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https://d.docs.live.net/f1b1ede7ec4bfc1c/Área de Trabalho/SEINFRA/CEO/"/>
    </mc:Choice>
  </mc:AlternateContent>
  <xr:revisionPtr revIDLastSave="0" documentId="8_{A841821A-86BA-4B1F-8509-9B14BCAA314B}" xr6:coauthVersionLast="47" xr6:coauthVersionMax="47" xr10:uidLastSave="{00000000-0000-0000-0000-000000000000}"/>
  <bookViews>
    <workbookView xWindow="-120" yWindow="-120" windowWidth="38640" windowHeight="15720" activeTab="3" xr2:uid="{00000000-000D-0000-FFFF-FFFF00000000}"/>
  </bookViews>
  <sheets>
    <sheet name="MEM" sheetId="2" r:id="rId1"/>
    <sheet name="RESUMO" sheetId="7" r:id="rId2"/>
    <sheet name="PLANILHA COMPARATIVA" sheetId="3" r:id="rId3"/>
    <sheet name="PLANILHA MAIS VANTAJOSA" sheetId="20" r:id="rId4"/>
    <sheet name="CPUs" sheetId="11" r:id="rId5"/>
    <sheet name="COMPOSIÇÃO BDI " sheetId="16" r:id="rId6"/>
    <sheet name="CRONOGRAMA" sheetId="6" r:id="rId7"/>
    <sheet name="PROJETO BASICO" sheetId="8" r:id="rId8"/>
    <sheet name="RELATÓRIO FOTOGRÁFICO" sheetId="9" r:id="rId9"/>
    <sheet name="ENCARGOS SOCIAIS" sheetId="10"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_r">'[1]PREDIO 3BL'!$B$8:$D$679</definedName>
    <definedName name="__r">'[2]PREDIO 3BL'!$B$8:$D$679</definedName>
    <definedName name="__Rc1">[3]EQUIPAM.!$C$194</definedName>
    <definedName name="__Rc2">[3]EQUIPAM.!$C$205</definedName>
    <definedName name="__xlfn_IFERROR">#N/A</definedName>
    <definedName name="_xlnm._FilterDatabase" localSheetId="5" hidden="1">'COMPOSIÇÃO BDI '!$L$28:$L$29</definedName>
    <definedName name="_xlnm._FilterDatabase" localSheetId="2" hidden="1">'PLANILHA COMPARATIVA'!$D$1:$D$895</definedName>
    <definedName name="_xlnm._FilterDatabase" localSheetId="3" hidden="1">'PLANILHA MAIS VANTAJOSA'!$D$1:$D$895</definedName>
    <definedName name="_QCI2">#REF!</definedName>
    <definedName name="_r">'[1]PREDIO 3BL'!$B$8:$D$679</definedName>
    <definedName name="_Rc1">[3]EQUIPAM.!$C$194</definedName>
    <definedName name="_Rc2">[3]EQUIPAM.!$C$205</definedName>
    <definedName name="_sub1">#REF!</definedName>
    <definedName name="_sub2">#REF!</definedName>
    <definedName name="_sub3">#REF!</definedName>
    <definedName name="_sub4">#REF!</definedName>
    <definedName name="a" localSheetId="6">#REF!</definedName>
    <definedName name="a" localSheetId="9">#REF!</definedName>
    <definedName name="a" localSheetId="2">#REF!</definedName>
    <definedName name="a" localSheetId="3">#REF!</definedName>
    <definedName name="a" localSheetId="7">#REF!</definedName>
    <definedName name="a" localSheetId="8">#REF!</definedName>
    <definedName name="a" localSheetId="1">#REF!</definedName>
    <definedName name="A">[3]EQUIPAM.!$C$216</definedName>
    <definedName name="AAAAA">#REF!</definedName>
    <definedName name="ABC">#REF!</definedName>
    <definedName name="ADM">#REF!</definedName>
    <definedName name="APOIO">#REF!</definedName>
    <definedName name="_xlnm.Print_Area" localSheetId="5">'COMPOSIÇÃO BDI '!$A$6:$I$50</definedName>
    <definedName name="_xlnm.Print_Area" localSheetId="4">CPUs!$A$1:$J$321</definedName>
    <definedName name="_xlnm.Print_Area" localSheetId="6">CRONOGRAMA!$A$1:$P$35</definedName>
    <definedName name="_xlnm.Print_Area" localSheetId="9">'ENCARGOS SOCIAIS'!$A$1:$H$45</definedName>
    <definedName name="_xlnm.Print_Area" localSheetId="0">MEM!$A$1:$O$678</definedName>
    <definedName name="_xlnm.Print_Area" localSheetId="2">'PLANILHA COMPARATIVA'!$A$1:$L$127</definedName>
    <definedName name="_xlnm.Print_Area" localSheetId="3">'PLANILHA MAIS VANTAJOSA'!$A$1:$L$127</definedName>
    <definedName name="_xlnm.Print_Area" localSheetId="7">'PROJETO BASICO'!$A$1:$E$68</definedName>
    <definedName name="_xlnm.Print_Area" localSheetId="8">'RELATÓRIO FOTOGRÁFICO'!$A$1:$I$88</definedName>
    <definedName name="_xlnm.Print_Area" localSheetId="1">RESUMO!$A$1:$D$43</definedName>
    <definedName name="AreaTeste">#REF!</definedName>
    <definedName name="AreaTeste2">#REF!</definedName>
    <definedName name="bacia16">#REF!</definedName>
    <definedName name="_xlnm.Database">TEXT([4]Dados!$G$29,"mm-aaaa")</definedName>
    <definedName name="Base">#REF!</definedName>
    <definedName name="BDI" localSheetId="6">#REF!</definedName>
    <definedName name="BDI" localSheetId="9">#REF!</definedName>
    <definedName name="BDI" localSheetId="2">#REF!</definedName>
    <definedName name="BDI" localSheetId="3">#REF!</definedName>
    <definedName name="BDI" localSheetId="7">#REF!</definedName>
    <definedName name="BDI" localSheetId="8">#REF!</definedName>
    <definedName name="BDI" localSheetId="1">#REF!</definedName>
    <definedName name="BDI">#REF!</definedName>
    <definedName name="CAR">[5]SERVIÇOS!$1:$1048576</definedName>
    <definedName name="CélulaInicioPlanilha">#REF!</definedName>
    <definedName name="CélulaResumo">#REF!</definedName>
    <definedName name="comp_etapa">[1]INSUMOS!$A$1:$D$1081</definedName>
    <definedName name="COMPO">#REF!</definedName>
    <definedName name="CRONO">[6]PLANILHA!$B$7:$G$128</definedName>
    <definedName name="CRONOGRAMA">'[2]PREDIO 3BL'!$B$8:$D$679</definedName>
    <definedName name="CRONOGRAMA2">'[1]PREDIO 3BL'!$B$8:$D$679</definedName>
    <definedName name="dados" localSheetId="6">#REF!</definedName>
    <definedName name="dados" localSheetId="9">#REF!</definedName>
    <definedName name="dados" localSheetId="7">#REF!</definedName>
    <definedName name="dados" localSheetId="8">#REF!</definedName>
    <definedName name="dados" localSheetId="1">#REF!</definedName>
    <definedName name="dados">#REF!</definedName>
    <definedName name="e" localSheetId="6">#REF!</definedName>
    <definedName name="e" localSheetId="9">#REF!</definedName>
    <definedName name="e" localSheetId="2">#REF!</definedName>
    <definedName name="e" localSheetId="3">#REF!</definedName>
    <definedName name="e" localSheetId="7">#REF!</definedName>
    <definedName name="e" localSheetId="8">#REF!</definedName>
    <definedName name="e" localSheetId="1">#REF!</definedName>
    <definedName name="E">[3]EQUIPAM.!$C$217</definedName>
    <definedName name="ED">[7]COMPOSICAO!#REF!</definedName>
    <definedName name="ee">[1]INSUMOS!$A$1:$D$1081</definedName>
    <definedName name="empr">[8]Planilha1!$A$3:$A$6</definedName>
    <definedName name="empre" localSheetId="6">[9]BM!$BR$8:$BR$11</definedName>
    <definedName name="empre" localSheetId="9">[9]BM!$BR$8:$BR$11</definedName>
    <definedName name="empre" localSheetId="7">[10]BM!$BR$8:$BR$11</definedName>
    <definedName name="empre" localSheetId="8">[9]BM!$BR$8:$BR$11</definedName>
    <definedName name="empre" localSheetId="1">[9]BM!$BR$8:$BR$11</definedName>
    <definedName name="empre">[11]BM!$BR$8:$BR$11</definedName>
    <definedName name="empreendimento" localSheetId="6">[9]MEMÓRIA!$R$7:$R$10</definedName>
    <definedName name="empreendimento" localSheetId="9">[9]MEMÓRIA!$R$7:$R$10</definedName>
    <definedName name="empreendimento" localSheetId="2">[11]MEMÓRIA!$R$7:$R$10</definedName>
    <definedName name="empreendimento" localSheetId="3">[11]MEMÓRIA!$R$7:$R$10</definedName>
    <definedName name="empreendimento" localSheetId="7">[10]MEMÓRIA!$R$7:$R$10</definedName>
    <definedName name="empreendimento" localSheetId="8">[9]MEMÓRIA!$R$7:$R$10</definedName>
    <definedName name="empreendimento" localSheetId="1">[9]MEMÓRIA!$R$7:$R$10</definedName>
    <definedName name="empreendimento">#REF!</definedName>
    <definedName name="EO">[7]COMPOSICAO!#REF!</definedName>
    <definedName name="EU">#REF!</definedName>
    <definedName name="Excel_BuiltIn_Print_Area_1">#REF!</definedName>
    <definedName name="Excel_BuiltIn_Recorder">#REF!</definedName>
    <definedName name="f">[3]EQUIPAM.!$C$262</definedName>
    <definedName name="Fábio" localSheetId="6">#REF!</definedName>
    <definedName name="Fábio" localSheetId="2">#REF!</definedName>
    <definedName name="Fábio" localSheetId="3">#REF!</definedName>
    <definedName name="Fábio" localSheetId="1">#REF!</definedName>
    <definedName name="Fábio">#REF!</definedName>
    <definedName name="final">'[2]PREDIO 3BL'!$B$8:$D$679</definedName>
    <definedName name="FINAL1">[2]INSUMOS!$A$1:$D$1081</definedName>
    <definedName name="FINAL2">[1]INSUMOS!$A$1:$D$1081</definedName>
    <definedName name="Furação">[3]EQUIPAM.!$C$227</definedName>
    <definedName name="geral">#REF!</definedName>
    <definedName name="imp">#REF!</definedName>
    <definedName name="inclin">[3]EQUIPAM.!$C$183</definedName>
    <definedName name="indice">'[12]ILUMINAÇÃO EXTERNA'!#REF!</definedName>
    <definedName name="insumo">[13]INSUMOS!$A$3:$D$74</definedName>
    <definedName name="ITEM">#REF!</definedName>
    <definedName name="LISTA">[14]INSUMOS!$A$1:$D$1081</definedName>
    <definedName name="MAIA">'[6]TABELA DE PREÇO'!$A$3:$E$233</definedName>
    <definedName name="MEMORIA">[6]MC!$A$8:$K$749</definedName>
    <definedName name="mme" localSheetId="6">'[15]SIIG 03-08-2010'!$A$3:$F$6454</definedName>
    <definedName name="mme" localSheetId="9">'[15]SIIG 03-08-2010'!$A$3:$F$6454</definedName>
    <definedName name="mme" localSheetId="2">'[15]SIIG 03-08-2010'!$A$3:$F$6454</definedName>
    <definedName name="mme" localSheetId="3">'[15]SIIG 03-08-2010'!$A$3:$F$6454</definedName>
    <definedName name="mme" localSheetId="7">'[15]SIIG 03-08-2010'!$A$3:$F$6454</definedName>
    <definedName name="mme" localSheetId="8">'[15]SIIG 03-08-2010'!$A$3:$F$6454</definedName>
    <definedName name="mme" localSheetId="1">'[15]SIIG 03-08-2010'!$A$3:$F$6454</definedName>
    <definedName name="MME">[16]SIIG_2011!$A$1:$F$14099</definedName>
    <definedName name="necessidades_de_produção_na_obra">[3]EQUIPAM.!$B$8</definedName>
    <definedName name="p1_">[3]EQUIPAM.!$C$189</definedName>
    <definedName name="p2_">[3]EQUIPAM.!$C$200</definedName>
    <definedName name="plan" localSheetId="6">#REF!</definedName>
    <definedName name="plan" localSheetId="2">#REF!</definedName>
    <definedName name="plan" localSheetId="3">#REF!</definedName>
    <definedName name="plan" localSheetId="1">#REF!</definedName>
    <definedName name="plan">#REF!</definedName>
    <definedName name="plan1" localSheetId="6">#REF!</definedName>
    <definedName name="plan1" localSheetId="2">#REF!</definedName>
    <definedName name="plan1" localSheetId="3">#REF!</definedName>
    <definedName name="plan1" localSheetId="1">#REF!</definedName>
    <definedName name="plan1">#REF!</definedName>
    <definedName name="plano_de_fogo">[3]EQUIPAM.!$A$176:$F$229</definedName>
    <definedName name="PRÉDIO">'[14]PREDIO 3BL'!$B$8:$D$679</definedName>
    <definedName name="PRINC">#REF!</definedName>
    <definedName name="Print_Area_MI">'[17]Percentual Adm Local'!#REF!</definedName>
    <definedName name="RESUMO">#REF!</definedName>
    <definedName name="solver_rel2">2</definedName>
    <definedName name="t">[1]INSUMOS!$A$1:$D$1081</definedName>
    <definedName name="TABELA">'[18]PLANILHA FONTE'!$B$1:$G$290</definedName>
    <definedName name="tabp">#REF!</definedName>
    <definedName name="teste">#REF!</definedName>
    <definedName name="teste1">#REF!</definedName>
    <definedName name="teste2">#REF!</definedName>
    <definedName name="TESTE2A">#REF!</definedName>
    <definedName name="Teste2b">#REF!</definedName>
    <definedName name="teste3">#REF!</definedName>
    <definedName name="TITULO">#REF!</definedName>
    <definedName name="TÍTULO">[3]EQUIPAM.!$A$77</definedName>
    <definedName name="_xlnm.Print_Titles" localSheetId="2">'PLANILHA COMPARATIVA'!$1:$10</definedName>
    <definedName name="_xlnm.Print_Titles" localSheetId="3">'PLANILHA MAIS VANTAJOSA'!$1:$10</definedName>
    <definedName name="_xlnm.Print_Titles" localSheetId="8">'RELATÓRIO FOTOGRÁFICO'!$1:$8</definedName>
    <definedName name="URBAN">#REF!</definedName>
    <definedName name="ww">'[1]PREDIO 3BL'!$B$8:$D$679</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7" i="20" l="1"/>
  <c r="I18" i="20"/>
  <c r="I33" i="20"/>
  <c r="I34" i="20"/>
  <c r="I41" i="20"/>
  <c r="I99" i="20"/>
  <c r="L19" i="20"/>
  <c r="L35" i="20"/>
  <c r="I16" i="20"/>
  <c r="I30" i="20"/>
  <c r="I29" i="20" s="1"/>
  <c r="L98" i="20"/>
  <c r="O126" i="20"/>
  <c r="M126" i="20"/>
  <c r="K124" i="20"/>
  <c r="H124" i="20"/>
  <c r="I124" i="20" s="1"/>
  <c r="E124" i="20"/>
  <c r="D124" i="20"/>
  <c r="C124" i="20"/>
  <c r="B124" i="20"/>
  <c r="A124" i="20"/>
  <c r="K123" i="20"/>
  <c r="L123" i="20" s="1"/>
  <c r="H123" i="20"/>
  <c r="E123" i="20"/>
  <c r="D123" i="20"/>
  <c r="C123" i="20"/>
  <c r="B123" i="20"/>
  <c r="A123" i="20"/>
  <c r="K122" i="20"/>
  <c r="L122" i="20" s="1"/>
  <c r="H122" i="20"/>
  <c r="I122" i="20" s="1"/>
  <c r="E122" i="20"/>
  <c r="D122" i="20"/>
  <c r="C122" i="20"/>
  <c r="B122" i="20"/>
  <c r="A122" i="20"/>
  <c r="K121" i="20"/>
  <c r="H121" i="20"/>
  <c r="E121" i="20"/>
  <c r="D121" i="20"/>
  <c r="C121" i="20"/>
  <c r="B121" i="20"/>
  <c r="A121" i="20"/>
  <c r="K120" i="20"/>
  <c r="H120" i="20"/>
  <c r="E120" i="20"/>
  <c r="D120" i="20"/>
  <c r="C120" i="20"/>
  <c r="B120" i="20"/>
  <c r="A120" i="20"/>
  <c r="D119" i="20"/>
  <c r="A119" i="20"/>
  <c r="K117" i="20"/>
  <c r="H117" i="20"/>
  <c r="E117" i="20"/>
  <c r="D117" i="20"/>
  <c r="C117" i="20"/>
  <c r="B117" i="20"/>
  <c r="A117" i="20"/>
  <c r="K116" i="20"/>
  <c r="H116" i="20"/>
  <c r="E116" i="20"/>
  <c r="D116" i="20"/>
  <c r="C116" i="20"/>
  <c r="B116" i="20"/>
  <c r="A116" i="20"/>
  <c r="K115" i="20"/>
  <c r="L115" i="20" s="1"/>
  <c r="H115" i="20"/>
  <c r="I115" i="20" s="1"/>
  <c r="E115" i="20"/>
  <c r="D115" i="20"/>
  <c r="C115" i="20"/>
  <c r="B115" i="20"/>
  <c r="A115" i="20"/>
  <c r="K114" i="20"/>
  <c r="L114" i="20" s="1"/>
  <c r="H114" i="20"/>
  <c r="I114" i="20" s="1"/>
  <c r="E114" i="20"/>
  <c r="D114" i="20"/>
  <c r="C114" i="20"/>
  <c r="B114" i="20"/>
  <c r="A114" i="20"/>
  <c r="K113" i="20"/>
  <c r="L113" i="20" s="1"/>
  <c r="H113" i="20"/>
  <c r="I113" i="20" s="1"/>
  <c r="E113" i="20"/>
  <c r="D113" i="20"/>
  <c r="C113" i="20"/>
  <c r="B113" i="20"/>
  <c r="A113" i="20"/>
  <c r="K112" i="20"/>
  <c r="L112" i="20" s="1"/>
  <c r="H112" i="20"/>
  <c r="I112" i="20" s="1"/>
  <c r="E112" i="20"/>
  <c r="D112" i="20"/>
  <c r="C112" i="20"/>
  <c r="B112" i="20"/>
  <c r="A112" i="20"/>
  <c r="K111" i="20"/>
  <c r="H111" i="20"/>
  <c r="E111" i="20"/>
  <c r="D111" i="20"/>
  <c r="C111" i="20"/>
  <c r="B111" i="20"/>
  <c r="A111" i="20"/>
  <c r="K110" i="20"/>
  <c r="H110" i="20"/>
  <c r="E110" i="20"/>
  <c r="D110" i="20"/>
  <c r="C110" i="20"/>
  <c r="B110" i="20"/>
  <c r="A110" i="20"/>
  <c r="K109" i="20"/>
  <c r="H109" i="20"/>
  <c r="E109" i="20"/>
  <c r="D109" i="20"/>
  <c r="C109" i="20"/>
  <c r="B109" i="20"/>
  <c r="A109" i="20"/>
  <c r="K108" i="20"/>
  <c r="H108" i="20"/>
  <c r="E108" i="20"/>
  <c r="D108" i="20"/>
  <c r="C108" i="20"/>
  <c r="B108" i="20"/>
  <c r="A108" i="20"/>
  <c r="K107" i="20"/>
  <c r="L107" i="20" s="1"/>
  <c r="H107" i="20"/>
  <c r="I107" i="20" s="1"/>
  <c r="E107" i="20"/>
  <c r="D107" i="20"/>
  <c r="C107" i="20"/>
  <c r="B107" i="20"/>
  <c r="A107" i="20"/>
  <c r="K106" i="20"/>
  <c r="L106" i="20" s="1"/>
  <c r="H106" i="20"/>
  <c r="I106" i="20" s="1"/>
  <c r="E106" i="20"/>
  <c r="D106" i="20"/>
  <c r="C106" i="20"/>
  <c r="B106" i="20"/>
  <c r="A106" i="20"/>
  <c r="K105" i="20"/>
  <c r="L105" i="20" s="1"/>
  <c r="H105" i="20"/>
  <c r="I105" i="20" s="1"/>
  <c r="E105" i="20"/>
  <c r="D105" i="20"/>
  <c r="C105" i="20"/>
  <c r="B105" i="20"/>
  <c r="A105" i="20"/>
  <c r="D104" i="20"/>
  <c r="A104" i="20"/>
  <c r="K102" i="20"/>
  <c r="L102" i="20" s="1"/>
  <c r="H102" i="20"/>
  <c r="I102" i="20" s="1"/>
  <c r="E102" i="20"/>
  <c r="D102" i="20"/>
  <c r="C102" i="20"/>
  <c r="B102" i="20"/>
  <c r="A102" i="20"/>
  <c r="K101" i="20"/>
  <c r="H101" i="20"/>
  <c r="E101" i="20"/>
  <c r="D101" i="20"/>
  <c r="C101" i="20"/>
  <c r="B101" i="20"/>
  <c r="A101" i="20"/>
  <c r="K100" i="20"/>
  <c r="H100" i="20"/>
  <c r="E100" i="20"/>
  <c r="D100" i="20"/>
  <c r="C100" i="20"/>
  <c r="B100" i="20"/>
  <c r="K99" i="20"/>
  <c r="H99" i="20"/>
  <c r="E99" i="20"/>
  <c r="D99" i="20"/>
  <c r="C99" i="20"/>
  <c r="B99" i="20"/>
  <c r="A99" i="20"/>
  <c r="K98" i="20"/>
  <c r="H98" i="20"/>
  <c r="E98" i="20"/>
  <c r="D98" i="20"/>
  <c r="C98" i="20"/>
  <c r="B98" i="20"/>
  <c r="K97" i="20"/>
  <c r="L97" i="20" s="1"/>
  <c r="H97" i="20"/>
  <c r="I97" i="20" s="1"/>
  <c r="E97" i="20"/>
  <c r="D97" i="20"/>
  <c r="C97" i="20"/>
  <c r="B97" i="20"/>
  <c r="A97" i="20"/>
  <c r="D96" i="20"/>
  <c r="A96" i="20"/>
  <c r="K94" i="20"/>
  <c r="L94" i="20" s="1"/>
  <c r="H94" i="20"/>
  <c r="I94" i="20" s="1"/>
  <c r="E94" i="20"/>
  <c r="D94" i="20"/>
  <c r="C94" i="20"/>
  <c r="B94" i="20"/>
  <c r="A94" i="20"/>
  <c r="K93" i="20"/>
  <c r="L93" i="20" s="1"/>
  <c r="H93" i="20"/>
  <c r="I93" i="20" s="1"/>
  <c r="E93" i="20"/>
  <c r="D93" i="20"/>
  <c r="C93" i="20"/>
  <c r="B93" i="20"/>
  <c r="A93" i="20"/>
  <c r="K92" i="20"/>
  <c r="L92" i="20" s="1"/>
  <c r="H92" i="20"/>
  <c r="I92" i="20" s="1"/>
  <c r="E92" i="20"/>
  <c r="D92" i="20"/>
  <c r="C92" i="20"/>
  <c r="B92" i="20"/>
  <c r="A92" i="20"/>
  <c r="K91" i="20"/>
  <c r="H91" i="20"/>
  <c r="E91" i="20"/>
  <c r="D91" i="20"/>
  <c r="C91" i="20"/>
  <c r="B91" i="20"/>
  <c r="A91" i="20"/>
  <c r="K90" i="20"/>
  <c r="H90" i="20"/>
  <c r="E90" i="20"/>
  <c r="D90" i="20"/>
  <c r="C90" i="20"/>
  <c r="B90" i="20"/>
  <c r="A90" i="20"/>
  <c r="K89" i="20"/>
  <c r="H89" i="20"/>
  <c r="E89" i="20"/>
  <c r="D89" i="20"/>
  <c r="C89" i="20"/>
  <c r="K88" i="20"/>
  <c r="L88" i="20" s="1"/>
  <c r="H88" i="20"/>
  <c r="E88" i="20"/>
  <c r="D88" i="20"/>
  <c r="C88" i="20"/>
  <c r="B88" i="20"/>
  <c r="A88" i="20"/>
  <c r="K87" i="20"/>
  <c r="L87" i="20" s="1"/>
  <c r="H87" i="20"/>
  <c r="I87" i="20" s="1"/>
  <c r="E87" i="20"/>
  <c r="D87" i="20"/>
  <c r="C87" i="20"/>
  <c r="B87" i="20"/>
  <c r="A87" i="20"/>
  <c r="K86" i="20"/>
  <c r="L86" i="20" s="1"/>
  <c r="H86" i="20"/>
  <c r="I86" i="20" s="1"/>
  <c r="E86" i="20"/>
  <c r="D86" i="20"/>
  <c r="C86" i="20"/>
  <c r="B86" i="20"/>
  <c r="A86" i="20"/>
  <c r="K85" i="20"/>
  <c r="L85" i="20" s="1"/>
  <c r="H85" i="20"/>
  <c r="I85" i="20" s="1"/>
  <c r="E85" i="20"/>
  <c r="D85" i="20"/>
  <c r="C85" i="20"/>
  <c r="B85" i="20"/>
  <c r="A85" i="20"/>
  <c r="K84" i="20"/>
  <c r="L84" i="20" s="1"/>
  <c r="H84" i="20"/>
  <c r="I84" i="20" s="1"/>
  <c r="E84" i="20"/>
  <c r="D84" i="20"/>
  <c r="C84" i="20"/>
  <c r="B84" i="20"/>
  <c r="A84" i="20"/>
  <c r="K83" i="20"/>
  <c r="H83" i="20"/>
  <c r="E83" i="20"/>
  <c r="D83" i="20"/>
  <c r="C83" i="20"/>
  <c r="B83" i="20"/>
  <c r="A83" i="20"/>
  <c r="K82" i="20"/>
  <c r="H82" i="20"/>
  <c r="E82" i="20"/>
  <c r="D82" i="20"/>
  <c r="C82" i="20"/>
  <c r="B82" i="20"/>
  <c r="A82" i="20"/>
  <c r="D81" i="20"/>
  <c r="A81" i="20"/>
  <c r="K79" i="20"/>
  <c r="H79" i="20"/>
  <c r="E79" i="20"/>
  <c r="D79" i="20"/>
  <c r="C79" i="20"/>
  <c r="B79" i="20"/>
  <c r="A79" i="20"/>
  <c r="K78" i="20"/>
  <c r="H78" i="20"/>
  <c r="I78" i="20" s="1"/>
  <c r="E78" i="20"/>
  <c r="D78" i="20"/>
  <c r="C78" i="20"/>
  <c r="B78" i="20"/>
  <c r="A78" i="20"/>
  <c r="K77" i="20"/>
  <c r="L77" i="20" s="1"/>
  <c r="H77" i="20"/>
  <c r="I77" i="20" s="1"/>
  <c r="E77" i="20"/>
  <c r="D77" i="20"/>
  <c r="C77" i="20"/>
  <c r="B77" i="20"/>
  <c r="A77" i="20"/>
  <c r="K76" i="20"/>
  <c r="L76" i="20" s="1"/>
  <c r="H76" i="20"/>
  <c r="I76" i="20" s="1"/>
  <c r="E76" i="20"/>
  <c r="D76" i="20"/>
  <c r="C76" i="20"/>
  <c r="B76" i="20"/>
  <c r="A76" i="20"/>
  <c r="K75" i="20"/>
  <c r="L75" i="20" s="1"/>
  <c r="H75" i="20"/>
  <c r="I75" i="20" s="1"/>
  <c r="E75" i="20"/>
  <c r="D75" i="20"/>
  <c r="C75" i="20"/>
  <c r="B75" i="20"/>
  <c r="A75" i="20"/>
  <c r="K74" i="20"/>
  <c r="L74" i="20" s="1"/>
  <c r="H74" i="20"/>
  <c r="I74" i="20" s="1"/>
  <c r="E74" i="20"/>
  <c r="D74" i="20"/>
  <c r="C74" i="20"/>
  <c r="B74" i="20"/>
  <c r="A74" i="20"/>
  <c r="K73" i="20"/>
  <c r="H73" i="20"/>
  <c r="E73" i="20"/>
  <c r="D73" i="20"/>
  <c r="C73" i="20"/>
  <c r="B73" i="20"/>
  <c r="A73" i="20"/>
  <c r="K72" i="20"/>
  <c r="H72" i="20"/>
  <c r="E72" i="20"/>
  <c r="D72" i="20"/>
  <c r="C72" i="20"/>
  <c r="B72" i="20"/>
  <c r="A72" i="20"/>
  <c r="K71" i="20"/>
  <c r="H71" i="20"/>
  <c r="E71" i="20"/>
  <c r="D71" i="20"/>
  <c r="C71" i="20"/>
  <c r="B71" i="20"/>
  <c r="A71" i="20"/>
  <c r="K70" i="20"/>
  <c r="H70" i="20"/>
  <c r="I70" i="20" s="1"/>
  <c r="E70" i="20"/>
  <c r="D70" i="20"/>
  <c r="C70" i="20"/>
  <c r="B70" i="20"/>
  <c r="A70" i="20"/>
  <c r="K69" i="20"/>
  <c r="L69" i="20" s="1"/>
  <c r="H69" i="20"/>
  <c r="I69" i="20" s="1"/>
  <c r="E69" i="20"/>
  <c r="D69" i="20"/>
  <c r="C69" i="20"/>
  <c r="B69" i="20"/>
  <c r="A69" i="20"/>
  <c r="K68" i="20"/>
  <c r="L68" i="20" s="1"/>
  <c r="H68" i="20"/>
  <c r="I68" i="20" s="1"/>
  <c r="E68" i="20"/>
  <c r="D68" i="20"/>
  <c r="C68" i="20"/>
  <c r="B68" i="20"/>
  <c r="A68" i="20"/>
  <c r="K67" i="20"/>
  <c r="L67" i="20" s="1"/>
  <c r="H67" i="20"/>
  <c r="I67" i="20" s="1"/>
  <c r="E67" i="20"/>
  <c r="D67" i="20"/>
  <c r="C67" i="20"/>
  <c r="B67" i="20"/>
  <c r="A67" i="20"/>
  <c r="K66" i="20"/>
  <c r="L66" i="20" s="1"/>
  <c r="H66" i="20"/>
  <c r="I66" i="20" s="1"/>
  <c r="E66" i="20"/>
  <c r="D66" i="20"/>
  <c r="C66" i="20"/>
  <c r="B66" i="20"/>
  <c r="A66" i="20"/>
  <c r="K65" i="20"/>
  <c r="H65" i="20"/>
  <c r="E65" i="20"/>
  <c r="D65" i="20"/>
  <c r="C65" i="20"/>
  <c r="B65" i="20"/>
  <c r="A65" i="20"/>
  <c r="K64" i="20"/>
  <c r="H64" i="20"/>
  <c r="E64" i="20"/>
  <c r="D64" i="20"/>
  <c r="C64" i="20"/>
  <c r="B64" i="20"/>
  <c r="A64" i="20"/>
  <c r="K63" i="20"/>
  <c r="H63" i="20"/>
  <c r="E63" i="20"/>
  <c r="D63" i="20"/>
  <c r="C63" i="20"/>
  <c r="B63" i="20"/>
  <c r="A63" i="20"/>
  <c r="K62" i="20"/>
  <c r="H62" i="20"/>
  <c r="I62" i="20" s="1"/>
  <c r="E62" i="20"/>
  <c r="D62" i="20"/>
  <c r="C62" i="20"/>
  <c r="B62" i="20"/>
  <c r="A62" i="20"/>
  <c r="K61" i="20"/>
  <c r="L61" i="20" s="1"/>
  <c r="H61" i="20"/>
  <c r="I61" i="20" s="1"/>
  <c r="E61" i="20"/>
  <c r="D61" i="20"/>
  <c r="C61" i="20"/>
  <c r="B61" i="20"/>
  <c r="A61" i="20"/>
  <c r="K60" i="20"/>
  <c r="L60" i="20" s="1"/>
  <c r="H60" i="20"/>
  <c r="I60" i="20" s="1"/>
  <c r="E60" i="20"/>
  <c r="D60" i="20"/>
  <c r="C60" i="20"/>
  <c r="B60" i="20"/>
  <c r="A60" i="20"/>
  <c r="K59" i="20"/>
  <c r="L59" i="20" s="1"/>
  <c r="H59" i="20"/>
  <c r="I59" i="20" s="1"/>
  <c r="E59" i="20"/>
  <c r="D59" i="20"/>
  <c r="C59" i="20"/>
  <c r="B59" i="20"/>
  <c r="A59" i="20"/>
  <c r="K58" i="20"/>
  <c r="L58" i="20" s="1"/>
  <c r="H58" i="20"/>
  <c r="I58" i="20" s="1"/>
  <c r="E58" i="20"/>
  <c r="D58" i="20"/>
  <c r="C58" i="20"/>
  <c r="B58" i="20"/>
  <c r="A58" i="20"/>
  <c r="D57" i="20"/>
  <c r="A57" i="20"/>
  <c r="K55" i="20"/>
  <c r="H55" i="20"/>
  <c r="I55" i="20" s="1"/>
  <c r="E55" i="20"/>
  <c r="D55" i="20"/>
  <c r="C55" i="20"/>
  <c r="B55" i="20"/>
  <c r="A55" i="20"/>
  <c r="K54" i="20"/>
  <c r="L54" i="20" s="1"/>
  <c r="H54" i="20"/>
  <c r="E54" i="20"/>
  <c r="D54" i="20"/>
  <c r="C54" i="20"/>
  <c r="B54" i="20"/>
  <c r="A54" i="20"/>
  <c r="K53" i="20"/>
  <c r="L53" i="20" s="1"/>
  <c r="H53" i="20"/>
  <c r="I53" i="20" s="1"/>
  <c r="E53" i="20"/>
  <c r="D53" i="20"/>
  <c r="C53" i="20"/>
  <c r="B53" i="20"/>
  <c r="A53" i="20"/>
  <c r="D52" i="20"/>
  <c r="A52" i="20"/>
  <c r="K50" i="20"/>
  <c r="H50" i="20"/>
  <c r="E50" i="20"/>
  <c r="D50" i="20"/>
  <c r="C50" i="20"/>
  <c r="B50" i="20"/>
  <c r="A50" i="20"/>
  <c r="K49" i="20"/>
  <c r="L49" i="20" s="1"/>
  <c r="H49" i="20"/>
  <c r="I49" i="20" s="1"/>
  <c r="E49" i="20"/>
  <c r="D49" i="20"/>
  <c r="C49" i="20"/>
  <c r="B49" i="20"/>
  <c r="A49" i="20"/>
  <c r="K48" i="20"/>
  <c r="L48" i="20" s="1"/>
  <c r="H48" i="20"/>
  <c r="I48" i="20" s="1"/>
  <c r="E48" i="20"/>
  <c r="D48" i="20"/>
  <c r="C48" i="20"/>
  <c r="B48" i="20"/>
  <c r="A48" i="20"/>
  <c r="K47" i="20"/>
  <c r="L47" i="20" s="1"/>
  <c r="H47" i="20"/>
  <c r="I47" i="20" s="1"/>
  <c r="E47" i="20"/>
  <c r="D47" i="20"/>
  <c r="C47" i="20"/>
  <c r="B47" i="20"/>
  <c r="A47" i="20"/>
  <c r="K46" i="20"/>
  <c r="L46" i="20" s="1"/>
  <c r="H46" i="20"/>
  <c r="I46" i="20" s="1"/>
  <c r="E46" i="20"/>
  <c r="D46" i="20"/>
  <c r="C46" i="20"/>
  <c r="B46" i="20"/>
  <c r="A46" i="20"/>
  <c r="K45" i="20"/>
  <c r="H45" i="20"/>
  <c r="E45" i="20"/>
  <c r="D45" i="20"/>
  <c r="C45" i="20"/>
  <c r="B45" i="20"/>
  <c r="A45" i="20"/>
  <c r="D44" i="20"/>
  <c r="A44" i="20"/>
  <c r="K42" i="20"/>
  <c r="H42" i="20"/>
  <c r="E42" i="20"/>
  <c r="D42" i="20"/>
  <c r="C42" i="20"/>
  <c r="B42" i="20"/>
  <c r="K41" i="20"/>
  <c r="H41" i="20"/>
  <c r="E41" i="20"/>
  <c r="D41" i="20"/>
  <c r="C41" i="20"/>
  <c r="B41" i="20"/>
  <c r="A41" i="20"/>
  <c r="K40" i="20"/>
  <c r="H40" i="20"/>
  <c r="I40" i="20"/>
  <c r="E40" i="20"/>
  <c r="D40" i="20"/>
  <c r="C40" i="20"/>
  <c r="B40" i="20"/>
  <c r="A40" i="20"/>
  <c r="K39" i="20"/>
  <c r="I39" i="20"/>
  <c r="H39" i="20"/>
  <c r="L39" i="20"/>
  <c r="E39" i="20"/>
  <c r="D39" i="20"/>
  <c r="C39" i="20"/>
  <c r="B39" i="20"/>
  <c r="A39" i="20"/>
  <c r="K38" i="20"/>
  <c r="H38" i="20"/>
  <c r="L38" i="20"/>
  <c r="E38" i="20"/>
  <c r="D38" i="20"/>
  <c r="C38" i="20"/>
  <c r="B38" i="20"/>
  <c r="A38" i="20"/>
  <c r="K37" i="20"/>
  <c r="I37" i="20"/>
  <c r="H37" i="20"/>
  <c r="L37" i="20"/>
  <c r="E37" i="20"/>
  <c r="D37" i="20"/>
  <c r="A37" i="20"/>
  <c r="K36" i="20"/>
  <c r="I36" i="20"/>
  <c r="H36" i="20"/>
  <c r="L36" i="20"/>
  <c r="E36" i="20"/>
  <c r="D36" i="20"/>
  <c r="C36" i="20"/>
  <c r="B36" i="20"/>
  <c r="A36" i="20"/>
  <c r="K35" i="20"/>
  <c r="H35" i="20"/>
  <c r="E35" i="20"/>
  <c r="D35" i="20"/>
  <c r="C35" i="20"/>
  <c r="B35" i="20"/>
  <c r="A35" i="20"/>
  <c r="K34" i="20"/>
  <c r="H34" i="20"/>
  <c r="E34" i="20"/>
  <c r="D34" i="20"/>
  <c r="C34" i="20"/>
  <c r="B34" i="20"/>
  <c r="A34" i="20"/>
  <c r="K33" i="20"/>
  <c r="H33" i="20"/>
  <c r="E33" i="20"/>
  <c r="D33" i="20"/>
  <c r="C33" i="20"/>
  <c r="B33" i="20"/>
  <c r="A33" i="20"/>
  <c r="D32" i="20"/>
  <c r="A32" i="20"/>
  <c r="K30" i="20"/>
  <c r="H30" i="20"/>
  <c r="L30" i="20"/>
  <c r="L29" i="20" s="1"/>
  <c r="E30" i="20"/>
  <c r="D30" i="20"/>
  <c r="C30" i="20"/>
  <c r="B30" i="20"/>
  <c r="A30" i="20"/>
  <c r="D29" i="20"/>
  <c r="A29" i="20"/>
  <c r="L27" i="20"/>
  <c r="K27" i="20"/>
  <c r="I27" i="20"/>
  <c r="H27" i="20"/>
  <c r="E27" i="20"/>
  <c r="D27" i="20"/>
  <c r="C27" i="20"/>
  <c r="B27" i="20"/>
  <c r="L26" i="20"/>
  <c r="K26" i="20"/>
  <c r="I26" i="20"/>
  <c r="I25" i="20" s="1"/>
  <c r="H26" i="20"/>
  <c r="E26" i="20"/>
  <c r="D26" i="20"/>
  <c r="C26" i="20"/>
  <c r="B26" i="20"/>
  <c r="A26" i="20"/>
  <c r="D25" i="20"/>
  <c r="A25" i="20"/>
  <c r="K23" i="20"/>
  <c r="L23" i="20" s="1"/>
  <c r="H23" i="20"/>
  <c r="I23" i="20" s="1"/>
  <c r="D23" i="20"/>
  <c r="C23" i="20"/>
  <c r="B23" i="20"/>
  <c r="A23" i="20"/>
  <c r="K22" i="20"/>
  <c r="L22" i="20" s="1"/>
  <c r="I22" i="20"/>
  <c r="H22" i="20"/>
  <c r="E22" i="20"/>
  <c r="D22" i="20"/>
  <c r="C22" i="20"/>
  <c r="B22" i="20"/>
  <c r="A22" i="20"/>
  <c r="K21" i="20"/>
  <c r="H21" i="20"/>
  <c r="I21" i="20" s="1"/>
  <c r="L21" i="20"/>
  <c r="E21" i="20"/>
  <c r="D21" i="20"/>
  <c r="C21" i="20"/>
  <c r="B21" i="20"/>
  <c r="A21" i="20"/>
  <c r="K20" i="20"/>
  <c r="L20" i="20" s="1"/>
  <c r="I20" i="20"/>
  <c r="H20" i="20"/>
  <c r="E20" i="20"/>
  <c r="D20" i="20"/>
  <c r="C20" i="20"/>
  <c r="B20" i="20"/>
  <c r="A20" i="20"/>
  <c r="K19" i="20"/>
  <c r="H19" i="20"/>
  <c r="E19" i="20"/>
  <c r="D19" i="20"/>
  <c r="C19" i="20"/>
  <c r="B19" i="20"/>
  <c r="A19" i="20"/>
  <c r="K18" i="20"/>
  <c r="L18" i="20" s="1"/>
  <c r="H18" i="20"/>
  <c r="E18" i="20"/>
  <c r="D18" i="20"/>
  <c r="C18" i="20"/>
  <c r="B18" i="20"/>
  <c r="A18" i="20"/>
  <c r="K17" i="20"/>
  <c r="H17" i="20"/>
  <c r="E17" i="20"/>
  <c r="D17" i="20"/>
  <c r="C17" i="20"/>
  <c r="B17" i="20"/>
  <c r="A17" i="20"/>
  <c r="K16" i="20"/>
  <c r="H16" i="20"/>
  <c r="E16" i="20"/>
  <c r="D16" i="20"/>
  <c r="C16" i="20"/>
  <c r="B16" i="20"/>
  <c r="A16" i="20"/>
  <c r="K15" i="20"/>
  <c r="H15" i="20"/>
  <c r="I15" i="20" s="1"/>
  <c r="L15" i="20"/>
  <c r="E15" i="20"/>
  <c r="D15" i="20"/>
  <c r="C15" i="20"/>
  <c r="B15" i="20"/>
  <c r="A15" i="20"/>
  <c r="K14" i="20"/>
  <c r="L14" i="20" s="1"/>
  <c r="I14" i="20"/>
  <c r="H14" i="20"/>
  <c r="E14" i="20"/>
  <c r="D14" i="20"/>
  <c r="C14" i="20"/>
  <c r="B14" i="20"/>
  <c r="A14" i="20"/>
  <c r="K13" i="20"/>
  <c r="H13" i="20"/>
  <c r="I13" i="20" s="1"/>
  <c r="L13" i="20"/>
  <c r="E13" i="20"/>
  <c r="D13" i="20"/>
  <c r="C13" i="20"/>
  <c r="B13" i="20"/>
  <c r="A13" i="20"/>
  <c r="K12" i="20"/>
  <c r="L12" i="20" s="1"/>
  <c r="I12" i="20"/>
  <c r="H12" i="20"/>
  <c r="E12" i="20"/>
  <c r="D12" i="20"/>
  <c r="C12" i="20"/>
  <c r="B12" i="20"/>
  <c r="A12" i="20"/>
  <c r="D11" i="20"/>
  <c r="J7" i="20"/>
  <c r="D7" i="20"/>
  <c r="A7" i="20"/>
  <c r="J6" i="20"/>
  <c r="D6" i="20"/>
  <c r="A6" i="20"/>
  <c r="E4" i="20"/>
  <c r="D4" i="20"/>
  <c r="A4" i="20"/>
  <c r="I3" i="20"/>
  <c r="E3" i="20"/>
  <c r="D3" i="20"/>
  <c r="A3" i="20"/>
  <c r="B34" i="16"/>
  <c r="D20" i="16" s="1"/>
  <c r="B24" i="16"/>
  <c r="D22" i="16" s="1"/>
  <c r="I64" i="20" l="1"/>
  <c r="I17" i="20"/>
  <c r="I54" i="20"/>
  <c r="L109" i="20"/>
  <c r="L117" i="20"/>
  <c r="I120" i="20"/>
  <c r="L34" i="20"/>
  <c r="I63" i="20"/>
  <c r="L64" i="20"/>
  <c r="I71" i="20"/>
  <c r="L72" i="20"/>
  <c r="I79" i="20"/>
  <c r="I89" i="20"/>
  <c r="L90" i="20"/>
  <c r="L120" i="20"/>
  <c r="I72" i="20"/>
  <c r="I90" i="20"/>
  <c r="L41" i="20"/>
  <c r="I42" i="20"/>
  <c r="L63" i="20"/>
  <c r="L71" i="20"/>
  <c r="L79" i="20"/>
  <c r="I82" i="20"/>
  <c r="L89" i="20"/>
  <c r="L99" i="20"/>
  <c r="I100" i="20"/>
  <c r="L42" i="20"/>
  <c r="L82" i="20"/>
  <c r="L100" i="20"/>
  <c r="I110" i="20"/>
  <c r="I109" i="20"/>
  <c r="L110" i="20"/>
  <c r="I117" i="20"/>
  <c r="I123" i="20"/>
  <c r="I101" i="20"/>
  <c r="L83" i="20"/>
  <c r="L124" i="20"/>
  <c r="I45" i="20"/>
  <c r="L62" i="20"/>
  <c r="L70" i="20"/>
  <c r="L78" i="20"/>
  <c r="L101" i="20"/>
  <c r="I19" i="20"/>
  <c r="I11" i="20" s="1"/>
  <c r="L16" i="20"/>
  <c r="L11" i="20" s="1"/>
  <c r="L45" i="20"/>
  <c r="I88" i="20"/>
  <c r="I98" i="20"/>
  <c r="I111" i="20"/>
  <c r="I50" i="20"/>
  <c r="L55" i="20"/>
  <c r="L52" i="20" s="1"/>
  <c r="I121" i="20"/>
  <c r="I52" i="20"/>
  <c r="I65" i="20"/>
  <c r="I73" i="20"/>
  <c r="I91" i="20"/>
  <c r="I108" i="20"/>
  <c r="I116" i="20"/>
  <c r="L121" i="20"/>
  <c r="L25" i="20"/>
  <c r="L111" i="20"/>
  <c r="L50" i="20"/>
  <c r="L65" i="20"/>
  <c r="L73" i="20"/>
  <c r="L91" i="20"/>
  <c r="L108" i="20"/>
  <c r="L116" i="20"/>
  <c r="I83" i="20"/>
  <c r="L33" i="20"/>
  <c r="L40" i="20"/>
  <c r="I35" i="20"/>
  <c r="I38" i="20"/>
  <c r="I32" i="20" s="1"/>
  <c r="I119" i="20" l="1"/>
  <c r="L96" i="20"/>
  <c r="I96" i="20"/>
  <c r="I57" i="20"/>
  <c r="L119" i="20"/>
  <c r="I104" i="20"/>
  <c r="L81" i="20"/>
  <c r="L44" i="20"/>
  <c r="L104" i="20"/>
  <c r="I81" i="20"/>
  <c r="L57" i="20"/>
  <c r="I44" i="20"/>
  <c r="L32" i="20"/>
  <c r="O650" i="2"/>
  <c r="D85" i="3"/>
  <c r="H15" i="3"/>
  <c r="K15" i="3"/>
  <c r="K90" i="3"/>
  <c r="K91" i="3"/>
  <c r="L91" i="3" s="1"/>
  <c r="K92" i="3"/>
  <c r="L92" i="3" s="1"/>
  <c r="K93" i="3"/>
  <c r="K94" i="3"/>
  <c r="H90" i="3"/>
  <c r="I90" i="3" s="1"/>
  <c r="H91" i="3"/>
  <c r="H92" i="3"/>
  <c r="H93" i="3"/>
  <c r="I93" i="3" s="1"/>
  <c r="H94" i="3"/>
  <c r="F94" i="3"/>
  <c r="F93" i="3"/>
  <c r="L93" i="3" s="1"/>
  <c r="H76" i="3"/>
  <c r="K61" i="3"/>
  <c r="H61" i="3"/>
  <c r="F61" i="3"/>
  <c r="E61" i="3"/>
  <c r="D61" i="3"/>
  <c r="C61" i="3"/>
  <c r="B61" i="3"/>
  <c r="A61" i="3"/>
  <c r="K73" i="3"/>
  <c r="H73" i="3"/>
  <c r="F73" i="3"/>
  <c r="E73" i="3"/>
  <c r="D73" i="3"/>
  <c r="C73" i="3"/>
  <c r="B73" i="3"/>
  <c r="A73" i="3"/>
  <c r="O309" i="2"/>
  <c r="O310" i="2" s="1"/>
  <c r="K76" i="3"/>
  <c r="K50" i="3"/>
  <c r="H50" i="3"/>
  <c r="H42" i="3"/>
  <c r="K42" i="3"/>
  <c r="E15" i="3"/>
  <c r="D15" i="3"/>
  <c r="C15" i="3"/>
  <c r="B15" i="3"/>
  <c r="A15" i="3"/>
  <c r="E93" i="3"/>
  <c r="E94" i="3"/>
  <c r="D94" i="3"/>
  <c r="C94" i="3"/>
  <c r="B94" i="3"/>
  <c r="A94" i="3"/>
  <c r="D93" i="3"/>
  <c r="C93" i="3"/>
  <c r="B93" i="3"/>
  <c r="A93" i="3"/>
  <c r="E92" i="3"/>
  <c r="C92" i="3"/>
  <c r="D92" i="3"/>
  <c r="B92" i="3"/>
  <c r="A92" i="3"/>
  <c r="E91" i="3"/>
  <c r="D91" i="3"/>
  <c r="C91" i="3"/>
  <c r="B91" i="3"/>
  <c r="A91" i="3"/>
  <c r="E90" i="3"/>
  <c r="D90" i="3"/>
  <c r="C90" i="3"/>
  <c r="B90" i="3"/>
  <c r="C89" i="3"/>
  <c r="A90" i="3"/>
  <c r="E76" i="3"/>
  <c r="D76" i="3"/>
  <c r="C76" i="3"/>
  <c r="B76" i="3"/>
  <c r="A76" i="3"/>
  <c r="E50" i="3"/>
  <c r="D50" i="3"/>
  <c r="C50" i="3"/>
  <c r="B50" i="3"/>
  <c r="A50" i="3"/>
  <c r="E42" i="3"/>
  <c r="D42" i="3"/>
  <c r="C42" i="3"/>
  <c r="B42" i="3"/>
  <c r="O506" i="2"/>
  <c r="O505" i="2"/>
  <c r="O504" i="2"/>
  <c r="O494" i="2"/>
  <c r="O493" i="2"/>
  <c r="O492" i="2"/>
  <c r="O129" i="2"/>
  <c r="O128" i="2"/>
  <c r="O127" i="2"/>
  <c r="O161" i="2"/>
  <c r="O162" i="2" s="1"/>
  <c r="F50" i="3" s="1"/>
  <c r="O137" i="2"/>
  <c r="O212" i="2"/>
  <c r="O213" i="2" s="1"/>
  <c r="O298" i="2"/>
  <c r="O321" i="2"/>
  <c r="O322" i="2" s="1"/>
  <c r="F76" i="3" s="1"/>
  <c r="O373" i="2"/>
  <c r="O374" i="2" s="1"/>
  <c r="F91" i="3" s="1"/>
  <c r="I91" i="3" s="1"/>
  <c r="O385" i="2"/>
  <c r="O386" i="2" s="1"/>
  <c r="O381" i="2"/>
  <c r="O382" i="2" s="1"/>
  <c r="O377" i="2"/>
  <c r="O378" i="2" s="1"/>
  <c r="F92" i="3" s="1"/>
  <c r="O369" i="2"/>
  <c r="O370" i="2" s="1"/>
  <c r="F90" i="3" s="1"/>
  <c r="K124" i="3"/>
  <c r="H124" i="3"/>
  <c r="E124" i="3"/>
  <c r="D124" i="3"/>
  <c r="C124" i="3"/>
  <c r="B124" i="3"/>
  <c r="A124" i="3"/>
  <c r="O676" i="2"/>
  <c r="O677" i="2" s="1"/>
  <c r="F124" i="3" s="1"/>
  <c r="I126" i="20" l="1"/>
  <c r="I73" i="3"/>
  <c r="I61" i="3"/>
  <c r="I92" i="3"/>
  <c r="L94" i="3"/>
  <c r="L73" i="3"/>
  <c r="L61" i="3"/>
  <c r="I94" i="3"/>
  <c r="I76" i="3"/>
  <c r="L90" i="3"/>
  <c r="L76" i="3"/>
  <c r="I50" i="3"/>
  <c r="L50" i="3"/>
  <c r="I124" i="3"/>
  <c r="O130" i="2"/>
  <c r="F42" i="3" s="1"/>
  <c r="L42" i="3" s="1"/>
  <c r="L124" i="3"/>
  <c r="K98" i="3"/>
  <c r="H98" i="3"/>
  <c r="E98" i="3"/>
  <c r="D98" i="3"/>
  <c r="C98" i="3"/>
  <c r="B98" i="3"/>
  <c r="A99" i="3"/>
  <c r="A101" i="3"/>
  <c r="A102" i="3"/>
  <c r="K123" i="3"/>
  <c r="H123" i="3"/>
  <c r="E123" i="3"/>
  <c r="D123" i="3"/>
  <c r="C123" i="3"/>
  <c r="B123" i="3"/>
  <c r="A123" i="3"/>
  <c r="K89" i="3"/>
  <c r="H89" i="3"/>
  <c r="E89" i="3"/>
  <c r="D89" i="3"/>
  <c r="O365" i="2"/>
  <c r="O366" i="2" s="1"/>
  <c r="F89" i="3" s="1"/>
  <c r="O673" i="2"/>
  <c r="O674" i="2" s="1"/>
  <c r="F123" i="3" s="1"/>
  <c r="O461" i="2"/>
  <c r="O460" i="2"/>
  <c r="O459" i="2"/>
  <c r="O458" i="2"/>
  <c r="O457" i="2"/>
  <c r="O456" i="2"/>
  <c r="O455" i="2"/>
  <c r="O454" i="2"/>
  <c r="O453" i="2"/>
  <c r="O452" i="2"/>
  <c r="O451" i="2"/>
  <c r="O450" i="2"/>
  <c r="I449" i="2"/>
  <c r="O449" i="2" s="1"/>
  <c r="O448" i="2"/>
  <c r="O447" i="2"/>
  <c r="O446" i="2"/>
  <c r="O445" i="2"/>
  <c r="O444" i="2"/>
  <c r="O443" i="2"/>
  <c r="O442" i="2"/>
  <c r="O441" i="2"/>
  <c r="O440" i="2"/>
  <c r="O439" i="2"/>
  <c r="O438" i="2"/>
  <c r="O437" i="2"/>
  <c r="O436" i="2"/>
  <c r="O435" i="2"/>
  <c r="O434" i="2"/>
  <c r="O433" i="2"/>
  <c r="O432" i="2"/>
  <c r="O431" i="2"/>
  <c r="O430" i="2"/>
  <c r="O429" i="2"/>
  <c r="O428" i="2"/>
  <c r="O427" i="2"/>
  <c r="O27" i="2"/>
  <c r="O26" i="2"/>
  <c r="K27" i="3"/>
  <c r="H27" i="3"/>
  <c r="E27" i="3"/>
  <c r="D27" i="3"/>
  <c r="C27" i="3"/>
  <c r="B27" i="3"/>
  <c r="O72" i="2"/>
  <c r="O73" i="2" s="1"/>
  <c r="O69" i="2"/>
  <c r="O70" i="2" s="1"/>
  <c r="D33" i="3"/>
  <c r="D8" i="2"/>
  <c r="D8" i="9" s="1"/>
  <c r="B39" i="3"/>
  <c r="K83" i="3"/>
  <c r="K34" i="3"/>
  <c r="H121" i="3"/>
  <c r="H122" i="3"/>
  <c r="H120" i="3"/>
  <c r="H106" i="3"/>
  <c r="H107" i="3"/>
  <c r="H108" i="3"/>
  <c r="H109" i="3"/>
  <c r="H110" i="3"/>
  <c r="H111" i="3"/>
  <c r="H112" i="3"/>
  <c r="H113" i="3"/>
  <c r="H114" i="3"/>
  <c r="H115" i="3"/>
  <c r="H116" i="3"/>
  <c r="H117" i="3"/>
  <c r="H105" i="3"/>
  <c r="H100" i="3"/>
  <c r="H101" i="3"/>
  <c r="H102" i="3"/>
  <c r="H97" i="3"/>
  <c r="H99" i="3"/>
  <c r="H83" i="3"/>
  <c r="H84" i="3"/>
  <c r="H85" i="3"/>
  <c r="H86" i="3"/>
  <c r="H87" i="3"/>
  <c r="H88" i="3"/>
  <c r="H82" i="3"/>
  <c r="H59" i="3"/>
  <c r="H60" i="3"/>
  <c r="H62" i="3"/>
  <c r="H63" i="3"/>
  <c r="H64" i="3"/>
  <c r="H65" i="3"/>
  <c r="H66" i="3"/>
  <c r="H67" i="3"/>
  <c r="H68" i="3"/>
  <c r="H69" i="3"/>
  <c r="H70" i="3"/>
  <c r="H71" i="3"/>
  <c r="H72" i="3"/>
  <c r="H74" i="3"/>
  <c r="H75" i="3"/>
  <c r="H77" i="3"/>
  <c r="H78" i="3"/>
  <c r="H79" i="3"/>
  <c r="H58" i="3"/>
  <c r="H47" i="3"/>
  <c r="H48" i="3"/>
  <c r="H49" i="3"/>
  <c r="H13" i="3"/>
  <c r="H14" i="3"/>
  <c r="H16" i="3"/>
  <c r="H17" i="3"/>
  <c r="H18" i="3"/>
  <c r="H19" i="3"/>
  <c r="H20" i="3"/>
  <c r="H21" i="3"/>
  <c r="H22" i="3"/>
  <c r="H23" i="3"/>
  <c r="H55" i="3"/>
  <c r="H41" i="3"/>
  <c r="H40" i="3"/>
  <c r="K121" i="3"/>
  <c r="K122" i="3"/>
  <c r="E122" i="3"/>
  <c r="E121" i="3"/>
  <c r="D122" i="3"/>
  <c r="D121" i="3"/>
  <c r="C122" i="3"/>
  <c r="B122" i="3"/>
  <c r="A122" i="3"/>
  <c r="C121" i="3"/>
  <c r="B121" i="3"/>
  <c r="A121" i="3"/>
  <c r="K120" i="3"/>
  <c r="E120" i="3"/>
  <c r="D120" i="3"/>
  <c r="C120" i="3"/>
  <c r="B120" i="3"/>
  <c r="A120" i="3"/>
  <c r="D119" i="3"/>
  <c r="B24" i="7" s="1"/>
  <c r="A119" i="3"/>
  <c r="K117" i="3"/>
  <c r="E117" i="3"/>
  <c r="D117" i="3"/>
  <c r="C117" i="3"/>
  <c r="B117" i="3"/>
  <c r="A117" i="3"/>
  <c r="K116" i="3"/>
  <c r="E116" i="3"/>
  <c r="D116" i="3"/>
  <c r="C116" i="3"/>
  <c r="B116" i="3"/>
  <c r="A116" i="3"/>
  <c r="K115" i="3"/>
  <c r="E115" i="3"/>
  <c r="D115" i="3"/>
  <c r="C115" i="3"/>
  <c r="B115" i="3"/>
  <c r="A115" i="3"/>
  <c r="K114" i="3"/>
  <c r="E114" i="3"/>
  <c r="D114" i="3"/>
  <c r="C114" i="3"/>
  <c r="B114" i="3"/>
  <c r="A114" i="3"/>
  <c r="K113" i="3"/>
  <c r="E113" i="3"/>
  <c r="D113" i="3"/>
  <c r="C113" i="3"/>
  <c r="B113" i="3"/>
  <c r="A113" i="3"/>
  <c r="K112" i="3"/>
  <c r="E112" i="3"/>
  <c r="D112" i="3"/>
  <c r="C112" i="3"/>
  <c r="B112" i="3"/>
  <c r="A112" i="3"/>
  <c r="K111" i="3"/>
  <c r="E111" i="3"/>
  <c r="D111" i="3"/>
  <c r="C111" i="3"/>
  <c r="B111" i="3"/>
  <c r="A111" i="3"/>
  <c r="K110" i="3"/>
  <c r="E110" i="3"/>
  <c r="D110" i="3"/>
  <c r="C110" i="3"/>
  <c r="B110" i="3"/>
  <c r="A110" i="3"/>
  <c r="K109" i="3"/>
  <c r="E109" i="3"/>
  <c r="D109" i="3"/>
  <c r="C109" i="3"/>
  <c r="B109" i="3"/>
  <c r="A109" i="3"/>
  <c r="K108" i="3"/>
  <c r="E108" i="3"/>
  <c r="D108" i="3"/>
  <c r="C108" i="3"/>
  <c r="B108" i="3"/>
  <c r="A108" i="3"/>
  <c r="K107" i="3"/>
  <c r="E107" i="3"/>
  <c r="D107" i="3"/>
  <c r="C107" i="3"/>
  <c r="B107" i="3"/>
  <c r="A107" i="3"/>
  <c r="K106" i="3"/>
  <c r="E106" i="3"/>
  <c r="D106" i="3"/>
  <c r="C106" i="3"/>
  <c r="B106" i="3"/>
  <c r="A106" i="3"/>
  <c r="K105" i="3"/>
  <c r="E105" i="3"/>
  <c r="A105" i="3"/>
  <c r="B105" i="3"/>
  <c r="C105" i="3"/>
  <c r="D105" i="3"/>
  <c r="D104" i="3"/>
  <c r="B22" i="6" s="1"/>
  <c r="A104" i="3"/>
  <c r="K102" i="3"/>
  <c r="E102" i="3"/>
  <c r="D102" i="3"/>
  <c r="C102" i="3"/>
  <c r="B102" i="3"/>
  <c r="K101" i="3"/>
  <c r="E101" i="3"/>
  <c r="D101" i="3"/>
  <c r="C101" i="3"/>
  <c r="B101" i="3"/>
  <c r="K100" i="3"/>
  <c r="E100" i="3"/>
  <c r="D100" i="3"/>
  <c r="C100" i="3"/>
  <c r="B100" i="3"/>
  <c r="K99" i="3"/>
  <c r="E99" i="3"/>
  <c r="D99" i="3"/>
  <c r="C99" i="3"/>
  <c r="B99" i="3"/>
  <c r="K97" i="3"/>
  <c r="E97" i="3"/>
  <c r="D97" i="3"/>
  <c r="C97" i="3"/>
  <c r="B97" i="3"/>
  <c r="A97" i="3"/>
  <c r="D96" i="3"/>
  <c r="B21" i="6" s="1"/>
  <c r="A96" i="3"/>
  <c r="K88" i="3"/>
  <c r="E88" i="3"/>
  <c r="D88" i="3"/>
  <c r="C88" i="3"/>
  <c r="B88" i="3"/>
  <c r="A88" i="3"/>
  <c r="K87" i="3"/>
  <c r="E87" i="3"/>
  <c r="D87" i="3"/>
  <c r="C87" i="3"/>
  <c r="B87" i="3"/>
  <c r="A87" i="3"/>
  <c r="K86" i="3"/>
  <c r="E86" i="3"/>
  <c r="D86" i="3"/>
  <c r="C86" i="3"/>
  <c r="B86" i="3"/>
  <c r="A86" i="3"/>
  <c r="K85" i="3"/>
  <c r="E85" i="3"/>
  <c r="C85" i="3"/>
  <c r="B85" i="3"/>
  <c r="A85" i="3"/>
  <c r="K84" i="3"/>
  <c r="E84" i="3"/>
  <c r="D84" i="3"/>
  <c r="C84" i="3"/>
  <c r="B84" i="3"/>
  <c r="A84" i="3"/>
  <c r="E83" i="3"/>
  <c r="D83" i="3"/>
  <c r="C83" i="3"/>
  <c r="B83" i="3"/>
  <c r="A83" i="3"/>
  <c r="K82" i="3"/>
  <c r="E82" i="3"/>
  <c r="D82" i="3"/>
  <c r="C82" i="3"/>
  <c r="B82" i="3"/>
  <c r="A82" i="3"/>
  <c r="D81" i="3"/>
  <c r="B21" i="7" s="1"/>
  <c r="A81" i="3"/>
  <c r="K79" i="3"/>
  <c r="E79" i="3"/>
  <c r="D79" i="3"/>
  <c r="C79" i="3"/>
  <c r="B79" i="3"/>
  <c r="A79" i="3"/>
  <c r="K78" i="3"/>
  <c r="E78" i="3"/>
  <c r="D78" i="3"/>
  <c r="C78" i="3"/>
  <c r="B78" i="3"/>
  <c r="A78" i="3"/>
  <c r="K77" i="3"/>
  <c r="E77" i="3"/>
  <c r="D77" i="3"/>
  <c r="C77" i="3"/>
  <c r="B77" i="3"/>
  <c r="A77" i="3"/>
  <c r="K75" i="3"/>
  <c r="E75" i="3"/>
  <c r="D75" i="3"/>
  <c r="C75" i="3"/>
  <c r="B75" i="3"/>
  <c r="A75" i="3"/>
  <c r="K74" i="3"/>
  <c r="E74" i="3"/>
  <c r="D74" i="3"/>
  <c r="C74" i="3"/>
  <c r="B74" i="3"/>
  <c r="A74" i="3"/>
  <c r="K72" i="3"/>
  <c r="E72" i="3"/>
  <c r="D72" i="3"/>
  <c r="C72" i="3"/>
  <c r="B72" i="3"/>
  <c r="A72" i="3"/>
  <c r="K71" i="3"/>
  <c r="E71" i="3"/>
  <c r="D71" i="3"/>
  <c r="C71" i="3"/>
  <c r="B71" i="3"/>
  <c r="A71" i="3"/>
  <c r="K70" i="3"/>
  <c r="E70" i="3"/>
  <c r="D70" i="3"/>
  <c r="C70" i="3"/>
  <c r="B70" i="3"/>
  <c r="A70" i="3"/>
  <c r="K69" i="3"/>
  <c r="E69" i="3"/>
  <c r="D69" i="3"/>
  <c r="C69" i="3"/>
  <c r="B69" i="3"/>
  <c r="A69" i="3"/>
  <c r="K68" i="3"/>
  <c r="E68" i="3"/>
  <c r="D68" i="3"/>
  <c r="C68" i="3"/>
  <c r="B68" i="3"/>
  <c r="A68" i="3"/>
  <c r="K67" i="3"/>
  <c r="E67" i="3"/>
  <c r="D67" i="3"/>
  <c r="C67" i="3"/>
  <c r="B67" i="3"/>
  <c r="A67" i="3"/>
  <c r="K66" i="3"/>
  <c r="E66" i="3"/>
  <c r="D66" i="3"/>
  <c r="C66" i="3"/>
  <c r="B66" i="3"/>
  <c r="A66" i="3"/>
  <c r="K65" i="3"/>
  <c r="E65" i="3"/>
  <c r="D65" i="3"/>
  <c r="C65" i="3"/>
  <c r="B65" i="3"/>
  <c r="A65" i="3"/>
  <c r="K64" i="3"/>
  <c r="E64" i="3"/>
  <c r="D64" i="3"/>
  <c r="C64" i="3"/>
  <c r="B64" i="3"/>
  <c r="A64" i="3"/>
  <c r="K63" i="3"/>
  <c r="E63" i="3"/>
  <c r="D63" i="3"/>
  <c r="C63" i="3"/>
  <c r="B63" i="3"/>
  <c r="A63" i="3"/>
  <c r="K62" i="3"/>
  <c r="E62" i="3"/>
  <c r="D62" i="3"/>
  <c r="C62" i="3"/>
  <c r="B62" i="3"/>
  <c r="A62" i="3"/>
  <c r="K60" i="3"/>
  <c r="E60" i="3"/>
  <c r="D60" i="3"/>
  <c r="C60" i="3"/>
  <c r="B60" i="3"/>
  <c r="A60" i="3"/>
  <c r="K59" i="3"/>
  <c r="E59" i="3"/>
  <c r="D59" i="3"/>
  <c r="C59" i="3"/>
  <c r="B59" i="3"/>
  <c r="A59" i="3"/>
  <c r="K58" i="3"/>
  <c r="E58" i="3"/>
  <c r="D58" i="3"/>
  <c r="C58" i="3"/>
  <c r="B58" i="3"/>
  <c r="A58" i="3"/>
  <c r="D57" i="3"/>
  <c r="B20" i="7" s="1"/>
  <c r="A57" i="3"/>
  <c r="K55" i="3"/>
  <c r="E55" i="3"/>
  <c r="D55" i="3"/>
  <c r="C55" i="3"/>
  <c r="B55" i="3"/>
  <c r="A55" i="3"/>
  <c r="E54" i="3"/>
  <c r="E53" i="3"/>
  <c r="D54" i="3"/>
  <c r="C54" i="3"/>
  <c r="B54" i="3"/>
  <c r="A54" i="3"/>
  <c r="D53" i="3"/>
  <c r="C53" i="3"/>
  <c r="B53" i="3"/>
  <c r="A53" i="3"/>
  <c r="D52" i="3"/>
  <c r="A52" i="3"/>
  <c r="K49" i="3"/>
  <c r="E49" i="3"/>
  <c r="D49" i="3"/>
  <c r="C49" i="3"/>
  <c r="B49" i="3"/>
  <c r="A49" i="3"/>
  <c r="K48" i="3"/>
  <c r="E48" i="3"/>
  <c r="D48" i="3"/>
  <c r="C48" i="3"/>
  <c r="B48" i="3"/>
  <c r="A48" i="3"/>
  <c r="K47" i="3"/>
  <c r="E47" i="3"/>
  <c r="D47" i="3"/>
  <c r="C47" i="3"/>
  <c r="B47" i="3"/>
  <c r="A47" i="3"/>
  <c r="E46" i="3"/>
  <c r="D46" i="3"/>
  <c r="C46" i="3"/>
  <c r="C41" i="3"/>
  <c r="B46" i="3"/>
  <c r="A46" i="3"/>
  <c r="E45" i="3"/>
  <c r="D45" i="3"/>
  <c r="C45" i="3"/>
  <c r="B45" i="3"/>
  <c r="A45" i="3"/>
  <c r="D44" i="3"/>
  <c r="B17" i="6" s="1"/>
  <c r="A44" i="3"/>
  <c r="K41" i="3"/>
  <c r="E41" i="3"/>
  <c r="D41" i="3"/>
  <c r="B41" i="3"/>
  <c r="A41" i="3"/>
  <c r="K40" i="3"/>
  <c r="E40" i="3"/>
  <c r="D40" i="3"/>
  <c r="C40" i="3"/>
  <c r="B40" i="3"/>
  <c r="A40" i="3"/>
  <c r="E39" i="3"/>
  <c r="D39" i="3"/>
  <c r="C39" i="3"/>
  <c r="E38" i="3"/>
  <c r="D38" i="3"/>
  <c r="C38" i="3"/>
  <c r="B38" i="3"/>
  <c r="E37" i="3"/>
  <c r="D37" i="3"/>
  <c r="E36" i="3"/>
  <c r="D36" i="3"/>
  <c r="C36" i="3"/>
  <c r="B36" i="3"/>
  <c r="E35" i="3"/>
  <c r="D35" i="3"/>
  <c r="C35" i="3"/>
  <c r="B35" i="3"/>
  <c r="E34" i="3"/>
  <c r="D34" i="3"/>
  <c r="C34" i="3"/>
  <c r="B34" i="3"/>
  <c r="A39" i="3"/>
  <c r="A38" i="3"/>
  <c r="A37" i="3"/>
  <c r="A36" i="3"/>
  <c r="A35" i="3"/>
  <c r="A34" i="3"/>
  <c r="E33" i="3"/>
  <c r="C33" i="3"/>
  <c r="B33" i="3"/>
  <c r="A33" i="3"/>
  <c r="A32" i="3"/>
  <c r="D32" i="3"/>
  <c r="E30" i="3"/>
  <c r="A30" i="3"/>
  <c r="B30" i="3"/>
  <c r="C30" i="3"/>
  <c r="D30" i="3"/>
  <c r="D29" i="3"/>
  <c r="B16" i="7" s="1"/>
  <c r="A29" i="3"/>
  <c r="E26" i="3"/>
  <c r="C26" i="3"/>
  <c r="B26" i="3"/>
  <c r="A26" i="3"/>
  <c r="D26" i="3"/>
  <c r="D25" i="3"/>
  <c r="B14" i="6" s="1"/>
  <c r="A25" i="3"/>
  <c r="K23" i="3"/>
  <c r="D23" i="3"/>
  <c r="C23" i="3"/>
  <c r="B23" i="3"/>
  <c r="A23" i="3"/>
  <c r="K22" i="3"/>
  <c r="E22" i="3"/>
  <c r="D22" i="3"/>
  <c r="C22" i="3"/>
  <c r="B22" i="3"/>
  <c r="A22" i="3"/>
  <c r="K21" i="3"/>
  <c r="E21" i="3"/>
  <c r="D21" i="3"/>
  <c r="C21" i="3"/>
  <c r="B21" i="3"/>
  <c r="A21" i="3"/>
  <c r="K20" i="3"/>
  <c r="E20" i="3"/>
  <c r="D20" i="3"/>
  <c r="C20" i="3"/>
  <c r="B20" i="3"/>
  <c r="A20" i="3"/>
  <c r="K19" i="3"/>
  <c r="E19" i="3"/>
  <c r="D19" i="3"/>
  <c r="C19" i="3"/>
  <c r="B19" i="3"/>
  <c r="A19" i="3"/>
  <c r="K18" i="3"/>
  <c r="E18" i="3"/>
  <c r="D18" i="3"/>
  <c r="C18" i="3"/>
  <c r="B18" i="3"/>
  <c r="A18" i="3"/>
  <c r="K17" i="3"/>
  <c r="E17" i="3"/>
  <c r="D17" i="3"/>
  <c r="C17" i="3"/>
  <c r="B17" i="3"/>
  <c r="A17" i="3"/>
  <c r="K16" i="3"/>
  <c r="E16" i="3"/>
  <c r="D16" i="3"/>
  <c r="C16" i="3"/>
  <c r="B16" i="3"/>
  <c r="A16" i="3"/>
  <c r="K14" i="3"/>
  <c r="E14" i="3"/>
  <c r="A14" i="3"/>
  <c r="B14" i="3"/>
  <c r="C14" i="3"/>
  <c r="D14" i="3"/>
  <c r="K13" i="3"/>
  <c r="E13" i="3"/>
  <c r="D13" i="3"/>
  <c r="C13" i="3"/>
  <c r="B13" i="3"/>
  <c r="A13" i="3"/>
  <c r="E12" i="3"/>
  <c r="C12" i="3"/>
  <c r="B12" i="3"/>
  <c r="A12" i="3"/>
  <c r="D12" i="3"/>
  <c r="D11" i="3"/>
  <c r="B13" i="6" s="1"/>
  <c r="O649" i="2"/>
  <c r="O643" i="2"/>
  <c r="O119" i="2"/>
  <c r="O120" i="2" s="1"/>
  <c r="O116" i="2"/>
  <c r="O115" i="2"/>
  <c r="I114" i="2"/>
  <c r="O114" i="2" s="1"/>
  <c r="O123" i="2"/>
  <c r="O124" i="2" s="1"/>
  <c r="O172" i="2"/>
  <c r="O173" i="2" s="1"/>
  <c r="O169" i="2"/>
  <c r="O170" i="2" s="1"/>
  <c r="O52" i="2"/>
  <c r="O51" i="2"/>
  <c r="O21" i="2"/>
  <c r="O22" i="2"/>
  <c r="O17" i="2"/>
  <c r="O18" i="2" s="1"/>
  <c r="O13" i="2"/>
  <c r="O14" i="2" s="1"/>
  <c r="O658" i="2"/>
  <c r="O657" i="2"/>
  <c r="O653" i="2"/>
  <c r="O654" i="2" s="1"/>
  <c r="O325" i="2"/>
  <c r="O326" i="2" s="1"/>
  <c r="O424" i="2"/>
  <c r="O423" i="2"/>
  <c r="O422" i="2"/>
  <c r="O421" i="2"/>
  <c r="O420" i="2"/>
  <c r="O419" i="2"/>
  <c r="O418" i="2"/>
  <c r="O417" i="2"/>
  <c r="O416" i="2"/>
  <c r="O415" i="2"/>
  <c r="O414" i="2"/>
  <c r="O413" i="2"/>
  <c r="I412" i="2"/>
  <c r="O412" i="2" s="1"/>
  <c r="O411" i="2"/>
  <c r="O410" i="2"/>
  <c r="O409" i="2"/>
  <c r="O408" i="2"/>
  <c r="O407" i="2"/>
  <c r="O406" i="2"/>
  <c r="O405" i="2"/>
  <c r="O404" i="2"/>
  <c r="O403" i="2"/>
  <c r="O402" i="2"/>
  <c r="O401" i="2"/>
  <c r="O400" i="2"/>
  <c r="O399" i="2"/>
  <c r="O398" i="2"/>
  <c r="O397" i="2"/>
  <c r="O396" i="2"/>
  <c r="O395" i="2"/>
  <c r="O394" i="2"/>
  <c r="O393" i="2"/>
  <c r="O392" i="2"/>
  <c r="O391" i="2"/>
  <c r="O390" i="2"/>
  <c r="O216" i="2"/>
  <c r="O217" i="2" s="1"/>
  <c r="O485" i="2"/>
  <c r="O486" i="2"/>
  <c r="O487" i="2"/>
  <c r="O488" i="2"/>
  <c r="I489" i="2"/>
  <c r="O489" i="2" s="1"/>
  <c r="O149" i="2"/>
  <c r="O150" i="2" s="1"/>
  <c r="K145" i="2"/>
  <c r="O145" i="2" s="1"/>
  <c r="O144" i="2"/>
  <c r="O143" i="2"/>
  <c r="O142" i="2"/>
  <c r="O141" i="2"/>
  <c r="I98" i="2"/>
  <c r="O98" i="2" s="1"/>
  <c r="O97" i="2"/>
  <c r="O96" i="2"/>
  <c r="O87" i="2"/>
  <c r="O86" i="2"/>
  <c r="K81" i="2"/>
  <c r="O81" i="2" s="1"/>
  <c r="O80" i="2"/>
  <c r="O79" i="2"/>
  <c r="O78" i="2"/>
  <c r="O77" i="2"/>
  <c r="O48" i="2"/>
  <c r="O49" i="2" s="1"/>
  <c r="O670" i="2"/>
  <c r="O671" i="2" s="1"/>
  <c r="O178" i="2"/>
  <c r="O197" i="2"/>
  <c r="O196" i="2"/>
  <c r="O195" i="2"/>
  <c r="O194" i="2"/>
  <c r="O193" i="2"/>
  <c r="O192" i="2"/>
  <c r="O191" i="2"/>
  <c r="O190" i="2"/>
  <c r="O188" i="2"/>
  <c r="O189" i="2"/>
  <c r="O187" i="2"/>
  <c r="O332" i="2"/>
  <c r="O333" i="2" s="1"/>
  <c r="O329" i="2"/>
  <c r="O330" i="2" s="1"/>
  <c r="O102" i="2"/>
  <c r="O103" i="2" s="1"/>
  <c r="K106" i="2"/>
  <c r="O106" i="2" s="1"/>
  <c r="O107" i="2" s="1"/>
  <c r="O110" i="2"/>
  <c r="O111" i="2" s="1"/>
  <c r="O596" i="2"/>
  <c r="O595" i="2"/>
  <c r="O594" i="2"/>
  <c r="O593" i="2"/>
  <c r="O598" i="2"/>
  <c r="O597" i="2"/>
  <c r="O560" i="2"/>
  <c r="O561" i="2"/>
  <c r="O290" i="2"/>
  <c r="O291" i="2" s="1"/>
  <c r="O287" i="2"/>
  <c r="O288" i="2" s="1"/>
  <c r="O283" i="2"/>
  <c r="O282" i="2"/>
  <c r="O281" i="2"/>
  <c r="O280" i="2"/>
  <c r="O279" i="2"/>
  <c r="O278" i="2"/>
  <c r="O277" i="2"/>
  <c r="O276" i="2"/>
  <c r="O275" i="2"/>
  <c r="O274" i="2"/>
  <c r="O273" i="2"/>
  <c r="O272" i="2"/>
  <c r="O271" i="2"/>
  <c r="O270" i="2"/>
  <c r="O269" i="2"/>
  <c r="O268" i="2"/>
  <c r="O267" i="2"/>
  <c r="O266" i="2"/>
  <c r="O245" i="2"/>
  <c r="O246" i="2"/>
  <c r="O247" i="2"/>
  <c r="O248" i="2"/>
  <c r="O249" i="2"/>
  <c r="O250" i="2"/>
  <c r="O251" i="2"/>
  <c r="O252" i="2"/>
  <c r="O253" i="2"/>
  <c r="O254" i="2"/>
  <c r="O255" i="2"/>
  <c r="O256" i="2"/>
  <c r="O257" i="2"/>
  <c r="O258" i="2"/>
  <c r="O259" i="2"/>
  <c r="O260" i="2"/>
  <c r="O261" i="2"/>
  <c r="O262" i="2"/>
  <c r="O241" i="2"/>
  <c r="O225" i="2"/>
  <c r="O226" i="2"/>
  <c r="O227" i="2"/>
  <c r="O228" i="2"/>
  <c r="O229" i="2"/>
  <c r="O230" i="2"/>
  <c r="O231" i="2"/>
  <c r="O232" i="2"/>
  <c r="O233" i="2"/>
  <c r="O234" i="2"/>
  <c r="O235" i="2"/>
  <c r="O236" i="2"/>
  <c r="O237" i="2"/>
  <c r="O238" i="2"/>
  <c r="O239" i="2"/>
  <c r="O240" i="2"/>
  <c r="O224" i="2"/>
  <c r="O491" i="2"/>
  <c r="O136" i="2"/>
  <c r="O166" i="2"/>
  <c r="O167" i="2" s="1"/>
  <c r="O637" i="2"/>
  <c r="O636" i="2"/>
  <c r="O635" i="2"/>
  <c r="O634" i="2"/>
  <c r="O633" i="2"/>
  <c r="O632" i="2"/>
  <c r="O631" i="2"/>
  <c r="O630" i="2"/>
  <c r="O629" i="2"/>
  <c r="O628" i="2"/>
  <c r="O627" i="2"/>
  <c r="O626" i="2"/>
  <c r="O625" i="2"/>
  <c r="O624" i="2"/>
  <c r="O623" i="2"/>
  <c r="O559" i="2"/>
  <c r="O558" i="2"/>
  <c r="O557" i="2"/>
  <c r="O556" i="2"/>
  <c r="O555" i="2"/>
  <c r="O554" i="2"/>
  <c r="O553" i="2"/>
  <c r="O552" i="2"/>
  <c r="O551" i="2"/>
  <c r="O550" i="2"/>
  <c r="O549" i="2"/>
  <c r="O548" i="2"/>
  <c r="O547" i="2"/>
  <c r="O546" i="2"/>
  <c r="O545" i="2"/>
  <c r="O542" i="2"/>
  <c r="O541" i="2"/>
  <c r="O540" i="2"/>
  <c r="O539" i="2"/>
  <c r="O538" i="2"/>
  <c r="O537" i="2"/>
  <c r="O536" i="2"/>
  <c r="O535" i="2"/>
  <c r="O534" i="2"/>
  <c r="O533" i="2"/>
  <c r="O532" i="2"/>
  <c r="O531" i="2"/>
  <c r="O530" i="2"/>
  <c r="O529" i="2"/>
  <c r="O528" i="2"/>
  <c r="O473" i="2"/>
  <c r="O474" i="2" s="1"/>
  <c r="I619" i="2"/>
  <c r="O619" i="2" s="1"/>
  <c r="R619" i="2" s="1"/>
  <c r="I503" i="2"/>
  <c r="O503" i="2" s="1"/>
  <c r="I490" i="2"/>
  <c r="O490" i="2" s="1"/>
  <c r="I502" i="2"/>
  <c r="O502" i="2" s="1"/>
  <c r="O469" i="2"/>
  <c r="O470" i="2" s="1"/>
  <c r="O465" i="2"/>
  <c r="O466" i="2" s="1"/>
  <c r="I39" i="2"/>
  <c r="O39" i="2" s="1"/>
  <c r="O31" i="2"/>
  <c r="O32" i="2" s="1"/>
  <c r="O35" i="2"/>
  <c r="O36" i="2" s="1"/>
  <c r="O648" i="2"/>
  <c r="I647" i="2"/>
  <c r="O647" i="2" s="1"/>
  <c r="O642" i="2"/>
  <c r="I641" i="2"/>
  <c r="O641" i="2" s="1"/>
  <c r="O663" i="2"/>
  <c r="O664" i="2" s="1"/>
  <c r="O666" i="2"/>
  <c r="O667" i="2" s="1"/>
  <c r="O92" i="2"/>
  <c r="O91" i="2"/>
  <c r="O45" i="2"/>
  <c r="O44" i="2"/>
  <c r="O618" i="2"/>
  <c r="O617" i="2"/>
  <c r="O616" i="2"/>
  <c r="O615" i="2"/>
  <c r="O614" i="2"/>
  <c r="O613" i="2"/>
  <c r="I612" i="2"/>
  <c r="O612" i="2" s="1"/>
  <c r="O609" i="2"/>
  <c r="O610" i="2"/>
  <c r="O611" i="2"/>
  <c r="I608" i="2"/>
  <c r="O608" i="2" s="1"/>
  <c r="I605" i="2"/>
  <c r="O605" i="2" s="1"/>
  <c r="I607" i="2"/>
  <c r="O607" i="2" s="1"/>
  <c r="O606" i="2"/>
  <c r="O603" i="2"/>
  <c r="O604" i="2"/>
  <c r="O602" i="2"/>
  <c r="O566" i="2"/>
  <c r="O565" i="2"/>
  <c r="O501" i="2"/>
  <c r="O500" i="2"/>
  <c r="O499" i="2"/>
  <c r="O498" i="2"/>
  <c r="O135" i="2"/>
  <c r="O134" i="2"/>
  <c r="O157" i="2"/>
  <c r="O158" i="2" s="1"/>
  <c r="O153" i="2"/>
  <c r="O154" i="2" s="1"/>
  <c r="O41" i="2"/>
  <c r="O40" i="2"/>
  <c r="O361" i="2"/>
  <c r="O362" i="2" s="1"/>
  <c r="O357" i="2"/>
  <c r="O358" i="2" s="1"/>
  <c r="O353" i="2"/>
  <c r="O354" i="2" s="1"/>
  <c r="O349" i="2"/>
  <c r="O350" i="2" s="1"/>
  <c r="O341" i="2"/>
  <c r="O342" i="2" s="1"/>
  <c r="O345" i="2"/>
  <c r="O346" i="2" s="1"/>
  <c r="O337" i="2"/>
  <c r="O338" i="2" s="1"/>
  <c r="O480" i="2"/>
  <c r="O479" i="2"/>
  <c r="O478" i="2"/>
  <c r="O477" i="2"/>
  <c r="O585" i="2"/>
  <c r="O584" i="2"/>
  <c r="O583" i="2"/>
  <c r="O582" i="2"/>
  <c r="O581" i="2"/>
  <c r="O580" i="2"/>
  <c r="O592" i="2"/>
  <c r="O591" i="2"/>
  <c r="O590" i="2"/>
  <c r="O589" i="2"/>
  <c r="O588" i="2"/>
  <c r="O587" i="2"/>
  <c r="I586" i="2"/>
  <c r="O586" i="2" s="1"/>
  <c r="O579" i="2"/>
  <c r="O578" i="2"/>
  <c r="O577" i="2"/>
  <c r="O576" i="2"/>
  <c r="O575" i="2"/>
  <c r="O574" i="2"/>
  <c r="O573" i="2"/>
  <c r="O572" i="2"/>
  <c r="O571" i="2"/>
  <c r="O570" i="2"/>
  <c r="O317" i="2"/>
  <c r="O318" i="2" s="1"/>
  <c r="O220" i="2"/>
  <c r="O221" i="2" s="1"/>
  <c r="O313" i="2"/>
  <c r="O314" i="2" s="1"/>
  <c r="O305" i="2"/>
  <c r="O306" i="2" s="1"/>
  <c r="O302" i="2"/>
  <c r="O303" i="2" s="1"/>
  <c r="O297" i="2"/>
  <c r="O299" i="2" s="1"/>
  <c r="O294" i="2"/>
  <c r="O295" i="2" s="1"/>
  <c r="O202" i="2"/>
  <c r="O208" i="2"/>
  <c r="O207" i="2"/>
  <c r="O206" i="2"/>
  <c r="O205" i="2"/>
  <c r="O204" i="2"/>
  <c r="O203" i="2"/>
  <c r="O201" i="2"/>
  <c r="O184" i="2"/>
  <c r="O177" i="2"/>
  <c r="O179" i="2"/>
  <c r="O180" i="2"/>
  <c r="O181" i="2"/>
  <c r="O182" i="2"/>
  <c r="O183" i="2"/>
  <c r="O524" i="2"/>
  <c r="O523" i="2"/>
  <c r="O519" i="2"/>
  <c r="O518" i="2"/>
  <c r="O517" i="2"/>
  <c r="O516" i="2"/>
  <c r="O522" i="2"/>
  <c r="O521" i="2"/>
  <c r="O520" i="2"/>
  <c r="O515" i="2"/>
  <c r="O514" i="2"/>
  <c r="O513" i="2"/>
  <c r="O512" i="2"/>
  <c r="O511" i="2"/>
  <c r="O510" i="2"/>
  <c r="E5" i="9"/>
  <c r="N6" i="6"/>
  <c r="E4" i="11"/>
  <c r="E4" i="3"/>
  <c r="B5" i="8"/>
  <c r="C9" i="6"/>
  <c r="D7" i="11"/>
  <c r="D7" i="3"/>
  <c r="J7" i="11"/>
  <c r="A7" i="11"/>
  <c r="J6" i="11"/>
  <c r="D6" i="11"/>
  <c r="A6" i="11"/>
  <c r="D4" i="11"/>
  <c r="A4" i="11"/>
  <c r="I3" i="11"/>
  <c r="E3" i="11"/>
  <c r="D3" i="11"/>
  <c r="A3" i="11"/>
  <c r="A8" i="9"/>
  <c r="E7" i="9"/>
  <c r="D7" i="9"/>
  <c r="A7" i="9"/>
  <c r="D5" i="9"/>
  <c r="A5" i="9"/>
  <c r="E4" i="9"/>
  <c r="D4" i="9"/>
  <c r="A4" i="9"/>
  <c r="B42" i="8"/>
  <c r="D19" i="7"/>
  <c r="D18" i="7"/>
  <c r="D17" i="7"/>
  <c r="D16" i="7"/>
  <c r="D15" i="7"/>
  <c r="D14" i="7"/>
  <c r="A9" i="7"/>
  <c r="D7" i="7"/>
  <c r="A7" i="7"/>
  <c r="D6" i="7"/>
  <c r="C6" i="7"/>
  <c r="A6" i="7"/>
  <c r="A9" i="6"/>
  <c r="P8" i="6"/>
  <c r="L8" i="6"/>
  <c r="C8" i="6"/>
  <c r="A8" i="6"/>
  <c r="C6" i="6"/>
  <c r="A6" i="6"/>
  <c r="N5" i="6"/>
  <c r="C5" i="6"/>
  <c r="A5" i="6"/>
  <c r="J7" i="3"/>
  <c r="K54" i="3"/>
  <c r="H54" i="3"/>
  <c r="K53" i="3"/>
  <c r="H53" i="3"/>
  <c r="K46" i="3"/>
  <c r="H46" i="3"/>
  <c r="K45" i="3"/>
  <c r="H45" i="3"/>
  <c r="K39" i="3"/>
  <c r="H39" i="3"/>
  <c r="K38" i="3"/>
  <c r="H38" i="3"/>
  <c r="K37" i="3"/>
  <c r="H37" i="3"/>
  <c r="K36" i="3"/>
  <c r="H36" i="3"/>
  <c r="K35" i="3"/>
  <c r="H35" i="3"/>
  <c r="H34" i="3"/>
  <c r="K33" i="3"/>
  <c r="H33" i="3"/>
  <c r="K30" i="3"/>
  <c r="H30" i="3"/>
  <c r="K26" i="3"/>
  <c r="H26" i="3"/>
  <c r="K12" i="3"/>
  <c r="H12" i="3"/>
  <c r="O126" i="3"/>
  <c r="M126" i="3"/>
  <c r="A7" i="3"/>
  <c r="J6" i="3"/>
  <c r="D6" i="3"/>
  <c r="A6" i="3"/>
  <c r="D4" i="3"/>
  <c r="A4" i="3"/>
  <c r="I3" i="3"/>
  <c r="E3" i="3"/>
  <c r="D3" i="3"/>
  <c r="A3" i="3"/>
  <c r="O507" i="2" l="1"/>
  <c r="I42" i="3"/>
  <c r="O495" i="2"/>
  <c r="O138" i="2"/>
  <c r="I89" i="3"/>
  <c r="I123" i="3"/>
  <c r="L89" i="3"/>
  <c r="L123" i="3"/>
  <c r="I27" i="3"/>
  <c r="O28" i="2"/>
  <c r="O462" i="2"/>
  <c r="F98" i="3" s="1"/>
  <c r="I98" i="3" s="1"/>
  <c r="L27" i="3"/>
  <c r="B15" i="6"/>
  <c r="F115" i="3"/>
  <c r="I115" i="3" s="1"/>
  <c r="B19" i="6"/>
  <c r="B23" i="6"/>
  <c r="F71" i="3"/>
  <c r="L71" i="3" s="1"/>
  <c r="F75" i="3"/>
  <c r="I75" i="3" s="1"/>
  <c r="F82" i="3"/>
  <c r="L82" i="3" s="1"/>
  <c r="F56" i="2"/>
  <c r="O56" i="2" s="1"/>
  <c r="F101" i="3"/>
  <c r="I101" i="3" s="1"/>
  <c r="F68" i="3"/>
  <c r="L68" i="3" s="1"/>
  <c r="F78" i="3"/>
  <c r="L78" i="3" s="1"/>
  <c r="F54" i="3"/>
  <c r="L54" i="3" s="1"/>
  <c r="B17" i="7"/>
  <c r="B16" i="6"/>
  <c r="B18" i="6"/>
  <c r="B19" i="7"/>
  <c r="F72" i="3"/>
  <c r="L72" i="3" s="1"/>
  <c r="F84" i="3"/>
  <c r="I84" i="3" s="1"/>
  <c r="F86" i="3"/>
  <c r="I86" i="3" s="1"/>
  <c r="F121" i="3"/>
  <c r="I121" i="3" s="1"/>
  <c r="F38" i="3"/>
  <c r="L38" i="3" s="1"/>
  <c r="F79" i="3"/>
  <c r="I79" i="3" s="1"/>
  <c r="F62" i="3"/>
  <c r="I62" i="3" s="1"/>
  <c r="I26" i="3"/>
  <c r="F55" i="3"/>
  <c r="L55" i="3" s="1"/>
  <c r="F69" i="3"/>
  <c r="L69" i="3" s="1"/>
  <c r="F74" i="3"/>
  <c r="I74" i="3" s="1"/>
  <c r="F83" i="3"/>
  <c r="L83" i="3" s="1"/>
  <c r="F87" i="3"/>
  <c r="L87" i="3" s="1"/>
  <c r="F48" i="3"/>
  <c r="L48" i="3" s="1"/>
  <c r="F120" i="3"/>
  <c r="L120" i="3" s="1"/>
  <c r="F99" i="3"/>
  <c r="I99" i="3" s="1"/>
  <c r="F53" i="3"/>
  <c r="I53" i="3" s="1"/>
  <c r="F37" i="3"/>
  <c r="I37" i="3" s="1"/>
  <c r="F122" i="3"/>
  <c r="L122" i="3" s="1"/>
  <c r="F77" i="3"/>
  <c r="I77" i="3" s="1"/>
  <c r="F12" i="3"/>
  <c r="L12" i="3" s="1"/>
  <c r="F41" i="3"/>
  <c r="L41" i="3" s="1"/>
  <c r="F40" i="3"/>
  <c r="L40" i="3" s="1"/>
  <c r="F70" i="3"/>
  <c r="I70" i="3" s="1"/>
  <c r="F63" i="3"/>
  <c r="L63" i="3" s="1"/>
  <c r="F85" i="3"/>
  <c r="I85" i="3" s="1"/>
  <c r="F88" i="3"/>
  <c r="L88" i="3" s="1"/>
  <c r="F49" i="3"/>
  <c r="I49" i="3" s="1"/>
  <c r="F17" i="3"/>
  <c r="I17" i="3" s="1"/>
  <c r="F100" i="3"/>
  <c r="I100" i="3" s="1"/>
  <c r="F67" i="3"/>
  <c r="I67" i="3" s="1"/>
  <c r="F36" i="3"/>
  <c r="L36" i="3" s="1"/>
  <c r="F20" i="3"/>
  <c r="I20" i="3" s="1"/>
  <c r="F47" i="3"/>
  <c r="L47" i="3" s="1"/>
  <c r="F116" i="3"/>
  <c r="L116" i="3" s="1"/>
  <c r="F13" i="3"/>
  <c r="I13" i="3" s="1"/>
  <c r="B20" i="6"/>
  <c r="B14" i="7"/>
  <c r="B18" i="7"/>
  <c r="B22" i="7"/>
  <c r="B15" i="7"/>
  <c r="B23" i="7"/>
  <c r="F16" i="3"/>
  <c r="L16" i="3" s="1"/>
  <c r="O644" i="2"/>
  <c r="O23" i="2"/>
  <c r="O117" i="2"/>
  <c r="O53" i="2"/>
  <c r="O659" i="2"/>
  <c r="O525" i="2"/>
  <c r="O425" i="2"/>
  <c r="O146" i="2"/>
  <c r="O99" i="2"/>
  <c r="O88" i="2"/>
  <c r="O82" i="2"/>
  <c r="O198" i="2"/>
  <c r="O599" i="2"/>
  <c r="O620" i="2"/>
  <c r="O562" i="2"/>
  <c r="O284" i="2"/>
  <c r="O263" i="2"/>
  <c r="O242" i="2"/>
  <c r="O638" i="2"/>
  <c r="O543" i="2"/>
  <c r="O42" i="2"/>
  <c r="O93" i="2"/>
  <c r="O46" i="2"/>
  <c r="O567" i="2"/>
  <c r="O481" i="2"/>
  <c r="O209" i="2"/>
  <c r="O185" i="2"/>
  <c r="D25" i="7"/>
  <c r="F60" i="2" l="1"/>
  <c r="O60" i="2" s="1"/>
  <c r="F15" i="3"/>
  <c r="I25" i="3"/>
  <c r="L98" i="3"/>
  <c r="L84" i="3"/>
  <c r="L20" i="3"/>
  <c r="I71" i="3"/>
  <c r="I38" i="3"/>
  <c r="I122" i="3"/>
  <c r="I88" i="3"/>
  <c r="L74" i="3"/>
  <c r="I36" i="3"/>
  <c r="I116" i="3"/>
  <c r="L70" i="3"/>
  <c r="L13" i="3"/>
  <c r="L77" i="3"/>
  <c r="L86" i="3"/>
  <c r="L37" i="3"/>
  <c r="L26" i="3"/>
  <c r="L25" i="3" s="1"/>
  <c r="L100" i="3"/>
  <c r="I87" i="3"/>
  <c r="I41" i="3"/>
  <c r="L99" i="3"/>
  <c r="I47" i="3"/>
  <c r="L85" i="3"/>
  <c r="I78" i="3"/>
  <c r="I83" i="3"/>
  <c r="L79" i="3"/>
  <c r="I54" i="3"/>
  <c r="L75" i="3"/>
  <c r="I68" i="3"/>
  <c r="I69" i="3"/>
  <c r="I72" i="3"/>
  <c r="I48" i="3"/>
  <c r="L49" i="3"/>
  <c r="L101" i="3"/>
  <c r="L115" i="3"/>
  <c r="I63" i="3"/>
  <c r="I82" i="3"/>
  <c r="L62" i="3"/>
  <c r="L121" i="3"/>
  <c r="L119" i="3" s="1"/>
  <c r="I40" i="3"/>
  <c r="L17" i="3"/>
  <c r="F66" i="3"/>
  <c r="F59" i="3"/>
  <c r="F106" i="3"/>
  <c r="F45" i="3"/>
  <c r="L45" i="3" s="1"/>
  <c r="F30" i="3"/>
  <c r="L30" i="3" s="1"/>
  <c r="L29" i="3" s="1"/>
  <c r="I12" i="3"/>
  <c r="L53" i="3"/>
  <c r="L52" i="3" s="1"/>
  <c r="F58" i="3"/>
  <c r="F108" i="3"/>
  <c r="F64" i="3"/>
  <c r="F112" i="3"/>
  <c r="F33" i="3"/>
  <c r="F107" i="3"/>
  <c r="F14" i="3"/>
  <c r="L14" i="3" s="1"/>
  <c r="L67" i="3"/>
  <c r="I55" i="3"/>
  <c r="F110" i="3"/>
  <c r="F97" i="3"/>
  <c r="F60" i="3"/>
  <c r="F34" i="3"/>
  <c r="L34" i="3" s="1"/>
  <c r="F113" i="3"/>
  <c r="F65" i="3"/>
  <c r="F111" i="3"/>
  <c r="F35" i="3"/>
  <c r="I35" i="3" s="1"/>
  <c r="F117" i="3"/>
  <c r="F114" i="3"/>
  <c r="I120" i="3"/>
  <c r="F102" i="3"/>
  <c r="F105" i="3"/>
  <c r="F46" i="3"/>
  <c r="F109" i="3"/>
  <c r="F39" i="3"/>
  <c r="I39" i="3" s="1"/>
  <c r="I16" i="3"/>
  <c r="F58" i="2"/>
  <c r="O58" i="2" s="1"/>
  <c r="F19" i="3"/>
  <c r="F57" i="2"/>
  <c r="O57" i="2" s="1"/>
  <c r="F18" i="3"/>
  <c r="F59" i="2"/>
  <c r="O59" i="2" s="1"/>
  <c r="F21" i="3"/>
  <c r="L81" i="3" l="1"/>
  <c r="I81" i="3"/>
  <c r="L15" i="3"/>
  <c r="I15" i="3"/>
  <c r="I119" i="3"/>
  <c r="D20" i="6"/>
  <c r="L35" i="3"/>
  <c r="O61" i="2"/>
  <c r="I52" i="3"/>
  <c r="I30" i="3"/>
  <c r="I29" i="3" s="1"/>
  <c r="L39" i="3"/>
  <c r="I14" i="3"/>
  <c r="I34" i="3"/>
  <c r="I45" i="3"/>
  <c r="D18" i="6"/>
  <c r="F18" i="6" s="1"/>
  <c r="C19" i="7"/>
  <c r="I112" i="3"/>
  <c r="L112" i="3"/>
  <c r="I105" i="3"/>
  <c r="L105" i="3"/>
  <c r="C24" i="7"/>
  <c r="D23" i="6"/>
  <c r="J23" i="6" s="1"/>
  <c r="L107" i="3"/>
  <c r="I107" i="3"/>
  <c r="L108" i="3"/>
  <c r="I108" i="3"/>
  <c r="I109" i="3"/>
  <c r="L109" i="3"/>
  <c r="I46" i="3"/>
  <c r="L46" i="3"/>
  <c r="L44" i="3" s="1"/>
  <c r="I102" i="3"/>
  <c r="L102" i="3"/>
  <c r="L117" i="3"/>
  <c r="I117" i="3"/>
  <c r="I111" i="3"/>
  <c r="L111" i="3"/>
  <c r="I113" i="3"/>
  <c r="L113" i="3"/>
  <c r="L60" i="3"/>
  <c r="I60" i="3"/>
  <c r="L110" i="3"/>
  <c r="I110" i="3"/>
  <c r="I64" i="3"/>
  <c r="L64" i="3"/>
  <c r="I114" i="3"/>
  <c r="L114" i="3"/>
  <c r="L65" i="3"/>
  <c r="I65" i="3"/>
  <c r="I97" i="3"/>
  <c r="L97" i="3"/>
  <c r="I59" i="3"/>
  <c r="L59" i="3"/>
  <c r="L33" i="3"/>
  <c r="I33" i="3"/>
  <c r="I58" i="3"/>
  <c r="L58" i="3"/>
  <c r="D15" i="6"/>
  <c r="C16" i="7"/>
  <c r="I106" i="3"/>
  <c r="L106" i="3"/>
  <c r="L66" i="3"/>
  <c r="I66" i="3"/>
  <c r="D14" i="6"/>
  <c r="J14" i="6" s="1"/>
  <c r="C15" i="7"/>
  <c r="L18" i="3"/>
  <c r="I18" i="3"/>
  <c r="L19" i="3"/>
  <c r="I19" i="3"/>
  <c r="L21" i="3"/>
  <c r="I21" i="3"/>
  <c r="I32" i="3" l="1"/>
  <c r="L32" i="3"/>
  <c r="D16" i="6" s="1"/>
  <c r="J16" i="6" s="1"/>
  <c r="I44" i="3"/>
  <c r="C21" i="7"/>
  <c r="F64" i="2"/>
  <c r="O64" i="2" s="1"/>
  <c r="O65" i="2" s="1"/>
  <c r="F23" i="3" s="1"/>
  <c r="F22" i="3"/>
  <c r="I22" i="3" s="1"/>
  <c r="L96" i="3"/>
  <c r="D21" i="6" s="1"/>
  <c r="I96" i="3"/>
  <c r="L57" i="3"/>
  <c r="C20" i="7" s="1"/>
  <c r="F14" i="6"/>
  <c r="I57" i="3"/>
  <c r="D17" i="6"/>
  <c r="C18" i="7"/>
  <c r="I104" i="3"/>
  <c r="J15" i="6"/>
  <c r="F15" i="6"/>
  <c r="J20" i="6"/>
  <c r="H20" i="6"/>
  <c r="L104" i="3"/>
  <c r="F19" i="6"/>
  <c r="F23" i="6"/>
  <c r="F20" i="6"/>
  <c r="H22" i="6"/>
  <c r="J18" i="6"/>
  <c r="F21" i="6"/>
  <c r="H23" i="6"/>
  <c r="H18" i="6"/>
  <c r="F22" i="6"/>
  <c r="H14" i="6"/>
  <c r="H16" i="6" l="1"/>
  <c r="C17" i="7"/>
  <c r="F16" i="6"/>
  <c r="H15" i="6"/>
  <c r="I23" i="3"/>
  <c r="I11" i="3" s="1"/>
  <c r="I126" i="3" s="1"/>
  <c r="L23" i="3"/>
  <c r="D19" i="6"/>
  <c r="J19" i="6" s="1"/>
  <c r="L22" i="3"/>
  <c r="C22" i="7"/>
  <c r="J17" i="6"/>
  <c r="H17" i="6"/>
  <c r="F17" i="6"/>
  <c r="J21" i="6"/>
  <c r="H21" i="6"/>
  <c r="D22" i="6"/>
  <c r="J22" i="6" s="1"/>
  <c r="C23" i="7"/>
  <c r="L11" i="3" l="1"/>
  <c r="D13" i="6" s="1"/>
  <c r="D24" i="6" s="1"/>
  <c r="H19" i="6"/>
  <c r="J24" i="6"/>
  <c r="C14" i="7" l="1"/>
  <c r="C25" i="7" s="1"/>
  <c r="L126" i="3"/>
  <c r="E27" i="8" s="1"/>
  <c r="H13" i="6"/>
  <c r="H24" i="6" s="1"/>
  <c r="G24" i="6" s="1"/>
  <c r="F13" i="6"/>
  <c r="F24" i="6" s="1"/>
  <c r="F25" i="6" s="1"/>
  <c r="C17" i="6"/>
  <c r="C16" i="6"/>
  <c r="C21" i="6"/>
  <c r="C14" i="6"/>
  <c r="C20" i="6"/>
  <c r="C19" i="6"/>
  <c r="C18" i="6"/>
  <c r="C23" i="6"/>
  <c r="C13" i="6"/>
  <c r="C22" i="6"/>
  <c r="C15" i="6"/>
  <c r="D25" i="6"/>
  <c r="I24" i="6"/>
  <c r="E24" i="6" l="1"/>
  <c r="E25" i="6"/>
  <c r="G25" i="6" s="1"/>
  <c r="I25" i="6" s="1"/>
  <c r="H25" i="6"/>
  <c r="J25" i="6" s="1"/>
  <c r="C24" i="6"/>
  <c r="C25" i="6" s="1"/>
</calcChain>
</file>

<file path=xl/sharedStrings.xml><?xml version="1.0" encoding="utf-8"?>
<sst xmlns="http://schemas.openxmlformats.org/spreadsheetml/2006/main" count="2624" uniqueCount="856">
  <si>
    <t>Item</t>
  </si>
  <si>
    <t>Código</t>
  </si>
  <si>
    <t>Banco</t>
  </si>
  <si>
    <t>Descrição</t>
  </si>
  <si>
    <t>Und</t>
  </si>
  <si>
    <t>Quant.</t>
  </si>
  <si>
    <t>Valor Unit</t>
  </si>
  <si>
    <t>Total</t>
  </si>
  <si>
    <t>UN</t>
  </si>
  <si>
    <t>SERVIÇOS PRELIMINARES</t>
  </si>
  <si>
    <t>SINAPI</t>
  </si>
  <si>
    <t>PLACA DE OBRA EM CHAPA DE ACO GALVANIZADO</t>
  </si>
  <si>
    <t>m²</t>
  </si>
  <si>
    <t>M</t>
  </si>
  <si>
    <t>m³</t>
  </si>
  <si>
    <t xml:space="preserve"> 5.2 </t>
  </si>
  <si>
    <t>COMPOSIÇÃO</t>
  </si>
  <si>
    <t>IT</t>
  </si>
  <si>
    <t>BANCO</t>
  </si>
  <si>
    <t>CODIGO</t>
  </si>
  <si>
    <t>DESCRIÇÃO DOS SERVIÇOS</t>
  </si>
  <si>
    <t>MEDIDAS</t>
  </si>
  <si>
    <t>TOTAL</t>
  </si>
  <si>
    <t>AREA</t>
  </si>
  <si>
    <t>VOL.</t>
  </si>
  <si>
    <t>PERI.</t>
  </si>
  <si>
    <t>COMP.</t>
  </si>
  <si>
    <t>LARG.</t>
  </si>
  <si>
    <t>ALT.</t>
  </si>
  <si>
    <t>ESP.</t>
  </si>
  <si>
    <t>QUANT.</t>
  </si>
  <si>
    <t>COEF.</t>
  </si>
  <si>
    <t>1.0</t>
  </si>
  <si>
    <t>2.0</t>
  </si>
  <si>
    <t>M²</t>
  </si>
  <si>
    <t>3.0</t>
  </si>
  <si>
    <t>4.0</t>
  </si>
  <si>
    <t>5.0</t>
  </si>
  <si>
    <t>6.0</t>
  </si>
  <si>
    <t xml:space="preserve">MEMÓRIA DE CÁLCULOS </t>
  </si>
  <si>
    <t>MUNICÍPIO/UF:</t>
  </si>
  <si>
    <t>GESTOR / AÇÃO:</t>
  </si>
  <si>
    <t>ENDEREÇO:</t>
  </si>
  <si>
    <t>REVISÃO: 00</t>
  </si>
  <si>
    <t>SÃO LOUREÇO DA MATA / PE</t>
  </si>
  <si>
    <t>SECRETARIA DE INFRAESTRUTURA - DIRETORIA DE OBRAS</t>
  </si>
  <si>
    <t xml:space="preserve">PROPONENTE:                                   </t>
  </si>
  <si>
    <t xml:space="preserve">OBJETO: </t>
  </si>
  <si>
    <t xml:space="preserve">EMPREENDIMENTO: </t>
  </si>
  <si>
    <t>PREFEITURA DE SÃO LOURENÇO DA MATA</t>
  </si>
  <si>
    <t xml:space="preserve">       PLANILHA ORÇAMENTÁRIA - COMPARATIVA</t>
  </si>
  <si>
    <t xml:space="preserve"> </t>
  </si>
  <si>
    <t xml:space="preserve"> DATA BASE:</t>
  </si>
  <si>
    <t>BDI:</t>
  </si>
  <si>
    <t>ITEM</t>
  </si>
  <si>
    <t>FONTE</t>
  </si>
  <si>
    <t>CÓDIGO</t>
  </si>
  <si>
    <t>DESCRIÇÃO</t>
  </si>
  <si>
    <t>UNID.</t>
  </si>
  <si>
    <t>CUSTO UNITÁRIO DESONERADO</t>
  </si>
  <si>
    <t>CUSTO UNITÁRIO DESONERADO COM BDI</t>
  </si>
  <si>
    <t>VALOR TOTAL DESONERADO COM BDI</t>
  </si>
  <si>
    <t>CUSTO UNITÁRIO ONERADO</t>
  </si>
  <si>
    <t>CUSTO UNITÁRIO ONERADO COM BDI</t>
  </si>
  <si>
    <t>VALOR TOTAL ONERADO COM BDI</t>
  </si>
  <si>
    <t>TOTAL GERAL R$</t>
  </si>
  <si>
    <t>Declaro que os custos unitários adotados atendem ao regime de contribuição previdênciária, sendo esta a alternativa mais adequada para a administração pública, e que o detalhamento dos encargos sociais atendem ao estabelecido no SINAPI nesta unidade da federação, para mão-de-obra horista e mensalista.</t>
  </si>
  <si>
    <t>TIPOS DE OBRAS CONTEMPLADOS</t>
  </si>
  <si>
    <t>DEMONSTRATIVO BDI</t>
  </si>
  <si>
    <t>Mínimo</t>
  </si>
  <si>
    <t>Máximo</t>
  </si>
  <si>
    <t>BDI</t>
  </si>
  <si>
    <t>Identificação</t>
  </si>
  <si>
    <t>AC</t>
  </si>
  <si>
    <t>Administração Central</t>
  </si>
  <si>
    <t>S e G</t>
  </si>
  <si>
    <t>Seguro e Garantia</t>
  </si>
  <si>
    <t>R</t>
  </si>
  <si>
    <t>Risco</t>
  </si>
  <si>
    <t>DF</t>
  </si>
  <si>
    <t>Despesas Financeiras</t>
  </si>
  <si>
    <t>L</t>
  </si>
  <si>
    <t>Lucro</t>
  </si>
  <si>
    <t>I *</t>
  </si>
  <si>
    <t>Tributos *</t>
  </si>
  <si>
    <t>Verificação:</t>
  </si>
  <si>
    <t>* Em geral, os tributos ( I ) aplicáveis são PIS (0,65%), COFINS (3%) e ISS (variável, conforme</t>
  </si>
  <si>
    <t>Município, de 2 a 5% e, em alguns casos, isento).</t>
  </si>
  <si>
    <t>TRIBUTOS</t>
  </si>
  <si>
    <t>%</t>
  </si>
  <si>
    <t>PIS</t>
  </si>
  <si>
    <t>COFINS</t>
  </si>
  <si>
    <t>Cont. Previd.</t>
  </si>
  <si>
    <t>(Contribuição Previdenciária sobre a receita bruta, no caso de desoneração na folha)</t>
  </si>
  <si>
    <t>ISS</t>
  </si>
  <si>
    <t xml:space="preserve">sobre o valor da obra e a aliquota do ISS aplicável no Município é de </t>
  </si>
  <si>
    <t>← (limitado a 5,00%)</t>
  </si>
  <si>
    <t>FÓRMULA</t>
  </si>
  <si>
    <t xml:space="preserve">         </t>
  </si>
  <si>
    <t>CRONOGRAMA FÍSICO - FINANCEIRO</t>
  </si>
  <si>
    <t>DISCRIMINAÇÃO</t>
  </si>
  <si>
    <t>PREÇO</t>
  </si>
  <si>
    <t>30 DIAS</t>
  </si>
  <si>
    <t>60 DIAS</t>
  </si>
  <si>
    <t>R$</t>
  </si>
  <si>
    <t xml:space="preserve">TOTAL </t>
  </si>
  <si>
    <t>TOTAL ACUMULADO R$</t>
  </si>
  <si>
    <t/>
  </si>
  <si>
    <t xml:space="preserve">  ASS.:__________________________________________________</t>
  </si>
  <si>
    <t xml:space="preserve">  ASS.:___________________________________________________</t>
  </si>
  <si>
    <t xml:space="preserve">      Responsável Técinco pela Elaboração do Orçamento:</t>
  </si>
  <si>
    <t>Secretário de Infraestrutura</t>
  </si>
  <si>
    <t xml:space="preserve">     Tarcísio Cruz Muniz</t>
  </si>
  <si>
    <t>PLANILHA RESUMO</t>
  </si>
  <si>
    <t>VALOR  ONERADO COM BDI</t>
  </si>
  <si>
    <t>VALOR ONERADO COM BDI</t>
  </si>
  <si>
    <t>PREFEITURA MUNICIPAL DE SÃO LOURENÇO DA MATA</t>
  </si>
  <si>
    <t>SECRETARIA DE INFRAESTRUTURA</t>
  </si>
  <si>
    <t>DIRETORIA DE OBRAS</t>
  </si>
  <si>
    <t xml:space="preserve">OBRA/ SERVIÇO :  </t>
  </si>
  <si>
    <t>LOCAL :</t>
  </si>
  <si>
    <t>PERÍODO DE EXECUÇÃO :</t>
  </si>
  <si>
    <t>PROJETO BÁSICO</t>
  </si>
  <si>
    <t>A</t>
  </si>
  <si>
    <t>OBJETIVO</t>
  </si>
  <si>
    <t>B</t>
  </si>
  <si>
    <t>JUSTIFICATIVA</t>
  </si>
  <si>
    <t xml:space="preserve">Há necessidade de LICITAR a contratação deste objeto por se tratar de serviço especializado, de grande proporção construtiva, a qual não existe na administração municipal mão de obra disponível para atendimento desta demanda.
</t>
  </si>
  <si>
    <t>C</t>
  </si>
  <si>
    <t>META FÍSICA</t>
  </si>
  <si>
    <t>Execução das quantidades previstas na planilha anexa.</t>
  </si>
  <si>
    <t>D</t>
  </si>
  <si>
    <t>PERÍODO DE VIGENCIA DO CONTRATO</t>
  </si>
  <si>
    <t>E</t>
  </si>
  <si>
    <t>TABELA BASE</t>
  </si>
  <si>
    <t>F</t>
  </si>
  <si>
    <t>VALOR TOTAL ESTIMADO</t>
  </si>
  <si>
    <t>O valor total estimado dos serviços a serem executados será de</t>
  </si>
  <si>
    <t>G</t>
  </si>
  <si>
    <t>CLASSIFICAÇÃO ORÇAMENTÁRIA</t>
  </si>
  <si>
    <t>Os recursos necessários à realização da despesa com os serviços ora licitados estão alocados na Secretaria de Infraestrutura, conforme código abaixo:</t>
  </si>
  <si>
    <t>-</t>
  </si>
  <si>
    <t>Secretaria de Infraestrutura</t>
  </si>
  <si>
    <t>construção de muro e drenagem</t>
  </si>
  <si>
    <t>Obras e Instalações</t>
  </si>
  <si>
    <t>Fonte</t>
  </si>
  <si>
    <t>Cód. Reduzido da Dot. Orçamentária</t>
  </si>
  <si>
    <t>Ação</t>
  </si>
  <si>
    <t>Subelemento</t>
  </si>
  <si>
    <t>H</t>
  </si>
  <si>
    <t>DESCRIÇÃO DO LOCAL DE EXECUÇÃO DA OBRA</t>
  </si>
  <si>
    <t>I</t>
  </si>
  <si>
    <t>FORMA DE EXECUÇÃO</t>
  </si>
  <si>
    <t>INDIRETA</t>
  </si>
  <si>
    <t>J</t>
  </si>
  <si>
    <t>RESPONSÁVEL PELO TERMO DE REFERÊNCIA</t>
  </si>
  <si>
    <t>_____________________________________</t>
  </si>
  <si>
    <t>Tarcísio Cruz Muniz</t>
  </si>
  <si>
    <t>Secretário de infraestrutura</t>
  </si>
  <si>
    <t>RELATÓRIO FOTOGRÁFICO</t>
  </si>
  <si>
    <t>Revisão</t>
  </si>
  <si>
    <t>FOTO 01</t>
  </si>
  <si>
    <t>FOTO 02</t>
  </si>
  <si>
    <t>Inserir imagem</t>
  </si>
  <si>
    <t>FOTO 03</t>
  </si>
  <si>
    <t>FOTO 04</t>
  </si>
  <si>
    <t>FOTO 05</t>
  </si>
  <si>
    <t>FOTO 06</t>
  </si>
  <si>
    <t>COMPOSIÇÃO DE ENCARGOS SOCIAIS</t>
  </si>
  <si>
    <t>Composições Analíticas com Preço Unitário</t>
  </si>
  <si>
    <t>Tipo</t>
  </si>
  <si>
    <t>Composição</t>
  </si>
  <si>
    <t>CANT - CANTEIRO DE OBRAS</t>
  </si>
  <si>
    <t>Composição Auxiliar</t>
  </si>
  <si>
    <t>SEDI - SERVIÇOS DIVERSOS</t>
  </si>
  <si>
    <t>ENCARREGADO GERAL COM ENCARGOS COMPLEMENTARES</t>
  </si>
  <si>
    <t>MO sem LS =&gt;</t>
  </si>
  <si>
    <t>LS =&gt;</t>
  </si>
  <si>
    <t>MO com LS =&gt;</t>
  </si>
  <si>
    <t>Valor do BDI =&gt;</t>
  </si>
  <si>
    <t>Valor com BDI =&gt;</t>
  </si>
  <si>
    <t xml:space="preserve"> 88262 </t>
  </si>
  <si>
    <t>CARPINTEIRO DE FORMAS COM ENCARGOS COMPLEMENTARES</t>
  </si>
  <si>
    <t xml:space="preserve"> 88316 </t>
  </si>
  <si>
    <t>SERVENTE COM ENCARGOS COMPLEMENTARES</t>
  </si>
  <si>
    <t xml:space="preserve"> 94962 </t>
  </si>
  <si>
    <t>CONCRETO MAGRO PARA LASTRO, TRAÇO 1:4,5:4,5 (EM MASSA SECA DE CIMENTO/ AREIA MÉDIA/ BRITA 1) - PREPARO MECÂNICO COM BETONEIRA 400 L. AF_05/2021</t>
  </si>
  <si>
    <t>FUES - FUNDAÇÕES E ESTRUTURAS</t>
  </si>
  <si>
    <t>Insumo</t>
  </si>
  <si>
    <t xml:space="preserve"> 00004417 </t>
  </si>
  <si>
    <t>SARRAFO NAO APARELHADO *2,5 X 7* CM, EM MACARANDUBA, ANGELIM OU EQUIVALENTE DA REGIAO -  BRUTA</t>
  </si>
  <si>
    <t>Material</t>
  </si>
  <si>
    <t xml:space="preserve"> 00004491 </t>
  </si>
  <si>
    <t>PONTALETE *7,5 X 7,5* CM EM PINUS, MISTA OU EQUIVALENTE DA REGIAO - BRUTA</t>
  </si>
  <si>
    <t xml:space="preserve"> 00004813 </t>
  </si>
  <si>
    <t>PLACA DE OBRA (PARA CONSTRUCAO CIVIL) EM CHAPA GALVANIZADA *N. 22*, ADESIVADA, DE *2,4 X 1,2* M (SEM POSTES PARA FIXACAO)</t>
  </si>
  <si>
    <t xml:space="preserve"> 00005075 </t>
  </si>
  <si>
    <t>PREGO DE ACO POLIDO COM CABECA 18 X 30 (2 3/4 X 10)</t>
  </si>
  <si>
    <t>KG</t>
  </si>
  <si>
    <t xml:space="preserve"> 88309 </t>
  </si>
  <si>
    <t>PEDREIRO COM ENCARGOS COMPLEMENTARES</t>
  </si>
  <si>
    <t xml:space="preserve"> 88310 </t>
  </si>
  <si>
    <t>PINTOR COM ENCARGOS COMPLEMENTARES</t>
  </si>
  <si>
    <t>ORSE</t>
  </si>
  <si>
    <t>Demolições / Remoções</t>
  </si>
  <si>
    <t>un</t>
  </si>
  <si>
    <t xml:space="preserve"> 00001379 </t>
  </si>
  <si>
    <t>CIMENTO PORTLAND COMPOSTO CP II-32</t>
  </si>
  <si>
    <t xml:space="preserve"> 00000367 </t>
  </si>
  <si>
    <t>AREIA GROSSA - POSTO JAZIDA/FORNECEDOR (RETIRADO NA JAZIDA, SEM TRANSPORTE)</t>
  </si>
  <si>
    <t>Esquadrias de Ferro</t>
  </si>
  <si>
    <t xml:space="preserve"> 88315 </t>
  </si>
  <si>
    <t>SERRALHEIRO COM ENCARGOS COMPLEMENTARES</t>
  </si>
  <si>
    <t>m</t>
  </si>
  <si>
    <t>COMPOSIÇÃO DE PREÇO UNITÁRIO</t>
  </si>
  <si>
    <t>Diego Alves CREA: 1818446316PE</t>
  </si>
  <si>
    <t xml:space="preserve">                                                                  Diego Alves CREA: 1818446316PE</t>
  </si>
  <si>
    <t>POLIMENTO DE PISO DE ALTA RESISTÊNCIA (EXISTENTE)</t>
  </si>
  <si>
    <t>ESPAÇO INFANTIL/ESPERA</t>
  </si>
  <si>
    <t>CONSULTÓRIO 01</t>
  </si>
  <si>
    <t>RECEPÇÃO</t>
  </si>
  <si>
    <t>CONSULTÓRIO 02</t>
  </si>
  <si>
    <t>ESTERELIZAÇÃO</t>
  </si>
  <si>
    <t>CIRC.</t>
  </si>
  <si>
    <t>CONSULTÓRIO 03</t>
  </si>
  <si>
    <t>CONSULTÓRIO 04</t>
  </si>
  <si>
    <t>TERRAÇO</t>
  </si>
  <si>
    <t>ESPAÇO INFANTIL/ESPERA (RODA PÉ)</t>
  </si>
  <si>
    <t>CONSULTÓRIO 01 (RODA PÉ)</t>
  </si>
  <si>
    <t>RECEPÇÃO (RODA PÉ)</t>
  </si>
  <si>
    <t>CONSULTÓRIO 02  (RODA PÉ)</t>
  </si>
  <si>
    <t>ESTERELIZAÇÃO (RODA PÉ)</t>
  </si>
  <si>
    <t>CIRCULAÇÃO (RODA PÉ)</t>
  </si>
  <si>
    <t>CONSULTÓRIO 03 (RODA PÉ)</t>
  </si>
  <si>
    <t>CONSULTÓRIO 04 (RODA PÉ)</t>
  </si>
  <si>
    <t>TERRAÇO (RODA PÉ)</t>
  </si>
  <si>
    <t>FORRO EM PLACAS DE GESSO, PARA AMBIENTES RESIDENCIAIS. AF_05/2017_PS</t>
  </si>
  <si>
    <t>WC. MASC.</t>
  </si>
  <si>
    <t>WC. FEM.</t>
  </si>
  <si>
    <t>WC PNE</t>
  </si>
  <si>
    <t>ESCRITORIO</t>
  </si>
  <si>
    <t>BWC ESCRITORIO</t>
  </si>
  <si>
    <t>COBERTA PREDIO PRICIPAL</t>
  </si>
  <si>
    <t>COBERTA PREDIO ANEXO</t>
  </si>
  <si>
    <t>CALHA EM CHAPA DE AÇO GALVANIZADO NÚMERO 24, DESENVOLVIMENTO DE 33 CM, INCLUSO TRANSPORTE VERTICAL. AF_07/2019</t>
  </si>
  <si>
    <t>CALHA  1 PREDIO PRINCIPAL</t>
  </si>
  <si>
    <t>CALHA 2 PREDIO PRINCIPAL</t>
  </si>
  <si>
    <t>CALHA  PREDIO ANEXO</t>
  </si>
  <si>
    <t>(COMPOSIÇÃO REPRESENTATIVA) DO SERVIÇO DE INSTALAÇÃO DE TUBOS DE PVC, SÉRIE R, ÁGUA PLUVIAL, DN 75 MM (INSTALADO EM RAMAL DE ENCAMINHAMENTO, OU CONDUTORES VERTICAIS), INCLUSIVE CONEXÕES, CORTE E FIXAÇÕES, PARA PRÉDIOS. AF_10/2015</t>
  </si>
  <si>
    <t>LUMINÁRIA DE SOBREPOR, (TECNOLUX REF.FLP-6478/2X20) TUBLED CORPO/ REFLETOR E ALETAS FABRICADAS EM CHAPA DE AÇO TRATADA E PINTADA EM EPOXI BRANCO, PARA USO DE 2 LAMPADAS TUBLED DE 20W</t>
  </si>
  <si>
    <t>TOMADA PARA USO GERAL, 2P + T, ABNT, DE SOBREPOR, 10 A, COM CAIXA, "SISTEMA X".</t>
  </si>
  <si>
    <t>SALA DO COMP./DML</t>
  </si>
  <si>
    <t>LABORATÓRIO</t>
  </si>
  <si>
    <t>COPA</t>
  </si>
  <si>
    <t>TOMADA DUPLA 2P+T UNIVERSAL, "SISTEMA X", REF. 1434, FAME OU SIMILAR</t>
  </si>
  <si>
    <t>COMPOSIÇÃO PARAMÉTRICA DE PONTO ELÉTRICO DE ILUMINAÇÃO, COM INTERRUPTOR SIMPLES, EM EDIFÍCIO RESIDENCIAL COM ELETRODUTO EMBUTIDO EM RASGOS NAS PAREDES, INCLUSO TOMADA, ELETRODUTO, CABO, RASGO E CHUMBAMENTO (SEM LUMINÁRIA E LÂMPADA). AF_11/2022</t>
  </si>
  <si>
    <t>REFLETORES</t>
  </si>
  <si>
    <t>DISJUNTOR MONOPOLAR TIPO DIN, CORRENTE NOMINAL DE 10A - FORNECIMENTO E INSTALAÇÃO. AF_10/2020</t>
  </si>
  <si>
    <t>DISJUNTOR MONOPOLAR TIPO DIN, CORRENTE NOMINAL DE 16A - FORNECIMENTO E INSTALAÇÃO. AF_10/2020</t>
  </si>
  <si>
    <t>DISJUNTOR TRIPOLAR TIPO DIN, CORRENTE NOMINAL DE 40A - FORNECIMENTO E INSTALAÇÃO. AF_10/2020</t>
  </si>
  <si>
    <t>REFLETOR SLIM LED 100W DE POTÊNCIA, BRANCO FRIO, 6500K, AUTOVOLT, MARCA G-LIGHT OU SIMILAR</t>
  </si>
  <si>
    <t>APLICAÇÃO MANUAL DE PINTURA COM TINTA LÁTEX ACRÍLICA EM PAREDES, DUAS DEMÃOS. AF_06/2014</t>
  </si>
  <si>
    <t>SALA DO COMPRESSOR</t>
  </si>
  <si>
    <t>ESPAÇO INFANTIL/ESPER</t>
  </si>
  <si>
    <t xml:space="preserve">RECEPÇÃO </t>
  </si>
  <si>
    <t>CIRCULAÇÃO</t>
  </si>
  <si>
    <t>REVESTIMENTO CERÂMICO PARA PISO COM PLACAS TIPO ESMALTADA EXTRA DE DIMENSÕES 45X45 CM APLICADA EM AMBIENTES DE ÁREA ENTRE 5 M2 E 10 M2. AF_02/2023_PE</t>
  </si>
  <si>
    <t>ESCRITÓRIO</t>
  </si>
  <si>
    <t>BWC ESCRITÓRIO</t>
  </si>
  <si>
    <t>REPARO PARA CAIXA DE DESCARGA ACOPLADA</t>
  </si>
  <si>
    <t>CJ</t>
  </si>
  <si>
    <t>REVISÃO DE PONTO DE ESGOTO TIPO 3 - REV. 01</t>
  </si>
  <si>
    <t>REVISÃO DE PONTO DE ÁGUA TIPO 3</t>
  </si>
  <si>
    <t>BOMBA CENTRÍFUGA, MONOFÁSICA, 0,5 CV OU 0,49 HP, HM 6 A 20 M, Q 1,2 A 8,3 M3/H - FORNECIMENTO E INSTALAÇÃO. AF_12/2020</t>
  </si>
  <si>
    <t>CHAVE DE BOIA AUTOMÁTICA SUPERIOR/INFERIOR 15A/250V - FORNECIMENTO E INSTALAÇÃO. AF_12/2020</t>
  </si>
  <si>
    <t>(COMPOSIÇÃO REPRESENTATIVA) DO SERVIÇO DE INSTALAÇÃO DE TUBOS DE PVC, SOLDÁVEL, ÁGUA FRIA, DN 20 MM (INSTALADO EM RAMAL, SUB-RAMAL OU RAMAL DE DISTRIBUIÇÃO), INCLUSIVE CONEXÕES, CORTES E FIXAÇÕES, PARA PRÉDIOS. AF_10/2015</t>
  </si>
  <si>
    <t>LIGAÇÃO CISTERNA/CAIXA</t>
  </si>
  <si>
    <t>QUADRO DE DISTRIBUIÇÃO DE SOBREPOR, EM RESINA TERMOPLÁSTICA, PARA ATÉ 24 DISJUNTORES, COM BARRAMENTO, PADRÃO DIN, EXCLUSIVE DISJUNTORES</t>
  </si>
  <si>
    <t xml:space="preserve">DEMOLIÇÃO MANUAL DE PISO CIMENTADO SOBRE LASTRO DE CONCRETO - REV 01
</t>
  </si>
  <si>
    <t>DEMOLIÇÃO DE ALVENARIA DE BLOCO FURADO, DE FORMA MANUAL, SEM REAPROVEITAMENTO. AF_12/2017</t>
  </si>
  <si>
    <t>M³</t>
  </si>
  <si>
    <t>RETIRADA DE GRADE DE FERRO</t>
  </si>
  <si>
    <t>GRADE DA ENTRADA DO MURO</t>
  </si>
  <si>
    <t>MURO DA ENTRADA</t>
  </si>
  <si>
    <t>VÃO DE ENTRADA DA GARAGEM</t>
  </si>
  <si>
    <t>VERGA MOLDADA IN LOCO EM CONCRETO PARA PORTAS COM MAIS DE 1,5 M DE VÃO. AF_03/2016</t>
  </si>
  <si>
    <t>VERGA PRÉ-MOLDADA PARA PORTAS COM ATÉ 1,5 M DE VÃO. AF_03/2016</t>
  </si>
  <si>
    <t>VÃO DE ENTRADA PEDESTRE</t>
  </si>
  <si>
    <t>ALVENARIA DE VEDAÇÃO DE BLOCOS CERÂMICOS FURADOS NA HORIZONTAL DE 9X19X19 CM (ESPESSURA 9 CM) E ARGAMASSA DE ASSENTAMENTO COM PREPARO EM BETONEIRA. AF_12/2021</t>
  </si>
  <si>
    <t>COMPLEMENTO VÃO DO MURO</t>
  </si>
  <si>
    <t>CHAPISCO APLICADO EM ALVENARIA (SEM PRESENÇA DE VÃOS) E ESTRUTURAS DE CONCRETO DE FACHADA, COM COLHER DE PEDREIRO. ARGAMASSA TRAÇO 1:3 COM PREPARO EM BETONEIRA 400L. AF_10/2022</t>
  </si>
  <si>
    <t>EMBOÇO OU MASSA ÚNICA EM ARGAMASSA TRAÇO 1:2:8, PREPARO MECÂNICA COM BETONEIRA 400 L, APLICADA MANUALMENTE EM PANOS DE FACHADA SEM PRESENÇA DE VÃOS, ESPESSURA DE 25 MM, ACESSO POR ANDAIME. AF_08/2022</t>
  </si>
  <si>
    <t>APLICAÇÃO MANUAL DE TINTA LÁTEX ACRÍLICA EM PAREDE EXTERNAS DE CASAS, DUAS DEMÃOS. AF_11/2016</t>
  </si>
  <si>
    <t>APLICAÇÃO MANUAL DE FUNDO SELADOR ACRÍLICO EM PAREDES EXTERNAS DE CASAS. AF_06/2014</t>
  </si>
  <si>
    <t>MURO FRONTAL</t>
  </si>
  <si>
    <t>DESCONTOS</t>
  </si>
  <si>
    <t>MUROS LATERAIS</t>
  </si>
  <si>
    <t>MUROS QUINTAL</t>
  </si>
  <si>
    <t>FACHADA FRONTAL</t>
  </si>
  <si>
    <t>FACHADA LATERAL</t>
  </si>
  <si>
    <t>FACHADA TRASEIRA</t>
  </si>
  <si>
    <t>REMOÇÃO DE TRAMA DE MADEIRA PARA COBERTURA, DE FORMA MANUAL, SEM REAPROVEITAMENTO. AF_12/2017</t>
  </si>
  <si>
    <t>REMOÇÃO DE 50% DO MADEIRAMENTO</t>
  </si>
  <si>
    <t>TRAMA DE MADEIRA COMPOSTA POR RIPAS, CAIBROS E TERÇAS PARA TELHADOS DE ATÉ 2 ÁGUAS PARA TELHA CERÂMICA CAPA-CANAL, INCLUSO TRANSPORTE VERTICAL. AF_07/2019</t>
  </si>
  <si>
    <t>CORRIMÃO SIMPLES, DIÂMETRO EXTERNO = 1 1/2, EM AÇO GALVANIZADO. AF_04/2019_PS</t>
  </si>
  <si>
    <t>GUARDA-CORPO E CORRIMÃO EM TUBO FERRO GALVANIZADO, ALT=1,10M, COM BARRAS VERTICAIS A CADA 11CM (3/4") E BARRAS HORIZONTAIS (SUPERIOR, INTERMEDIÁRIAS (DUAS) E INFERIOR) DE 1.1/2", INCLUSIVE CURVA DE AÇO - REV 02</t>
  </si>
  <si>
    <t>RAMPAS DE ACESSIBILIADE</t>
  </si>
  <si>
    <t>PINTURA COM TINTA ALQUÍDICA DE FUNDO (TIPO ZARCÃO) APLICADA A ROLO OU PINCEL SOBRE SUPERFÍCIES METÁLICAS (EXCETO PERFIL) EXECUTADO EM OBRA (POR DEMÃO). AF_01/2020</t>
  </si>
  <si>
    <t>CORRIMAO E GUARDA CORPO</t>
  </si>
  <si>
    <t>PINTURA COM TINTA ALQUÍDICA DE ACABAMENTO (ESMALTE SINTÉTICO FOSCO) APLICADA A ROLO OU PINCEL SOBRE SUPERFÍCIES METÁLICAS (EXCETO PERFIL) EXECUTADO EM OBRA (POR DEMÃO). AF_01/2020</t>
  </si>
  <si>
    <t>RETIRADA DE GUARDA-CORPO EM TUBOS C/ PEÇAS E CONEXÕES FERRO GALVANIZADO (SEM REAPROVEITAMENTO) DN ATÉ 60mm</t>
  </si>
  <si>
    <t>RETIRADA DOS EXISTENTES</t>
  </si>
  <si>
    <t xml:space="preserve">DEMOLIÇÃO DE RAMPAS
</t>
  </si>
  <si>
    <t>RAMPAS DE ANTIGAS</t>
  </si>
  <si>
    <t>CONTRAPISO EM ARGAMASSA TRAÇO 1:4 (CIMENTO E AREIA), PREPARO MANUAL, APLICADO EM ÁREAS MOLHADAS SOBRE IMPERMEABILIZAÇÃO, ACABAMENTO NÃO REFORÇADO, ESPESSURA 3CM. AF_07/2021</t>
  </si>
  <si>
    <t>RAMPAS</t>
  </si>
  <si>
    <t>PISO CIMENTADO, TRAÇO 1:3 (CIMENTO E AREIA), ACABAMENTO LISO, ESPESSURA 2,0 CM, PREPARO MECÂNICO DA ARGAMASSA. AF_09/2020</t>
  </si>
  <si>
    <t>MURO ENTRADA GARAGEM</t>
  </si>
  <si>
    <t>MURO CONSTRUIDO</t>
  </si>
  <si>
    <t>ALVENARIA DE TIJOLO CERÂMICO FURADO (9x19x19)cm C/ARGAMASSA MISTA DE CAL HIDRATADA ESP=20 cm</t>
  </si>
  <si>
    <t>REATERRO MANUAL APILOADO COM SOQUETE. AF_10/2017</t>
  </si>
  <si>
    <t>RAMPA NO MEIO FIO PARA GARAGEM</t>
  </si>
  <si>
    <t>EMASSAMENTO DE SUPERFÍCIE, COM APLICAÇÃO DE 01 DEMÃO DE MASSA CORRIDA, LIXAMENTO E RETOQUES - R1</t>
  </si>
  <si>
    <t>APLICAÇÃO MANUAL DE PINTURA COM TINTA LÁTEX ACRÍLICA EM TETO, DUAS DEMÃOS. AF_06/2014</t>
  </si>
  <si>
    <t>COPA LAB.</t>
  </si>
  <si>
    <t>CIRC. LAB.</t>
  </si>
  <si>
    <t>LABORATÓRIO (RODA PÉ)</t>
  </si>
  <si>
    <t>CIRC. LAB. (RODA PÉ)</t>
  </si>
  <si>
    <t>COPA LAB. (RODA PÉ)</t>
  </si>
  <si>
    <t>PAREDE DE BLOCO DE GESSO (50 X 65CM) - FORNECIMENTO E EXECUÇÃO</t>
  </si>
  <si>
    <t>KIT DE PORTA DE MADEIRA FRISADA, SEMI-OCA (LEVE OU MÉDIA), PADRÃO POPULAR, 70X210CM, ESPESSURA DE 3CM, ITENS INCLUSOS: DOBRADIÇAS, MONTAGEM E INSTALAÇÃO DE BATENTE, FECHADURA COM EXECUÇÃO DO FURO - FORNECIMENTO E INSTALAÇÃO. AF_12/2019</t>
  </si>
  <si>
    <t>,</t>
  </si>
  <si>
    <t>LABORATORIO</t>
  </si>
  <si>
    <t>MURO LAB.</t>
  </si>
  <si>
    <t>CARGA, MANOBRA E DESCARGA DE ENTULHO EM CAMINHÃO BASCULANTE 10 M³ - CARGA COM ESCAVADEIRA HIDRÁULICA (CAÇAMBA DE 0,80 M³ / 111 HP) E DESCARGA LIVRE (UNIDADE: M3). AF_07/2020</t>
  </si>
  <si>
    <t>PISO</t>
  </si>
  <si>
    <t>ALVENARIA</t>
  </si>
  <si>
    <t>TRANSPORTE COM CAMINHÃO BASCULANTE DE 10 M³, EM VIA URBANA PAVIMENTADA, DMT ATÉ 30 KM (UNIDADE: M3XKM). AF_07/2020</t>
  </si>
  <si>
    <t>FORNECIMENTO E INSTALAÇÃO DE CANALETA SISTEMA "X" 20 X 10 MM SEM DIVISÓRIA</t>
  </si>
  <si>
    <t>CABO DE COBRE FLEXÍVEL ISOLADO, 1,5 MM², ANTI-CHAMA 450/750 V, PARA CIRCUITOS TERMINAIS - FORNECIMENTO E INSTALAÇÃO. AF_03/2023</t>
  </si>
  <si>
    <t>CABO DE COBRE FLEXÍVEL ISOLADO, 2,5 MM², ANTI-CHAMA 450/750 V, PARA CIRCUITOS TERMINAIS - FORNECIMENTO E INSTALAÇÃO. AF_03/2023</t>
  </si>
  <si>
    <t>CABO DE COBRE FLEXÍVEL ISOLADO, 4 MM², ANTI-CHAMA 450/750 V, PARA CIRCUITOS TERMINAIS - FORNECIMENTO E INSTALAÇÃO. AF_03/202</t>
  </si>
  <si>
    <t>CABO DE COBRE FLEXÍVEL ISOLADO, 6 MM², ANTI-CHAMA 450/750 V, PARA CIRCUITOS TERMINAIS - FORNECIMENTO E INSTALAÇÃO. AF_03/2023</t>
  </si>
  <si>
    <t>PAREDE LAB</t>
  </si>
  <si>
    <t>BMC ESCRITORIO</t>
  </si>
  <si>
    <t>CAIXA ENTERRADA HIDRÁULICA RETANGULAR EM ALVENARIA COM TIJOLOS CERÂMICOS MACIÇOS, DIMENSÕES INTERNAS: 0,4X0,4X0,4 M PARA REDE DE DRENAGEM. AF_12/2020</t>
  </si>
  <si>
    <t>DRENAGEM CALHA</t>
  </si>
  <si>
    <t>RALO HEMISFÉRICO EM Fº Fº, TIPO ABACAXI Ø 75MM</t>
  </si>
  <si>
    <t>PONTO DE TOMADA P/ LÓGICA, C/ CANALETA PLASTICA 20X10MM COM DIVISÓRIA, SEM FIAÇÃO, APARENTE</t>
  </si>
  <si>
    <t>TOMADA PARA ANTENA DE TV, SEM CAIXA, INCLUSIVE CONECTOR EMENDA PARA CABO COAXIAL</t>
  </si>
  <si>
    <t>TOMADA PARA USO GERAL, 2P + T, ABNT, DE SOBREPOR, 20 A, COM CAIXA, "SISTEMA X"</t>
  </si>
  <si>
    <t>ESTERILIZAÇÃO</t>
  </si>
  <si>
    <t>SALA DO COMP.</t>
  </si>
  <si>
    <t>TAMPA DE FERRO FUNDIDO 60X40CM</t>
  </si>
  <si>
    <t>CISTERNA</t>
  </si>
  <si>
    <t>TAPUME COM TELHA METÁLICA. AF_05/2018</t>
  </si>
  <si>
    <t>MADEIRAMENTO</t>
  </si>
  <si>
    <t>1.1</t>
  </si>
  <si>
    <t>1.2</t>
  </si>
  <si>
    <t>1.3</t>
  </si>
  <si>
    <t>1.4</t>
  </si>
  <si>
    <t>1.5</t>
  </si>
  <si>
    <t>1.7</t>
  </si>
  <si>
    <t>1.8</t>
  </si>
  <si>
    <t>1.9</t>
  </si>
  <si>
    <t>MOVIMENTO DE TERRA</t>
  </si>
  <si>
    <t>3.1</t>
  </si>
  <si>
    <t>4.2</t>
  </si>
  <si>
    <t>4.1</t>
  </si>
  <si>
    <t>4.3</t>
  </si>
  <si>
    <t>4.4</t>
  </si>
  <si>
    <t>4.5</t>
  </si>
  <si>
    <t>4.6</t>
  </si>
  <si>
    <t>COBERTURA E DRENAGEM PLUVIAL</t>
  </si>
  <si>
    <t>ELEVAÇÕES</t>
  </si>
  <si>
    <t>5.1</t>
  </si>
  <si>
    <t>5.2</t>
  </si>
  <si>
    <t>5.3</t>
  </si>
  <si>
    <t>5.4</t>
  </si>
  <si>
    <t>ESQUADRIAS</t>
  </si>
  <si>
    <t>5.5</t>
  </si>
  <si>
    <t>6.1</t>
  </si>
  <si>
    <t>7.0</t>
  </si>
  <si>
    <t>INSTALAÇÕES ELETRICAS E LOGICA</t>
  </si>
  <si>
    <t>7.1</t>
  </si>
  <si>
    <t>7.2</t>
  </si>
  <si>
    <t>7.3</t>
  </si>
  <si>
    <t>7.4</t>
  </si>
  <si>
    <t>7.5</t>
  </si>
  <si>
    <t>7.6</t>
  </si>
  <si>
    <t>7.7</t>
  </si>
  <si>
    <t>7.8</t>
  </si>
  <si>
    <t>7.9</t>
  </si>
  <si>
    <t>7.10</t>
  </si>
  <si>
    <t>7.11</t>
  </si>
  <si>
    <t>7.12</t>
  </si>
  <si>
    <t>7.13</t>
  </si>
  <si>
    <t>7.14</t>
  </si>
  <si>
    <t>7.15</t>
  </si>
  <si>
    <t>7.16</t>
  </si>
  <si>
    <t>7.17</t>
  </si>
  <si>
    <t>7.18</t>
  </si>
  <si>
    <t>INSTALAÇÕES HIDROSSANITARIAS</t>
  </si>
  <si>
    <t>8.0</t>
  </si>
  <si>
    <t>8.1</t>
  </si>
  <si>
    <t>8.2</t>
  </si>
  <si>
    <t>8.3</t>
  </si>
  <si>
    <t>8.4</t>
  </si>
  <si>
    <t>8.6</t>
  </si>
  <si>
    <t>8.7</t>
  </si>
  <si>
    <t>8.8</t>
  </si>
  <si>
    <t>9.0</t>
  </si>
  <si>
    <t>PISOS</t>
  </si>
  <si>
    <t>9.1</t>
  </si>
  <si>
    <t>9.2</t>
  </si>
  <si>
    <t>9.3</t>
  </si>
  <si>
    <t>9.4</t>
  </si>
  <si>
    <t>9.5</t>
  </si>
  <si>
    <t>10.0</t>
  </si>
  <si>
    <t>REVESTIMENTOS E PINTURAS</t>
  </si>
  <si>
    <t>10.1</t>
  </si>
  <si>
    <t>10.2</t>
  </si>
  <si>
    <t>10.3</t>
  </si>
  <si>
    <t>10.4</t>
  </si>
  <si>
    <t>10.5</t>
  </si>
  <si>
    <t>10.6</t>
  </si>
  <si>
    <t>10.7</t>
  </si>
  <si>
    <t>10.8</t>
  </si>
  <si>
    <t>10.9</t>
  </si>
  <si>
    <t>10.10</t>
  </si>
  <si>
    <t>11.0</t>
  </si>
  <si>
    <t>11.1</t>
  </si>
  <si>
    <t>11.2</t>
  </si>
  <si>
    <t>11.3</t>
  </si>
  <si>
    <t>ADMINISTRAÇÃO LOCAL</t>
  </si>
  <si>
    <t>2.1</t>
  </si>
  <si>
    <t>CAIXA DE PASSAGEM PVC 4"X2", SISTEMA "X", COM TAMPA</t>
  </si>
  <si>
    <t>10.11</t>
  </si>
  <si>
    <t>PINTURA TINTA DE ACABAMENTO (PIGMENTADA) ESMALTE SINTÉTICO FOSCO EM MADEIRA, 3 DEMÃOS. AF_01/2021</t>
  </si>
  <si>
    <t>10.12</t>
  </si>
  <si>
    <t>PORTAS LABORATÓRIO</t>
  </si>
  <si>
    <t>PINTURA IMUNIZANTE PARA MADEIRA, 1 DEMÃO. AF_01/2021</t>
  </si>
  <si>
    <t>10.13</t>
  </si>
  <si>
    <t>7.19</t>
  </si>
  <si>
    <t>APLICAÇÃO DE FUNDO SELADOR ACRÍLICO EM TETO, UMA DEMÃO. AF_06/20141</t>
  </si>
  <si>
    <t xml:space="preserve"> SÃO LOURENÇO DA MATA-PE</t>
  </si>
  <si>
    <t>CAPINA E LIMPEZA MANUAL DE TERRENO</t>
  </si>
  <si>
    <r>
      <t>M</t>
    </r>
    <r>
      <rPr>
        <b/>
        <sz val="8"/>
        <rFont val="Calibri"/>
        <family val="2"/>
        <scheme val="minor"/>
      </rPr>
      <t>²</t>
    </r>
  </si>
  <si>
    <t>1.10</t>
  </si>
  <si>
    <t>QUINTAL</t>
  </si>
  <si>
    <t>AREA DE ACESSO</t>
  </si>
  <si>
    <t>REMOÇÃO DE PORTAS, DE FORMA MANUAL, SEM REAPROVEITAMENTO. AF_12/2017</t>
  </si>
  <si>
    <t>P5 - PORTA DE RECEPÇÃO</t>
  </si>
  <si>
    <t>P6 - ESCRITÓRIO</t>
  </si>
  <si>
    <t>PORTA DE ABRIR COM MOLA HIDRÁULICA, EM VIDRO TEMPERADO, 90X210 CM, ESPESSURA 10 MM, INCLUSIVE ACESSÓRIOS. AF_01/2021</t>
  </si>
  <si>
    <t>6.2</t>
  </si>
  <si>
    <t>P5 - RECEPÇÃO</t>
  </si>
  <si>
    <t>PORTA EM ALUMÍNIO DE ABRIR TIPO VENEZIANA COM GUARNIÇÃO, FIXAÇÃO COM PARAFUSOS - FORNECIMENTO E INSTALAÇÃO. AF_12/2019</t>
  </si>
  <si>
    <t>6.3</t>
  </si>
  <si>
    <t>1.11</t>
  </si>
  <si>
    <t>PORTAS</t>
  </si>
  <si>
    <t>4.7</t>
  </si>
  <si>
    <t>COBERTA CORREDOR</t>
  </si>
  <si>
    <t>PERFIL METALICO TUBULAR SECCAO QUADRADA 8X8CM E=3MM</t>
  </si>
  <si>
    <t>FDE</t>
  </si>
  <si>
    <t>4.8</t>
  </si>
  <si>
    <t>ESTRUTURA COBERTA</t>
  </si>
  <si>
    <t>CONCRETO FCK = 15MPA, TRAÇO 1:3,4:3,5 (EM MASSA SECA DE CIMENTO/ AREIA MÉDIA/ BRITA 1) - PREPARO MANUAL. AF_05/2021</t>
  </si>
  <si>
    <t>4.9</t>
  </si>
  <si>
    <t>ESTRUTURA DA COBERTA CORREDOR</t>
  </si>
  <si>
    <t>CEO</t>
  </si>
  <si>
    <t>FOTO 07</t>
  </si>
  <si>
    <t>FOTO 08</t>
  </si>
  <si>
    <t>M³XKM</t>
  </si>
  <si>
    <t>90 DIAS</t>
  </si>
  <si>
    <t>DATA: 06/2023</t>
  </si>
  <si>
    <t>SINAPI PE 04/2023</t>
  </si>
  <si>
    <t xml:space="preserve"> 1.3 </t>
  </si>
  <si>
    <t>SERP - SERVIÇOS PRELIMINARES</t>
  </si>
  <si>
    <t>Demolição manual de piso cimentado sobre lastro de concreto - Rev 01</t>
  </si>
  <si>
    <t xml:space="preserve"> 1.5 </t>
  </si>
  <si>
    <t xml:space="preserve"> 88267 </t>
  </si>
  <si>
    <t>ENCANADOR OU BOMBEIRO HIDRÁULICO COM ENCARGOS COMPLEMENTARES</t>
  </si>
  <si>
    <t xml:space="preserve"> 91634 </t>
  </si>
  <si>
    <t>GUINDAUTO HIDRÁULICO, CAPACIDADE MÁXIMA DE CARGA 6500 KG, MOMENTO MÁXIMO DE CARGA 5,8 TM, ALCANCE MÁXIMO HORIZONTAL 7,60 M, INCLUSIVE CAMINHÃO TOCO PBT 9.700 KG, POTÊNCIA DE 160 CV - CHP DIURNO. AF_08/2015</t>
  </si>
  <si>
    <t>CHOR - CUSTOS HORÁRIOS DE MÁQUINAS E EQUIPAMENTOS</t>
  </si>
  <si>
    <t>CHP</t>
  </si>
  <si>
    <t xml:space="preserve"> 5890 </t>
  </si>
  <si>
    <t>CAMINHÃO TOCO, PESO BRUTO TOTAL 14.300 KG, CARGA ÚTIL MÁXIMA 9590 KG, DISTÂNCIA ENTRE EIXOS 4,76 M, POTÊNCIA 185 CV (NÃO INCLUI CARROCERIA) - CHP DIURNO. AF_06/2014</t>
  </si>
  <si>
    <t>DEMOLIÇÕES E RETIRADAS</t>
  </si>
  <si>
    <t xml:space="preserve"> 4.4 </t>
  </si>
  <si>
    <t>Ralo hemisférico em fº fº, tipo abacaxi Ø 75mm</t>
  </si>
  <si>
    <t>Caixas de Inspeção</t>
  </si>
  <si>
    <t xml:space="preserve"> 00011707 </t>
  </si>
  <si>
    <t>RALO FOFO SEMIESFERICO, 75 MM, PARA LAJES/ CALHAS</t>
  </si>
  <si>
    <t xml:space="preserve"> 4.7 </t>
  </si>
  <si>
    <t xml:space="preserve"> 88251 </t>
  </si>
  <si>
    <t>AUXILIAR DE SERRALHEIRO COM ENCARGOS COMPLEMENTARES</t>
  </si>
  <si>
    <t xml:space="preserve"> 2.68.20 </t>
  </si>
  <si>
    <t>PERFIL METALICO TUBULAR SECAO QUADRADA 8X8CM E=3MM</t>
  </si>
  <si>
    <t xml:space="preserve"> 6.95.65 </t>
  </si>
  <si>
    <t>SOLDA ELETRICA</t>
  </si>
  <si>
    <t>ALVENARIA DE ELEVAÇÃO</t>
  </si>
  <si>
    <t xml:space="preserve"> 00007271 </t>
  </si>
  <si>
    <t>BLOCO CERAMICO / TIJOLO VAZADO PARA ALVENARIA DE VEDACAO, 8 FUROS NA HORIZONTAL, DE 9 X 19 X 19 CM (L XA X C)</t>
  </si>
  <si>
    <t xml:space="preserve"> 00000370 </t>
  </si>
  <si>
    <t>AREIA MEDIA - POSTO JAZIDA/FORNECEDOR (RETIRADO NA JAZIDA, SEM TRANSPORTE)</t>
  </si>
  <si>
    <t xml:space="preserve"> 00001106 </t>
  </si>
  <si>
    <t>CAL HIDRATADA CH-I PARA ARGAMASSAS</t>
  </si>
  <si>
    <t xml:space="preserve"> 5.3 </t>
  </si>
  <si>
    <t>Parede de bloco de gesso (50 x 65cm) - fornecimento e execução</t>
  </si>
  <si>
    <t>Divisórias</t>
  </si>
  <si>
    <t xml:space="preserve"> 11262 </t>
  </si>
  <si>
    <t>Parede de bloco de gesso (50 x 65cm) - fornecimento e execução m2</t>
  </si>
  <si>
    <t>Serviços</t>
  </si>
  <si>
    <t xml:space="preserve"> 7.1 </t>
  </si>
  <si>
    <t>Tomada para uso geral, 2p + t, ABNT, de sobrepor, 10 A, com caixa, "Sistema X".</t>
  </si>
  <si>
    <t>Tomadas Convencionais e Interruptores</t>
  </si>
  <si>
    <t xml:space="preserve"> 88264 </t>
  </si>
  <si>
    <t>ELETRICISTA COM ENCARGOS COMPLEMENTARES</t>
  </si>
  <si>
    <t xml:space="preserve"> 9099 </t>
  </si>
  <si>
    <t>Tomada 2p + t, ABNT, de sobrepor, 10A, sistema X Tomada 2p + t, ABNT, de sobrepor, 10 A, sistema X un</t>
  </si>
  <si>
    <t xml:space="preserve"> 7.2 </t>
  </si>
  <si>
    <t>Tomada para uso geral, 2p + t, ABNT, de sobrepor, 20 A, com caixa, "Sistema X"</t>
  </si>
  <si>
    <t xml:space="preserve"> 9100 </t>
  </si>
  <si>
    <t>Tomada 2p + t, ABNT, de sobrepor, 20A, sistema X Tomada 2p + t, ABNT, de sobrepor, 20 A, sistema X un</t>
  </si>
  <si>
    <t xml:space="preserve"> 7.3 </t>
  </si>
  <si>
    <t>Tomada dupla 2p+T universal, "Sistema X", ref. 1434, Fame ou similar</t>
  </si>
  <si>
    <t xml:space="preserve"> 9105 </t>
  </si>
  <si>
    <t>Tomada dupla 2P + T, ABNT, "Sistema X", ref.1434, Fame ou similar un</t>
  </si>
  <si>
    <t xml:space="preserve"> 7.4 </t>
  </si>
  <si>
    <t>Luminária de sobrepor, (tecnolux ref.FLP-6478/2x20) Tubled corpo/ refletor e aletas fabricadas em chapa de aço tratada e pintada em epoxi branco, para uso de 2 lampadas tubled de 20w</t>
  </si>
  <si>
    <t>Luminárias Internas</t>
  </si>
  <si>
    <t xml:space="preserve"> 13216 </t>
  </si>
  <si>
    <t>Luminária de sobrepor, (tecnolux ref.FLP-6478/2x20) Tubled corpo/ refletor e aletas fabricadas em chapa de aço tratada e pintada em epoxi branco, para uso de 2 lampadas tubled de 20w un</t>
  </si>
  <si>
    <t xml:space="preserve"> 00039387 </t>
  </si>
  <si>
    <t>LAMPADA LED TUBULAR BIVOLT 18/20 W, BASE G13</t>
  </si>
  <si>
    <t xml:space="preserve"> 7.5 </t>
  </si>
  <si>
    <t>Refletor Slim  LED 100W de potência, branco Frio, 6500k, Autovolt, marca G-light ou similar</t>
  </si>
  <si>
    <t>Luminárias Externas</t>
  </si>
  <si>
    <t xml:space="preserve"> 1691 </t>
  </si>
  <si>
    <t>Parafuso metal 2 1/2" x 12 p/ bucha s-10 un</t>
  </si>
  <si>
    <t xml:space="preserve"> 13791 </t>
  </si>
  <si>
    <t>Refletor Slim  LED 100W de potência, branco Frio, 6500k, Autovolt, marca G-light ou similar un</t>
  </si>
  <si>
    <t xml:space="preserve"> 7.6 </t>
  </si>
  <si>
    <t>Fornecimento e instalação de canaleta sistema "x" 20 x 10 mm sem divisória</t>
  </si>
  <si>
    <t>Pontos de Suprimento de Lógica</t>
  </si>
  <si>
    <t xml:space="preserve"> 505 </t>
  </si>
  <si>
    <t>Canaleta plastica 20 x 10mm, sem divisória (ref. 308 02, Pial Legrand ou similar) m</t>
  </si>
  <si>
    <t>Quadro de distribuição de embutir, em resina termoplástica, para até 32 disjuntores, SLIM, com barramento, padrão DIN, exclusive disjuntores</t>
  </si>
  <si>
    <t>Conversão InfoWOrca</t>
  </si>
  <si>
    <t xml:space="preserve"> 87296 </t>
  </si>
  <si>
    <t>ARGAMASSA TRAÇO 1:3:12 (EM VOLUME DE CIMENTO, CAL E AREIA MÉDIA ÚMIDA) PARA EMBOÇO/MASSA ÚNICA/ASSENTAMENTO DE ALVENARIA DE VEDAÇÃO, PREPARO MECÂNICO COM BETONEIRA 600 L. AF_08/2019</t>
  </si>
  <si>
    <t xml:space="preserve"> 4667 </t>
  </si>
  <si>
    <t>Terminal de compressão para cabo de   4 mm2 un</t>
  </si>
  <si>
    <t xml:space="preserve"> 12377 </t>
  </si>
  <si>
    <t>Terminal tipo agulha para cabo 2,5mm2 Terminal tipo agulha para cabo 2,5mm20,17 un</t>
  </si>
  <si>
    <t xml:space="preserve"> 13157 </t>
  </si>
  <si>
    <t>Quadro de distribuição de embutir em resina termoplástico, linha Slim, p/até 32 disjuntores s/barramento, padrão DIN, Tigre ou similar un</t>
  </si>
  <si>
    <t xml:space="preserve"> 13158 </t>
  </si>
  <si>
    <t>Barramento de fase trifásico tipo pente 12 ligações, Tigre ou similar m</t>
  </si>
  <si>
    <t xml:space="preserve"> 13159 </t>
  </si>
  <si>
    <t>Barramento neutro e terra para quadro de distribuição un</t>
  </si>
  <si>
    <t xml:space="preserve"> 00001535 </t>
  </si>
  <si>
    <t>TERMINAL METALICO A PRESSAO PARA 1 CABO DE 6 A 10 MM2, COM 1 FURO DE FIXACAO</t>
  </si>
  <si>
    <t>Caixa de passagem pvc 4"x2", sistema "x", com tampa</t>
  </si>
  <si>
    <t>Interligações até Quadro Geral - Fios e Cabos</t>
  </si>
  <si>
    <t xml:space="preserve"> 9433 </t>
  </si>
  <si>
    <t>Caixa de passagem pvc 4"x2", sistema "x", com tampa un</t>
  </si>
  <si>
    <t>Ponto de tomada p/ lógica, c/ canaleta plastica 20x10mm com divisória, sem fiação, aparente</t>
  </si>
  <si>
    <t xml:space="preserve"> 484 </t>
  </si>
  <si>
    <t>Caixa sobrepor 4" x 2", sistema "x" un</t>
  </si>
  <si>
    <t xml:space="preserve"> 492 </t>
  </si>
  <si>
    <t>Canaleta plastica 20 x 10mm, com divisória ( ref.308 01, Pial Legrand ou similar) m</t>
  </si>
  <si>
    <t xml:space="preserve"> 2241 </t>
  </si>
  <si>
    <t>Tomada para lógica, sistema x, com placa un</t>
  </si>
  <si>
    <t>Tomada para antena de TV, sem caixa, inclusive conector emenda para cabo coaxial</t>
  </si>
  <si>
    <t>Tomadas para Lógica</t>
  </si>
  <si>
    <t xml:space="preserve"> 13429 </t>
  </si>
  <si>
    <t>Conector emenda para cabo coaxial un</t>
  </si>
  <si>
    <t xml:space="preserve"> 00038084 </t>
  </si>
  <si>
    <t>TOMADA PARA ANTENA DE TV, CABO COAXIAL DE 9 MM, CONJUNTO MONTADO PARA EMBUTIR 4" X 2" (PLACA + SUPORTE + MODULO)</t>
  </si>
  <si>
    <t xml:space="preserve"> 8.1 </t>
  </si>
  <si>
    <t xml:space="preserve"> 88248 </t>
  </si>
  <si>
    <t>AUXILIAR DE ENCANADOR OU BOMBEIRO HIDRÁULICO COM ENCARGOS COMPLEMENTARES</t>
  </si>
  <si>
    <t xml:space="preserve"> 6.95.48 </t>
  </si>
  <si>
    <t>KIT REPARO PARA CAIXA ACOPLADA</t>
  </si>
  <si>
    <t xml:space="preserve"> 8.2 </t>
  </si>
  <si>
    <t>Revisão de ponto de água tipo 3</t>
  </si>
  <si>
    <t>Tubos e Conexões de PVC Rígido Soldável</t>
  </si>
  <si>
    <t xml:space="preserve"> 00003501 </t>
  </si>
  <si>
    <t>JOELHO, PVC SOLDAVEL, 45 GRAUS, 32 MM, COR MARROM, PARA AGUA FRIA PREDIAL</t>
  </si>
  <si>
    <t xml:space="preserve"> 00006111 </t>
  </si>
  <si>
    <t>SERVENTE DE OBRAS</t>
  </si>
  <si>
    <t>Mão de Obra</t>
  </si>
  <si>
    <t xml:space="preserve"> 00009869 </t>
  </si>
  <si>
    <t>TUBO PVC, SOLDAVEL, DE 32 MM, AGUA FRIA (NBR-5648)</t>
  </si>
  <si>
    <t xml:space="preserve"> 00000122 </t>
  </si>
  <si>
    <t>ADESIVO PLASTICO PARA PVC, FRASCO COM *850* GR</t>
  </si>
  <si>
    <t xml:space="preserve"> 8.3 </t>
  </si>
  <si>
    <t>Revisão de ponto de esgoto tipo 3 - Rev. 01</t>
  </si>
  <si>
    <t>Tubos e Conexões de PVC Rígido Soldável para Esgoto</t>
  </si>
  <si>
    <t xml:space="preserve"> 00009836 </t>
  </si>
  <si>
    <t>TUBO PVC  SERIE NORMAL, DN 100 MM, PARA ESGOTO  PREDIAL (NBR 5688)</t>
  </si>
  <si>
    <t xml:space="preserve"> 00001966 </t>
  </si>
  <si>
    <t>CURVA PVC CURTA 90 GRAUS, DN 100 MM, PARA ESGOTO PREDIAL</t>
  </si>
  <si>
    <t xml:space="preserve"> 8.4 </t>
  </si>
  <si>
    <t>Reservatórios</t>
  </si>
  <si>
    <t xml:space="preserve"> 9.1 </t>
  </si>
  <si>
    <t>Polimento de piso de alta resistência (existente)</t>
  </si>
  <si>
    <t>Pisos : Cimentados, em Concreto Simples, tipo Tech-Stone e de Alta Resistência</t>
  </si>
  <si>
    <t xml:space="preserve"> 14 </t>
  </si>
  <si>
    <t>Polimento de piso de alta resitência - existente m2</t>
  </si>
  <si>
    <t xml:space="preserve"> 10.4 </t>
  </si>
  <si>
    <t>Emassamento de superfície, com aplicação de 01 demão de massa corrida, lixamento e retoques - R1</t>
  </si>
  <si>
    <t>Latex PVA</t>
  </si>
  <si>
    <t xml:space="preserve"> 00003767 </t>
  </si>
  <si>
    <t>LIXA EM FOLHA PARA PAREDE OU MADEIRA, NUMERO 120, COR VERMELHA</t>
  </si>
  <si>
    <t xml:space="preserve"> 00043626 </t>
  </si>
  <si>
    <t>MASSA CORRIDA PARA SUPERFICIES DE AMBIENTES INTERNOS</t>
  </si>
  <si>
    <t xml:space="preserve"> 11.2 </t>
  </si>
  <si>
    <t>Guarda-corpo e Corrimão em tubo ferro galvanizado, alt=1,10m, com barras verticais  a cada 11cm (3/4") e barras horizontais (superior, intermediárias (duas) e inferior) de 1.1/2", inclusive curva de aço - Rev 02</t>
  </si>
  <si>
    <t xml:space="preserve"> 94969 </t>
  </si>
  <si>
    <t>CONCRETO FCK = 15MPA, TRAÇO 1:3,4:3,5 (EM MASSA SECA DE CIMENTO/ AREIA MÉDIA/ BRITA 1) - PREPARO MECÂNICO COM BETONEIRA 600 L. AF_05/2021</t>
  </si>
  <si>
    <t xml:space="preserve"> 12732 </t>
  </si>
  <si>
    <t>Guarda-corpo e Corrimão em tubo ferro galvanizado, alt=1,10m, com barras verticais  a cada 11cm (3/4") e barras horizontais (superior, intermediárias (duas) e inferior) de 1.1/2", inclusive curva de aço m</t>
  </si>
  <si>
    <t xml:space="preserve"> 11.3 </t>
  </si>
  <si>
    <t>Tampa de ferro fundido 60X40cm</t>
  </si>
  <si>
    <t>Equipamentos para Combate a Incêndio</t>
  </si>
  <si>
    <t xml:space="preserve"> 87369 </t>
  </si>
  <si>
    <t>ARGAMASSA TRAÇO 1:2:8 (EM VOLUME DE CIMENTO, CAL E AREIA MÉDIA ÚMIDA) PARA EMBOÇO/MASSA ÚNICA/ASSENTAMENTO DE ALVENARIA DE VEDAÇÃO, PREPARO MANUAL. AF_08/2019</t>
  </si>
  <si>
    <t xml:space="preserve"> 11108 </t>
  </si>
  <si>
    <t>Tampa de ferro fundido (60x40cm) un</t>
  </si>
  <si>
    <r>
      <t>Cálculo do BDI - Com desoneração sobre a folha de pagamento</t>
    </r>
    <r>
      <rPr>
        <b/>
        <sz val="13"/>
        <rFont val="Calibri"/>
        <family val="2"/>
        <scheme val="minor"/>
      </rPr>
      <t xml:space="preserve">
</t>
    </r>
    <r>
      <rPr>
        <sz val="12"/>
        <rFont val="Calibri"/>
        <family val="2"/>
        <scheme val="minor"/>
      </rPr>
      <t>Fórmula e parâmetros estabelecidos pelo Acórdão 2622/2013-TCU-Plenário</t>
    </r>
  </si>
  <si>
    <r>
      <t>Declaramos que, conforme</t>
    </r>
    <r>
      <rPr>
        <b/>
        <sz val="9"/>
        <rFont val="Calibri"/>
        <family val="2"/>
        <scheme val="minor"/>
      </rPr>
      <t xml:space="preserve"> legislação tributária municipal</t>
    </r>
    <r>
      <rPr>
        <sz val="9"/>
        <rFont val="Calibri"/>
        <family val="2"/>
        <scheme val="minor"/>
      </rPr>
      <t>, a base de cálculo estimada do ISS é de</t>
    </r>
  </si>
  <si>
    <r>
      <t xml:space="preserve">BDI calculado pela expressão:
</t>
    </r>
    <r>
      <rPr>
        <b/>
        <sz val="10"/>
        <rFont val="Calibri"/>
        <family val="2"/>
        <scheme val="minor"/>
      </rPr>
      <t>BDI = { [ (1+AC/100+S/100+R/100+G/100) x (1+DF/100) x (1+L/100) / (1-I/100)] -1} x 100</t>
    </r>
  </si>
  <si>
    <r>
      <rPr>
        <b/>
        <sz val="10"/>
        <color indexed="9"/>
        <rFont val="Calibri"/>
        <family val="2"/>
        <scheme val="minor"/>
      </rPr>
      <t>ENCARGOS</t>
    </r>
  </si>
  <si>
    <r>
      <rPr>
        <b/>
        <sz val="10"/>
        <color indexed="9"/>
        <rFont val="Calibri"/>
        <family val="2"/>
        <scheme val="minor"/>
      </rPr>
      <t>SOCIAIS</t>
    </r>
  </si>
  <si>
    <r>
      <rPr>
        <b/>
        <sz val="10"/>
        <color indexed="9"/>
        <rFont val="Calibri"/>
        <family val="2"/>
        <scheme val="minor"/>
      </rPr>
      <t>SOBRE   A   MÃO</t>
    </r>
  </si>
  <si>
    <r>
      <rPr>
        <b/>
        <sz val="10"/>
        <color indexed="9"/>
        <rFont val="Calibri"/>
        <family val="2"/>
        <scheme val="minor"/>
      </rPr>
      <t>DE   OBRA</t>
    </r>
  </si>
  <si>
    <r>
      <rPr>
        <b/>
        <sz val="10"/>
        <color indexed="9"/>
        <rFont val="Calibri"/>
        <family val="2"/>
        <scheme val="minor"/>
      </rPr>
      <t>COM DESONERAÇÃO</t>
    </r>
  </si>
  <si>
    <r>
      <rPr>
        <b/>
        <sz val="10"/>
        <color indexed="9"/>
        <rFont val="Calibri"/>
        <family val="2"/>
        <scheme val="minor"/>
      </rPr>
      <t>SEM DESONERAÇÃO</t>
    </r>
  </si>
  <si>
    <r>
      <rPr>
        <b/>
        <sz val="10"/>
        <rFont val="Calibri"/>
        <family val="2"/>
        <scheme val="minor"/>
      </rPr>
      <t>HORISTA
%</t>
    </r>
  </si>
  <si>
    <r>
      <rPr>
        <b/>
        <sz val="10"/>
        <rFont val="Calibri"/>
        <family val="2"/>
        <scheme val="minor"/>
      </rPr>
      <t>MENSALISTA
%</t>
    </r>
  </si>
  <si>
    <r>
      <rPr>
        <b/>
        <sz val="10"/>
        <color indexed="9"/>
        <rFont val="Calibri"/>
        <family val="2"/>
        <scheme val="minor"/>
      </rPr>
      <t>GRUPO A</t>
    </r>
  </si>
  <si>
    <t>A1</t>
  </si>
  <si>
    <t>INSS</t>
  </si>
  <si>
    <t>A2</t>
  </si>
  <si>
    <t>SESI</t>
  </si>
  <si>
    <t>A3</t>
  </si>
  <si>
    <t>SENAI</t>
  </si>
  <si>
    <t>A4</t>
  </si>
  <si>
    <t>INCRA</t>
  </si>
  <si>
    <t>A5</t>
  </si>
  <si>
    <t>SEBRAE</t>
  </si>
  <si>
    <t>A6</t>
  </si>
  <si>
    <t>Salário Educação</t>
  </si>
  <si>
    <t>A7</t>
  </si>
  <si>
    <t>Seguro Contra Acidentes de Trabalho</t>
  </si>
  <si>
    <t>A8</t>
  </si>
  <si>
    <t>FGTS</t>
  </si>
  <si>
    <t>A9</t>
  </si>
  <si>
    <t>SECONCI</t>
  </si>
  <si>
    <r>
      <rPr>
        <b/>
        <sz val="10"/>
        <color indexed="9"/>
        <rFont val="Calibri"/>
        <family val="2"/>
        <scheme val="minor"/>
      </rPr>
      <t>GRUPO B</t>
    </r>
  </si>
  <si>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</si>
  <si>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</si>
  <si>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</si>
  <si>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</si>
  <si>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</si>
  <si>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</si>
  <si>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</si>
  <si>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</si>
  <si>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</si>
  <si>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</si>
  <si>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</si>
  <si>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</si>
  <si>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</si>
  <si>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</si>
  <si>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</si>
  <si>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</si>
  <si>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de Trabalho</t>
  </si>
  <si>
    <t>B9</t>
  </si>
  <si>
    <t>Férias Gozadas</t>
  </si>
  <si>
    <t>B10</t>
  </si>
  <si>
    <t>Salário Maternidade</t>
  </si>
  <si>
    <r>
      <rPr>
        <b/>
        <sz val="10"/>
        <color indexed="9"/>
        <rFont val="Calibri"/>
        <family val="2"/>
        <scheme val="minor"/>
      </rPr>
      <t>GRUPO C</t>
    </r>
  </si>
  <si>
    <t>C1</t>
  </si>
  <si>
    <t>Aviso Prévio Indenizado</t>
  </si>
  <si>
    <t>C2</t>
  </si>
  <si>
    <t>Aviso Prévio Trabalhado</t>
  </si>
  <si>
    <t>C3</t>
  </si>
  <si>
    <t>Férias Indenizadas</t>
  </si>
  <si>
    <t>C4</t>
  </si>
  <si>
    <t>Depósito Rescisão Sem Justa Causa</t>
  </si>
  <si>
    <t>C5</t>
  </si>
  <si>
    <t>Indenização Adicional</t>
  </si>
  <si>
    <r>
      <rPr>
        <b/>
        <sz val="10"/>
        <color indexed="9"/>
        <rFont val="Calibri"/>
        <family val="2"/>
        <scheme val="minor"/>
      </rPr>
      <t>GRUPO D</t>
    </r>
  </si>
  <si>
    <t>D1</t>
  </si>
  <si>
    <t>Reincidência de Grupo A sobre Grupo B</t>
  </si>
  <si>
    <t>D2</t>
  </si>
  <si>
    <r>
      <rPr>
        <sz val="10"/>
        <rFont val="Calibri"/>
        <family val="2"/>
        <scheme val="minor"/>
      </rPr>
      <t>Reincidência de Grupo A sobre Aviso Prévio
Trabalhado e Reincidência do FGTS sobre Aviso Prévio Indenizado</t>
    </r>
  </si>
  <si>
    <r>
      <rPr>
        <b/>
        <sz val="10"/>
        <color indexed="9"/>
        <rFont val="Calibri"/>
        <family val="2"/>
        <scheme val="minor"/>
      </rPr>
      <t>TOTAL(A+B+C+D)</t>
    </r>
  </si>
  <si>
    <t>CONTRATAÇÃO DE EMPRESA DE ENGENHARIA PARA EXECUÇÃO DE REFORMA DO CENTRO DE ESPECIALIDADES ODONTOLÓGICAS, NO MUNICÍPIO DE SÃO LOURENÇO DA MATA/PE.</t>
  </si>
  <si>
    <t>90 (NOVENTA) DIAS</t>
  </si>
  <si>
    <t>SINAPI 04/2023 - NÃO DESONERADA</t>
  </si>
  <si>
    <t>CENTO E SETENTA E QUATRO MIL E OITOCENTOS E SETENTA E UM REAIS E QUARENTA E QUATRO CENTAVOS</t>
  </si>
  <si>
    <t>Construção de Edifícios (também para Reformas)</t>
  </si>
  <si>
    <t>04/2023</t>
  </si>
  <si>
    <t>Para o tipo de obra "Construção de Edifícios" enquadram-se: 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</si>
  <si>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t>BAIRRO DO CENTRO, NO MUNICÍPIO DE SÃO LOURENÇO DA MATA/PE</t>
  </si>
  <si>
    <r>
      <rPr>
        <b/>
        <sz val="11"/>
        <color indexed="8"/>
        <rFont val="Calibri"/>
        <family val="2"/>
        <scheme val="minor"/>
      </rPr>
      <t>O OBJETIVO DESTE PROJETO BÁSICO</t>
    </r>
    <r>
      <rPr>
        <sz val="11"/>
        <color indexed="8"/>
        <rFont val="Calibri"/>
        <family val="2"/>
        <scheme val="minor"/>
      </rPr>
      <t xml:space="preserve"> é contratar empresa de especializada para executar serviços de </t>
    </r>
    <r>
      <rPr>
        <b/>
        <sz val="11"/>
        <color indexed="8"/>
        <rFont val="Calibri"/>
        <family val="2"/>
        <scheme val="minor"/>
      </rPr>
      <t>CONTRATAÇÃO DE EMPRESA DE ENGENHARIA PARA EXECUÇÃO DE REFORMA DO CENTRO DE ESPECIALIDADES ODONTOLÓGICAS, NO MUNICÍPIO DE SÃO LOURENÇO DA MATA/PE.</t>
    </r>
  </si>
  <si>
    <t>A vigência do contrato será de 180 (CENTO E OITENTA) dias, a partir da Ordem de Serviço.</t>
  </si>
  <si>
    <t>São Lourenço da Mata, 09 de junho de 2023</t>
  </si>
  <si>
    <t>DATA:</t>
  </si>
  <si>
    <t>00</t>
  </si>
  <si>
    <t>ENGENHEIRO CIVIL DE OBRA JUNIOR COM ENCARGOS COMPLEMENTARES</t>
  </si>
  <si>
    <t>2.2</t>
  </si>
  <si>
    <t>TELHAMENTO COM TELHA CERÂMICA CAPA-CANAL, TIPO COLONIAL, COM ATÉ 2 ÁGUAS, INCLUSO TRANSPORTE VERTICAL. AF_07/2019</t>
  </si>
  <si>
    <t>REMOÇÃO DE TELHAS, DE FIBROCIMENTO, METÁLICA E CERÂMICA, DE FORMA MANUAL, SEM REAPROVEITAMENTO. AF_12/2017</t>
  </si>
  <si>
    <t>1.12</t>
  </si>
  <si>
    <t>TELHAS</t>
  </si>
  <si>
    <t>RESINA ACRÍLICA PARA PISO GRANILITE</t>
  </si>
  <si>
    <t>PLACA DE INAUGURAÇÃO DE OBRA EM ALUMÍNIO 0,50 X 0,70 M</t>
  </si>
  <si>
    <t>11.4</t>
  </si>
  <si>
    <t>PONTO DE DRENO TUBULAÇÃO Ø 25 MM PVC SOLDÁVEL PARA AR-CONDICIONADO, INCLUSIVE CONEXÕES</t>
  </si>
  <si>
    <t>8.9</t>
  </si>
  <si>
    <t>TELHAMENTO COM TELHA METÁLICA TERMOACÚSTICA E = 30 MM, COM ATÉ 2 ÁGUAS, INCLUSO IÇAMENTO. AF_07/2019</t>
  </si>
  <si>
    <t>METAIS E ADESIVOS</t>
  </si>
  <si>
    <t>PLACA TATIL EM ACRILICO COM LETRAS EM ALTO RELEVO E BRAILLE (20X15)CM PARA SINALIZACAO DE PORTAS DIVERSAS (EX. SANIT. MASCULINO/SANIT. FEMININO), FIXADAS POR ADESIVOS DUPLA FACE, DA ANLIK OU SIMILAR</t>
  </si>
  <si>
    <t>11.5</t>
  </si>
  <si>
    <t>TORNEIRA CROMADA DE MESA, 1/2 OU 3/4, PARA LAVATÓRIO, PADRÃO MÉDIO - FORNECIMENTO E INSTALAÇÃO. AF_01/2020</t>
  </si>
  <si>
    <t>8.10</t>
  </si>
  <si>
    <t>ASSENTO SANITÁRIO CONVENCIONAL - FORNECIMENTO E INSTALACAO. AF_01/2020</t>
  </si>
  <si>
    <t>8.11</t>
  </si>
  <si>
    <t>SIFÃO DO TIPO FLEXÍVEL EM PVC 1 X 1.1/2 - FORNECIMENTO E INSTALAÇÃO. AF_01/2020</t>
  </si>
  <si>
    <t>8.12</t>
  </si>
  <si>
    <t>REGISTRO DE GAVETA BRUTO, LATÃO, ROSCÁVEL, 1" - FORNECIMENTO E INSTALAÇÃO. AF_08/2021</t>
  </si>
  <si>
    <t>8.13</t>
  </si>
  <si>
    <t>TORNEIRA CROMADA 1/2 OU 3/4 PARA TANQUE, PADRÃO MÉDIO - FORNECIMENTO E INSTALAÇÃO. AF_01/2020</t>
  </si>
  <si>
    <t>8.14</t>
  </si>
  <si>
    <t>HASTE DE ATERRAMENTO 3/4 PARA SPDA - FORNECIMENTO E INSTALAÇÃO. AF_12/2017</t>
  </si>
  <si>
    <t>7.20</t>
  </si>
  <si>
    <t>7.21</t>
  </si>
  <si>
    <t>DISJUNTOR BIPOLAR DR 25 A - DISPOSITIVO RESIDUAL DIFERENCIAL, TIPO AC, 30MA, REF.5SM1 312-OMB, SIEMENS OU SIMILAR</t>
  </si>
  <si>
    <t>LAMPADAS INTERNAS</t>
  </si>
  <si>
    <t>CAIXA D'AGUA</t>
  </si>
  <si>
    <t>LAJE PRÉ-MOLDADA UNIDIRECIONAL, BIAPOIADA, PARA PISO, ENCHIMENTO EM CERÂMICA, VIGOTA CONVENCIONAL, ALTURA TOTAL DA LAJE (ENCHIMENTO+CAPA) = (8+4). AF_11/2020</t>
  </si>
  <si>
    <t>5.6</t>
  </si>
  <si>
    <t>BASE PARA CAIXA DAGUA</t>
  </si>
  <si>
    <t>IMPERMEABILIZAÇÃO DE SUPERFÍCIE COM MANTA ASFÁLTICA, UMA CAMADA, INCLUSIVE APLICAÇÃO DE PRIMER ASFÁLTICO, E=3MM. AF_06/2018</t>
  </si>
  <si>
    <t>4.10</t>
  </si>
  <si>
    <t>BASE DA CAIXA</t>
  </si>
  <si>
    <t>1.6</t>
  </si>
  <si>
    <t>LUMINÁRIA SOBREPOR QUADRADA LED 24W*, 6500K G- LIGHT OU SIMILAR</t>
  </si>
  <si>
    <t>DISJUNTOR MONOPOLAR TIPO DIN, CORRENTE NOMINAL DE 20A - FORNECIMENTO E INSTALAÇÃO. AF_10/2020</t>
  </si>
  <si>
    <t>7.22</t>
  </si>
  <si>
    <t>9.6</t>
  </si>
  <si>
    <t>CAIXA D'AGUA DE POLIETILENO - INSTALADA, EXCETO BASE DE APOIO, CAP. 1000 LITROS</t>
  </si>
  <si>
    <t xml:space="preserve"> 1.1 </t>
  </si>
  <si>
    <t xml:space="preserve"> 74209/001 </t>
  </si>
  <si>
    <t xml:space="preserve"> 73859/002 </t>
  </si>
  <si>
    <t xml:space="preserve"> 16 </t>
  </si>
  <si>
    <t xml:space="preserve"> 1.6 </t>
  </si>
  <si>
    <t xml:space="preserve"> C4639 </t>
  </si>
  <si>
    <t>SEINFRA</t>
  </si>
  <si>
    <t xml:space="preserve"> 1.9 </t>
  </si>
  <si>
    <t xml:space="preserve"> C3040 </t>
  </si>
  <si>
    <t xml:space="preserve"> 9752 </t>
  </si>
  <si>
    <t xml:space="preserve"> 06.03.037 </t>
  </si>
  <si>
    <t>Outros elementos metalicos</t>
  </si>
  <si>
    <t xml:space="preserve"> C0074 </t>
  </si>
  <si>
    <t xml:space="preserve"> 10565 </t>
  </si>
  <si>
    <t xml:space="preserve"> 12155 </t>
  </si>
  <si>
    <t xml:space="preserve"> 12156 </t>
  </si>
  <si>
    <t xml:space="preserve"> 7807 </t>
  </si>
  <si>
    <t xml:space="preserve"> 13176 </t>
  </si>
  <si>
    <t>Luminária sobrepor quadrada  Led 24W*, 6500K G- Light ou similar</t>
  </si>
  <si>
    <t xml:space="preserve"> 13962 </t>
  </si>
  <si>
    <t>Luminária sobrepor quadrada  Led 24W*, 6500K G- Light ou similar un</t>
  </si>
  <si>
    <t xml:space="preserve"> 12368 </t>
  </si>
  <si>
    <t xml:space="preserve"> 13148 </t>
  </si>
  <si>
    <t xml:space="preserve"> 7.7 </t>
  </si>
  <si>
    <t xml:space="preserve"> 767 </t>
  </si>
  <si>
    <t xml:space="preserve"> 7.12 </t>
  </si>
  <si>
    <t xml:space="preserve"> 12305 </t>
  </si>
  <si>
    <t xml:space="preserve"> 7.20 </t>
  </si>
  <si>
    <t xml:space="preserve"> 9137 </t>
  </si>
  <si>
    <t xml:space="preserve"> 7.21 </t>
  </si>
  <si>
    <t xml:space="preserve"> 691 </t>
  </si>
  <si>
    <t xml:space="preserve"> 7.22 </t>
  </si>
  <si>
    <t xml:space="preserve"> 12657 </t>
  </si>
  <si>
    <t xml:space="preserve"> 08.80.019 </t>
  </si>
  <si>
    <t>Conservacao - rede de gas e agua fria</t>
  </si>
  <si>
    <t xml:space="preserve"> 1205 </t>
  </si>
  <si>
    <t xml:space="preserve"> 1682 </t>
  </si>
  <si>
    <t xml:space="preserve"> 5048 </t>
  </si>
  <si>
    <t>Caixa d'agua de polietileno - instalada, exceto base de apoio, cap. 1000 litros</t>
  </si>
  <si>
    <t xml:space="preserve"> 981 </t>
  </si>
  <si>
    <t>Fita veda rosca 18mm m</t>
  </si>
  <si>
    <t xml:space="preserve"> 4952 </t>
  </si>
  <si>
    <t>Caixa d'agua de polietileno alta densidade, cilindrica, 1000 litros un</t>
  </si>
  <si>
    <t xml:space="preserve"> 00000095 </t>
  </si>
  <si>
    <t>ADAPTADOR PVC SOLDAVEL, COM FLANGE E ANEL DE VEDACAO, 20 MM X 1/2", PARA CAIXA D'AGUA</t>
  </si>
  <si>
    <t xml:space="preserve"> 00000096 </t>
  </si>
  <si>
    <t>ADAPTADOR PVC SOLDAVEL, COM FLANGE E ANEL DE VEDACAO, 25 MM X 3/4", PARA CAIXA D'AGUA</t>
  </si>
  <si>
    <t xml:space="preserve"> 00000099 </t>
  </si>
  <si>
    <t>ADAPTADOR PVC SOLDAVEL, COM FLANGE E ANEL DE VEDACAO, 50 MM X 1 1/2", PARA CAIXA D'AGUA</t>
  </si>
  <si>
    <t xml:space="preserve"> 00010498 </t>
  </si>
  <si>
    <t>MASSA PARA VIDRO</t>
  </si>
  <si>
    <t xml:space="preserve"> 8.9 </t>
  </si>
  <si>
    <t xml:space="preserve"> 1070143 </t>
  </si>
  <si>
    <t>CAERN</t>
  </si>
  <si>
    <t>PONTO DE DRENO TUBULAÇÃO Ø 25 MM PVC SOLDÁVEL PARA AR- CONDICIONADO, INCLUSIVE CONEXÕES</t>
  </si>
  <si>
    <t xml:space="preserve"> 88243 </t>
  </si>
  <si>
    <t>AJUDANTE ESPECIALIZADO COM ENCARGOS COMPLEMENTARES</t>
  </si>
  <si>
    <t xml:space="preserve"> 00000834 </t>
  </si>
  <si>
    <t>BUCHA DE REDUCAO DE PVC, SOLDAVEL, LONGA, COM 40 X 25 MM, PARA AGUA FRIA PREDIAL</t>
  </si>
  <si>
    <t xml:space="preserve"> 00003529 </t>
  </si>
  <si>
    <t>JOELHO PVC, SOLDAVEL, 90 GRAUS, 25 MM, COR MARROM, PARA AGUA FRIA PREDIAL</t>
  </si>
  <si>
    <t xml:space="preserve"> 00009868 </t>
  </si>
  <si>
    <t>TUBO PVC, SOLDAVEL, DE 25 MM, AGUA FRIA (NBR-5648)</t>
  </si>
  <si>
    <t xml:space="preserve"> 00020083 </t>
  </si>
  <si>
    <t>SOLUCAO PREPARADORA / LIMPADORA PARA PVC, FRASCO COM 1000 CM3</t>
  </si>
  <si>
    <t xml:space="preserve"> 2187 </t>
  </si>
  <si>
    <t xml:space="preserve"> 9.2 </t>
  </si>
  <si>
    <t xml:space="preserve"> 138070 </t>
  </si>
  <si>
    <t>SIURB</t>
  </si>
  <si>
    <t>Edificações</t>
  </si>
  <si>
    <t xml:space="preserve"> 100301 </t>
  </si>
  <si>
    <t>AJUDANTE DE PINTOR COM ENCARGOS COMPLEMENTARES</t>
  </si>
  <si>
    <t xml:space="preserve"> 39031 </t>
  </si>
  <si>
    <t>RESINA ACRÍLICA PARA PISO GRANILITE ALINKOL, REF. ALINCRIL AB</t>
  </si>
  <si>
    <t xml:space="preserve"> 2278 </t>
  </si>
  <si>
    <t xml:space="preserve"> 11887 </t>
  </si>
  <si>
    <t xml:space="preserve"> 10332 </t>
  </si>
  <si>
    <t xml:space="preserve"> 11.4 </t>
  </si>
  <si>
    <t xml:space="preserve"> 5 </t>
  </si>
  <si>
    <t>Placa de inauguração de obra em alumínio 0,50 x 0,70 m</t>
  </si>
  <si>
    <t>Serviços Iniciais de Obras Civis</t>
  </si>
  <si>
    <t xml:space="preserve"> 88629 </t>
  </si>
  <si>
    <t>ARGAMASSA TRAÇO 1:3 (EM VOLUME DE CIMENTO E AREIA MÉDIA ÚMIDA), PREPARO MANUAL. AF_08/2019</t>
  </si>
  <si>
    <t xml:space="preserve"> 1772 </t>
  </si>
  <si>
    <t>Placa de inauguração em alumínio fundido medindo 0,50 x 0,70 m Placa de inauguração de obra em alumínio medindo 0,50 x 0,70m un</t>
  </si>
  <si>
    <t xml:space="preserve"> 11.5 </t>
  </si>
  <si>
    <t xml:space="preserve"> 2401002052 </t>
  </si>
  <si>
    <t>AGESUL</t>
  </si>
  <si>
    <t xml:space="preserve"> 6473 </t>
  </si>
  <si>
    <r>
      <t xml:space="preserve">ATENÇÃO: QUADRAS </t>
    </r>
    <r>
      <rPr>
        <b/>
        <u/>
        <sz val="10"/>
        <color indexed="10"/>
        <rFont val="Arial"/>
        <family val="2"/>
      </rPr>
      <t>DESCOBERTAS</t>
    </r>
    <r>
      <rPr>
        <b/>
        <sz val="10"/>
        <color indexed="10"/>
        <rFont val="Arial"/>
        <family val="2"/>
      </rPr>
      <t xml:space="preserve"> SE ENQUADRAM EM "CONST. RODOVIAS E FERROVIAS"</t>
    </r>
  </si>
  <si>
    <t>Eng./Arq. Responsável</t>
  </si>
  <si>
    <t>Nome:</t>
  </si>
  <si>
    <t>CREA/CAU:</t>
  </si>
  <si>
    <r>
      <t>←</t>
    </r>
    <r>
      <rPr>
        <b/>
        <sz val="13"/>
        <color indexed="10"/>
        <rFont val="Calibri"/>
        <family val="2"/>
        <scheme val="minor"/>
      </rPr>
      <t xml:space="preserve"> BDI A SER ADOTADO (com desoneração)</t>
    </r>
  </si>
  <si>
    <r>
      <t xml:space="preserve">← </t>
    </r>
    <r>
      <rPr>
        <b/>
        <sz val="10"/>
        <rFont val="Calibri"/>
        <family val="2"/>
        <scheme val="minor"/>
      </rPr>
      <t xml:space="preserve"> limite 20,34% a 25,00% (sem desoneração)</t>
    </r>
  </si>
  <si>
    <t>DIEGO ALVES</t>
  </si>
  <si>
    <t>1818446316PE</t>
  </si>
  <si>
    <t xml:space="preserve">       PLANILHA ORÇAMENTÁRIA - MAIS VANTAJOSA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</si>
</sst>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R$&quot;\ * #,##0.00_-;\-&quot;R$&quot;\ * #,##0.00_-;_-&quot;R$&quot;\ * &quot;-&quot;??_-;_-@_-"/>
    <numFmt numFmtId="43" formatCode="_-* #,##0.00_-;\-* #,##0.00_-;_-* &quot;-&quot;??_-;_-@_-"/>
    <numFmt numFmtId="164" formatCode="_-* #,##0.0000_-;\-* #,##0.0000_-;_-* &quot;-&quot;??_-;_-@_-"/>
    <numFmt numFmtId="165" formatCode="0.0000000"/>
    <numFmt numFmtId="166" formatCode="_(* #,##0.00_);_(* \(#,##0.00\);_(* &quot;-&quot;??_);_(@_)"/>
    <numFmt numFmtId="167" formatCode="[$R$-416]&quot; &quot;#,##0.00;[Red]&quot;-&quot;[$R$-416]&quot; &quot;#,##0.00"/>
    <numFmt numFmtId="168" formatCode="#,##0.0000000"/>
    <numFmt numFmtId="169" formatCode="#,##0.000"/>
  </numFmts>
  <fonts count="66" x14ac:knownFonts="1">
    <font>
      <sz val="11"/>
      <name val="Arial"/>
      <family val="1"/>
    </font>
    <font>
      <sz val="11"/>
      <color theme="1"/>
      <name val="Calibri"/>
      <family val="2"/>
      <scheme val="minor"/>
    </font>
    <font>
      <sz val="11"/>
      <color theme="1"/>
      <name val="Calibri"/>
      <family val="2"/>
      <scheme val="minor"/>
    </font>
    <font>
      <b/>
      <sz val="11"/>
      <name val="Calibri"/>
      <family val="2"/>
      <scheme val="minor"/>
    </font>
    <font>
      <b/>
      <sz val="10"/>
      <name val="Calibri"/>
      <family val="2"/>
      <scheme val="minor"/>
    </font>
    <font>
      <sz val="11"/>
      <name val="Calibri"/>
      <family val="2"/>
      <scheme val="minor"/>
    </font>
    <font>
      <sz val="10"/>
      <name val="Calibri"/>
      <family val="2"/>
      <scheme val="minor"/>
    </font>
    <font>
      <sz val="10"/>
      <name val="Arial"/>
      <family val="2"/>
      <charset val="1"/>
    </font>
    <font>
      <b/>
      <sz val="9"/>
      <name val="Calibri"/>
      <family val="2"/>
      <scheme val="minor"/>
    </font>
    <font>
      <b/>
      <sz val="8"/>
      <name val="Calibri"/>
      <family val="2"/>
      <scheme val="minor"/>
    </font>
    <font>
      <sz val="9"/>
      <name val="Calibri"/>
      <family val="2"/>
      <scheme val="minor"/>
    </font>
    <font>
      <sz val="8"/>
      <name val="Calibri"/>
      <family val="2"/>
      <scheme val="minor"/>
    </font>
    <font>
      <sz val="8"/>
      <color rgb="FFFF0000"/>
      <name val="Calibri"/>
      <family val="2"/>
      <scheme val="minor"/>
    </font>
    <font>
      <sz val="10"/>
      <name val="Arial"/>
      <family val="2"/>
    </font>
    <font>
      <b/>
      <u/>
      <sz val="13"/>
      <name val="Calibri"/>
      <family val="2"/>
      <scheme val="minor"/>
    </font>
    <font>
      <b/>
      <sz val="14"/>
      <name val="Calibri"/>
      <family val="2"/>
      <scheme val="minor"/>
    </font>
    <font>
      <b/>
      <u/>
      <sz val="14"/>
      <name val="Arial"/>
      <family val="2"/>
    </font>
    <font>
      <b/>
      <sz val="12"/>
      <name val="Calibri"/>
      <family val="2"/>
      <scheme val="minor"/>
    </font>
    <font>
      <sz val="8"/>
      <color theme="1"/>
      <name val="Calibri"/>
      <family val="2"/>
      <scheme val="minor"/>
    </font>
    <font>
      <b/>
      <sz val="14"/>
      <name val="Arial"/>
      <family val="2"/>
    </font>
    <font>
      <b/>
      <sz val="8"/>
      <name val="Arial"/>
      <family val="2"/>
    </font>
    <font>
      <b/>
      <sz val="8"/>
      <color theme="1"/>
      <name val="Calibri"/>
      <family val="2"/>
      <scheme val="minor"/>
    </font>
    <font>
      <sz val="9"/>
      <name val="Arial"/>
      <family val="2"/>
    </font>
    <font>
      <b/>
      <sz val="9"/>
      <name val="Arial"/>
      <family val="2"/>
    </font>
    <font>
      <b/>
      <sz val="9"/>
      <color theme="1"/>
      <name val="Calibri"/>
      <family val="2"/>
      <scheme val="minor"/>
    </font>
    <font>
      <sz val="9"/>
      <color theme="1"/>
      <name val="Calibri"/>
      <family val="2"/>
      <scheme val="minor"/>
    </font>
    <font>
      <sz val="8"/>
      <name val="Arial"/>
      <family val="2"/>
    </font>
    <font>
      <b/>
      <sz val="10"/>
      <name val="Arial"/>
      <family val="2"/>
    </font>
    <font>
      <b/>
      <sz val="18"/>
      <name val="Calibri"/>
      <family val="2"/>
      <scheme val="minor"/>
    </font>
    <font>
      <b/>
      <sz val="9"/>
      <color theme="1"/>
      <name val="Arial"/>
      <family val="2"/>
    </font>
    <font>
      <sz val="9"/>
      <color theme="1"/>
      <name val="Arial"/>
      <family val="2"/>
    </font>
    <font>
      <sz val="8"/>
      <name val="Arial"/>
      <family val="1"/>
    </font>
    <font>
      <sz val="11"/>
      <color rgb="FF000000"/>
      <name val="Arial"/>
      <family val="2"/>
    </font>
    <font>
      <sz val="12"/>
      <color rgb="FF000000"/>
      <name val="Arial"/>
      <family val="2"/>
    </font>
    <font>
      <sz val="10"/>
      <color rgb="FF000000"/>
      <name val="Arial"/>
      <family val="2"/>
    </font>
    <font>
      <sz val="12"/>
      <color theme="1"/>
      <name val="Calibri"/>
      <family val="2"/>
      <scheme val="minor"/>
    </font>
    <font>
      <sz val="10"/>
      <color rgb="FF000000"/>
      <name val="Calibri"/>
      <family val="2"/>
      <scheme val="minor"/>
    </font>
    <font>
      <sz val="11"/>
      <name val="Arial"/>
      <family val="1"/>
    </font>
    <font>
      <b/>
      <sz val="11"/>
      <color theme="1"/>
      <name val="Calibri"/>
      <family val="2"/>
      <scheme val="minor"/>
    </font>
    <font>
      <b/>
      <sz val="16"/>
      <name val="Calibri"/>
      <family val="2"/>
      <scheme val="minor"/>
    </font>
    <font>
      <b/>
      <u/>
      <sz val="14"/>
      <name val="Calibri"/>
      <family val="2"/>
      <scheme val="minor"/>
    </font>
    <font>
      <b/>
      <sz val="13"/>
      <name val="Calibri"/>
      <family val="2"/>
      <scheme val="minor"/>
    </font>
    <font>
      <sz val="12"/>
      <name val="Calibri"/>
      <family val="2"/>
      <scheme val="minor"/>
    </font>
    <font>
      <b/>
      <sz val="16"/>
      <color indexed="10"/>
      <name val="Calibri"/>
      <family val="2"/>
      <scheme val="minor"/>
    </font>
    <font>
      <b/>
      <sz val="14"/>
      <color indexed="10"/>
      <name val="Calibri"/>
      <family val="2"/>
      <scheme val="minor"/>
    </font>
    <font>
      <b/>
      <sz val="10"/>
      <color indexed="9"/>
      <name val="Calibri"/>
      <family val="2"/>
      <scheme val="minor"/>
    </font>
    <font>
      <b/>
      <sz val="20"/>
      <color rgb="FF000000"/>
      <name val="Calibri"/>
      <family val="2"/>
      <scheme val="minor"/>
    </font>
    <font>
      <b/>
      <sz val="16"/>
      <color rgb="FF000000"/>
      <name val="Calibri"/>
      <family val="2"/>
      <scheme val="minor"/>
    </font>
    <font>
      <sz val="11"/>
      <color rgb="FF000000"/>
      <name val="Calibri"/>
      <family val="2"/>
      <scheme val="minor"/>
    </font>
    <font>
      <sz val="12"/>
      <color rgb="FF000000"/>
      <name val="Calibri"/>
      <family val="2"/>
      <scheme val="minor"/>
    </font>
    <font>
      <b/>
      <sz val="11"/>
      <color rgb="FF000000"/>
      <name val="Calibri"/>
      <family val="2"/>
      <scheme val="minor"/>
    </font>
    <font>
      <b/>
      <sz val="12"/>
      <color rgb="FF000000"/>
      <name val="Calibri"/>
      <family val="2"/>
      <scheme val="minor"/>
    </font>
    <font>
      <b/>
      <u/>
      <sz val="28"/>
      <color rgb="FF000000"/>
      <name val="Calibri"/>
      <family val="2"/>
      <scheme val="minor"/>
    </font>
    <font>
      <b/>
      <i/>
      <sz val="12"/>
      <color rgb="FF000000"/>
      <name val="Calibri"/>
      <family val="2"/>
      <scheme val="minor"/>
    </font>
    <font>
      <sz val="11"/>
      <color indexed="8"/>
      <name val="Calibri"/>
      <family val="2"/>
      <scheme val="minor"/>
    </font>
    <font>
      <b/>
      <sz val="11"/>
      <color indexed="8"/>
      <name val="Calibri"/>
      <family val="2"/>
      <scheme val="minor"/>
    </font>
    <font>
      <b/>
      <i/>
      <sz val="12"/>
      <color rgb="FFFF0000"/>
      <name val="Calibri"/>
      <family val="2"/>
      <scheme val="minor"/>
    </font>
    <font>
      <sz val="12"/>
      <color rgb="FFFF0000"/>
      <name val="Calibri"/>
      <family val="2"/>
      <scheme val="minor"/>
    </font>
    <font>
      <i/>
      <sz val="12"/>
      <color rgb="FF000000"/>
      <name val="Calibri"/>
      <family val="2"/>
      <scheme val="minor"/>
    </font>
    <font>
      <sz val="20"/>
      <color theme="0" tint="-0.14999847407452621"/>
      <name val="Calibri"/>
      <family val="2"/>
      <scheme val="minor"/>
    </font>
    <font>
      <b/>
      <sz val="10"/>
      <color rgb="FF000000"/>
      <name val="Calibri"/>
      <family val="2"/>
      <scheme val="minor"/>
    </font>
    <font>
      <b/>
      <sz val="10"/>
      <color rgb="FFFFFFFF"/>
      <name val="Calibri"/>
      <family val="2"/>
      <scheme val="minor"/>
    </font>
    <font>
      <sz val="10"/>
      <name val="Arial"/>
    </font>
    <font>
      <b/>
      <sz val="10"/>
      <color indexed="10"/>
      <name val="Arial"/>
      <family val="2"/>
    </font>
    <font>
      <b/>
      <u/>
      <sz val="10"/>
      <color indexed="10"/>
      <name val="Arial"/>
      <family val="2"/>
    </font>
    <font>
      <b/>
      <sz val="13"/>
      <color indexed="10"/>
      <name val="Calibri"/>
      <family val="2"/>
      <scheme val="minor"/>
    </font>
  </fonts>
  <fills count="21">
    <fill>
      <patternFill patternType="none"/>
    </fill>
    <fill>
      <patternFill patternType="gray125"/>
    </fill>
    <fill>
      <patternFill patternType="solid">
        <fgColor rgb="FFFFFFFF"/>
      </patternFill>
    </fill>
    <fill>
      <patternFill patternType="solid">
        <fgColor theme="0" tint="-0.34998626667073579"/>
        <bgColor indexed="51"/>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31"/>
      </patternFill>
    </fill>
    <fill>
      <patternFill patternType="solid">
        <fgColor theme="0"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538DD3"/>
      </patternFill>
    </fill>
    <fill>
      <patternFill patternType="solid">
        <fgColor rgb="FF808080"/>
      </patternFill>
    </fill>
    <fill>
      <patternFill patternType="solid">
        <fgColor rgb="FFB8CCE3"/>
      </patternFill>
    </fill>
    <fill>
      <patternFill patternType="solid">
        <fgColor rgb="FFD6D6D6"/>
      </patternFill>
    </fill>
    <fill>
      <patternFill patternType="solid">
        <fgColor rgb="FFEFEFEF"/>
      </patternFill>
    </fill>
    <fill>
      <patternFill patternType="solid">
        <fgColor indexed="31"/>
        <bgColor indexed="64"/>
      </patternFill>
    </fill>
    <fill>
      <patternFill patternType="solid">
        <fgColor indexed="42"/>
        <bgColor indexed="64"/>
      </patternFill>
    </fill>
    <fill>
      <patternFill patternType="solid">
        <fgColor indexed="11"/>
        <bgColor indexed="64"/>
      </patternFill>
    </fill>
    <fill>
      <patternFill patternType="solid">
        <fgColor indexed="22"/>
        <bgColor indexed="64"/>
      </patternFill>
    </fill>
    <fill>
      <patternFill patternType="solid">
        <fgColor indexed="43"/>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thin">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medium">
        <color indexed="64"/>
      </right>
      <top style="thin">
        <color rgb="FF000000"/>
      </top>
      <bottom/>
      <diagonal/>
    </border>
    <border>
      <left style="medium">
        <color indexed="64"/>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style="thin">
        <color rgb="FF000000"/>
      </left>
      <right/>
      <top style="thin">
        <color rgb="FF000000"/>
      </top>
      <bottom/>
      <diagonal/>
    </border>
    <border>
      <left style="medium">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top style="thin">
        <color rgb="FF7A9FCD"/>
      </top>
      <bottom style="thin">
        <color rgb="FF7A9FCD"/>
      </bottom>
      <diagonal/>
    </border>
    <border>
      <left/>
      <right/>
      <top style="thin">
        <color rgb="FF7A9FCD"/>
      </top>
      <bottom style="thin">
        <color rgb="FF7A9FCD"/>
      </bottom>
      <diagonal/>
    </border>
    <border>
      <left/>
      <right style="medium">
        <color indexed="64"/>
      </right>
      <top style="thin">
        <color rgb="FF7A9FCD"/>
      </top>
      <bottom style="thin">
        <color rgb="FF7A9FCD"/>
      </bottom>
      <diagonal/>
    </border>
    <border>
      <left style="medium">
        <color indexed="64"/>
      </left>
      <right style="thin">
        <color rgb="FF7A9FCD"/>
      </right>
      <top style="thin">
        <color rgb="FF7A9FCD"/>
      </top>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top style="thin">
        <color rgb="FF7A9FCD"/>
      </top>
      <bottom style="thin">
        <color rgb="FF7A9FCD"/>
      </bottom>
      <diagonal/>
    </border>
    <border>
      <left/>
      <right style="thin">
        <color rgb="FF7A9FCD"/>
      </right>
      <top style="thin">
        <color rgb="FF7A9FCD"/>
      </top>
      <bottom style="thin">
        <color rgb="FF7A9FCD"/>
      </bottom>
      <diagonal/>
    </border>
    <border>
      <left style="medium">
        <color indexed="64"/>
      </left>
      <right style="thin">
        <color rgb="FF7A9FCD"/>
      </right>
      <top/>
      <bottom style="thin">
        <color rgb="FF7A9FCD"/>
      </bottom>
      <diagonal/>
    </border>
    <border>
      <left style="thin">
        <color rgb="FF7A9FCD"/>
      </left>
      <right/>
      <top/>
      <bottom style="thin">
        <color rgb="FF7A9FCD"/>
      </bottom>
      <diagonal/>
    </border>
    <border>
      <left/>
      <right/>
      <top/>
      <bottom style="thin">
        <color rgb="FF7A9FCD"/>
      </bottom>
      <diagonal/>
    </border>
    <border>
      <left/>
      <right style="thin">
        <color rgb="FF7A9FCD"/>
      </right>
      <top/>
      <bottom style="thin">
        <color rgb="FF7A9FCD"/>
      </bottom>
      <diagonal/>
    </border>
    <border>
      <left style="thin">
        <color rgb="FF7A9FCD"/>
      </left>
      <right style="thin">
        <color rgb="FF7A9FCD"/>
      </right>
      <top style="thin">
        <color rgb="FF7A9FCD"/>
      </top>
      <bottom style="thin">
        <color rgb="FF7A9FCD"/>
      </bottom>
      <diagonal/>
    </border>
    <border>
      <left style="thin">
        <color rgb="FF7A9FCD"/>
      </left>
      <right style="medium">
        <color indexed="64"/>
      </right>
      <top style="thin">
        <color rgb="FF7A9FCD"/>
      </top>
      <bottom style="thin">
        <color rgb="FF7A9FCD"/>
      </bottom>
      <diagonal/>
    </border>
    <border>
      <left style="medium">
        <color indexed="64"/>
      </left>
      <right style="thin">
        <color rgb="FF7A9FCD"/>
      </right>
      <top style="thin">
        <color rgb="FF7A9FCD"/>
      </top>
      <bottom style="thin">
        <color rgb="FF7A9FCD"/>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s>
  <cellStyleXfs count="17">
    <xf numFmtId="0" fontId="0" fillId="0" borderId="0"/>
    <xf numFmtId="0" fontId="7" fillId="0" borderId="0"/>
    <xf numFmtId="0" fontId="13"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13" fillId="0" borderId="0"/>
    <xf numFmtId="9" fontId="2" fillId="0" borderId="0" applyFont="0" applyFill="0" applyBorder="0" applyAlignment="0" applyProtection="0"/>
    <xf numFmtId="0" fontId="13" fillId="0" borderId="0"/>
    <xf numFmtId="0" fontId="7" fillId="0" borderId="0"/>
    <xf numFmtId="43" fontId="13" fillId="0" borderId="0" applyBorder="0" applyAlignment="0" applyProtection="0"/>
    <xf numFmtId="0" fontId="13" fillId="0" borderId="0"/>
    <xf numFmtId="166" fontId="13" fillId="0" borderId="0" applyFont="0" applyFill="0" applyBorder="0" applyAlignment="0" applyProtection="0"/>
    <xf numFmtId="0" fontId="32" fillId="0" borderId="0"/>
    <xf numFmtId="9" fontId="37" fillId="0" borderId="0" applyFont="0" applyFill="0" applyBorder="0" applyAlignment="0" applyProtection="0"/>
    <xf numFmtId="44" fontId="37" fillId="0" borderId="0" applyFont="0" applyFill="0" applyBorder="0" applyAlignment="0" applyProtection="0"/>
    <xf numFmtId="0" fontId="62" fillId="0" borderId="0"/>
  </cellStyleXfs>
  <cellXfs count="691">
    <xf numFmtId="0" fontId="0" fillId="0" borderId="0" xfId="0"/>
    <xf numFmtId="0" fontId="7" fillId="0" borderId="1" xfId="1" applyBorder="1"/>
    <xf numFmtId="4" fontId="9" fillId="0" borderId="1" xfId="1" applyNumberFormat="1" applyFont="1" applyBorder="1" applyAlignment="1" applyProtection="1">
      <alignment horizontal="center" vertical="center" shrinkToFit="1"/>
      <protection locked="0"/>
    </xf>
    <xf numFmtId="0" fontId="6" fillId="0" borderId="1" xfId="1" applyFont="1" applyBorder="1"/>
    <xf numFmtId="4" fontId="7" fillId="0" borderId="1" xfId="1" applyNumberFormat="1" applyBorder="1" applyAlignment="1">
      <alignment horizontal="right" shrinkToFit="1"/>
    </xf>
    <xf numFmtId="43" fontId="7" fillId="0" borderId="1" xfId="1" applyNumberFormat="1" applyBorder="1" applyAlignment="1">
      <alignment horizontal="right" shrinkToFit="1"/>
    </xf>
    <xf numFmtId="0" fontId="7" fillId="0" borderId="1" xfId="1" applyBorder="1" applyAlignment="1">
      <alignment horizontal="justify"/>
    </xf>
    <xf numFmtId="0" fontId="11" fillId="4" borderId="8" xfId="1" applyFont="1" applyFill="1" applyBorder="1" applyAlignment="1">
      <alignment vertical="top" wrapText="1"/>
    </xf>
    <xf numFmtId="0" fontId="9" fillId="4" borderId="3" xfId="1" applyFont="1" applyFill="1" applyBorder="1" applyAlignment="1">
      <alignment vertical="top" wrapText="1"/>
    </xf>
    <xf numFmtId="0" fontId="11" fillId="4" borderId="7" xfId="1" applyFont="1" applyFill="1" applyBorder="1" applyAlignment="1">
      <alignment vertical="top" wrapText="1"/>
    </xf>
    <xf numFmtId="0" fontId="9" fillId="4" borderId="10" xfId="1" applyFont="1" applyFill="1" applyBorder="1" applyAlignment="1">
      <alignment horizontal="left" vertical="top" wrapText="1"/>
    </xf>
    <xf numFmtId="4" fontId="9" fillId="6" borderId="1" xfId="1" applyNumberFormat="1" applyFont="1" applyFill="1" applyBorder="1" applyAlignment="1" applyProtection="1">
      <alignment horizontal="center" vertical="center" shrinkToFit="1"/>
      <protection locked="0"/>
    </xf>
    <xf numFmtId="0" fontId="9" fillId="3" borderId="1" xfId="1" applyFont="1" applyFill="1" applyBorder="1" applyAlignment="1" applyProtection="1">
      <alignment horizontal="center" vertical="center" shrinkToFit="1"/>
      <protection locked="0"/>
    </xf>
    <xf numFmtId="0" fontId="9" fillId="3" borderId="1" xfId="1" applyFont="1" applyFill="1" applyBorder="1" applyAlignment="1" applyProtection="1">
      <alignment horizontal="right" vertical="center" shrinkToFit="1"/>
      <protection locked="0"/>
    </xf>
    <xf numFmtId="0" fontId="9" fillId="0" borderId="1" xfId="1" applyFont="1" applyBorder="1" applyAlignment="1" applyProtection="1">
      <alignment horizontal="center" vertical="center" shrinkToFit="1"/>
      <protection locked="0"/>
    </xf>
    <xf numFmtId="0" fontId="9" fillId="0" borderId="1" xfId="1" applyFont="1" applyBorder="1" applyAlignment="1" applyProtection="1">
      <alignment horizontal="center" vertical="center" wrapText="1" shrinkToFit="1"/>
      <protection locked="0"/>
    </xf>
    <xf numFmtId="0" fontId="9" fillId="0" borderId="1" xfId="1" applyFont="1" applyBorder="1" applyAlignment="1" applyProtection="1">
      <alignment horizontal="justify" vertical="center" wrapText="1" shrinkToFit="1"/>
      <protection locked="0"/>
    </xf>
    <xf numFmtId="43" fontId="9" fillId="0" borderId="1" xfId="1" applyNumberFormat="1" applyFont="1" applyBorder="1" applyAlignment="1" applyProtection="1">
      <alignment horizontal="center" vertical="center" shrinkToFit="1"/>
      <protection locked="0"/>
    </xf>
    <xf numFmtId="0" fontId="11" fillId="0" borderId="3" xfId="1" applyFont="1" applyBorder="1" applyAlignment="1" applyProtection="1">
      <alignment horizontal="right" vertical="center" wrapText="1" shrinkToFit="1"/>
      <protection locked="0"/>
    </xf>
    <xf numFmtId="0" fontId="11" fillId="0" borderId="1" xfId="1" applyFont="1" applyBorder="1" applyAlignment="1" applyProtection="1">
      <alignment horizontal="center" vertical="center" shrinkToFit="1"/>
      <protection locked="0"/>
    </xf>
    <xf numFmtId="43" fontId="11" fillId="0" borderId="1" xfId="1" applyNumberFormat="1" applyFont="1" applyBorder="1" applyAlignment="1" applyProtection="1">
      <alignment horizontal="center" vertical="center" shrinkToFit="1"/>
      <protection locked="0"/>
    </xf>
    <xf numFmtId="0" fontId="11" fillId="0" borderId="3" xfId="1" applyFont="1" applyBorder="1" applyAlignment="1" applyProtection="1">
      <alignment horizontal="justify" vertical="center" wrapText="1" shrinkToFit="1"/>
      <protection locked="0"/>
    </xf>
    <xf numFmtId="0" fontId="9" fillId="0" borderId="1" xfId="1" applyFont="1" applyBorder="1" applyAlignment="1" applyProtection="1">
      <alignment horizontal="right" vertical="center" shrinkToFit="1"/>
      <protection locked="0"/>
    </xf>
    <xf numFmtId="0" fontId="9" fillId="0" borderId="3" xfId="1" applyFont="1" applyBorder="1" applyAlignment="1" applyProtection="1">
      <alignment horizontal="right" vertical="center" shrinkToFit="1"/>
      <protection locked="0"/>
    </xf>
    <xf numFmtId="0" fontId="11" fillId="0" borderId="1" xfId="1" applyFont="1" applyBorder="1" applyAlignment="1" applyProtection="1">
      <alignment horizontal="justify" vertical="center" wrapText="1" shrinkToFit="1"/>
      <protection locked="0"/>
    </xf>
    <xf numFmtId="0" fontId="16" fillId="4" borderId="0" xfId="2" applyFont="1" applyFill="1"/>
    <xf numFmtId="0" fontId="15" fillId="4" borderId="0" xfId="2" applyFont="1" applyFill="1" applyAlignment="1">
      <alignment horizontal="right" vertical="center"/>
    </xf>
    <xf numFmtId="0" fontId="17" fillId="4" borderId="0" xfId="2" applyFont="1" applyFill="1" applyAlignment="1">
      <alignment vertical="center"/>
    </xf>
    <xf numFmtId="44" fontId="17" fillId="4" borderId="0" xfId="3" applyFont="1" applyFill="1" applyBorder="1" applyAlignment="1">
      <alignment vertical="center"/>
    </xf>
    <xf numFmtId="43" fontId="16" fillId="0" borderId="0" xfId="4" applyFont="1" applyFill="1" applyBorder="1" applyAlignment="1">
      <alignment horizontal="center"/>
    </xf>
    <xf numFmtId="43" fontId="18" fillId="0" borderId="0" xfId="4" applyFont="1"/>
    <xf numFmtId="0" fontId="18" fillId="0" borderId="0" xfId="5" applyFont="1"/>
    <xf numFmtId="0" fontId="2" fillId="0" borderId="0" xfId="5"/>
    <xf numFmtId="0" fontId="17" fillId="4" borderId="0" xfId="2" applyFont="1" applyFill="1" applyAlignment="1">
      <alignment horizontal="justify" vertical="top" wrapText="1"/>
    </xf>
    <xf numFmtId="43" fontId="19" fillId="0" borderId="0" xfId="4" applyFont="1" applyFill="1" applyBorder="1" applyAlignment="1">
      <alignment horizontal="center" vertical="center"/>
    </xf>
    <xf numFmtId="0" fontId="11" fillId="4" borderId="7" xfId="6" applyFont="1" applyFill="1" applyBorder="1" applyAlignment="1">
      <alignment horizontal="left" vertical="center" wrapText="1"/>
    </xf>
    <xf numFmtId="0" fontId="11" fillId="4" borderId="0" xfId="6" applyFont="1" applyFill="1" applyAlignment="1">
      <alignment horizontal="left" vertical="center" wrapText="1"/>
    </xf>
    <xf numFmtId="0" fontId="11" fillId="4" borderId="8" xfId="6" applyFont="1" applyFill="1" applyBorder="1" applyAlignment="1">
      <alignment horizontal="justify" vertical="top" wrapText="1"/>
    </xf>
    <xf numFmtId="44" fontId="11" fillId="4" borderId="0" xfId="3" applyFont="1" applyFill="1" applyBorder="1" applyAlignment="1">
      <alignment horizontal="left" vertical="center" wrapText="1"/>
    </xf>
    <xf numFmtId="0" fontId="11" fillId="4" borderId="9" xfId="6" applyFont="1" applyFill="1" applyBorder="1" applyAlignment="1">
      <alignment horizontal="left" vertical="center" wrapText="1"/>
    </xf>
    <xf numFmtId="43" fontId="11" fillId="4" borderId="0" xfId="4" applyFont="1" applyFill="1" applyBorder="1" applyAlignment="1">
      <alignment vertical="center" wrapText="1"/>
    </xf>
    <xf numFmtId="0" fontId="11" fillId="4" borderId="0" xfId="6" applyFont="1" applyFill="1" applyAlignment="1">
      <alignment vertical="center" wrapText="1"/>
    </xf>
    <xf numFmtId="0" fontId="9" fillId="4" borderId="11" xfId="6" applyFont="1" applyFill="1" applyBorder="1" applyAlignment="1">
      <alignment horizontal="left" vertical="top" wrapText="1"/>
    </xf>
    <xf numFmtId="0" fontId="9" fillId="4" borderId="3" xfId="6" applyFont="1" applyFill="1" applyBorder="1" applyAlignment="1">
      <alignment horizontal="justify" vertical="top" wrapText="1"/>
    </xf>
    <xf numFmtId="49" fontId="9" fillId="4" borderId="10" xfId="6" applyNumberFormat="1" applyFont="1" applyFill="1" applyBorder="1" applyAlignment="1">
      <alignment horizontal="left" vertical="top" wrapText="1"/>
    </xf>
    <xf numFmtId="44" fontId="9" fillId="4" borderId="11" xfId="3" applyFont="1" applyFill="1" applyBorder="1" applyAlignment="1">
      <alignment horizontal="left" vertical="top" wrapText="1"/>
    </xf>
    <xf numFmtId="43" fontId="8" fillId="4" borderId="0" xfId="4" applyFont="1" applyFill="1" applyBorder="1" applyAlignment="1">
      <alignment vertical="center" wrapText="1"/>
    </xf>
    <xf numFmtId="43" fontId="9" fillId="4" borderId="0" xfId="4" applyFont="1" applyFill="1" applyBorder="1" applyAlignment="1">
      <alignment vertical="center" wrapText="1"/>
    </xf>
    <xf numFmtId="0" fontId="9" fillId="4" borderId="0" xfId="6" applyFont="1" applyFill="1" applyAlignment="1">
      <alignment vertical="center" wrapText="1"/>
    </xf>
    <xf numFmtId="49" fontId="8" fillId="4" borderId="0" xfId="6" applyNumberFormat="1" applyFont="1" applyFill="1" applyAlignment="1">
      <alignment horizontal="center" vertical="center" wrapText="1"/>
    </xf>
    <xf numFmtId="0" fontId="9" fillId="4" borderId="0" xfId="6" applyFont="1" applyFill="1" applyAlignment="1">
      <alignment horizontal="left" vertical="center" wrapText="1"/>
    </xf>
    <xf numFmtId="0" fontId="9" fillId="4" borderId="0" xfId="6" applyFont="1" applyFill="1" applyAlignment="1">
      <alignment horizontal="justify" vertical="top" wrapText="1"/>
    </xf>
    <xf numFmtId="0" fontId="9" fillId="4" borderId="13" xfId="6" applyFont="1" applyFill="1" applyBorder="1" applyAlignment="1">
      <alignment horizontal="left" vertical="center" wrapText="1"/>
    </xf>
    <xf numFmtId="44" fontId="9" fillId="4" borderId="13" xfId="3" applyFont="1" applyFill="1" applyBorder="1" applyAlignment="1">
      <alignment horizontal="left" vertical="center" wrapText="1"/>
    </xf>
    <xf numFmtId="49" fontId="9" fillId="4" borderId="0" xfId="6" applyNumberFormat="1" applyFont="1" applyFill="1" applyAlignment="1">
      <alignment horizontal="left" vertical="center" wrapText="1"/>
    </xf>
    <xf numFmtId="44" fontId="9" fillId="4" borderId="0" xfId="3" applyFont="1" applyFill="1" applyBorder="1" applyAlignment="1">
      <alignment horizontal="left" vertical="center" wrapText="1"/>
    </xf>
    <xf numFmtId="43" fontId="9" fillId="0" borderId="0" xfId="4" applyFont="1" applyFill="1" applyBorder="1" applyAlignment="1">
      <alignment vertical="center" wrapText="1"/>
    </xf>
    <xf numFmtId="0" fontId="8" fillId="4" borderId="0" xfId="6" applyFont="1" applyFill="1" applyAlignment="1">
      <alignment vertical="center" wrapText="1"/>
    </xf>
    <xf numFmtId="0" fontId="9" fillId="4" borderId="3" xfId="6" applyFont="1" applyFill="1" applyBorder="1" applyAlignment="1">
      <alignment horizontal="left" vertical="top" wrapText="1"/>
    </xf>
    <xf numFmtId="0" fontId="9" fillId="4" borderId="5" xfId="6" applyFont="1" applyFill="1" applyBorder="1" applyAlignment="1">
      <alignment horizontal="left" vertical="center" wrapText="1"/>
    </xf>
    <xf numFmtId="0" fontId="9" fillId="4" borderId="5" xfId="6" applyFont="1" applyFill="1" applyBorder="1" applyAlignment="1">
      <alignment horizontal="left" vertical="top" wrapText="1"/>
    </xf>
    <xf numFmtId="44" fontId="9" fillId="4" borderId="5" xfId="3" applyFont="1" applyFill="1" applyBorder="1" applyAlignment="1">
      <alignment horizontal="left" vertical="center" wrapText="1"/>
    </xf>
    <xf numFmtId="44" fontId="8" fillId="4" borderId="2" xfId="3" applyFont="1" applyFill="1" applyBorder="1" applyAlignment="1">
      <alignment vertical="top" wrapText="1"/>
    </xf>
    <xf numFmtId="0" fontId="8" fillId="4" borderId="2" xfId="6" applyFont="1" applyFill="1" applyBorder="1" applyAlignment="1">
      <alignment wrapText="1"/>
    </xf>
    <xf numFmtId="10" fontId="8" fillId="4" borderId="2" xfId="7" applyNumberFormat="1" applyFont="1" applyFill="1" applyBorder="1" applyAlignment="1">
      <alignment horizontal="center" wrapText="1"/>
    </xf>
    <xf numFmtId="44" fontId="8" fillId="4" borderId="2" xfId="3" applyFont="1" applyFill="1" applyBorder="1" applyAlignment="1">
      <alignment wrapText="1"/>
    </xf>
    <xf numFmtId="43" fontId="8" fillId="4" borderId="0" xfId="4" applyFont="1" applyFill="1" applyBorder="1" applyAlignment="1">
      <alignment horizontal="center" vertical="center" wrapText="1"/>
    </xf>
    <xf numFmtId="164" fontId="9" fillId="4" borderId="0" xfId="4" applyNumberFormat="1" applyFont="1" applyFill="1" applyBorder="1" applyAlignment="1">
      <alignment horizontal="center" vertical="center" wrapText="1"/>
    </xf>
    <xf numFmtId="0" fontId="8" fillId="4" borderId="0" xfId="6" applyFont="1" applyFill="1" applyAlignment="1">
      <alignment horizontal="left" vertical="center" wrapText="1"/>
    </xf>
    <xf numFmtId="0" fontId="9" fillId="0" borderId="1" xfId="2" applyFont="1" applyBorder="1" applyAlignment="1">
      <alignment horizontal="center" vertical="center"/>
    </xf>
    <xf numFmtId="0" fontId="9" fillId="0" borderId="1" xfId="2" applyFont="1" applyBorder="1" applyAlignment="1">
      <alignment horizontal="center" vertical="center" wrapText="1"/>
    </xf>
    <xf numFmtId="43" fontId="9" fillId="0" borderId="1" xfId="4" applyFont="1" applyFill="1" applyBorder="1" applyAlignment="1">
      <alignment horizontal="center" vertical="center"/>
    </xf>
    <xf numFmtId="44" fontId="9" fillId="0" borderId="1" xfId="3" applyFont="1" applyFill="1" applyBorder="1" applyAlignment="1">
      <alignment horizontal="center" vertical="center" wrapText="1"/>
    </xf>
    <xf numFmtId="43" fontId="20" fillId="0" borderId="0" xfId="4" applyFont="1" applyFill="1" applyBorder="1" applyAlignment="1">
      <alignment horizontal="center" vertical="center"/>
    </xf>
    <xf numFmtId="10" fontId="20" fillId="5" borderId="0" xfId="7" applyNumberFormat="1" applyFont="1" applyFill="1" applyBorder="1" applyAlignment="1">
      <alignment horizontal="center" vertical="center"/>
    </xf>
    <xf numFmtId="44" fontId="18" fillId="8" borderId="0" xfId="5" applyNumberFormat="1" applyFont="1" applyFill="1"/>
    <xf numFmtId="43" fontId="2" fillId="8" borderId="0" xfId="5" applyNumberFormat="1" applyFill="1"/>
    <xf numFmtId="0" fontId="2" fillId="8" borderId="0" xfId="5" applyFill="1"/>
    <xf numFmtId="43" fontId="8" fillId="0" borderId="3" xfId="2" applyNumberFormat="1" applyFont="1" applyBorder="1" applyAlignment="1">
      <alignment horizontal="center" vertical="center" wrapText="1"/>
    </xf>
    <xf numFmtId="44" fontId="8" fillId="0" borderId="3" xfId="3" applyFont="1" applyFill="1" applyBorder="1" applyAlignment="1">
      <alignment horizontal="center" vertical="center"/>
    </xf>
    <xf numFmtId="44" fontId="8" fillId="0" borderId="3" xfId="3" applyFont="1" applyFill="1" applyBorder="1" applyAlignment="1">
      <alignment horizontal="center" vertical="center" wrapText="1"/>
    </xf>
    <xf numFmtId="43" fontId="2" fillId="0" borderId="0" xfId="4" applyFont="1" applyBorder="1"/>
    <xf numFmtId="0" fontId="23" fillId="4" borderId="0" xfId="2" applyFont="1" applyFill="1" applyAlignment="1">
      <alignment horizontal="center" vertical="center"/>
    </xf>
    <xf numFmtId="43" fontId="2" fillId="0" borderId="0" xfId="4" applyFont="1"/>
    <xf numFmtId="0" fontId="2" fillId="4" borderId="0" xfId="5" applyFill="1"/>
    <xf numFmtId="0" fontId="25" fillId="4" borderId="0" xfId="5" applyFont="1" applyFill="1"/>
    <xf numFmtId="0" fontId="2" fillId="4" borderId="0" xfId="5" applyFill="1" applyAlignment="1">
      <alignment horizontal="justify" vertical="top" wrapText="1"/>
    </xf>
    <xf numFmtId="43" fontId="2" fillId="4" borderId="0" xfId="4" applyFont="1" applyFill="1"/>
    <xf numFmtId="44" fontId="2" fillId="4" borderId="0" xfId="3" applyFont="1" applyFill="1"/>
    <xf numFmtId="0" fontId="26" fillId="4" borderId="0" xfId="8" applyFont="1" applyFill="1" applyAlignment="1">
      <alignment horizontal="center" vertical="center"/>
    </xf>
    <xf numFmtId="0" fontId="26" fillId="4" borderId="0" xfId="8" applyFont="1" applyFill="1" applyAlignment="1">
      <alignment horizontal="center" vertical="center" wrapText="1"/>
    </xf>
    <xf numFmtId="0" fontId="22" fillId="4" borderId="0" xfId="8" applyFont="1" applyFill="1" applyAlignment="1">
      <alignment horizontal="center" vertical="center" wrapText="1"/>
    </xf>
    <xf numFmtId="0" fontId="26" fillId="4" borderId="0" xfId="8" applyFont="1" applyFill="1" applyAlignment="1">
      <alignment horizontal="justify" vertical="top" wrapText="1"/>
    </xf>
    <xf numFmtId="43" fontId="26" fillId="4" borderId="0" xfId="4" applyFont="1" applyFill="1" applyBorder="1" applyAlignment="1">
      <alignment horizontal="center" vertical="center" wrapText="1"/>
    </xf>
    <xf numFmtId="44" fontId="26" fillId="4" borderId="0" xfId="3" applyFont="1" applyFill="1" applyBorder="1" applyAlignment="1">
      <alignment horizontal="center" vertical="center" wrapText="1"/>
    </xf>
    <xf numFmtId="44" fontId="26" fillId="4" borderId="0" xfId="3" applyFont="1" applyFill="1" applyBorder="1" applyAlignment="1">
      <alignment horizontal="center" vertical="center"/>
    </xf>
    <xf numFmtId="43" fontId="26" fillId="0" borderId="0" xfId="4" applyFont="1" applyFill="1" applyBorder="1" applyAlignment="1">
      <alignment horizontal="center" vertical="center" wrapText="1"/>
    </xf>
    <xf numFmtId="43" fontId="26" fillId="0" borderId="0" xfId="4" applyFont="1" applyFill="1" applyBorder="1" applyAlignment="1">
      <alignment horizontal="center" vertical="center"/>
    </xf>
    <xf numFmtId="4" fontId="26" fillId="0" borderId="0" xfId="8" applyNumberFormat="1" applyFont="1" applyAlignment="1">
      <alignment horizontal="center" vertical="center"/>
    </xf>
    <xf numFmtId="0" fontId="26" fillId="0" borderId="0" xfId="8" applyFont="1" applyAlignment="1">
      <alignment horizontal="center" vertical="center"/>
    </xf>
    <xf numFmtId="0" fontId="26" fillId="0" borderId="0" xfId="8" applyFont="1" applyAlignment="1">
      <alignment horizontal="center" vertical="center" wrapText="1"/>
    </xf>
    <xf numFmtId="4" fontId="26" fillId="0" borderId="0" xfId="8" applyNumberFormat="1" applyFont="1" applyAlignment="1">
      <alignment horizontal="center" vertical="center" wrapText="1"/>
    </xf>
    <xf numFmtId="43" fontId="18" fillId="0" borderId="0" xfId="4" applyFont="1" applyBorder="1"/>
    <xf numFmtId="43" fontId="2" fillId="4" borderId="0" xfId="4" applyFont="1" applyFill="1" applyBorder="1"/>
    <xf numFmtId="44" fontId="2" fillId="4" borderId="0" xfId="3" applyFont="1" applyFill="1" applyBorder="1"/>
    <xf numFmtId="0" fontId="2" fillId="4" borderId="0" xfId="5" applyFill="1" applyAlignment="1">
      <alignment horizontal="center" vertical="center"/>
    </xf>
    <xf numFmtId="0" fontId="25" fillId="4" borderId="0" xfId="5" applyFont="1" applyFill="1" applyAlignment="1">
      <alignment horizontal="center" vertical="center"/>
    </xf>
    <xf numFmtId="43" fontId="2" fillId="4" borderId="0" xfId="4" applyFont="1" applyFill="1" applyBorder="1" applyAlignment="1">
      <alignment horizontal="center" vertical="center"/>
    </xf>
    <xf numFmtId="44" fontId="2" fillId="4" borderId="0" xfId="3" applyFont="1" applyFill="1" applyBorder="1" applyAlignment="1">
      <alignment horizontal="center" vertical="center" wrapText="1"/>
    </xf>
    <xf numFmtId="44" fontId="2" fillId="4" borderId="0" xfId="3" applyFont="1" applyFill="1" applyBorder="1" applyAlignment="1">
      <alignment horizontal="center" vertical="center"/>
    </xf>
    <xf numFmtId="43" fontId="2" fillId="0" borderId="0" xfId="4" applyFont="1" applyBorder="1" applyAlignment="1">
      <alignment wrapText="1"/>
    </xf>
    <xf numFmtId="43" fontId="18" fillId="0" borderId="0" xfId="4" applyFont="1" applyBorder="1" applyAlignment="1">
      <alignment wrapText="1"/>
    </xf>
    <xf numFmtId="0" fontId="18" fillId="0" borderId="0" xfId="5" applyFont="1" applyAlignment="1">
      <alignment wrapText="1"/>
    </xf>
    <xf numFmtId="0" fontId="2" fillId="0" borderId="0" xfId="5" applyAlignment="1">
      <alignment wrapText="1"/>
    </xf>
    <xf numFmtId="0" fontId="2" fillId="4" borderId="0" xfId="5" applyFill="1" applyAlignment="1">
      <alignment wrapText="1"/>
    </xf>
    <xf numFmtId="0" fontId="25" fillId="4" borderId="0" xfId="5" applyFont="1" applyFill="1" applyAlignment="1">
      <alignment wrapText="1"/>
    </xf>
    <xf numFmtId="43" fontId="2" fillId="4" borderId="0" xfId="4" applyFont="1" applyFill="1" applyBorder="1" applyAlignment="1">
      <alignment wrapText="1"/>
    </xf>
    <xf numFmtId="44" fontId="2" fillId="4" borderId="0" xfId="3" applyFont="1" applyFill="1" applyBorder="1" applyAlignment="1">
      <alignment horizontal="center" wrapText="1"/>
    </xf>
    <xf numFmtId="44" fontId="2" fillId="4" borderId="0" xfId="3" applyFont="1" applyFill="1" applyBorder="1" applyAlignment="1">
      <alignment wrapText="1"/>
    </xf>
    <xf numFmtId="44" fontId="2" fillId="0" borderId="0" xfId="3" applyFont="1" applyBorder="1" applyAlignment="1">
      <alignment wrapText="1"/>
    </xf>
    <xf numFmtId="44" fontId="2" fillId="4" borderId="0" xfId="3" applyFont="1" applyFill="1" applyBorder="1" applyAlignment="1">
      <alignment horizontal="center"/>
    </xf>
    <xf numFmtId="44" fontId="2" fillId="0" borderId="0" xfId="3" applyFont="1" applyBorder="1"/>
    <xf numFmtId="44" fontId="2" fillId="0" borderId="0" xfId="3" applyFont="1" applyBorder="1" applyAlignment="1">
      <alignment horizontal="center" wrapText="1"/>
    </xf>
    <xf numFmtId="0" fontId="25" fillId="0" borderId="0" xfId="5" applyFont="1"/>
    <xf numFmtId="0" fontId="2" fillId="0" borderId="0" xfId="5" applyAlignment="1">
      <alignment horizontal="justify" vertical="top" wrapText="1"/>
    </xf>
    <xf numFmtId="44" fontId="2" fillId="0" borderId="0" xfId="3" applyFont="1"/>
    <xf numFmtId="43" fontId="18" fillId="9" borderId="0" xfId="4" applyFont="1" applyFill="1"/>
    <xf numFmtId="0" fontId="18" fillId="9" borderId="0" xfId="5" applyFont="1" applyFill="1"/>
    <xf numFmtId="0" fontId="2" fillId="9" borderId="0" xfId="5" applyFill="1"/>
    <xf numFmtId="0" fontId="9" fillId="7" borderId="2" xfId="6" applyFont="1" applyFill="1" applyBorder="1" applyAlignment="1">
      <alignment horizontal="center" vertical="center" wrapText="1"/>
    </xf>
    <xf numFmtId="0" fontId="8" fillId="7" borderId="2" xfId="6" applyFont="1" applyFill="1" applyBorder="1" applyAlignment="1">
      <alignment horizontal="center" vertical="center" wrapText="1"/>
    </xf>
    <xf numFmtId="0" fontId="9" fillId="7" borderId="2" xfId="6" applyFont="1" applyFill="1" applyBorder="1" applyAlignment="1">
      <alignment horizontal="justify" vertical="top" wrapText="1"/>
    </xf>
    <xf numFmtId="0" fontId="11" fillId="7" borderId="2" xfId="6" applyFont="1" applyFill="1" applyBorder="1" applyAlignment="1">
      <alignment horizontal="center" vertical="center" wrapText="1"/>
    </xf>
    <xf numFmtId="43" fontId="11" fillId="7" borderId="2" xfId="4" applyFont="1" applyFill="1" applyBorder="1" applyAlignment="1">
      <alignment horizontal="center"/>
    </xf>
    <xf numFmtId="44" fontId="11" fillId="7" borderId="2" xfId="3" applyFont="1" applyFill="1" applyBorder="1" applyAlignment="1">
      <alignment horizontal="center"/>
    </xf>
    <xf numFmtId="44" fontId="21" fillId="7" borderId="2" xfId="3" applyFont="1" applyFill="1" applyBorder="1" applyAlignment="1">
      <alignment horizontal="center" vertical="center" wrapText="1"/>
    </xf>
    <xf numFmtId="44" fontId="9" fillId="7" borderId="2" xfId="3" applyFont="1" applyFill="1" applyBorder="1" applyAlignment="1">
      <alignment horizontal="center" vertical="center"/>
    </xf>
    <xf numFmtId="0" fontId="11" fillId="0" borderId="1" xfId="6" applyFont="1" applyBorder="1" applyAlignment="1">
      <alignment horizontal="center" vertical="center" wrapText="1"/>
    </xf>
    <xf numFmtId="43" fontId="11" fillId="0" borderId="1" xfId="4" applyFont="1" applyFill="1" applyBorder="1" applyAlignment="1">
      <alignment horizontal="center"/>
    </xf>
    <xf numFmtId="44" fontId="11" fillId="0" borderId="1" xfId="3" applyFont="1" applyFill="1" applyBorder="1" applyAlignment="1">
      <alignment horizontal="center"/>
    </xf>
    <xf numFmtId="44" fontId="18" fillId="0" borderId="1" xfId="3" applyFont="1" applyFill="1" applyBorder="1" applyAlignment="1">
      <alignment horizontal="center" vertical="center" wrapText="1"/>
    </xf>
    <xf numFmtId="44" fontId="11" fillId="0" borderId="1" xfId="3" applyFont="1" applyFill="1" applyBorder="1" applyAlignment="1">
      <alignment horizontal="center" vertical="center"/>
    </xf>
    <xf numFmtId="44" fontId="18" fillId="0" borderId="1" xfId="3" applyFont="1" applyFill="1" applyBorder="1" applyAlignment="1">
      <alignment horizontal="right" vertical="center" wrapText="1"/>
    </xf>
    <xf numFmtId="44" fontId="11" fillId="0" borderId="1" xfId="3" applyFont="1" applyFill="1" applyBorder="1" applyAlignment="1">
      <alignment horizontal="right" vertical="center"/>
    </xf>
    <xf numFmtId="43" fontId="11" fillId="0" borderId="1" xfId="4" applyFont="1" applyFill="1" applyBorder="1" applyAlignment="1">
      <alignment horizontal="right" vertical="center"/>
    </xf>
    <xf numFmtId="0" fontId="10" fillId="0" borderId="1" xfId="6" applyFont="1" applyBorder="1" applyAlignment="1">
      <alignment horizontal="center" vertical="center" wrapText="1"/>
    </xf>
    <xf numFmtId="0" fontId="11" fillId="0" borderId="1" xfId="6" applyFont="1" applyBorder="1" applyAlignment="1">
      <alignment horizontal="justify" vertical="top" wrapText="1"/>
    </xf>
    <xf numFmtId="1" fontId="11" fillId="0" borderId="1" xfId="6" applyNumberFormat="1" applyFont="1" applyBorder="1" applyAlignment="1">
      <alignment horizontal="center" vertical="center" wrapText="1"/>
    </xf>
    <xf numFmtId="1" fontId="10" fillId="0" borderId="1" xfId="6" applyNumberFormat="1" applyFont="1" applyBorder="1" applyAlignment="1">
      <alignment horizontal="center" vertical="center" wrapText="1"/>
    </xf>
    <xf numFmtId="49" fontId="9" fillId="4" borderId="12" xfId="6" applyNumberFormat="1" applyFont="1" applyFill="1" applyBorder="1" applyAlignment="1">
      <alignment horizontal="left" vertical="top" wrapText="1"/>
    </xf>
    <xf numFmtId="0" fontId="28" fillId="4" borderId="0" xfId="6" applyFont="1" applyFill="1" applyAlignment="1">
      <alignment vertical="center"/>
    </xf>
    <xf numFmtId="0" fontId="13" fillId="0" borderId="0" xfId="6"/>
    <xf numFmtId="0" fontId="3" fillId="4" borderId="13" xfId="11" applyFont="1" applyFill="1" applyBorder="1" applyAlignment="1">
      <alignment vertical="center" wrapText="1"/>
    </xf>
    <xf numFmtId="0" fontId="3" fillId="4" borderId="0" xfId="11" applyFont="1" applyFill="1" applyAlignment="1">
      <alignment vertical="center" wrapText="1"/>
    </xf>
    <xf numFmtId="49" fontId="8" fillId="4" borderId="8" xfId="11" applyNumberFormat="1" applyFont="1" applyFill="1" applyBorder="1" applyAlignment="1">
      <alignment vertical="top" wrapText="1"/>
    </xf>
    <xf numFmtId="0" fontId="8" fillId="4" borderId="5" xfId="11" applyFont="1" applyFill="1" applyBorder="1" applyAlignment="1">
      <alignment horizontal="left" vertical="top" wrapText="1"/>
    </xf>
    <xf numFmtId="0" fontId="8" fillId="4" borderId="5" xfId="11" applyFont="1" applyFill="1" applyBorder="1" applyAlignment="1">
      <alignment horizontal="left" vertical="center" wrapText="1"/>
    </xf>
    <xf numFmtId="49" fontId="8" fillId="4" borderId="5" xfId="11" applyNumberFormat="1" applyFont="1" applyFill="1" applyBorder="1" applyAlignment="1">
      <alignment vertical="top" wrapText="1"/>
    </xf>
    <xf numFmtId="0" fontId="13" fillId="0" borderId="0" xfId="6" applyAlignment="1">
      <alignment vertical="center"/>
    </xf>
    <xf numFmtId="0" fontId="27" fillId="0" borderId="0" xfId="6" applyFont="1" applyAlignment="1">
      <alignment vertical="center"/>
    </xf>
    <xf numFmtId="0" fontId="13" fillId="4" borderId="31" xfId="6" applyFill="1" applyBorder="1" applyAlignment="1">
      <alignment vertical="center"/>
    </xf>
    <xf numFmtId="0" fontId="13" fillId="4" borderId="13" xfId="6" applyFill="1" applyBorder="1"/>
    <xf numFmtId="0" fontId="13" fillId="4" borderId="7" xfId="6" applyFill="1" applyBorder="1" applyAlignment="1">
      <alignment vertical="center"/>
    </xf>
    <xf numFmtId="0" fontId="13" fillId="4" borderId="0" xfId="6" applyFill="1"/>
    <xf numFmtId="0" fontId="13" fillId="4" borderId="0" xfId="6" quotePrefix="1" applyFill="1"/>
    <xf numFmtId="0" fontId="8" fillId="4" borderId="0" xfId="2" applyFont="1" applyFill="1" applyAlignment="1">
      <alignment vertical="center" wrapText="1"/>
    </xf>
    <xf numFmtId="0" fontId="8" fillId="4" borderId="0" xfId="2" applyFont="1" applyFill="1" applyAlignment="1">
      <alignment vertical="center"/>
    </xf>
    <xf numFmtId="0" fontId="13" fillId="4" borderId="10" xfId="6" applyFill="1" applyBorder="1" applyAlignment="1">
      <alignment vertical="center"/>
    </xf>
    <xf numFmtId="0" fontId="2" fillId="4" borderId="0" xfId="5" applyFill="1" applyAlignment="1">
      <alignment vertical="center"/>
    </xf>
    <xf numFmtId="0" fontId="23" fillId="4" borderId="0" xfId="2" applyFont="1" applyFill="1" applyAlignment="1">
      <alignment horizontal="center" vertical="top"/>
    </xf>
    <xf numFmtId="0" fontId="30" fillId="4" borderId="0" xfId="6" applyFont="1" applyFill="1"/>
    <xf numFmtId="0" fontId="23" fillId="4" borderId="0" xfId="2" applyFont="1" applyFill="1" applyAlignment="1">
      <alignment vertical="center"/>
    </xf>
    <xf numFmtId="0" fontId="13" fillId="0" borderId="21" xfId="6" applyBorder="1" applyAlignment="1">
      <alignment vertical="center"/>
    </xf>
    <xf numFmtId="0" fontId="29" fillId="0" borderId="0" xfId="6" applyFont="1"/>
    <xf numFmtId="0" fontId="29" fillId="0" borderId="0" xfId="6" applyFont="1" applyAlignment="1">
      <alignment vertical="center"/>
    </xf>
    <xf numFmtId="49" fontId="3" fillId="4" borderId="10" xfId="11" applyNumberFormat="1" applyFont="1" applyFill="1" applyBorder="1" applyAlignment="1">
      <alignment vertical="top" wrapText="1"/>
    </xf>
    <xf numFmtId="0" fontId="5" fillId="4" borderId="8" xfId="11" applyFont="1" applyFill="1" applyBorder="1" applyAlignment="1">
      <alignment vertical="center" wrapText="1"/>
    </xf>
    <xf numFmtId="0" fontId="3" fillId="4" borderId="3" xfId="11" applyFont="1" applyFill="1" applyBorder="1" applyAlignment="1">
      <alignment vertical="top" wrapText="1"/>
    </xf>
    <xf numFmtId="0" fontId="13" fillId="4" borderId="14" xfId="6" applyFill="1" applyBorder="1" applyAlignment="1">
      <alignment vertical="center"/>
    </xf>
    <xf numFmtId="0" fontId="13" fillId="4" borderId="14" xfId="6" applyFill="1" applyBorder="1"/>
    <xf numFmtId="0" fontId="13" fillId="4" borderId="9" xfId="6" applyFill="1" applyBorder="1" applyAlignment="1">
      <alignment vertical="center"/>
    </xf>
    <xf numFmtId="0" fontId="13" fillId="4" borderId="9" xfId="6" applyFill="1" applyBorder="1"/>
    <xf numFmtId="0" fontId="22" fillId="4" borderId="9" xfId="2" applyFont="1" applyFill="1" applyBorder="1" applyAlignment="1">
      <alignment vertical="center"/>
    </xf>
    <xf numFmtId="0" fontId="22" fillId="4" borderId="9" xfId="2" applyFont="1" applyFill="1" applyBorder="1"/>
    <xf numFmtId="0" fontId="8" fillId="4" borderId="9" xfId="2" applyFont="1" applyFill="1" applyBorder="1" applyAlignment="1">
      <alignment vertical="center" wrapText="1"/>
    </xf>
    <xf numFmtId="0" fontId="8" fillId="4" borderId="9" xfId="2" applyFont="1" applyFill="1" applyBorder="1" applyAlignment="1">
      <alignment vertical="center"/>
    </xf>
    <xf numFmtId="0" fontId="24" fillId="4" borderId="11" xfId="5" applyFont="1" applyFill="1" applyBorder="1"/>
    <xf numFmtId="0" fontId="24" fillId="4" borderId="12" xfId="5" applyFont="1" applyFill="1" applyBorder="1"/>
    <xf numFmtId="0" fontId="32" fillId="0" borderId="0" xfId="13"/>
    <xf numFmtId="0" fontId="34" fillId="0" borderId="0" xfId="13" applyFont="1" applyAlignment="1">
      <alignment vertical="center"/>
    </xf>
    <xf numFmtId="43" fontId="32" fillId="0" borderId="0" xfId="4" applyFont="1"/>
    <xf numFmtId="0" fontId="33" fillId="0" borderId="0" xfId="13" applyFont="1" applyAlignment="1">
      <alignment horizontal="justify"/>
    </xf>
    <xf numFmtId="0" fontId="33" fillId="0" borderId="0" xfId="13" applyFont="1"/>
    <xf numFmtId="0" fontId="11" fillId="4" borderId="8" xfId="6" applyFont="1" applyFill="1" applyBorder="1" applyAlignment="1">
      <alignment wrapText="1"/>
    </xf>
    <xf numFmtId="0" fontId="11" fillId="4" borderId="7" xfId="6" applyFont="1" applyFill="1" applyBorder="1" applyAlignment="1">
      <alignment wrapText="1"/>
    </xf>
    <xf numFmtId="0" fontId="11" fillId="4" borderId="0" xfId="6" applyFont="1" applyFill="1" applyAlignment="1">
      <alignment wrapText="1"/>
    </xf>
    <xf numFmtId="0" fontId="9" fillId="4" borderId="8" xfId="6" applyFont="1" applyFill="1" applyBorder="1" applyAlignment="1">
      <alignment horizontal="center" vertical="center" wrapText="1"/>
    </xf>
    <xf numFmtId="49" fontId="11" fillId="4" borderId="60" xfId="6" applyNumberFormat="1" applyFont="1" applyFill="1" applyBorder="1" applyAlignment="1">
      <alignment horizontal="center" vertical="center" wrapText="1"/>
    </xf>
    <xf numFmtId="0" fontId="9" fillId="4" borderId="3" xfId="6" applyFont="1" applyFill="1" applyBorder="1" applyAlignment="1">
      <alignment vertical="top" wrapText="1"/>
    </xf>
    <xf numFmtId="49" fontId="11" fillId="4" borderId="60" xfId="6" applyNumberFormat="1" applyFont="1" applyFill="1" applyBorder="1" applyAlignment="1">
      <alignment horizontal="center" vertical="top" wrapText="1"/>
    </xf>
    <xf numFmtId="0" fontId="11" fillId="4" borderId="8" xfId="6" applyFont="1" applyFill="1" applyBorder="1" applyAlignment="1">
      <alignment vertical="center" wrapText="1"/>
    </xf>
    <xf numFmtId="0" fontId="9" fillId="4" borderId="8" xfId="6" applyFont="1" applyFill="1" applyBorder="1" applyAlignment="1">
      <alignment horizontal="left" vertical="top" wrapText="1"/>
    </xf>
    <xf numFmtId="0" fontId="2" fillId="0" borderId="0" xfId="5" applyAlignment="1">
      <alignment horizontal="left" vertical="top"/>
    </xf>
    <xf numFmtId="0" fontId="2" fillId="0" borderId="26" xfId="5" applyBorder="1" applyAlignment="1">
      <alignment horizontal="left" vertical="top"/>
    </xf>
    <xf numFmtId="0" fontId="2" fillId="0" borderId="27" xfId="5" applyBorder="1" applyAlignment="1">
      <alignment horizontal="left" vertical="top"/>
    </xf>
    <xf numFmtId="0" fontId="2" fillId="0" borderId="28" xfId="5" applyBorder="1" applyAlignment="1">
      <alignment horizontal="left" vertical="top"/>
    </xf>
    <xf numFmtId="0" fontId="9" fillId="4" borderId="10" xfId="6" applyFont="1" applyFill="1" applyBorder="1" applyAlignment="1">
      <alignment vertical="top" wrapText="1"/>
    </xf>
    <xf numFmtId="44" fontId="11" fillId="4" borderId="9" xfId="3" applyFont="1" applyFill="1" applyBorder="1" applyAlignment="1">
      <alignment horizontal="left" vertical="center" wrapText="1"/>
    </xf>
    <xf numFmtId="0" fontId="3" fillId="2" borderId="79" xfId="0" applyFont="1" applyFill="1" applyBorder="1" applyAlignment="1">
      <alignment horizontal="left" vertical="top" wrapText="1"/>
    </xf>
    <xf numFmtId="0" fontId="3" fillId="2" borderId="79" xfId="0" applyFont="1" applyFill="1" applyBorder="1" applyAlignment="1">
      <alignment horizontal="right" vertical="top" wrapText="1"/>
    </xf>
    <xf numFmtId="0" fontId="3" fillId="2" borderId="79" xfId="0" applyFont="1" applyFill="1" applyBorder="1" applyAlignment="1">
      <alignment horizontal="center" vertical="top" wrapText="1"/>
    </xf>
    <xf numFmtId="0" fontId="36" fillId="2" borderId="79" xfId="0" applyFont="1" applyFill="1" applyBorder="1" applyAlignment="1">
      <alignment horizontal="left" vertical="top" wrapText="1"/>
    </xf>
    <xf numFmtId="0" fontId="36" fillId="2" borderId="79" xfId="0" applyFont="1" applyFill="1" applyBorder="1" applyAlignment="1">
      <alignment horizontal="center" vertical="top" wrapText="1"/>
    </xf>
    <xf numFmtId="168" fontId="36" fillId="2" borderId="79" xfId="0" applyNumberFormat="1" applyFont="1" applyFill="1" applyBorder="1" applyAlignment="1">
      <alignment horizontal="right" vertical="top" wrapText="1"/>
    </xf>
    <xf numFmtId="4" fontId="36" fillId="2" borderId="79" xfId="0" applyNumberFormat="1" applyFont="1" applyFill="1" applyBorder="1" applyAlignment="1">
      <alignment horizontal="right" vertical="top" wrapText="1"/>
    </xf>
    <xf numFmtId="0" fontId="6" fillId="14" borderId="79" xfId="0" applyFont="1" applyFill="1" applyBorder="1" applyAlignment="1">
      <alignment horizontal="left" vertical="top" wrapText="1"/>
    </xf>
    <xf numFmtId="0" fontId="6" fillId="14" borderId="79" xfId="0" applyFont="1" applyFill="1" applyBorder="1" applyAlignment="1">
      <alignment horizontal="right" vertical="top" wrapText="1"/>
    </xf>
    <xf numFmtId="0" fontId="6" fillId="14" borderId="79" xfId="0" applyFont="1" applyFill="1" applyBorder="1" applyAlignment="1">
      <alignment horizontal="center" vertical="top" wrapText="1"/>
    </xf>
    <xf numFmtId="168" fontId="6" fillId="14" borderId="79" xfId="0" applyNumberFormat="1" applyFont="1" applyFill="1" applyBorder="1" applyAlignment="1">
      <alignment horizontal="right" vertical="top" wrapText="1"/>
    </xf>
    <xf numFmtId="4" fontId="6" fillId="14" borderId="79" xfId="0" applyNumberFormat="1" applyFont="1" applyFill="1" applyBorder="1" applyAlignment="1">
      <alignment horizontal="right" vertical="top" wrapText="1"/>
    </xf>
    <xf numFmtId="0" fontId="6" fillId="2" borderId="0" xfId="0" applyFont="1" applyFill="1" applyAlignment="1">
      <alignment horizontal="right" vertical="top" wrapText="1"/>
    </xf>
    <xf numFmtId="4" fontId="6" fillId="2" borderId="0" xfId="0" applyNumberFormat="1" applyFont="1" applyFill="1" applyAlignment="1">
      <alignment horizontal="right" vertical="top" wrapText="1"/>
    </xf>
    <xf numFmtId="0" fontId="36" fillId="2" borderId="80" xfId="0" applyFont="1" applyFill="1" applyBorder="1" applyAlignment="1">
      <alignment horizontal="left" vertical="top" wrapText="1"/>
    </xf>
    <xf numFmtId="0" fontId="6" fillId="15" borderId="79" xfId="0" applyFont="1" applyFill="1" applyBorder="1" applyAlignment="1">
      <alignment horizontal="left" vertical="top" wrapText="1"/>
    </xf>
    <xf numFmtId="0" fontId="6" fillId="15" borderId="79" xfId="0" applyFont="1" applyFill="1" applyBorder="1" applyAlignment="1">
      <alignment horizontal="right" vertical="top" wrapText="1"/>
    </xf>
    <xf numFmtId="0" fontId="6" fillId="15" borderId="79" xfId="0" applyFont="1" applyFill="1" applyBorder="1" applyAlignment="1">
      <alignment horizontal="center" vertical="top" wrapText="1"/>
    </xf>
    <xf numFmtId="168" fontId="6" fillId="15" borderId="79" xfId="0" applyNumberFormat="1" applyFont="1" applyFill="1" applyBorder="1" applyAlignment="1">
      <alignment horizontal="right" vertical="top" wrapText="1"/>
    </xf>
    <xf numFmtId="4" fontId="6" fillId="15" borderId="79" xfId="0" applyNumberFormat="1" applyFont="1" applyFill="1" applyBorder="1" applyAlignment="1">
      <alignment horizontal="right" vertical="top" wrapText="1"/>
    </xf>
    <xf numFmtId="4" fontId="11" fillId="0" borderId="1" xfId="1" applyNumberFormat="1" applyFont="1" applyBorder="1" applyAlignment="1" applyProtection="1">
      <alignment horizontal="center" vertical="center" shrinkToFit="1"/>
      <protection locked="0"/>
    </xf>
    <xf numFmtId="0" fontId="11" fillId="0" borderId="3" xfId="1" applyFont="1" applyBorder="1" applyAlignment="1" applyProtection="1">
      <alignment horizontal="center" vertical="center" wrapText="1" shrinkToFit="1"/>
      <protection locked="0"/>
    </xf>
    <xf numFmtId="0" fontId="11" fillId="0" borderId="1" xfId="1" applyFont="1" applyBorder="1" applyAlignment="1" applyProtection="1">
      <alignment horizontal="center" vertical="center" wrapText="1" shrinkToFit="1"/>
      <protection locked="0"/>
    </xf>
    <xf numFmtId="0" fontId="9" fillId="0" borderId="3" xfId="1" applyFont="1" applyBorder="1" applyAlignment="1" applyProtection="1">
      <alignment horizontal="center" vertical="center" wrapText="1" shrinkToFit="1"/>
      <protection locked="0"/>
    </xf>
    <xf numFmtId="0" fontId="11" fillId="0" borderId="3" xfId="1" applyFont="1" applyBorder="1" applyAlignment="1" applyProtection="1">
      <alignment horizontal="justify" vertical="center" shrinkToFit="1"/>
      <protection locked="0"/>
    </xf>
    <xf numFmtId="0" fontId="11" fillId="0" borderId="1" xfId="1" applyFont="1" applyBorder="1" applyAlignment="1" applyProtection="1">
      <alignment horizontal="right" vertical="center" wrapText="1" shrinkToFit="1"/>
      <protection locked="0"/>
    </xf>
    <xf numFmtId="4" fontId="11" fillId="0" borderId="1" xfId="1" applyNumberFormat="1" applyFont="1" applyBorder="1" applyAlignment="1" applyProtection="1">
      <alignment horizontal="right" vertical="center" shrinkToFit="1"/>
      <protection locked="0"/>
    </xf>
    <xf numFmtId="4" fontId="11" fillId="0" borderId="1" xfId="1" applyNumberFormat="1" applyFont="1" applyBorder="1" applyAlignment="1" applyProtection="1">
      <alignment horizontal="right" vertical="center" wrapText="1" shrinkToFit="1"/>
      <protection locked="0"/>
    </xf>
    <xf numFmtId="43" fontId="11" fillId="0" borderId="1" xfId="1" applyNumberFormat="1" applyFont="1" applyBorder="1" applyAlignment="1" applyProtection="1">
      <alignment horizontal="right" vertical="center" shrinkToFit="1"/>
      <protection locked="0"/>
    </xf>
    <xf numFmtId="0" fontId="11" fillId="0" borderId="3" xfId="1" applyFont="1" applyBorder="1" applyAlignment="1" applyProtection="1">
      <alignment horizontal="center" vertical="center" shrinkToFit="1"/>
      <protection locked="0"/>
    </xf>
    <xf numFmtId="43" fontId="9" fillId="0" borderId="1" xfId="1" applyNumberFormat="1" applyFont="1" applyBorder="1" applyAlignment="1" applyProtection="1">
      <alignment horizontal="right" vertical="center" shrinkToFit="1"/>
      <protection locked="0"/>
    </xf>
    <xf numFmtId="0" fontId="12" fillId="0" borderId="3" xfId="1" applyFont="1" applyBorder="1" applyAlignment="1" applyProtection="1">
      <alignment horizontal="right" vertical="center" wrapText="1" shrinkToFit="1"/>
      <protection locked="0"/>
    </xf>
    <xf numFmtId="0" fontId="12" fillId="0" borderId="1" xfId="1" applyFont="1" applyBorder="1" applyAlignment="1" applyProtection="1">
      <alignment horizontal="center" vertical="center" shrinkToFit="1"/>
      <protection locked="0"/>
    </xf>
    <xf numFmtId="4" fontId="12" fillId="0" borderId="1" xfId="1" applyNumberFormat="1" applyFont="1" applyBorder="1" applyAlignment="1" applyProtection="1">
      <alignment horizontal="right" vertical="center" shrinkToFit="1"/>
      <protection locked="0"/>
    </xf>
    <xf numFmtId="0" fontId="12" fillId="0" borderId="1" xfId="1" applyFont="1" applyBorder="1" applyAlignment="1" applyProtection="1">
      <alignment horizontal="justify" vertical="center" wrapText="1" shrinkToFit="1"/>
      <protection locked="0"/>
    </xf>
    <xf numFmtId="43" fontId="12" fillId="0" borderId="1" xfId="1" applyNumberFormat="1" applyFont="1" applyBorder="1" applyAlignment="1" applyProtection="1">
      <alignment horizontal="center" vertical="center" shrinkToFit="1"/>
      <protection locked="0"/>
    </xf>
    <xf numFmtId="9" fontId="11" fillId="0" borderId="1" xfId="14" applyFont="1" applyBorder="1" applyAlignment="1" applyProtection="1">
      <alignment horizontal="center" vertical="center" shrinkToFit="1"/>
      <protection locked="0"/>
    </xf>
    <xf numFmtId="0" fontId="11" fillId="0" borderId="3" xfId="1" applyFont="1" applyBorder="1" applyAlignment="1" applyProtection="1">
      <alignment horizontal="right" vertical="center" shrinkToFit="1"/>
      <protection locked="0"/>
    </xf>
    <xf numFmtId="9" fontId="11" fillId="0" borderId="1" xfId="14" applyFont="1" applyBorder="1" applyAlignment="1" applyProtection="1">
      <alignment horizontal="right" vertical="center" shrinkToFit="1"/>
      <protection locked="0"/>
    </xf>
    <xf numFmtId="0" fontId="11" fillId="0" borderId="2" xfId="6" applyFont="1" applyBorder="1" applyAlignment="1">
      <alignment horizontal="center" vertical="center" wrapText="1"/>
    </xf>
    <xf numFmtId="0" fontId="10" fillId="0" borderId="2" xfId="6" applyFont="1" applyBorder="1" applyAlignment="1">
      <alignment horizontal="center" vertical="center" wrapText="1"/>
    </xf>
    <xf numFmtId="0" fontId="11" fillId="0" borderId="2" xfId="6" applyFont="1" applyBorder="1" applyAlignment="1">
      <alignment horizontal="justify" vertical="top" wrapText="1"/>
    </xf>
    <xf numFmtId="43" fontId="11" fillId="0" borderId="2" xfId="4" applyFont="1" applyFill="1" applyBorder="1" applyAlignment="1">
      <alignment horizontal="center"/>
    </xf>
    <xf numFmtId="44" fontId="11" fillId="0" borderId="2" xfId="3" applyFont="1" applyFill="1" applyBorder="1" applyAlignment="1">
      <alignment horizontal="center"/>
    </xf>
    <xf numFmtId="44" fontId="18" fillId="0" borderId="2" xfId="3" applyFont="1" applyFill="1" applyBorder="1" applyAlignment="1">
      <alignment horizontal="center" vertical="center" wrapText="1"/>
    </xf>
    <xf numFmtId="44" fontId="11" fillId="0" borderId="2" xfId="3" applyFont="1" applyFill="1" applyBorder="1" applyAlignment="1">
      <alignment horizontal="center" vertical="center"/>
    </xf>
    <xf numFmtId="43" fontId="11" fillId="0" borderId="1" xfId="4" applyFont="1" applyFill="1" applyBorder="1" applyAlignment="1">
      <alignment horizontal="center" vertical="center"/>
    </xf>
    <xf numFmtId="43" fontId="11" fillId="0" borderId="2" xfId="4" applyFont="1" applyFill="1" applyBorder="1" applyAlignment="1">
      <alignment horizontal="center" vertical="center"/>
    </xf>
    <xf numFmtId="1" fontId="11" fillId="0" borderId="2" xfId="6" applyNumberFormat="1" applyFont="1" applyBorder="1" applyAlignment="1">
      <alignment horizontal="center" vertical="center" wrapText="1"/>
    </xf>
    <xf numFmtId="43" fontId="11" fillId="0" borderId="2" xfId="4" applyFont="1" applyFill="1" applyBorder="1" applyAlignment="1">
      <alignment horizontal="right" vertical="center"/>
    </xf>
    <xf numFmtId="44" fontId="11" fillId="0" borderId="2" xfId="3" applyFont="1" applyFill="1" applyBorder="1" applyAlignment="1">
      <alignment horizontal="right" vertical="center"/>
    </xf>
    <xf numFmtId="44" fontId="18" fillId="0" borderId="2" xfId="3" applyFont="1" applyFill="1" applyBorder="1" applyAlignment="1">
      <alignment horizontal="right" vertical="center" wrapText="1"/>
    </xf>
    <xf numFmtId="43" fontId="11" fillId="0" borderId="1" xfId="6" applyNumberFormat="1" applyFont="1" applyBorder="1" applyAlignment="1">
      <alignment horizontal="center" vertical="center" wrapText="1"/>
    </xf>
    <xf numFmtId="4" fontId="6" fillId="0" borderId="1" xfId="1" applyNumberFormat="1" applyFont="1" applyBorder="1" applyAlignment="1">
      <alignment horizontal="right" shrinkToFit="1"/>
    </xf>
    <xf numFmtId="43" fontId="6" fillId="0" borderId="1" xfId="1" applyNumberFormat="1" applyFont="1" applyBorder="1" applyAlignment="1">
      <alignment horizontal="right" shrinkToFit="1"/>
    </xf>
    <xf numFmtId="0" fontId="6" fillId="0" borderId="3" xfId="1" applyFont="1" applyBorder="1"/>
    <xf numFmtId="0" fontId="6" fillId="0" borderId="1" xfId="1" applyFont="1" applyBorder="1" applyAlignment="1">
      <alignment horizontal="justify"/>
    </xf>
    <xf numFmtId="0" fontId="6" fillId="0" borderId="3" xfId="1" applyFont="1" applyBorder="1" applyAlignment="1">
      <alignment horizontal="justify"/>
    </xf>
    <xf numFmtId="0" fontId="3" fillId="4" borderId="7" xfId="11" applyFont="1" applyFill="1" applyBorder="1" applyAlignment="1">
      <alignment vertical="center" wrapText="1"/>
    </xf>
    <xf numFmtId="0" fontId="3" fillId="0" borderId="29" xfId="11" applyFont="1" applyBorder="1" applyAlignment="1">
      <alignment horizontal="center" vertical="center"/>
    </xf>
    <xf numFmtId="0" fontId="38" fillId="0" borderId="29" xfId="6" applyFont="1" applyBorder="1" applyAlignment="1">
      <alignment horizontal="left" vertical="center" wrapText="1"/>
    </xf>
    <xf numFmtId="44" fontId="5" fillId="0" borderId="29" xfId="15" applyFont="1" applyFill="1" applyBorder="1" applyAlignment="1">
      <alignment horizontal="center" vertical="center"/>
    </xf>
    <xf numFmtId="4" fontId="5" fillId="0" borderId="29" xfId="12" applyNumberFormat="1" applyFont="1" applyFill="1" applyBorder="1" applyAlignment="1">
      <alignment horizontal="center" vertical="center"/>
    </xf>
    <xf numFmtId="0" fontId="3" fillId="0" borderId="30" xfId="11" applyFont="1" applyBorder="1" applyAlignment="1">
      <alignment horizontal="center" vertical="center"/>
    </xf>
    <xf numFmtId="0" fontId="38" fillId="0" borderId="30" xfId="6" applyFont="1" applyBorder="1" applyAlignment="1">
      <alignment horizontal="left" vertical="center" wrapText="1"/>
    </xf>
    <xf numFmtId="44" fontId="5" fillId="0" borderId="30" xfId="15" applyFont="1" applyFill="1" applyBorder="1" applyAlignment="1">
      <alignment horizontal="center" vertical="center"/>
    </xf>
    <xf numFmtId="4" fontId="5" fillId="0" borderId="30" xfId="12" applyNumberFormat="1" applyFont="1" applyFill="1" applyBorder="1" applyAlignment="1">
      <alignment horizontal="center" vertical="center"/>
    </xf>
    <xf numFmtId="0" fontId="3" fillId="0" borderId="8" xfId="11" applyFont="1" applyBorder="1" applyAlignment="1">
      <alignment horizontal="center" vertical="center"/>
    </xf>
    <xf numFmtId="0" fontId="38" fillId="0" borderId="8" xfId="6" applyFont="1" applyBorder="1" applyAlignment="1">
      <alignment horizontal="left" vertical="center" wrapText="1"/>
    </xf>
    <xf numFmtId="44" fontId="5" fillId="0" borderId="8" xfId="15" applyFont="1" applyFill="1" applyBorder="1" applyAlignment="1">
      <alignment horizontal="center" vertical="center"/>
    </xf>
    <xf numFmtId="4" fontId="5" fillId="0" borderId="8" xfId="12" applyNumberFormat="1" applyFont="1" applyFill="1" applyBorder="1" applyAlignment="1">
      <alignment horizontal="center" vertical="center"/>
    </xf>
    <xf numFmtId="0" fontId="3" fillId="0" borderId="1" xfId="11" applyFont="1" applyBorder="1" applyAlignment="1">
      <alignment vertical="center"/>
    </xf>
    <xf numFmtId="0" fontId="3" fillId="0" borderId="1" xfId="11" applyFont="1" applyBorder="1" applyAlignment="1">
      <alignment horizontal="center" vertical="center"/>
    </xf>
    <xf numFmtId="44" fontId="3" fillId="0" borderId="1" xfId="15" applyFont="1" applyBorder="1" applyAlignment="1">
      <alignment horizontal="center" vertical="center"/>
    </xf>
    <xf numFmtId="4" fontId="3" fillId="0" borderId="1" xfId="11" applyNumberFormat="1" applyFont="1" applyBorder="1" applyAlignment="1">
      <alignment horizontal="center" vertical="center"/>
    </xf>
    <xf numFmtId="0" fontId="40" fillId="4" borderId="0" xfId="2" applyFont="1" applyFill="1"/>
    <xf numFmtId="0" fontId="6" fillId="0" borderId="0" xfId="6" applyFont="1"/>
    <xf numFmtId="0" fontId="8" fillId="4" borderId="8" xfId="11" applyFont="1" applyFill="1" applyBorder="1" applyAlignment="1">
      <alignment vertical="center" wrapText="1"/>
    </xf>
    <xf numFmtId="0" fontId="6" fillId="0" borderId="5" xfId="6" applyFont="1" applyBorder="1"/>
    <xf numFmtId="4" fontId="4" fillId="7" borderId="1" xfId="11" applyNumberFormat="1" applyFont="1" applyFill="1" applyBorder="1" applyAlignment="1">
      <alignment horizontal="center" vertical="center"/>
    </xf>
    <xf numFmtId="166" fontId="4" fillId="7" borderId="1" xfId="12" applyFont="1" applyFill="1" applyBorder="1" applyAlignment="1">
      <alignment horizontal="center" vertical="center"/>
    </xf>
    <xf numFmtId="166" fontId="4" fillId="7" borderId="1" xfId="12" applyFont="1" applyFill="1" applyBorder="1" applyAlignment="1">
      <alignment horizontal="center"/>
    </xf>
    <xf numFmtId="0" fontId="8" fillId="0" borderId="29" xfId="11" applyFont="1" applyBorder="1" applyAlignment="1">
      <alignment horizontal="center" vertical="center"/>
    </xf>
    <xf numFmtId="0" fontId="24" fillId="0" borderId="29" xfId="6" applyFont="1" applyBorder="1" applyAlignment="1">
      <alignment horizontal="left" vertical="center" wrapText="1"/>
    </xf>
    <xf numFmtId="10" fontId="10" fillId="0" borderId="29" xfId="7" applyNumberFormat="1" applyFont="1" applyFill="1" applyBorder="1" applyAlignment="1">
      <alignment horizontal="center" vertical="center"/>
    </xf>
    <xf numFmtId="4" fontId="10" fillId="0" borderId="29" xfId="12" applyNumberFormat="1" applyFont="1" applyFill="1" applyBorder="1" applyAlignment="1">
      <alignment horizontal="center" vertical="center"/>
    </xf>
    <xf numFmtId="166" fontId="10" fillId="0" borderId="29" xfId="12" applyFont="1" applyFill="1" applyBorder="1" applyAlignment="1">
      <alignment horizontal="center" vertical="center"/>
    </xf>
    <xf numFmtId="0" fontId="8" fillId="0" borderId="30" xfId="11" applyFont="1" applyBorder="1" applyAlignment="1">
      <alignment horizontal="center" vertical="center"/>
    </xf>
    <xf numFmtId="0" fontId="24" fillId="0" borderId="30" xfId="6" applyFont="1" applyBorder="1" applyAlignment="1">
      <alignment horizontal="left" vertical="center" wrapText="1"/>
    </xf>
    <xf numFmtId="10" fontId="10" fillId="0" borderId="30" xfId="7" applyNumberFormat="1" applyFont="1" applyFill="1" applyBorder="1" applyAlignment="1">
      <alignment horizontal="center" vertical="center"/>
    </xf>
    <xf numFmtId="4" fontId="10" fillId="0" borderId="30" xfId="12" applyNumberFormat="1" applyFont="1" applyFill="1" applyBorder="1" applyAlignment="1">
      <alignment horizontal="center" vertical="center"/>
    </xf>
    <xf numFmtId="166" fontId="10" fillId="0" borderId="30" xfId="12" applyFont="1" applyFill="1" applyBorder="1" applyAlignment="1">
      <alignment horizontal="center" vertical="center"/>
    </xf>
    <xf numFmtId="0" fontId="24" fillId="0" borderId="8" xfId="6" applyFont="1" applyBorder="1" applyAlignment="1">
      <alignment horizontal="left" vertical="center" wrapText="1"/>
    </xf>
    <xf numFmtId="0" fontId="8" fillId="0" borderId="8" xfId="11" applyFont="1" applyBorder="1" applyAlignment="1">
      <alignment horizontal="center" vertical="center"/>
    </xf>
    <xf numFmtId="0" fontId="8" fillId="0" borderId="1" xfId="11" applyFont="1" applyBorder="1" applyAlignment="1">
      <alignment vertical="center"/>
    </xf>
    <xf numFmtId="0" fontId="8" fillId="0" borderId="1" xfId="11" applyFont="1" applyBorder="1" applyAlignment="1">
      <alignment horizontal="center" vertical="center"/>
    </xf>
    <xf numFmtId="10" fontId="8" fillId="0" borderId="1" xfId="11" applyNumberFormat="1" applyFont="1" applyBorder="1" applyAlignment="1">
      <alignment horizontal="center" vertical="center"/>
    </xf>
    <xf numFmtId="4" fontId="8" fillId="0" borderId="1" xfId="11" applyNumberFormat="1" applyFont="1" applyBorder="1" applyAlignment="1">
      <alignment horizontal="center" vertical="center"/>
    </xf>
    <xf numFmtId="0" fontId="6" fillId="4" borderId="31" xfId="6" applyFont="1" applyFill="1" applyBorder="1" applyAlignment="1">
      <alignment vertical="center"/>
    </xf>
    <xf numFmtId="0" fontId="6" fillId="4" borderId="13" xfId="6" applyFont="1" applyFill="1" applyBorder="1"/>
    <xf numFmtId="0" fontId="6" fillId="4" borderId="13" xfId="6" applyFont="1" applyFill="1" applyBorder="1" applyAlignment="1">
      <alignment vertical="center"/>
    </xf>
    <xf numFmtId="0" fontId="6" fillId="0" borderId="13" xfId="6" applyFont="1" applyBorder="1"/>
    <xf numFmtId="0" fontId="6" fillId="0" borderId="14" xfId="6" applyFont="1" applyBorder="1"/>
    <xf numFmtId="0" fontId="6" fillId="4" borderId="7" xfId="6" applyFont="1" applyFill="1" applyBorder="1" applyAlignment="1">
      <alignment vertical="center"/>
    </xf>
    <xf numFmtId="0" fontId="6" fillId="4" borderId="0" xfId="6" applyFont="1" applyFill="1"/>
    <xf numFmtId="0" fontId="6" fillId="4" borderId="0" xfId="6" applyFont="1" applyFill="1" applyAlignment="1">
      <alignment vertical="center"/>
    </xf>
    <xf numFmtId="0" fontId="6" fillId="0" borderId="9" xfId="6" applyFont="1" applyBorder="1"/>
    <xf numFmtId="0" fontId="6" fillId="4" borderId="0" xfId="6" quotePrefix="1" applyFont="1" applyFill="1"/>
    <xf numFmtId="0" fontId="10" fillId="4" borderId="0" xfId="2" applyFont="1" applyFill="1" applyAlignment="1">
      <alignment vertical="center"/>
    </xf>
    <xf numFmtId="0" fontId="10" fillId="4" borderId="0" xfId="2" applyFont="1" applyFill="1"/>
    <xf numFmtId="0" fontId="6" fillId="4" borderId="10" xfId="6" applyFont="1" applyFill="1" applyBorder="1" applyAlignment="1">
      <alignment vertical="center"/>
    </xf>
    <xf numFmtId="0" fontId="6" fillId="0" borderId="11" xfId="6" applyFont="1" applyBorder="1"/>
    <xf numFmtId="0" fontId="6" fillId="0" borderId="12" xfId="6" applyFont="1" applyBorder="1"/>
    <xf numFmtId="0" fontId="49" fillId="0" borderId="38" xfId="13" applyFont="1" applyBorder="1" applyAlignment="1">
      <alignment horizontal="right" vertical="center" wrapText="1"/>
    </xf>
    <xf numFmtId="0" fontId="49" fillId="0" borderId="21" xfId="13" applyFont="1" applyBorder="1" applyAlignment="1">
      <alignment horizontal="right" vertical="center" wrapText="1"/>
    </xf>
    <xf numFmtId="0" fontId="49" fillId="0" borderId="45" xfId="13" applyFont="1" applyBorder="1" applyAlignment="1">
      <alignment horizontal="right" vertical="center" wrapText="1"/>
    </xf>
    <xf numFmtId="0" fontId="50" fillId="0" borderId="46" xfId="13" applyFont="1" applyBorder="1" applyAlignment="1">
      <alignment horizontal="left"/>
    </xf>
    <xf numFmtId="0" fontId="51" fillId="0" borderId="47" xfId="13" applyFont="1" applyBorder="1" applyAlignment="1">
      <alignment horizontal="left" vertical="center" wrapText="1"/>
    </xf>
    <xf numFmtId="0" fontId="51" fillId="0" borderId="48" xfId="13" applyFont="1" applyBorder="1" applyAlignment="1">
      <alignment horizontal="left" vertical="center" wrapText="1"/>
    </xf>
    <xf numFmtId="0" fontId="36" fillId="0" borderId="0" xfId="13" applyFont="1" applyAlignment="1">
      <alignment horizontal="center" vertical="center"/>
    </xf>
    <xf numFmtId="0" fontId="36" fillId="0" borderId="0" xfId="13" applyFont="1" applyAlignment="1">
      <alignment vertical="center"/>
    </xf>
    <xf numFmtId="0" fontId="36" fillId="0" borderId="22" xfId="13" applyFont="1" applyBorder="1" applyAlignment="1">
      <alignment vertical="center"/>
    </xf>
    <xf numFmtId="0" fontId="49" fillId="0" borderId="21" xfId="13" applyFont="1" applyBorder="1" applyAlignment="1">
      <alignment vertical="center"/>
    </xf>
    <xf numFmtId="0" fontId="53" fillId="0" borderId="51" xfId="13" applyFont="1" applyBorder="1" applyAlignment="1">
      <alignment horizontal="center" vertical="center" wrapText="1"/>
    </xf>
    <xf numFmtId="0" fontId="53" fillId="0" borderId="45" xfId="13" applyFont="1" applyBorder="1" applyAlignment="1">
      <alignment vertical="center" wrapText="1"/>
    </xf>
    <xf numFmtId="0" fontId="53" fillId="0" borderId="55" xfId="13" applyFont="1" applyBorder="1" applyAlignment="1">
      <alignment horizontal="center" vertical="center" wrapText="1"/>
    </xf>
    <xf numFmtId="0" fontId="53" fillId="0" borderId="55" xfId="13" applyFont="1" applyBorder="1" applyAlignment="1">
      <alignment vertical="center" wrapText="1"/>
    </xf>
    <xf numFmtId="0" fontId="56" fillId="0" borderId="55" xfId="13" applyFont="1" applyBorder="1" applyAlignment="1">
      <alignment vertical="center" wrapText="1"/>
    </xf>
    <xf numFmtId="0" fontId="57" fillId="0" borderId="21" xfId="13" applyFont="1" applyBorder="1" applyAlignment="1">
      <alignment vertical="center"/>
    </xf>
    <xf numFmtId="0" fontId="49" fillId="0" borderId="21" xfId="13" applyFont="1" applyBorder="1" applyAlignment="1">
      <alignment horizontal="center" vertical="center"/>
    </xf>
    <xf numFmtId="167" fontId="51" fillId="0" borderId="57" xfId="13" applyNumberFormat="1" applyFont="1" applyBorder="1" applyAlignment="1">
      <alignment vertical="center"/>
    </xf>
    <xf numFmtId="49" fontId="49" fillId="0" borderId="56" xfId="13" applyNumberFormat="1" applyFont="1" applyBorder="1" applyAlignment="1">
      <alignment horizontal="right" vertical="center" wrapText="1"/>
    </xf>
    <xf numFmtId="0" fontId="49" fillId="0" borderId="56" xfId="13" applyFont="1" applyBorder="1" applyAlignment="1">
      <alignment horizontal="center" vertical="center" wrapText="1"/>
    </xf>
    <xf numFmtId="0" fontId="58" fillId="0" borderId="45" xfId="13" applyFont="1" applyBorder="1" applyAlignment="1">
      <alignment vertical="center"/>
    </xf>
    <xf numFmtId="0" fontId="36" fillId="0" borderId="47" xfId="13" applyFont="1" applyBorder="1" applyAlignment="1">
      <alignment vertical="center"/>
    </xf>
    <xf numFmtId="0" fontId="36" fillId="0" borderId="48" xfId="13" applyFont="1" applyBorder="1" applyAlignment="1">
      <alignment vertical="center"/>
    </xf>
    <xf numFmtId="0" fontId="36" fillId="0" borderId="26" xfId="13" applyFont="1" applyBorder="1" applyAlignment="1">
      <alignment vertical="center"/>
    </xf>
    <xf numFmtId="0" fontId="36" fillId="0" borderId="27" xfId="13" applyFont="1" applyBorder="1" applyAlignment="1">
      <alignment vertical="center"/>
    </xf>
    <xf numFmtId="0" fontId="36" fillId="0" borderId="28" xfId="13" applyFont="1" applyBorder="1" applyAlignment="1">
      <alignment vertical="center"/>
    </xf>
    <xf numFmtId="0" fontId="40" fillId="4" borderId="18" xfId="2" applyFont="1" applyFill="1" applyBorder="1"/>
    <xf numFmtId="0" fontId="40" fillId="4" borderId="19" xfId="2" applyFont="1" applyFill="1" applyBorder="1"/>
    <xf numFmtId="0" fontId="40" fillId="4" borderId="21" xfId="2" applyFont="1" applyFill="1" applyBorder="1"/>
    <xf numFmtId="0" fontId="1" fillId="0" borderId="0" xfId="5" applyFont="1"/>
    <xf numFmtId="0" fontId="60" fillId="0" borderId="21" xfId="13" applyFont="1" applyBorder="1" applyAlignment="1">
      <alignment horizontal="center" vertical="center"/>
    </xf>
    <xf numFmtId="0" fontId="60" fillId="0" borderId="0" xfId="13" applyFont="1" applyAlignment="1">
      <alignment horizontal="center" vertical="center"/>
    </xf>
    <xf numFmtId="0" fontId="60" fillId="0" borderId="22" xfId="13" applyFont="1" applyBorder="1" applyAlignment="1">
      <alignment horizontal="center" vertical="center"/>
    </xf>
    <xf numFmtId="0" fontId="1" fillId="0" borderId="21" xfId="5" applyFont="1" applyBorder="1" applyAlignment="1">
      <alignment horizontal="left" vertical="top"/>
    </xf>
    <xf numFmtId="0" fontId="1" fillId="0" borderId="0" xfId="5" applyFont="1" applyAlignment="1">
      <alignment horizontal="left" vertical="top"/>
    </xf>
    <xf numFmtId="0" fontId="1" fillId="0" borderId="22" xfId="5" applyFont="1" applyBorder="1" applyAlignment="1">
      <alignment horizontal="left" vertical="top"/>
    </xf>
    <xf numFmtId="0" fontId="4" fillId="11" borderId="64" xfId="5" applyFont="1" applyFill="1" applyBorder="1" applyAlignment="1">
      <alignment horizontal="left" vertical="top" wrapText="1"/>
    </xf>
    <xf numFmtId="0" fontId="1" fillId="0" borderId="76" xfId="5" applyFont="1" applyBorder="1" applyAlignment="1">
      <alignment horizontal="center" vertical="top" wrapText="1"/>
    </xf>
    <xf numFmtId="0" fontId="1" fillId="0" borderId="77" xfId="5" applyFont="1" applyBorder="1" applyAlignment="1">
      <alignment horizontal="center" vertical="top" wrapText="1"/>
    </xf>
    <xf numFmtId="0" fontId="6" fillId="0" borderId="78" xfId="5" applyFont="1" applyBorder="1" applyAlignment="1">
      <alignment horizontal="center" vertical="top" wrapText="1"/>
    </xf>
    <xf numFmtId="10" fontId="36" fillId="0" borderId="76" xfId="5" applyNumberFormat="1" applyFont="1" applyBorder="1" applyAlignment="1">
      <alignment horizontal="center" vertical="top" shrinkToFit="1"/>
    </xf>
    <xf numFmtId="10" fontId="36" fillId="0" borderId="76" xfId="5" applyNumberFormat="1" applyFont="1" applyBorder="1" applyAlignment="1">
      <alignment horizontal="right" vertical="top" indent="2" shrinkToFit="1"/>
    </xf>
    <xf numFmtId="10" fontId="36" fillId="0" borderId="77" xfId="5" applyNumberFormat="1" applyFont="1" applyBorder="1" applyAlignment="1">
      <alignment horizontal="center" vertical="top" shrinkToFit="1"/>
    </xf>
    <xf numFmtId="0" fontId="6" fillId="13" borderId="78" xfId="5" applyFont="1" applyFill="1" applyBorder="1" applyAlignment="1">
      <alignment horizontal="center" vertical="top" wrapText="1"/>
    </xf>
    <xf numFmtId="10" fontId="36" fillId="13" borderId="76" xfId="5" applyNumberFormat="1" applyFont="1" applyFill="1" applyBorder="1" applyAlignment="1">
      <alignment horizontal="center" vertical="top" shrinkToFit="1"/>
    </xf>
    <xf numFmtId="10" fontId="36" fillId="13" borderId="76" xfId="5" applyNumberFormat="1" applyFont="1" applyFill="1" applyBorder="1" applyAlignment="1">
      <alignment horizontal="right" vertical="top" indent="2" shrinkToFit="1"/>
    </xf>
    <xf numFmtId="10" fontId="36" fillId="13" borderId="77" xfId="5" applyNumberFormat="1" applyFont="1" applyFill="1" applyBorder="1" applyAlignment="1">
      <alignment horizontal="center" vertical="top" shrinkToFit="1"/>
    </xf>
    <xf numFmtId="0" fontId="4" fillId="13" borderId="78" xfId="5" applyFont="1" applyFill="1" applyBorder="1" applyAlignment="1">
      <alignment horizontal="center" vertical="top" wrapText="1"/>
    </xf>
    <xf numFmtId="10" fontId="60" fillId="13" borderId="76" xfId="5" applyNumberFormat="1" applyFont="1" applyFill="1" applyBorder="1" applyAlignment="1">
      <alignment horizontal="center" vertical="top" shrinkToFit="1"/>
    </xf>
    <xf numFmtId="10" fontId="60" fillId="13" borderId="76" xfId="5" applyNumberFormat="1" applyFont="1" applyFill="1" applyBorder="1" applyAlignment="1">
      <alignment horizontal="right" vertical="top" indent="2" shrinkToFit="1"/>
    </xf>
    <xf numFmtId="10" fontId="60" fillId="13" borderId="77" xfId="5" applyNumberFormat="1" applyFont="1" applyFill="1" applyBorder="1" applyAlignment="1">
      <alignment horizontal="center" vertical="top" shrinkToFit="1"/>
    </xf>
    <xf numFmtId="0" fontId="6" fillId="0" borderId="76" xfId="5" applyFont="1" applyBorder="1" applyAlignment="1">
      <alignment horizontal="center" vertical="top" wrapText="1"/>
    </xf>
    <xf numFmtId="0" fontId="6" fillId="0" borderId="77" xfId="5" applyFont="1" applyBorder="1" applyAlignment="1">
      <alignment horizontal="center" vertical="top" wrapText="1"/>
    </xf>
    <xf numFmtId="0" fontId="6" fillId="13" borderId="76" xfId="5" applyFont="1" applyFill="1" applyBorder="1" applyAlignment="1">
      <alignment horizontal="center" vertical="top" wrapText="1"/>
    </xf>
    <xf numFmtId="0" fontId="6" fillId="13" borderId="77" xfId="5" applyFont="1" applyFill="1" applyBorder="1" applyAlignment="1">
      <alignment horizontal="center" vertical="top" wrapText="1"/>
    </xf>
    <xf numFmtId="0" fontId="4" fillId="0" borderId="78" xfId="5" applyFont="1" applyBorder="1" applyAlignment="1">
      <alignment horizontal="center" vertical="top" wrapText="1"/>
    </xf>
    <xf numFmtId="10" fontId="60" fillId="0" borderId="76" xfId="5" applyNumberFormat="1" applyFont="1" applyBorder="1" applyAlignment="1">
      <alignment horizontal="center" vertical="top" shrinkToFit="1"/>
    </xf>
    <xf numFmtId="10" fontId="60" fillId="0" borderId="76" xfId="5" applyNumberFormat="1" applyFont="1" applyBorder="1" applyAlignment="1">
      <alignment horizontal="right" vertical="top" indent="2" shrinkToFit="1"/>
    </xf>
    <xf numFmtId="10" fontId="60" fillId="0" borderId="77" xfId="5" applyNumberFormat="1" applyFont="1" applyBorder="1" applyAlignment="1">
      <alignment horizontal="center" vertical="top" shrinkToFit="1"/>
    </xf>
    <xf numFmtId="0" fontId="6" fillId="13" borderId="78" xfId="5" applyFont="1" applyFill="1" applyBorder="1" applyAlignment="1">
      <alignment horizontal="center" vertical="center" wrapText="1"/>
    </xf>
    <xf numFmtId="10" fontId="36" fillId="13" borderId="76" xfId="5" applyNumberFormat="1" applyFont="1" applyFill="1" applyBorder="1" applyAlignment="1">
      <alignment horizontal="center" vertical="center" shrinkToFit="1"/>
    </xf>
    <xf numFmtId="10" fontId="36" fillId="13" borderId="76" xfId="5" applyNumberFormat="1" applyFont="1" applyFill="1" applyBorder="1" applyAlignment="1">
      <alignment horizontal="right" vertical="center" indent="2" shrinkToFit="1"/>
    </xf>
    <xf numFmtId="10" fontId="36" fillId="13" borderId="77" xfId="5" applyNumberFormat="1" applyFont="1" applyFill="1" applyBorder="1" applyAlignment="1">
      <alignment horizontal="center" vertical="center" shrinkToFit="1"/>
    </xf>
    <xf numFmtId="10" fontId="61" fillId="11" borderId="76" xfId="5" applyNumberFormat="1" applyFont="1" applyFill="1" applyBorder="1" applyAlignment="1">
      <alignment horizontal="center" vertical="top" shrinkToFit="1"/>
    </xf>
    <xf numFmtId="10" fontId="61" fillId="11" borderId="76" xfId="5" applyNumberFormat="1" applyFont="1" applyFill="1" applyBorder="1" applyAlignment="1">
      <alignment horizontal="right" vertical="top" indent="1" shrinkToFit="1"/>
    </xf>
    <xf numFmtId="10" fontId="61" fillId="11" borderId="77" xfId="5" applyNumberFormat="1" applyFont="1" applyFill="1" applyBorder="1" applyAlignment="1">
      <alignment horizontal="center" vertical="top" shrinkToFit="1"/>
    </xf>
    <xf numFmtId="169" fontId="11" fillId="0" borderId="1" xfId="1" applyNumberFormat="1" applyFont="1" applyBorder="1" applyAlignment="1" applyProtection="1">
      <alignment horizontal="right" vertical="center" shrinkToFit="1"/>
      <protection locked="0"/>
    </xf>
    <xf numFmtId="0" fontId="36" fillId="2" borderId="79" xfId="0" applyFont="1" applyFill="1" applyBorder="1" applyAlignment="1">
      <alignment horizontal="right" vertical="top" wrapText="1"/>
    </xf>
    <xf numFmtId="0" fontId="62" fillId="0" borderId="0" xfId="16" applyProtection="1">
      <protection locked="0"/>
    </xf>
    <xf numFmtId="165" fontId="62" fillId="0" borderId="0" xfId="16" applyNumberFormat="1" applyProtection="1">
      <protection locked="0"/>
    </xf>
    <xf numFmtId="0" fontId="27" fillId="0" borderId="0" xfId="16" applyFont="1" applyAlignment="1" applyProtection="1">
      <alignment vertical="center"/>
      <protection locked="0"/>
    </xf>
    <xf numFmtId="49" fontId="62" fillId="0" borderId="0" xfId="16" applyNumberFormat="1" applyProtection="1">
      <protection locked="0"/>
    </xf>
    <xf numFmtId="0" fontId="62" fillId="0" borderId="0" xfId="16" applyAlignment="1" applyProtection="1">
      <alignment vertical="center"/>
      <protection locked="0"/>
    </xf>
    <xf numFmtId="0" fontId="6" fillId="0" borderId="0" xfId="16" applyFont="1" applyProtection="1">
      <protection locked="0"/>
    </xf>
    <xf numFmtId="0" fontId="15" fillId="0" borderId="0" xfId="16" applyFont="1" applyAlignment="1">
      <alignment horizontal="center" vertical="center" wrapText="1"/>
    </xf>
    <xf numFmtId="0" fontId="41" fillId="0" borderId="0" xfId="16" applyFont="1" applyAlignment="1">
      <alignment horizontal="center" vertical="center" wrapText="1"/>
    </xf>
    <xf numFmtId="0" fontId="17" fillId="0" borderId="0" xfId="16" applyFont="1" applyAlignment="1">
      <alignment horizontal="center" vertical="center" wrapText="1"/>
    </xf>
    <xf numFmtId="0" fontId="6" fillId="0" borderId="0" xfId="16" applyFont="1" applyAlignment="1">
      <alignment horizontal="justify" vertical="justify" wrapText="1"/>
    </xf>
    <xf numFmtId="0" fontId="41" fillId="0" borderId="0" xfId="16" applyFont="1" applyAlignment="1">
      <alignment horizontal="center" wrapText="1"/>
    </xf>
    <xf numFmtId="0" fontId="6" fillId="0" borderId="1" xfId="16" applyFont="1" applyBorder="1"/>
    <xf numFmtId="0" fontId="6" fillId="0" borderId="1" xfId="16" applyFont="1" applyBorder="1" applyAlignment="1">
      <alignment horizontal="center"/>
    </xf>
    <xf numFmtId="0" fontId="4" fillId="0" borderId="1" xfId="16" applyFont="1" applyBorder="1" applyAlignment="1">
      <alignment horizontal="center"/>
    </xf>
    <xf numFmtId="4" fontId="6" fillId="0" borderId="1" xfId="16" applyNumberFormat="1" applyFont="1" applyBorder="1"/>
    <xf numFmtId="4" fontId="6" fillId="17" borderId="1" xfId="16" applyNumberFormat="1" applyFont="1" applyFill="1" applyBorder="1" applyProtection="1">
      <protection locked="0"/>
    </xf>
    <xf numFmtId="0" fontId="6" fillId="0" borderId="0" xfId="16" applyFont="1"/>
    <xf numFmtId="4" fontId="6" fillId="0" borderId="9" xfId="16" applyNumberFormat="1" applyFont="1" applyBorder="1"/>
    <xf numFmtId="4" fontId="4" fillId="0" borderId="1" xfId="16" applyNumberFormat="1" applyFont="1" applyBorder="1" applyAlignment="1">
      <alignment horizontal="center" vertical="center"/>
    </xf>
    <xf numFmtId="4" fontId="4" fillId="19" borderId="1" xfId="16" applyNumberFormat="1" applyFont="1" applyFill="1" applyBorder="1" applyAlignment="1">
      <alignment horizontal="center" vertical="center" wrapText="1"/>
    </xf>
    <xf numFmtId="0" fontId="43" fillId="0" borderId="0" xfId="16" applyFont="1" applyAlignment="1">
      <alignment vertical="center"/>
    </xf>
    <xf numFmtId="4" fontId="6" fillId="0" borderId="0" xfId="16" applyNumberFormat="1" applyFont="1"/>
    <xf numFmtId="4" fontId="4" fillId="0" borderId="0" xfId="16" applyNumberFormat="1" applyFont="1" applyAlignment="1">
      <alignment vertical="center"/>
    </xf>
    <xf numFmtId="4" fontId="9" fillId="0" borderId="0" xfId="16" applyNumberFormat="1" applyFont="1" applyAlignment="1">
      <alignment horizontal="center" vertical="center" wrapText="1"/>
    </xf>
    <xf numFmtId="0" fontId="44" fillId="0" borderId="0" xfId="16" applyFont="1" applyAlignment="1">
      <alignment vertical="center"/>
    </xf>
    <xf numFmtId="0" fontId="4" fillId="0" borderId="0" xfId="16" applyFont="1" applyAlignment="1">
      <alignment horizontal="center" vertical="center"/>
    </xf>
    <xf numFmtId="4" fontId="9" fillId="0" borderId="1" xfId="16" applyNumberFormat="1" applyFont="1" applyBorder="1" applyAlignment="1">
      <alignment horizontal="center" vertical="center" wrapText="1"/>
    </xf>
    <xf numFmtId="4" fontId="15" fillId="0" borderId="0" xfId="16" applyNumberFormat="1" applyFont="1" applyAlignment="1">
      <alignment vertical="center"/>
    </xf>
    <xf numFmtId="4" fontId="4" fillId="0" borderId="0" xfId="16" applyNumberFormat="1" applyFont="1"/>
    <xf numFmtId="0" fontId="4" fillId="0" borderId="1" xfId="16" applyFont="1" applyBorder="1"/>
    <xf numFmtId="4" fontId="4" fillId="0" borderId="1" xfId="16" applyNumberFormat="1" applyFont="1" applyBorder="1" applyAlignment="1">
      <alignment horizontal="center"/>
    </xf>
    <xf numFmtId="4" fontId="4" fillId="0" borderId="7" xfId="16" applyNumberFormat="1" applyFont="1" applyBorder="1"/>
    <xf numFmtId="4" fontId="6" fillId="0" borderId="7" xfId="16" applyNumberFormat="1" applyFont="1" applyBorder="1"/>
    <xf numFmtId="4" fontId="17" fillId="0" borderId="7" xfId="16" applyNumberFormat="1" applyFont="1" applyBorder="1" applyAlignment="1">
      <alignment vertical="center"/>
    </xf>
    <xf numFmtId="0" fontId="4" fillId="0" borderId="4" xfId="16" applyFont="1" applyBorder="1" applyAlignment="1">
      <alignment horizontal="right"/>
    </xf>
    <xf numFmtId="4" fontId="4" fillId="0" borderId="23" xfId="16" applyNumberFormat="1" applyFont="1" applyBorder="1"/>
    <xf numFmtId="0" fontId="4" fillId="0" borderId="0" xfId="16" applyFont="1" applyAlignment="1">
      <alignment horizontal="right"/>
    </xf>
    <xf numFmtId="0" fontId="10" fillId="0" borderId="0" xfId="16" applyFont="1"/>
    <xf numFmtId="10" fontId="4" fillId="20" borderId="1" xfId="16" applyNumberFormat="1" applyFont="1" applyFill="1" applyBorder="1" applyAlignment="1" applyProtection="1">
      <alignment horizontal="center"/>
      <protection locked="0"/>
    </xf>
    <xf numFmtId="0" fontId="6" fillId="0" borderId="0" xfId="16" applyFont="1" applyAlignment="1">
      <alignment horizontal="left" vertical="center"/>
    </xf>
    <xf numFmtId="0" fontId="6" fillId="0" borderId="0" xfId="16" applyFont="1" applyAlignment="1">
      <alignment vertical="center"/>
    </xf>
    <xf numFmtId="0" fontId="8" fillId="0" borderId="0" xfId="16" applyFont="1" applyAlignment="1">
      <alignment vertical="center"/>
    </xf>
    <xf numFmtId="49" fontId="6" fillId="0" borderId="0" xfId="16" applyNumberFormat="1" applyFont="1" applyAlignment="1">
      <alignment vertical="center"/>
    </xf>
    <xf numFmtId="0" fontId="6" fillId="0" borderId="11" xfId="16" applyFont="1" applyBorder="1" applyAlignment="1">
      <alignment horizontal="left" vertical="center"/>
    </xf>
    <xf numFmtId="0" fontId="10" fillId="0" borderId="0" xfId="16" applyFont="1" applyAlignment="1">
      <alignment horizontal="left" vertical="center"/>
    </xf>
    <xf numFmtId="0" fontId="10" fillId="0" borderId="0" xfId="16" applyFont="1" applyAlignment="1">
      <alignment vertical="center"/>
    </xf>
    <xf numFmtId="0" fontId="9" fillId="3" borderId="4" xfId="1" applyFont="1" applyFill="1" applyBorder="1" applyAlignment="1" applyProtection="1">
      <alignment horizontal="justify" vertical="center" wrapText="1" shrinkToFit="1"/>
      <protection locked="0"/>
    </xf>
    <xf numFmtId="0" fontId="9" fillId="3" borderId="5" xfId="1" applyFont="1" applyFill="1" applyBorder="1" applyAlignment="1" applyProtection="1">
      <alignment horizontal="justify" vertical="center" wrapText="1" shrinkToFit="1"/>
      <protection locked="0"/>
    </xf>
    <xf numFmtId="0" fontId="9" fillId="3" borderId="6" xfId="1" applyFont="1" applyFill="1" applyBorder="1" applyAlignment="1" applyProtection="1">
      <alignment horizontal="justify" vertical="center" wrapText="1" shrinkToFit="1"/>
      <protection locked="0"/>
    </xf>
    <xf numFmtId="0" fontId="9" fillId="4" borderId="10" xfId="1" applyFont="1" applyFill="1" applyBorder="1" applyAlignment="1">
      <alignment horizontal="left" vertical="top" wrapText="1"/>
    </xf>
    <xf numFmtId="0" fontId="8" fillId="4" borderId="11" xfId="1" applyFont="1" applyFill="1" applyBorder="1" applyAlignment="1">
      <alignment horizontal="left" vertical="top" wrapText="1"/>
    </xf>
    <xf numFmtId="0" fontId="8" fillId="4" borderId="12" xfId="1" applyFont="1" applyFill="1" applyBorder="1" applyAlignment="1">
      <alignment horizontal="left" vertical="top" wrapText="1"/>
    </xf>
    <xf numFmtId="0" fontId="9" fillId="4" borderId="11" xfId="1" applyFont="1" applyFill="1" applyBorder="1" applyAlignment="1">
      <alignment horizontal="left" vertical="top" wrapText="1"/>
    </xf>
    <xf numFmtId="0" fontId="9" fillId="4" borderId="12" xfId="1" applyFont="1" applyFill="1" applyBorder="1" applyAlignment="1">
      <alignment horizontal="left" vertical="top" wrapText="1"/>
    </xf>
    <xf numFmtId="0" fontId="9" fillId="6" borderId="1" xfId="1" applyFont="1" applyFill="1" applyBorder="1" applyAlignment="1" applyProtection="1">
      <alignment horizontal="center" vertical="center" shrinkToFit="1"/>
      <protection locked="0"/>
    </xf>
    <xf numFmtId="43" fontId="9" fillId="6" borderId="1" xfId="1" applyNumberFormat="1" applyFont="1" applyFill="1" applyBorder="1" applyAlignment="1" applyProtection="1">
      <alignment horizontal="center" vertical="center" shrinkToFit="1"/>
      <protection locked="0"/>
    </xf>
    <xf numFmtId="0" fontId="9" fillId="6" borderId="2" xfId="1" applyFont="1" applyFill="1" applyBorder="1" applyAlignment="1" applyProtection="1">
      <alignment horizontal="center" vertical="center" shrinkToFit="1"/>
      <protection locked="0"/>
    </xf>
    <xf numFmtId="0" fontId="9" fillId="6" borderId="3" xfId="1" applyFont="1" applyFill="1" applyBorder="1" applyAlignment="1" applyProtection="1">
      <alignment horizontal="center" vertical="center" shrinkToFit="1"/>
      <protection locked="0"/>
    </xf>
    <xf numFmtId="4" fontId="9" fillId="6" borderId="1" xfId="1" applyNumberFormat="1" applyFont="1" applyFill="1" applyBorder="1" applyAlignment="1" applyProtection="1">
      <alignment horizontal="center" vertical="center" wrapText="1" shrinkToFit="1"/>
      <protection locked="0"/>
    </xf>
    <xf numFmtId="0" fontId="9" fillId="6" borderId="2" xfId="1" applyFont="1" applyFill="1" applyBorder="1" applyAlignment="1" applyProtection="1">
      <alignment horizontal="center" vertical="center" wrapText="1"/>
      <protection locked="0"/>
    </xf>
    <xf numFmtId="0" fontId="9" fillId="6" borderId="3" xfId="1" applyFont="1" applyFill="1" applyBorder="1" applyAlignment="1" applyProtection="1">
      <alignment horizontal="center" vertical="center" wrapText="1"/>
      <protection locked="0"/>
    </xf>
    <xf numFmtId="0" fontId="14" fillId="4" borderId="0" xfId="1" applyFont="1" applyFill="1" applyAlignment="1">
      <alignment horizontal="center" vertical="center" wrapText="1"/>
    </xf>
    <xf numFmtId="0" fontId="11" fillId="4" borderId="7" xfId="1" applyFont="1" applyFill="1" applyBorder="1" applyAlignment="1">
      <alignment horizontal="left" vertical="center" wrapText="1"/>
    </xf>
    <xf numFmtId="0" fontId="11" fillId="4" borderId="0" xfId="1" applyFont="1" applyFill="1" applyAlignment="1">
      <alignment horizontal="left" vertical="center" wrapText="1"/>
    </xf>
    <xf numFmtId="0" fontId="15" fillId="4" borderId="0" xfId="1" applyFont="1" applyFill="1" applyAlignment="1">
      <alignment horizontal="center" vertical="center" wrapText="1"/>
    </xf>
    <xf numFmtId="0" fontId="15" fillId="4" borderId="9" xfId="1" applyFont="1" applyFill="1" applyBorder="1" applyAlignment="1">
      <alignment horizontal="center" vertical="center" wrapText="1"/>
    </xf>
    <xf numFmtId="0" fontId="11" fillId="4" borderId="9" xfId="1" applyFont="1" applyFill="1" applyBorder="1" applyAlignment="1">
      <alignment horizontal="left" vertical="center" wrapText="1"/>
    </xf>
    <xf numFmtId="0" fontId="4" fillId="4" borderId="13" xfId="1" applyFont="1" applyFill="1" applyBorder="1" applyAlignment="1">
      <alignment horizontal="center" vertical="center" wrapText="1"/>
    </xf>
    <xf numFmtId="0" fontId="4" fillId="4" borderId="14" xfId="1" applyFont="1" applyFill="1" applyBorder="1" applyAlignment="1">
      <alignment horizontal="center" vertical="center" wrapText="1"/>
    </xf>
    <xf numFmtId="0" fontId="9" fillId="4" borderId="10" xfId="1" applyFont="1" applyFill="1" applyBorder="1" applyAlignment="1">
      <alignment horizontal="left" vertical="center" wrapText="1"/>
    </xf>
    <xf numFmtId="0" fontId="9" fillId="4" borderId="11" xfId="1" applyFont="1" applyFill="1" applyBorder="1" applyAlignment="1">
      <alignment horizontal="left" vertical="center" wrapText="1"/>
    </xf>
    <xf numFmtId="0" fontId="9" fillId="4" borderId="10" xfId="1" applyFont="1" applyFill="1" applyBorder="1" applyAlignment="1">
      <alignment vertical="center" wrapText="1"/>
    </xf>
    <xf numFmtId="0" fontId="9" fillId="4" borderId="11" xfId="1" applyFont="1" applyFill="1" applyBorder="1" applyAlignment="1">
      <alignment vertical="center" wrapText="1"/>
    </xf>
    <xf numFmtId="49" fontId="9" fillId="4" borderId="10" xfId="1" applyNumberFormat="1" applyFont="1" applyFill="1" applyBorder="1" applyAlignment="1">
      <alignment horizontal="left" vertical="center" wrapText="1"/>
    </xf>
    <xf numFmtId="49" fontId="9" fillId="4" borderId="11" xfId="1" applyNumberFormat="1" applyFont="1" applyFill="1" applyBorder="1" applyAlignment="1">
      <alignment horizontal="left" vertical="center" wrapText="1"/>
    </xf>
    <xf numFmtId="49" fontId="9" fillId="4" borderId="12" xfId="1" applyNumberFormat="1" applyFont="1" applyFill="1" applyBorder="1" applyAlignment="1">
      <alignment horizontal="left" vertical="center" wrapText="1"/>
    </xf>
    <xf numFmtId="0" fontId="3" fillId="4" borderId="7" xfId="2" applyFont="1" applyFill="1" applyBorder="1" applyAlignment="1">
      <alignment horizontal="center" vertical="center"/>
    </xf>
    <xf numFmtId="0" fontId="3" fillId="4" borderId="0" xfId="2" applyFont="1" applyFill="1" applyAlignment="1">
      <alignment horizontal="center" vertical="center"/>
    </xf>
    <xf numFmtId="0" fontId="3" fillId="4" borderId="9" xfId="2" applyFont="1" applyFill="1" applyBorder="1" applyAlignment="1">
      <alignment horizontal="center" vertical="center"/>
    </xf>
    <xf numFmtId="0" fontId="8" fillId="4" borderId="0" xfId="2" applyFont="1" applyFill="1" applyAlignment="1">
      <alignment horizontal="left" vertical="center"/>
    </xf>
    <xf numFmtId="0" fontId="23" fillId="4" borderId="0" xfId="2" applyFont="1" applyFill="1" applyAlignment="1">
      <alignment horizontal="center" vertical="top"/>
    </xf>
    <xf numFmtId="0" fontId="3" fillId="4" borderId="10" xfId="11" applyFont="1" applyFill="1" applyBorder="1" applyAlignment="1">
      <alignment horizontal="left" vertical="top" wrapText="1"/>
    </xf>
    <xf numFmtId="0" fontId="3" fillId="4" borderId="11" xfId="11" applyFont="1" applyFill="1" applyBorder="1" applyAlignment="1">
      <alignment horizontal="left" vertical="top" wrapText="1"/>
    </xf>
    <xf numFmtId="0" fontId="3" fillId="7" borderId="1" xfId="11" applyFont="1" applyFill="1" applyBorder="1" applyAlignment="1">
      <alignment horizontal="center" vertical="center"/>
    </xf>
    <xf numFmtId="4" fontId="3" fillId="7" borderId="2" xfId="11" applyNumberFormat="1" applyFont="1" applyFill="1" applyBorder="1" applyAlignment="1">
      <alignment horizontal="center" vertical="center" wrapText="1"/>
    </xf>
    <xf numFmtId="4" fontId="3" fillId="7" borderId="3" xfId="11" applyNumberFormat="1" applyFont="1" applyFill="1" applyBorder="1" applyAlignment="1">
      <alignment horizontal="center" vertical="center" wrapText="1"/>
    </xf>
    <xf numFmtId="0" fontId="8" fillId="4" borderId="7" xfId="2" applyFont="1" applyFill="1" applyBorder="1" applyAlignment="1">
      <alignment horizontal="center"/>
    </xf>
    <xf numFmtId="0" fontId="8" fillId="4" borderId="0" xfId="2" applyFont="1" applyFill="1" applyAlignment="1">
      <alignment horizontal="center"/>
    </xf>
    <xf numFmtId="0" fontId="8" fillId="4" borderId="9" xfId="2" applyFont="1" applyFill="1" applyBorder="1" applyAlignment="1">
      <alignment horizontal="center"/>
    </xf>
    <xf numFmtId="0" fontId="5" fillId="4" borderId="7" xfId="11" applyFont="1" applyFill="1" applyBorder="1" applyAlignment="1">
      <alignment horizontal="left" vertical="center" wrapText="1"/>
    </xf>
    <xf numFmtId="0" fontId="5" fillId="4" borderId="0" xfId="11" applyFont="1" applyFill="1" applyAlignment="1">
      <alignment horizontal="left" vertical="center" wrapText="1"/>
    </xf>
    <xf numFmtId="0" fontId="8" fillId="4" borderId="0" xfId="11" applyFont="1" applyFill="1" applyAlignment="1">
      <alignment horizontal="center" vertical="center"/>
    </xf>
    <xf numFmtId="0" fontId="28" fillId="4" borderId="0" xfId="6" applyFont="1" applyFill="1" applyAlignment="1">
      <alignment horizontal="center" vertical="center"/>
    </xf>
    <xf numFmtId="0" fontId="39" fillId="4" borderId="0" xfId="11" applyFont="1" applyFill="1" applyAlignment="1">
      <alignment horizontal="center" vertical="center"/>
    </xf>
    <xf numFmtId="0" fontId="5" fillId="4" borderId="8" xfId="6" applyFont="1" applyFill="1" applyBorder="1" applyAlignment="1">
      <alignment horizontal="left" vertical="center" wrapText="1"/>
    </xf>
    <xf numFmtId="0" fontId="3" fillId="4" borderId="3" xfId="11" applyFont="1" applyFill="1" applyBorder="1" applyAlignment="1">
      <alignment horizontal="left" vertical="center"/>
    </xf>
    <xf numFmtId="0" fontId="12" fillId="4" borderId="15" xfId="5" applyFont="1" applyFill="1" applyBorder="1" applyAlignment="1">
      <alignment horizontal="left" vertical="center" wrapText="1"/>
    </xf>
    <xf numFmtId="0" fontId="12" fillId="4" borderId="16" xfId="5" applyFont="1" applyFill="1" applyBorder="1" applyAlignment="1">
      <alignment horizontal="left" vertical="center" wrapText="1"/>
    </xf>
    <xf numFmtId="0" fontId="12" fillId="4" borderId="17" xfId="5" applyFont="1" applyFill="1" applyBorder="1" applyAlignment="1">
      <alignment horizontal="left" vertical="center" wrapText="1"/>
    </xf>
    <xf numFmtId="0" fontId="8" fillId="4" borderId="2" xfId="6" applyFont="1" applyFill="1" applyBorder="1" applyAlignment="1">
      <alignment horizontal="right" vertical="top" wrapText="1"/>
    </xf>
    <xf numFmtId="0" fontId="8" fillId="4" borderId="2" xfId="6" applyFont="1" applyFill="1" applyBorder="1" applyAlignment="1">
      <alignment horizontal="left" vertical="top" wrapText="1"/>
    </xf>
    <xf numFmtId="44" fontId="4" fillId="0" borderId="3" xfId="2" applyNumberFormat="1" applyFont="1" applyBorder="1" applyAlignment="1">
      <alignment horizontal="center" vertical="center" wrapText="1"/>
    </xf>
    <xf numFmtId="0" fontId="4" fillId="0" borderId="3" xfId="2" applyFont="1" applyBorder="1" applyAlignment="1">
      <alignment horizontal="center" vertical="center" wrapText="1"/>
    </xf>
    <xf numFmtId="43" fontId="8" fillId="0" borderId="4" xfId="2" applyNumberFormat="1" applyFont="1" applyBorder="1" applyAlignment="1">
      <alignment horizontal="center" vertical="center" wrapText="1"/>
    </xf>
    <xf numFmtId="43" fontId="8" fillId="0" borderId="6" xfId="2" applyNumberFormat="1" applyFont="1" applyBorder="1" applyAlignment="1">
      <alignment horizontal="center" vertical="center" wrapText="1"/>
    </xf>
    <xf numFmtId="43" fontId="8" fillId="0" borderId="3" xfId="2" applyNumberFormat="1" applyFont="1" applyBorder="1" applyAlignment="1">
      <alignment horizontal="center" vertical="center" wrapText="1"/>
    </xf>
    <xf numFmtId="0" fontId="11" fillId="4" borderId="8" xfId="6" applyFont="1" applyFill="1" applyBorder="1" applyAlignment="1">
      <alignment horizontal="left" vertical="center" wrapText="1"/>
    </xf>
    <xf numFmtId="0" fontId="11" fillId="4" borderId="7" xfId="6" applyFont="1" applyFill="1" applyBorder="1" applyAlignment="1">
      <alignment horizontal="left" vertical="top" wrapText="1"/>
    </xf>
    <xf numFmtId="0" fontId="11" fillId="4" borderId="0" xfId="6" applyFont="1" applyFill="1" applyAlignment="1">
      <alignment horizontal="left" vertical="top" wrapText="1"/>
    </xf>
    <xf numFmtId="0" fontId="11" fillId="4" borderId="9" xfId="6" applyFont="1" applyFill="1" applyBorder="1" applyAlignment="1">
      <alignment horizontal="left" vertical="top" wrapText="1"/>
    </xf>
    <xf numFmtId="0" fontId="11" fillId="4" borderId="7" xfId="6" applyFont="1" applyFill="1" applyBorder="1" applyAlignment="1">
      <alignment horizontal="left" vertical="center" wrapText="1"/>
    </xf>
    <xf numFmtId="0" fontId="11" fillId="4" borderId="0" xfId="6" applyFont="1" applyFill="1" applyAlignment="1">
      <alignment horizontal="left" vertical="center" wrapText="1"/>
    </xf>
    <xf numFmtId="0" fontId="11" fillId="4" borderId="9" xfId="6" applyFont="1" applyFill="1" applyBorder="1" applyAlignment="1">
      <alignment horizontal="left" vertical="center" wrapText="1"/>
    </xf>
    <xf numFmtId="0" fontId="9" fillId="4" borderId="3" xfId="6" applyFont="1" applyFill="1" applyBorder="1" applyAlignment="1">
      <alignment horizontal="left" vertical="top" wrapText="1"/>
    </xf>
    <xf numFmtId="0" fontId="9" fillId="4" borderId="10" xfId="6" applyFont="1" applyFill="1" applyBorder="1" applyAlignment="1">
      <alignment horizontal="left" vertical="top" wrapText="1"/>
    </xf>
    <xf numFmtId="0" fontId="9" fillId="4" borderId="11" xfId="6" applyFont="1" applyFill="1" applyBorder="1" applyAlignment="1">
      <alignment horizontal="left" vertical="top" wrapText="1"/>
    </xf>
    <xf numFmtId="0" fontId="9" fillId="4" borderId="12" xfId="6" applyFont="1" applyFill="1" applyBorder="1" applyAlignment="1">
      <alignment horizontal="left" vertical="top" wrapText="1"/>
    </xf>
    <xf numFmtId="0" fontId="11" fillId="4" borderId="0" xfId="6" applyFont="1" applyFill="1" applyAlignment="1">
      <alignment horizontal="center" vertical="center" wrapText="1"/>
    </xf>
    <xf numFmtId="49" fontId="8" fillId="4" borderId="0" xfId="6" applyNumberFormat="1" applyFont="1" applyFill="1" applyAlignment="1">
      <alignment horizontal="center" vertical="center" wrapText="1"/>
    </xf>
    <xf numFmtId="0" fontId="3" fillId="2" borderId="79" xfId="0" applyFont="1" applyFill="1" applyBorder="1" applyAlignment="1">
      <alignment horizontal="left" vertical="top" wrapText="1"/>
    </xf>
    <xf numFmtId="0" fontId="6" fillId="15" borderId="79" xfId="0" applyFont="1" applyFill="1" applyBorder="1" applyAlignment="1">
      <alignment horizontal="left" vertical="top" wrapText="1"/>
    </xf>
    <xf numFmtId="0" fontId="6" fillId="2" borderId="0" xfId="0" applyFont="1" applyFill="1" applyAlignment="1">
      <alignment horizontal="right" vertical="top" wrapText="1"/>
    </xf>
    <xf numFmtId="0" fontId="36" fillId="2" borderId="79" xfId="0" applyFont="1" applyFill="1" applyBorder="1" applyAlignment="1">
      <alignment horizontal="left" vertical="top" wrapText="1"/>
    </xf>
    <xf numFmtId="0" fontId="6" fillId="14" borderId="79" xfId="0" applyFont="1" applyFill="1" applyBorder="1" applyAlignment="1">
      <alignment horizontal="left" vertical="top" wrapText="1"/>
    </xf>
    <xf numFmtId="0" fontId="3" fillId="2" borderId="0" xfId="0" applyFont="1" applyFill="1" applyAlignment="1">
      <alignment horizontal="center" wrapText="1"/>
    </xf>
    <xf numFmtId="0" fontId="5" fillId="0" borderId="0" xfId="0" applyFont="1"/>
    <xf numFmtId="0" fontId="17" fillId="16" borderId="0" xfId="16" applyFont="1" applyFill="1" applyAlignment="1">
      <alignment horizontal="center"/>
    </xf>
    <xf numFmtId="49" fontId="6" fillId="17" borderId="81" xfId="16" applyNumberFormat="1" applyFont="1" applyFill="1" applyBorder="1" applyAlignment="1">
      <alignment horizontal="left" vertical="center" wrapText="1"/>
    </xf>
    <xf numFmtId="49" fontId="6" fillId="17" borderId="24" xfId="16" applyNumberFormat="1" applyFont="1" applyFill="1" applyBorder="1" applyAlignment="1">
      <alignment horizontal="left" vertical="center" wrapText="1"/>
    </xf>
    <xf numFmtId="49" fontId="6" fillId="17" borderId="82" xfId="16" applyNumberFormat="1" applyFont="1" applyFill="1" applyBorder="1" applyAlignment="1">
      <alignment horizontal="left" vertical="center" wrapText="1"/>
    </xf>
    <xf numFmtId="49" fontId="6" fillId="17" borderId="83" xfId="16" applyNumberFormat="1" applyFont="1" applyFill="1" applyBorder="1" applyAlignment="1">
      <alignment horizontal="left" vertical="center" wrapText="1"/>
    </xf>
    <xf numFmtId="49" fontId="6" fillId="17" borderId="0" xfId="16" applyNumberFormat="1" applyFont="1" applyFill="1" applyAlignment="1">
      <alignment horizontal="left" vertical="center" wrapText="1"/>
    </xf>
    <xf numFmtId="49" fontId="6" fillId="17" borderId="84" xfId="16" applyNumberFormat="1" applyFont="1" applyFill="1" applyBorder="1" applyAlignment="1">
      <alignment horizontal="left" vertical="center" wrapText="1"/>
    </xf>
    <xf numFmtId="49" fontId="6" fillId="17" borderId="85" xfId="16" applyNumberFormat="1" applyFont="1" applyFill="1" applyBorder="1" applyAlignment="1">
      <alignment horizontal="left" vertical="center" wrapText="1"/>
    </xf>
    <xf numFmtId="49" fontId="6" fillId="17" borderId="25" xfId="16" applyNumberFormat="1" applyFont="1" applyFill="1" applyBorder="1" applyAlignment="1">
      <alignment horizontal="left" vertical="center" wrapText="1"/>
    </xf>
    <xf numFmtId="49" fontId="6" fillId="17" borderId="86" xfId="16" applyNumberFormat="1" applyFont="1" applyFill="1" applyBorder="1" applyAlignment="1">
      <alignment horizontal="left" vertical="center" wrapText="1"/>
    </xf>
    <xf numFmtId="0" fontId="8" fillId="0" borderId="13" xfId="16" applyFont="1" applyBorder="1" applyAlignment="1">
      <alignment horizontal="left" vertical="center"/>
    </xf>
    <xf numFmtId="0" fontId="6" fillId="0" borderId="0" xfId="16" applyFont="1" applyAlignment="1" applyProtection="1">
      <alignment horizontal="left"/>
      <protection locked="0"/>
    </xf>
    <xf numFmtId="0" fontId="6" fillId="0" borderId="1" xfId="16" applyFont="1" applyBorder="1" applyAlignment="1">
      <alignment horizontal="left"/>
    </xf>
    <xf numFmtId="0" fontId="15" fillId="16" borderId="0" xfId="16" applyFont="1" applyFill="1" applyAlignment="1">
      <alignment horizontal="center" vertical="center" wrapText="1"/>
    </xf>
    <xf numFmtId="0" fontId="41" fillId="16" borderId="0" xfId="16" applyFont="1" applyFill="1" applyAlignment="1">
      <alignment horizontal="center" vertical="center" wrapText="1"/>
    </xf>
    <xf numFmtId="0" fontId="17" fillId="16" borderId="0" xfId="16" applyFont="1" applyFill="1" applyAlignment="1">
      <alignment horizontal="center" vertical="center" wrapText="1"/>
    </xf>
    <xf numFmtId="0" fontId="10" fillId="17" borderId="4" xfId="16" applyFont="1" applyFill="1" applyBorder="1" applyAlignment="1">
      <alignment horizontal="justify" vertical="justify" wrapText="1"/>
    </xf>
    <xf numFmtId="0" fontId="10" fillId="17" borderId="5" xfId="16" applyFont="1" applyFill="1" applyBorder="1" applyAlignment="1">
      <alignment horizontal="justify" vertical="justify" wrapText="1"/>
    </xf>
    <xf numFmtId="0" fontId="10" fillId="17" borderId="6" xfId="16" applyFont="1" applyFill="1" applyBorder="1" applyAlignment="1">
      <alignment horizontal="justify" vertical="justify" wrapText="1"/>
    </xf>
    <xf numFmtId="0" fontId="63" fillId="18" borderId="0" xfId="16" applyFont="1" applyFill="1" applyAlignment="1" applyProtection="1">
      <alignment horizontal="center" vertical="center" wrapText="1"/>
      <protection locked="0"/>
    </xf>
    <xf numFmtId="0" fontId="17" fillId="16" borderId="0" xfId="16" applyFont="1" applyFill="1" applyAlignment="1">
      <alignment horizontal="center" vertical="justify" wrapText="1"/>
    </xf>
    <xf numFmtId="0" fontId="6" fillId="0" borderId="4" xfId="16" applyFont="1" applyBorder="1" applyAlignment="1">
      <alignment horizontal="left"/>
    </xf>
    <xf numFmtId="0" fontId="6" fillId="0" borderId="5" xfId="16" applyFont="1" applyBorder="1" applyAlignment="1">
      <alignment horizontal="left"/>
    </xf>
    <xf numFmtId="0" fontId="6" fillId="0" borderId="6" xfId="16" applyFont="1" applyBorder="1" applyAlignment="1">
      <alignment horizontal="left"/>
    </xf>
    <xf numFmtId="0" fontId="6" fillId="0" borderId="5" xfId="16" applyFont="1" applyBorder="1"/>
    <xf numFmtId="0" fontId="6" fillId="0" borderId="6" xfId="16" applyFont="1" applyBorder="1"/>
    <xf numFmtId="0" fontId="8" fillId="4" borderId="7" xfId="2" applyFont="1" applyFill="1" applyBorder="1" applyAlignment="1">
      <alignment horizontal="left" vertical="center"/>
    </xf>
    <xf numFmtId="0" fontId="8" fillId="4" borderId="0" xfId="2" applyFont="1" applyFill="1" applyAlignment="1">
      <alignment horizontal="center" vertical="center"/>
    </xf>
    <xf numFmtId="0" fontId="24" fillId="4" borderId="11" xfId="5" applyFont="1" applyFill="1" applyBorder="1" applyAlignment="1">
      <alignment horizontal="left"/>
    </xf>
    <xf numFmtId="0" fontId="8" fillId="4" borderId="11" xfId="2" applyFont="1" applyFill="1" applyBorder="1" applyAlignment="1">
      <alignment horizontal="left"/>
    </xf>
    <xf numFmtId="4" fontId="4" fillId="7" borderId="1" xfId="11" applyNumberFormat="1" applyFont="1" applyFill="1" applyBorder="1" applyAlignment="1">
      <alignment horizontal="center" vertical="center"/>
    </xf>
    <xf numFmtId="0" fontId="8" fillId="4" borderId="0" xfId="2" applyFont="1" applyFill="1" applyAlignment="1">
      <alignment horizontal="center" wrapText="1"/>
    </xf>
    <xf numFmtId="0" fontId="8" fillId="4" borderId="7" xfId="2" applyFont="1" applyFill="1" applyBorder="1" applyAlignment="1">
      <alignment horizontal="center" vertical="center"/>
    </xf>
    <xf numFmtId="0" fontId="4" fillId="7" borderId="1" xfId="11" applyFont="1" applyFill="1" applyBorder="1" applyAlignment="1">
      <alignment horizontal="center" vertical="center"/>
    </xf>
    <xf numFmtId="0" fontId="10" fillId="4" borderId="8" xfId="11" applyFont="1" applyFill="1" applyBorder="1" applyAlignment="1">
      <alignment horizontal="left" vertical="center" wrapText="1"/>
    </xf>
    <xf numFmtId="0" fontId="10" fillId="4" borderId="7" xfId="11" applyFont="1" applyFill="1" applyBorder="1" applyAlignment="1">
      <alignment horizontal="left" vertical="center" wrapText="1"/>
    </xf>
    <xf numFmtId="0" fontId="10" fillId="4" borderId="0" xfId="11" applyFont="1" applyFill="1" applyAlignment="1">
      <alignment horizontal="left" vertical="center" wrapText="1"/>
    </xf>
    <xf numFmtId="0" fontId="10" fillId="4" borderId="9" xfId="11" applyFont="1" applyFill="1" applyBorder="1" applyAlignment="1">
      <alignment horizontal="left" vertical="center" wrapText="1"/>
    </xf>
    <xf numFmtId="0" fontId="8" fillId="4" borderId="10" xfId="11" applyFont="1" applyFill="1" applyBorder="1" applyAlignment="1">
      <alignment horizontal="left" vertical="top" wrapText="1"/>
    </xf>
    <xf numFmtId="0" fontId="8" fillId="4" borderId="12" xfId="11" applyFont="1" applyFill="1" applyBorder="1" applyAlignment="1">
      <alignment horizontal="left" vertical="top" wrapText="1"/>
    </xf>
    <xf numFmtId="0" fontId="8" fillId="4" borderId="11" xfId="11" applyFont="1" applyFill="1" applyBorder="1" applyAlignment="1">
      <alignment horizontal="left" vertical="top" wrapText="1"/>
    </xf>
    <xf numFmtId="0" fontId="8" fillId="4" borderId="3" xfId="11" applyFont="1" applyFill="1" applyBorder="1" applyAlignment="1">
      <alignment horizontal="left" vertical="top"/>
    </xf>
    <xf numFmtId="0" fontId="1" fillId="0" borderId="11" xfId="5" applyFont="1" applyBorder="1" applyAlignment="1">
      <alignment horizontal="left" vertical="top" wrapText="1"/>
    </xf>
    <xf numFmtId="0" fontId="1" fillId="0" borderId="12" xfId="5" applyFont="1" applyBorder="1" applyAlignment="1">
      <alignment horizontal="left" vertical="top" wrapText="1"/>
    </xf>
    <xf numFmtId="0" fontId="8" fillId="4" borderId="10" xfId="11" applyFont="1" applyFill="1" applyBorder="1" applyAlignment="1">
      <alignment horizontal="left" vertical="top"/>
    </xf>
    <xf numFmtId="0" fontId="8" fillId="4" borderId="11" xfId="11" applyFont="1" applyFill="1" applyBorder="1" applyAlignment="1">
      <alignment horizontal="left" vertical="top"/>
    </xf>
    <xf numFmtId="0" fontId="8" fillId="4" borderId="12" xfId="11" applyFont="1" applyFill="1" applyBorder="1" applyAlignment="1">
      <alignment horizontal="left" vertical="top"/>
    </xf>
    <xf numFmtId="0" fontId="10" fillId="4" borderId="8" xfId="6" applyFont="1" applyFill="1" applyBorder="1" applyAlignment="1">
      <alignment horizontal="left" vertical="center" wrapText="1"/>
    </xf>
    <xf numFmtId="0" fontId="10" fillId="4" borderId="7" xfId="6" applyFont="1" applyFill="1" applyBorder="1" applyAlignment="1">
      <alignment horizontal="left" vertical="center" wrapText="1"/>
    </xf>
    <xf numFmtId="0" fontId="10" fillId="4" borderId="0" xfId="6" applyFont="1" applyFill="1" applyAlignment="1">
      <alignment horizontal="left" vertical="center" wrapText="1"/>
    </xf>
    <xf numFmtId="0" fontId="10" fillId="4" borderId="9" xfId="6" applyFont="1" applyFill="1" applyBorder="1" applyAlignment="1">
      <alignment horizontal="left" vertical="center" wrapText="1"/>
    </xf>
    <xf numFmtId="0" fontId="51" fillId="0" borderId="35" xfId="13" applyFont="1" applyBorder="1" applyAlignment="1">
      <alignment horizontal="center" vertical="center"/>
    </xf>
    <xf numFmtId="0" fontId="51" fillId="0" borderId="36" xfId="13" applyFont="1" applyBorder="1" applyAlignment="1">
      <alignment horizontal="center" vertical="center"/>
    </xf>
    <xf numFmtId="0" fontId="51" fillId="0" borderId="37" xfId="13" applyFont="1" applyBorder="1" applyAlignment="1">
      <alignment horizontal="center" vertical="center"/>
    </xf>
    <xf numFmtId="0" fontId="49" fillId="0" borderId="35" xfId="13" applyFont="1" applyBorder="1" applyAlignment="1">
      <alignment horizontal="center" vertical="center"/>
    </xf>
    <xf numFmtId="0" fontId="49" fillId="0" borderId="36" xfId="13" applyFont="1" applyBorder="1" applyAlignment="1">
      <alignment horizontal="center" vertical="center"/>
    </xf>
    <xf numFmtId="0" fontId="49" fillId="0" borderId="37" xfId="13" applyFont="1" applyBorder="1" applyAlignment="1">
      <alignment horizontal="center" vertical="center"/>
    </xf>
    <xf numFmtId="0" fontId="48" fillId="0" borderId="58" xfId="13" applyFont="1" applyBorder="1" applyAlignment="1">
      <alignment horizontal="left" vertical="center" wrapText="1"/>
    </xf>
    <xf numFmtId="0" fontId="48" fillId="0" borderId="59" xfId="13" applyFont="1" applyBorder="1" applyAlignment="1">
      <alignment horizontal="left" vertical="center" wrapText="1"/>
    </xf>
    <xf numFmtId="0" fontId="48" fillId="0" borderId="54" xfId="13" applyFont="1" applyBorder="1" applyAlignment="1">
      <alignment horizontal="left" vertical="center" wrapText="1"/>
    </xf>
    <xf numFmtId="0" fontId="53" fillId="0" borderId="56" xfId="13" applyFont="1" applyBorder="1" applyAlignment="1">
      <alignment horizontal="left" vertical="center" wrapText="1"/>
    </xf>
    <xf numFmtId="0" fontId="53" fillId="0" borderId="57" xfId="13" applyFont="1" applyBorder="1" applyAlignment="1">
      <alignment horizontal="left" vertical="center" wrapText="1"/>
    </xf>
    <xf numFmtId="0" fontId="48" fillId="0" borderId="56" xfId="13" applyFont="1" applyBorder="1" applyAlignment="1">
      <alignment horizontal="left" vertical="center"/>
    </xf>
    <xf numFmtId="0" fontId="48" fillId="0" borderId="57" xfId="13" applyFont="1" applyBorder="1" applyAlignment="1">
      <alignment horizontal="left" vertical="center"/>
    </xf>
    <xf numFmtId="0" fontId="49" fillId="0" borderId="21" xfId="13" applyFont="1" applyBorder="1" applyAlignment="1">
      <alignment horizontal="center" vertical="center"/>
    </xf>
    <xf numFmtId="0" fontId="49" fillId="0" borderId="0" xfId="13" applyFont="1" applyAlignment="1">
      <alignment horizontal="center" vertical="center"/>
    </xf>
    <xf numFmtId="0" fontId="49" fillId="0" borderId="22" xfId="13" applyFont="1" applyBorder="1" applyAlignment="1">
      <alignment horizontal="center" vertical="center"/>
    </xf>
    <xf numFmtId="0" fontId="48" fillId="0" borderId="55" xfId="13" applyFont="1" applyBorder="1"/>
    <xf numFmtId="0" fontId="49" fillId="0" borderId="56" xfId="13" applyFont="1" applyBorder="1" applyAlignment="1">
      <alignment horizontal="right" vertical="center" wrapText="1"/>
    </xf>
    <xf numFmtId="44" fontId="50" fillId="0" borderId="58" xfId="13" applyNumberFormat="1" applyFont="1" applyBorder="1" applyAlignment="1">
      <alignment horizontal="center" vertical="center" wrapText="1"/>
    </xf>
    <xf numFmtId="0" fontId="50" fillId="0" borderId="59" xfId="13" applyFont="1" applyBorder="1" applyAlignment="1">
      <alignment horizontal="center" vertical="center" wrapText="1"/>
    </xf>
    <xf numFmtId="0" fontId="50" fillId="0" borderId="54" xfId="13" applyFont="1" applyBorder="1" applyAlignment="1">
      <alignment horizontal="center" vertical="center" wrapText="1"/>
    </xf>
    <xf numFmtId="0" fontId="49" fillId="0" borderId="56" xfId="13" applyFont="1" applyBorder="1" applyAlignment="1">
      <alignment horizontal="justify" vertical="center" wrapText="1"/>
    </xf>
    <xf numFmtId="0" fontId="49" fillId="0" borderId="57" xfId="13" applyFont="1" applyBorder="1" applyAlignment="1">
      <alignment horizontal="justify" vertical="center" wrapText="1"/>
    </xf>
    <xf numFmtId="0" fontId="49" fillId="0" borderId="56" xfId="13" applyFont="1" applyBorder="1" applyAlignment="1">
      <alignment horizontal="left" vertical="center" wrapText="1"/>
    </xf>
    <xf numFmtId="0" fontId="49" fillId="0" borderId="57" xfId="13" applyFont="1" applyBorder="1" applyAlignment="1">
      <alignment horizontal="left" vertical="center" wrapText="1"/>
    </xf>
    <xf numFmtId="0" fontId="48" fillId="0" borderId="49" xfId="13" applyFont="1" applyBorder="1"/>
    <xf numFmtId="0" fontId="48" fillId="0" borderId="50" xfId="13" applyFont="1" applyBorder="1"/>
    <xf numFmtId="0" fontId="52" fillId="0" borderId="35" xfId="13" applyFont="1" applyBorder="1" applyAlignment="1">
      <alignment horizontal="center" vertical="center"/>
    </xf>
    <xf numFmtId="0" fontId="52" fillId="0" borderId="36" xfId="13" applyFont="1" applyBorder="1" applyAlignment="1">
      <alignment horizontal="center" vertical="center"/>
    </xf>
    <xf numFmtId="0" fontId="52" fillId="0" borderId="37" xfId="13" applyFont="1" applyBorder="1" applyAlignment="1">
      <alignment horizontal="center" vertical="center"/>
    </xf>
    <xf numFmtId="0" fontId="53" fillId="0" borderId="52" xfId="13" applyFont="1" applyBorder="1" applyAlignment="1">
      <alignment horizontal="left" vertical="center" wrapText="1"/>
    </xf>
    <xf numFmtId="0" fontId="53" fillId="0" borderId="53" xfId="13" applyFont="1" applyBorder="1" applyAlignment="1">
      <alignment horizontal="left" vertical="center" wrapText="1"/>
    </xf>
    <xf numFmtId="0" fontId="53" fillId="0" borderId="54" xfId="13" applyFont="1" applyBorder="1" applyAlignment="1">
      <alignment horizontal="left" vertical="center" wrapText="1"/>
    </xf>
    <xf numFmtId="0" fontId="54" fillId="0" borderId="52" xfId="13" applyFont="1" applyBorder="1" applyAlignment="1">
      <alignment horizontal="justify" vertical="top" wrapText="1"/>
    </xf>
    <xf numFmtId="0" fontId="48" fillId="0" borderId="53" xfId="13" applyFont="1" applyBorder="1" applyAlignment="1">
      <alignment horizontal="justify" vertical="top" wrapText="1"/>
    </xf>
    <xf numFmtId="0" fontId="48" fillId="0" borderId="54" xfId="13" applyFont="1" applyBorder="1" applyAlignment="1">
      <alignment horizontal="justify" vertical="top" wrapText="1"/>
    </xf>
    <xf numFmtId="0" fontId="49" fillId="0" borderId="58" xfId="13" applyFont="1" applyBorder="1" applyAlignment="1">
      <alignment horizontal="justify" vertical="top" wrapText="1"/>
    </xf>
    <xf numFmtId="0" fontId="49" fillId="0" borderId="59" xfId="13" applyFont="1" applyBorder="1" applyAlignment="1">
      <alignment horizontal="justify" vertical="top" wrapText="1"/>
    </xf>
    <xf numFmtId="0" fontId="49" fillId="0" borderId="54" xfId="13" applyFont="1" applyBorder="1" applyAlignment="1">
      <alignment horizontal="justify" vertical="top" wrapText="1"/>
    </xf>
    <xf numFmtId="0" fontId="50" fillId="0" borderId="42" xfId="13" applyFont="1" applyBorder="1" applyAlignment="1">
      <alignment horizontal="left" vertical="center" wrapText="1"/>
    </xf>
    <xf numFmtId="0" fontId="50" fillId="0" borderId="43" xfId="13" applyFont="1" applyBorder="1" applyAlignment="1">
      <alignment horizontal="left" vertical="center" wrapText="1"/>
    </xf>
    <xf numFmtId="0" fontId="50" fillId="0" borderId="44" xfId="13" applyFont="1" applyBorder="1" applyAlignment="1">
      <alignment horizontal="left" vertical="center" wrapText="1"/>
    </xf>
    <xf numFmtId="0" fontId="46" fillId="0" borderId="32" xfId="13" applyFont="1" applyBorder="1" applyAlignment="1">
      <alignment horizontal="center" vertical="center"/>
    </xf>
    <xf numFmtId="0" fontId="46" fillId="0" borderId="33" xfId="13" applyFont="1" applyBorder="1" applyAlignment="1">
      <alignment horizontal="center" vertical="center"/>
    </xf>
    <xf numFmtId="0" fontId="46" fillId="0" borderId="34" xfId="13" applyFont="1" applyBorder="1" applyAlignment="1">
      <alignment horizontal="center" vertical="center"/>
    </xf>
    <xf numFmtId="0" fontId="47" fillId="0" borderId="35" xfId="13" applyFont="1" applyBorder="1" applyAlignment="1">
      <alignment horizontal="center" vertical="center" wrapText="1"/>
    </xf>
    <xf numFmtId="0" fontId="47" fillId="0" borderId="36" xfId="13" applyFont="1" applyBorder="1" applyAlignment="1">
      <alignment horizontal="center" vertical="center" wrapText="1"/>
    </xf>
    <xf numFmtId="0" fontId="47" fillId="0" borderId="37" xfId="13" applyFont="1" applyBorder="1" applyAlignment="1">
      <alignment horizontal="center" vertical="center" wrapText="1"/>
    </xf>
    <xf numFmtId="0" fontId="48" fillId="0" borderId="35" xfId="13" applyFont="1" applyBorder="1"/>
    <xf numFmtId="0" fontId="48" fillId="0" borderId="36" xfId="13" applyFont="1" applyBorder="1"/>
    <xf numFmtId="0" fontId="48" fillId="0" borderId="37" xfId="13" applyFont="1" applyBorder="1"/>
    <xf numFmtId="0" fontId="50" fillId="10" borderId="39" xfId="13" applyFont="1" applyFill="1" applyBorder="1" applyAlignment="1">
      <alignment horizontal="justify" vertical="top" wrapText="1"/>
    </xf>
    <xf numFmtId="0" fontId="50" fillId="10" borderId="40" xfId="13" applyFont="1" applyFill="1" applyBorder="1" applyAlignment="1">
      <alignment horizontal="justify" vertical="top" wrapText="1"/>
    </xf>
    <xf numFmtId="0" fontId="50" fillId="10" borderId="41" xfId="13" applyFont="1" applyFill="1" applyBorder="1" applyAlignment="1">
      <alignment horizontal="justify" vertical="top" wrapText="1"/>
    </xf>
    <xf numFmtId="0" fontId="35" fillId="0" borderId="18" xfId="5" applyFont="1" applyBorder="1" applyAlignment="1">
      <alignment horizontal="center" vertical="center" wrapText="1"/>
    </xf>
    <xf numFmtId="0" fontId="35" fillId="0" borderId="19" xfId="5" applyFont="1" applyBorder="1" applyAlignment="1">
      <alignment horizontal="center" vertical="center" wrapText="1"/>
    </xf>
    <xf numFmtId="0" fontId="35" fillId="0" borderId="20" xfId="5" applyFont="1" applyBorder="1" applyAlignment="1">
      <alignment horizontal="center" vertical="center" wrapText="1"/>
    </xf>
    <xf numFmtId="0" fontId="35" fillId="0" borderId="26" xfId="5" applyFont="1" applyBorder="1" applyAlignment="1">
      <alignment horizontal="center" vertical="center" wrapText="1"/>
    </xf>
    <xf numFmtId="0" fontId="35" fillId="0" borderId="27" xfId="5" applyFont="1" applyBorder="1" applyAlignment="1">
      <alignment horizontal="center" vertical="center" wrapText="1"/>
    </xf>
    <xf numFmtId="0" fontId="35" fillId="0" borderId="28" xfId="5" applyFont="1" applyBorder="1" applyAlignment="1">
      <alignment horizontal="center" vertical="center" wrapText="1"/>
    </xf>
    <xf numFmtId="0" fontId="9" fillId="4" borderId="15" xfId="6" applyFont="1" applyFill="1" applyBorder="1" applyAlignment="1">
      <alignment horizontal="center" vertical="center" wrapText="1"/>
    </xf>
    <xf numFmtId="0" fontId="9" fillId="4" borderId="16" xfId="6" applyFont="1" applyFill="1" applyBorder="1" applyAlignment="1">
      <alignment horizontal="center" vertical="center" wrapText="1"/>
    </xf>
    <xf numFmtId="0" fontId="9" fillId="4" borderId="17" xfId="6" applyFont="1" applyFill="1" applyBorder="1" applyAlignment="1">
      <alignment horizontal="center" vertical="center" wrapText="1"/>
    </xf>
    <xf numFmtId="0" fontId="59" fillId="0" borderId="21" xfId="5" applyFont="1" applyBorder="1" applyAlignment="1">
      <alignment horizontal="center" vertical="center"/>
    </xf>
    <xf numFmtId="0" fontId="59" fillId="0" borderId="0" xfId="5" applyFont="1" applyAlignment="1">
      <alignment horizontal="center" vertical="center"/>
    </xf>
    <xf numFmtId="0" fontId="59" fillId="0" borderId="22" xfId="5" applyFont="1" applyBorder="1" applyAlignment="1">
      <alignment horizontal="center" vertical="center"/>
    </xf>
    <xf numFmtId="0" fontId="59" fillId="0" borderId="26" xfId="5" applyFont="1" applyBorder="1" applyAlignment="1">
      <alignment horizontal="center" vertical="center"/>
    </xf>
    <xf numFmtId="0" fontId="59" fillId="0" borderId="27" xfId="5" applyFont="1" applyBorder="1" applyAlignment="1">
      <alignment horizontal="center" vertical="center"/>
    </xf>
    <xf numFmtId="0" fontId="59" fillId="0" borderId="28" xfId="5" applyFont="1" applyBorder="1" applyAlignment="1">
      <alignment horizontal="center" vertical="center"/>
    </xf>
    <xf numFmtId="0" fontId="59" fillId="0" borderId="18" xfId="5" applyFont="1" applyBorder="1" applyAlignment="1">
      <alignment horizontal="center" vertical="center"/>
    </xf>
    <xf numFmtId="0" fontId="59" fillId="0" borderId="19" xfId="5" applyFont="1" applyBorder="1" applyAlignment="1">
      <alignment horizontal="center" vertical="center"/>
    </xf>
    <xf numFmtId="0" fontId="59" fillId="0" borderId="20" xfId="5" applyFont="1" applyBorder="1" applyAlignment="1">
      <alignment horizontal="center" vertical="center"/>
    </xf>
    <xf numFmtId="0" fontId="9" fillId="4" borderId="62" xfId="6" applyFont="1" applyFill="1" applyBorder="1" applyAlignment="1">
      <alignment horizontal="left" vertical="top" wrapText="1"/>
    </xf>
    <xf numFmtId="0" fontId="9" fillId="4" borderId="8" xfId="6" applyFont="1" applyFill="1" applyBorder="1" applyAlignment="1">
      <alignment horizontal="left" vertical="top" wrapText="1"/>
    </xf>
    <xf numFmtId="0" fontId="9" fillId="4" borderId="60" xfId="6" applyFont="1" applyFill="1" applyBorder="1" applyAlignment="1">
      <alignment horizontal="left" vertical="top" wrapText="1"/>
    </xf>
    <xf numFmtId="0" fontId="11" fillId="4" borderId="62" xfId="6" applyFont="1" applyFill="1" applyBorder="1" applyAlignment="1">
      <alignment horizontal="left" vertical="center" wrapText="1"/>
    </xf>
    <xf numFmtId="0" fontId="11" fillId="4" borderId="60" xfId="6" applyFont="1" applyFill="1" applyBorder="1" applyAlignment="1">
      <alignment horizontal="left" vertical="center" wrapText="1"/>
    </xf>
    <xf numFmtId="0" fontId="17" fillId="4" borderId="19" xfId="2" applyFont="1" applyFill="1" applyBorder="1" applyAlignment="1">
      <alignment horizontal="center" vertical="center"/>
    </xf>
    <xf numFmtId="0" fontId="17" fillId="4" borderId="20" xfId="2" applyFont="1" applyFill="1" applyBorder="1" applyAlignment="1">
      <alignment horizontal="center" vertical="center"/>
    </xf>
    <xf numFmtId="0" fontId="17" fillId="4" borderId="0" xfId="2" applyFont="1" applyFill="1" applyAlignment="1">
      <alignment horizontal="center" vertical="center"/>
    </xf>
    <xf numFmtId="0" fontId="17" fillId="4" borderId="22" xfId="2" applyFont="1" applyFill="1" applyBorder="1" applyAlignment="1">
      <alignment horizontal="center" vertical="center"/>
    </xf>
    <xf numFmtId="0" fontId="11" fillId="4" borderId="21" xfId="6" applyFont="1" applyFill="1" applyBorder="1" applyAlignment="1">
      <alignment horizontal="left" wrapText="1"/>
    </xf>
    <xf numFmtId="0" fontId="11" fillId="4" borderId="0" xfId="6" applyFont="1" applyFill="1" applyAlignment="1">
      <alignment horizontal="left" wrapText="1"/>
    </xf>
    <xf numFmtId="0" fontId="9" fillId="4" borderId="61" xfId="6" applyFont="1" applyFill="1" applyBorder="1" applyAlignment="1">
      <alignment horizontal="left" vertical="top" wrapText="1"/>
    </xf>
    <xf numFmtId="0" fontId="4" fillId="4" borderId="13" xfId="6" applyFont="1" applyFill="1" applyBorder="1" applyAlignment="1">
      <alignment horizontal="center" vertical="center" wrapText="1"/>
    </xf>
    <xf numFmtId="0" fontId="1" fillId="13" borderId="70" xfId="5" applyFont="1" applyFill="1" applyBorder="1" applyAlignment="1">
      <alignment horizontal="left" vertical="top" wrapText="1"/>
    </xf>
    <xf numFmtId="0" fontId="1" fillId="13" borderId="64" xfId="5" applyFont="1" applyFill="1" applyBorder="1" applyAlignment="1">
      <alignment horizontal="left" vertical="top" wrapText="1"/>
    </xf>
    <xf numFmtId="0" fontId="1" fillId="13" borderId="71" xfId="5" applyFont="1" applyFill="1" applyBorder="1" applyAlignment="1">
      <alignment horizontal="left" vertical="top" wrapText="1"/>
    </xf>
    <xf numFmtId="0" fontId="4" fillId="0" borderId="70" xfId="5" applyFont="1" applyBorder="1" applyAlignment="1">
      <alignment horizontal="center" vertical="top" wrapText="1"/>
    </xf>
    <xf numFmtId="0" fontId="4" fillId="0" borderId="64" xfId="5" applyFont="1" applyBorder="1" applyAlignment="1">
      <alignment horizontal="center" vertical="top" wrapText="1"/>
    </xf>
    <xf numFmtId="0" fontId="4" fillId="0" borderId="71" xfId="5" applyFont="1" applyBorder="1" applyAlignment="1">
      <alignment horizontal="center" vertical="top" wrapText="1"/>
    </xf>
    <xf numFmtId="0" fontId="4" fillId="11" borderId="63" xfId="5" applyFont="1" applyFill="1" applyBorder="1" applyAlignment="1">
      <alignment horizontal="center" vertical="top" wrapText="1"/>
    </xf>
    <xf numFmtId="0" fontId="4" fillId="11" borderId="64" xfId="5" applyFont="1" applyFill="1" applyBorder="1" applyAlignment="1">
      <alignment horizontal="center" vertical="top" wrapText="1"/>
    </xf>
    <xf numFmtId="0" fontId="4" fillId="11" borderId="71" xfId="5" applyFont="1" applyFill="1" applyBorder="1" applyAlignment="1">
      <alignment horizontal="center" vertical="top" wrapText="1"/>
    </xf>
    <xf numFmtId="0" fontId="6" fillId="0" borderId="70" xfId="5" applyFont="1" applyBorder="1" applyAlignment="1">
      <alignment horizontal="left" vertical="top" wrapText="1"/>
    </xf>
    <xf numFmtId="0" fontId="6" fillId="0" borderId="64" xfId="5" applyFont="1" applyBorder="1" applyAlignment="1">
      <alignment horizontal="left" vertical="top" wrapText="1"/>
    </xf>
    <xf numFmtId="0" fontId="6" fillId="0" borderId="71" xfId="5" applyFont="1" applyBorder="1" applyAlignment="1">
      <alignment horizontal="left" vertical="top" wrapText="1"/>
    </xf>
    <xf numFmtId="0" fontId="6" fillId="13" borderId="70" xfId="5" applyFont="1" applyFill="1" applyBorder="1" applyAlignment="1">
      <alignment horizontal="left" vertical="top" wrapText="1"/>
    </xf>
    <xf numFmtId="0" fontId="6" fillId="13" borderId="64" xfId="5" applyFont="1" applyFill="1" applyBorder="1" applyAlignment="1">
      <alignment horizontal="left" vertical="top" wrapText="1"/>
    </xf>
    <xf numFmtId="0" fontId="6" fillId="13" borderId="71" xfId="5" applyFont="1" applyFill="1" applyBorder="1" applyAlignment="1">
      <alignment horizontal="left" vertical="top" wrapText="1"/>
    </xf>
    <xf numFmtId="0" fontId="4" fillId="13" borderId="70" xfId="5" applyFont="1" applyFill="1" applyBorder="1" applyAlignment="1">
      <alignment horizontal="center" vertical="top" wrapText="1"/>
    </xf>
    <xf numFmtId="0" fontId="4" fillId="13" borderId="64" xfId="5" applyFont="1" applyFill="1" applyBorder="1" applyAlignment="1">
      <alignment horizontal="center" vertical="top" wrapText="1"/>
    </xf>
    <xf numFmtId="0" fontId="4" fillId="13" borderId="71" xfId="5" applyFont="1" applyFill="1" applyBorder="1" applyAlignment="1">
      <alignment horizontal="center" vertical="top" wrapText="1"/>
    </xf>
    <xf numFmtId="0" fontId="4" fillId="11" borderId="65" xfId="5" applyFont="1" applyFill="1" applyBorder="1" applyAlignment="1">
      <alignment horizontal="center" vertical="top" wrapText="1"/>
    </xf>
    <xf numFmtId="0" fontId="60" fillId="0" borderId="18" xfId="13" applyFont="1" applyBorder="1" applyAlignment="1">
      <alignment horizontal="center" vertical="center"/>
    </xf>
    <xf numFmtId="0" fontId="60" fillId="0" borderId="19" xfId="13" applyFont="1" applyBorder="1" applyAlignment="1">
      <alignment horizontal="center" vertical="center"/>
    </xf>
    <xf numFmtId="0" fontId="60" fillId="0" borderId="20" xfId="13" applyFont="1" applyBorder="1" applyAlignment="1">
      <alignment horizontal="center" vertical="center"/>
    </xf>
    <xf numFmtId="0" fontId="60" fillId="0" borderId="21" xfId="13" applyFont="1" applyBorder="1" applyAlignment="1">
      <alignment horizontal="center" vertical="center"/>
    </xf>
    <xf numFmtId="0" fontId="60" fillId="0" borderId="0" xfId="13" applyFont="1" applyAlignment="1">
      <alignment horizontal="center" vertical="center"/>
    </xf>
    <xf numFmtId="0" fontId="60" fillId="0" borderId="22" xfId="13" applyFont="1" applyBorder="1" applyAlignment="1">
      <alignment horizontal="center" vertical="center"/>
    </xf>
    <xf numFmtId="0" fontId="4" fillId="11" borderId="63" xfId="5" applyFont="1" applyFill="1" applyBorder="1" applyAlignment="1">
      <alignment horizontal="right" vertical="top" wrapText="1"/>
    </xf>
    <xf numFmtId="0" fontId="4" fillId="11" borderId="64" xfId="5" applyFont="1" applyFill="1" applyBorder="1" applyAlignment="1">
      <alignment horizontal="right" vertical="top" wrapText="1"/>
    </xf>
    <xf numFmtId="0" fontId="4" fillId="11" borderId="64" xfId="5" applyFont="1" applyFill="1" applyBorder="1" applyAlignment="1">
      <alignment horizontal="left" vertical="top" wrapText="1"/>
    </xf>
    <xf numFmtId="0" fontId="4" fillId="11" borderId="65" xfId="5" applyFont="1" applyFill="1" applyBorder="1" applyAlignment="1">
      <alignment horizontal="left" vertical="top" wrapText="1"/>
    </xf>
    <xf numFmtId="0" fontId="4" fillId="0" borderId="66" xfId="5" applyFont="1" applyBorder="1" applyAlignment="1">
      <alignment horizontal="left" vertical="center" wrapText="1"/>
    </xf>
    <xf numFmtId="0" fontId="4" fillId="0" borderId="72" xfId="5" applyFont="1" applyBorder="1" applyAlignment="1">
      <alignment horizontal="left" vertical="center" wrapText="1"/>
    </xf>
    <xf numFmtId="0" fontId="4" fillId="0" borderId="67" xfId="5" applyFont="1" applyBorder="1" applyAlignment="1">
      <alignment horizontal="center" vertical="center" wrapText="1"/>
    </xf>
    <xf numFmtId="0" fontId="4" fillId="0" borderId="68" xfId="5" applyFont="1" applyBorder="1" applyAlignment="1">
      <alignment horizontal="center" vertical="center" wrapText="1"/>
    </xf>
    <xf numFmtId="0" fontId="4" fillId="0" borderId="69" xfId="5" applyFont="1" applyBorder="1" applyAlignment="1">
      <alignment horizontal="center" vertical="center" wrapText="1"/>
    </xf>
    <xf numFmtId="0" fontId="4" fillId="0" borderId="73" xfId="5" applyFont="1" applyBorder="1" applyAlignment="1">
      <alignment horizontal="center" vertical="center" wrapText="1"/>
    </xf>
    <xf numFmtId="0" fontId="4" fillId="0" borderId="74" xfId="5" applyFont="1" applyBorder="1" applyAlignment="1">
      <alignment horizontal="center" vertical="center" wrapText="1"/>
    </xf>
    <xf numFmtId="0" fontId="4" fillId="0" borderId="75" xfId="5" applyFont="1" applyBorder="1" applyAlignment="1">
      <alignment horizontal="center" vertical="center" wrapText="1"/>
    </xf>
    <xf numFmtId="0" fontId="4" fillId="12" borderId="70" xfId="5" applyFont="1" applyFill="1" applyBorder="1" applyAlignment="1">
      <alignment horizontal="left" vertical="top" wrapText="1" indent="2"/>
    </xf>
    <xf numFmtId="0" fontId="4" fillId="12" borderId="71" xfId="5" applyFont="1" applyFill="1" applyBorder="1" applyAlignment="1">
      <alignment horizontal="left" vertical="top" wrapText="1" indent="2"/>
    </xf>
    <xf numFmtId="0" fontId="4" fillId="12" borderId="65" xfId="5" applyFont="1" applyFill="1" applyBorder="1" applyAlignment="1">
      <alignment horizontal="left" vertical="top" wrapText="1" indent="2"/>
    </xf>
  </cellXfs>
  <cellStyles count="17">
    <cellStyle name="Moeda" xfId="15" builtinId="4"/>
    <cellStyle name="Moeda 2" xfId="3" xr:uid="{625D262F-9473-4C80-91FD-1AF4F3C4E42D}"/>
    <cellStyle name="Normal" xfId="0" builtinId="0"/>
    <cellStyle name="Normal 2" xfId="1" xr:uid="{AD6B0F8A-2986-4E7E-B153-73543E78C8CC}"/>
    <cellStyle name="Normal 2 2" xfId="6" xr:uid="{27515539-0641-4675-867A-9715E6DFB5D0}"/>
    <cellStyle name="Normal 3" xfId="5" xr:uid="{5523C330-BB29-4857-B82C-BAAFFD1B2206}"/>
    <cellStyle name="Normal 3 2" xfId="8" xr:uid="{75EED27C-63C6-43DE-B8F6-2312741D489E}"/>
    <cellStyle name="Normal 32" xfId="13" xr:uid="{A01F43AB-055A-4538-8D6D-C280D782F195}"/>
    <cellStyle name="Normal 4" xfId="2" xr:uid="{B19B08C5-5863-467D-9CC3-0002308E1833}"/>
    <cellStyle name="Normal 5" xfId="11" xr:uid="{7402ED45-216E-4F11-AC33-BBF1FD6AEB8A}"/>
    <cellStyle name="Normal 6" xfId="16" xr:uid="{91CACC9E-5614-468B-931C-35A7DF25F431}"/>
    <cellStyle name="Normal 7" xfId="9" xr:uid="{E1FD8A8E-0843-4242-895C-E91DABA592F3}"/>
    <cellStyle name="Porcentagem" xfId="14" builtinId="5"/>
    <cellStyle name="Porcentagem 2" xfId="7" xr:uid="{435312B0-84A9-4075-9876-085D50CEB6D2}"/>
    <cellStyle name="Separador de milhares 2 5" xfId="12" xr:uid="{6852D041-31CF-4E59-8F36-62A55113DC30}"/>
    <cellStyle name="Vírgula 2" xfId="4" xr:uid="{FC1ECD10-B783-40D6-B104-8CF717ED8D4A}"/>
    <cellStyle name="Vírgula 4" xfId="10" xr:uid="{B8A9B883-E66A-4F6F-B6D7-2E9F11CFF5B2}"/>
  </cellStyles>
  <dxfs count="10">
    <dxf>
      <fill>
        <patternFill>
          <bgColor indexed="10"/>
        </patternFill>
      </fill>
    </dxf>
    <dxf>
      <font>
        <condense val="0"/>
        <extend val="0"/>
        <color indexed="22"/>
      </font>
    </dxf>
    <dxf>
      <font>
        <condense val="0"/>
        <extend val="0"/>
        <color indexed="9"/>
      </font>
    </dxf>
    <dxf>
      <font>
        <condense val="0"/>
        <extend val="0"/>
        <color indexed="8"/>
      </font>
      <fill>
        <patternFill>
          <bgColor indexed="42"/>
        </patternFill>
      </fill>
    </dxf>
    <dxf>
      <font>
        <condense val="0"/>
        <extend val="0"/>
        <color indexed="43"/>
      </font>
      <fill>
        <patternFill>
          <bgColor indexed="43"/>
        </patternFill>
      </fill>
    </dxf>
    <dxf>
      <font>
        <condense val="0"/>
        <extend val="0"/>
        <color indexed="43"/>
      </font>
      <fill>
        <patternFill>
          <bgColor indexed="43"/>
        </patternFill>
      </fill>
    </dxf>
    <dxf>
      <fill>
        <patternFill>
          <bgColor indexed="43"/>
        </patternFill>
      </fill>
    </dxf>
    <dxf>
      <font>
        <condense val="0"/>
        <extend val="0"/>
        <color auto="1"/>
      </font>
      <fill>
        <patternFill>
          <bgColor indexed="10"/>
        </patternFill>
      </fill>
    </dxf>
    <dxf>
      <font>
        <b/>
        <i val="0"/>
        <condense val="0"/>
        <extend val="0"/>
        <color indexed="10"/>
      </font>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2" Type="http://schemas.openxmlformats.org/officeDocument/2006/relationships/image" Target="../media/image6.jpeg"/><Relationship Id="rId1" Type="http://schemas.openxmlformats.org/officeDocument/2006/relationships/image" Target="../media/image5.pn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 Id="rId9"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2</xdr:col>
      <xdr:colOff>571500</xdr:colOff>
      <xdr:row>4</xdr:row>
      <xdr:rowOff>114300</xdr:rowOff>
    </xdr:to>
    <xdr:pic>
      <xdr:nvPicPr>
        <xdr:cNvPr id="2" name="Imagem 2">
          <a:extLst>
            <a:ext uri="{FF2B5EF4-FFF2-40B4-BE49-F238E27FC236}">
              <a16:creationId xmlns:a16="http://schemas.microsoft.com/office/drawing/2014/main" id="{47586B0B-5E7F-43CD-9686-61B948D38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57150"/>
          <a:ext cx="18002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666750</xdr:colOff>
      <xdr:row>5</xdr:row>
      <xdr:rowOff>28575</xdr:rowOff>
    </xdr:to>
    <xdr:pic>
      <xdr:nvPicPr>
        <xdr:cNvPr id="2" name="Imagem 3">
          <a:extLst>
            <a:ext uri="{FF2B5EF4-FFF2-40B4-BE49-F238E27FC236}">
              <a16:creationId xmlns:a16="http://schemas.microsoft.com/office/drawing/2014/main" id="{BB647FE0-62D0-4EEF-8BF4-F0F0BC9262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1</xdr:col>
      <xdr:colOff>1800225</xdr:colOff>
      <xdr:row>3</xdr:row>
      <xdr:rowOff>295275</xdr:rowOff>
    </xdr:to>
    <xdr:pic>
      <xdr:nvPicPr>
        <xdr:cNvPr id="2" name="Imagem 1">
          <a:extLst>
            <a:ext uri="{FF2B5EF4-FFF2-40B4-BE49-F238E27FC236}">
              <a16:creationId xmlns:a16="http://schemas.microsoft.com/office/drawing/2014/main" id="{2B67112F-9D42-4926-941D-02C6D4B5F5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5250"/>
          <a:ext cx="21621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2</xdr:col>
      <xdr:colOff>674158</xdr:colOff>
      <xdr:row>1</xdr:row>
      <xdr:rowOff>76200</xdr:rowOff>
    </xdr:to>
    <xdr:pic>
      <xdr:nvPicPr>
        <xdr:cNvPr id="2" name="Imagem 1">
          <a:extLst>
            <a:ext uri="{FF2B5EF4-FFF2-40B4-BE49-F238E27FC236}">
              <a16:creationId xmlns:a16="http://schemas.microsoft.com/office/drawing/2014/main" id="{6AC9FA10-921A-4C0A-9E06-F412027BBF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4300"/>
          <a:ext cx="1847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2</xdr:col>
      <xdr:colOff>674158</xdr:colOff>
      <xdr:row>1</xdr:row>
      <xdr:rowOff>76200</xdr:rowOff>
    </xdr:to>
    <xdr:pic>
      <xdr:nvPicPr>
        <xdr:cNvPr id="2" name="Imagem 1">
          <a:extLst>
            <a:ext uri="{FF2B5EF4-FFF2-40B4-BE49-F238E27FC236}">
              <a16:creationId xmlns:a16="http://schemas.microsoft.com/office/drawing/2014/main" id="{74D2A37D-FD40-4C2F-8661-2D08EBD3B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4300"/>
          <a:ext cx="1883833"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0</xdr:row>
      <xdr:rowOff>114300</xdr:rowOff>
    </xdr:from>
    <xdr:to>
      <xdr:col>2</xdr:col>
      <xdr:colOff>352425</xdr:colOff>
      <xdr:row>1</xdr:row>
      <xdr:rowOff>182217</xdr:rowOff>
    </xdr:to>
    <xdr:pic>
      <xdr:nvPicPr>
        <xdr:cNvPr id="2" name="Imagem 1">
          <a:extLst>
            <a:ext uri="{FF2B5EF4-FFF2-40B4-BE49-F238E27FC236}">
              <a16:creationId xmlns:a16="http://schemas.microsoft.com/office/drawing/2014/main" id="{D6126BAE-6AE7-461A-B15D-BA1C4410B7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14300"/>
          <a:ext cx="1844537" cy="829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47625</xdr:colOff>
      <xdr:row>20</xdr:row>
      <xdr:rowOff>9525</xdr:rowOff>
    </xdr:from>
    <xdr:to>
      <xdr:col>3</xdr:col>
      <xdr:colOff>171450</xdr:colOff>
      <xdr:row>33</xdr:row>
      <xdr:rowOff>95250</xdr:rowOff>
    </xdr:to>
    <xdr:sp macro="" textlink="">
      <xdr:nvSpPr>
        <xdr:cNvPr id="2" name="Line 1">
          <a:extLst>
            <a:ext uri="{FF2B5EF4-FFF2-40B4-BE49-F238E27FC236}">
              <a16:creationId xmlns:a16="http://schemas.microsoft.com/office/drawing/2014/main" id="{038E4742-9351-4A4F-B938-A98D4FAD7FB4}"/>
            </a:ext>
          </a:extLst>
        </xdr:cNvPr>
        <xdr:cNvSpPr>
          <a:spLocks noChangeShapeType="1"/>
        </xdr:cNvSpPr>
      </xdr:nvSpPr>
      <xdr:spPr bwMode="auto">
        <a:xfrm flipV="1">
          <a:off x="1428750" y="4343400"/>
          <a:ext cx="733425" cy="2686050"/>
        </a:xfrm>
        <a:prstGeom prst="line">
          <a:avLst/>
        </a:prstGeom>
        <a:noFill/>
        <a:ln w="9525">
          <a:solidFill>
            <a:srgbClr val="969696"/>
          </a:solidFill>
          <a:prstDash val="lg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0</xdr:row>
      <xdr:rowOff>114300</xdr:rowOff>
    </xdr:from>
    <xdr:to>
      <xdr:col>5</xdr:col>
      <xdr:colOff>228600</xdr:colOff>
      <xdr:row>4</xdr:row>
      <xdr:rowOff>47625</xdr:rowOff>
    </xdr:to>
    <xdr:sp macro="" textlink="">
      <xdr:nvSpPr>
        <xdr:cNvPr id="3" name="Text Box 11">
          <a:extLst>
            <a:ext uri="{FF2B5EF4-FFF2-40B4-BE49-F238E27FC236}">
              <a16:creationId xmlns:a16="http://schemas.microsoft.com/office/drawing/2014/main" id="{B64B1A91-794F-4F7A-BBB8-D296204DC420}"/>
            </a:ext>
          </a:extLst>
        </xdr:cNvPr>
        <xdr:cNvSpPr txBox="1">
          <a:spLocks noChangeArrowheads="1"/>
        </xdr:cNvSpPr>
      </xdr:nvSpPr>
      <xdr:spPr bwMode="auto">
        <a:xfrm>
          <a:off x="1914525" y="114300"/>
          <a:ext cx="1562100" cy="581025"/>
        </a:xfrm>
        <a:prstGeom prst="rect">
          <a:avLst/>
        </a:prstGeom>
        <a:solidFill>
          <a:srgbClr val="FFFF00"/>
        </a:solidFill>
        <a:ln w="9525">
          <a:solidFill>
            <a:srgbClr val="000000"/>
          </a:solidFill>
          <a:miter lim="800000"/>
          <a:headEnd/>
          <a:tailEnd/>
        </a:ln>
      </xdr:spPr>
      <xdr:txBody>
        <a:bodyPr vertOverflow="clip" wrap="square" lIns="27432" tIns="22860" rIns="27432" bIns="0" anchor="t" upright="1"/>
        <a:lstStyle/>
        <a:p>
          <a:pPr algn="ctr" rtl="1">
            <a:defRPr sz="1000"/>
          </a:pPr>
          <a:r>
            <a:rPr lang="pt-BR" sz="1100" b="1" i="0" strike="noStrike">
              <a:solidFill>
                <a:srgbClr val="000000"/>
              </a:solidFill>
              <a:latin typeface="Arial"/>
              <a:cs typeface="Arial"/>
            </a:rPr>
            <a:t>PREENCHER SOMENTE CAMPOS EM AMARELO</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123825</xdr:colOff>
      <xdr:row>0</xdr:row>
      <xdr:rowOff>95250</xdr:rowOff>
    </xdr:from>
    <xdr:to>
      <xdr:col>1</xdr:col>
      <xdr:colOff>1800225</xdr:colOff>
      <xdr:row>3</xdr:row>
      <xdr:rowOff>295275</xdr:rowOff>
    </xdr:to>
    <xdr:pic>
      <xdr:nvPicPr>
        <xdr:cNvPr id="2" name="Imagem 1">
          <a:extLst>
            <a:ext uri="{FF2B5EF4-FFF2-40B4-BE49-F238E27FC236}">
              <a16:creationId xmlns:a16="http://schemas.microsoft.com/office/drawing/2014/main" id="{C9414AAC-A00E-4A1A-B39F-B1115B04D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95250"/>
          <a:ext cx="21621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1</xdr:col>
      <xdr:colOff>171450</xdr:colOff>
      <xdr:row>3</xdr:row>
      <xdr:rowOff>85725</xdr:rowOff>
    </xdr:to>
    <xdr:pic>
      <xdr:nvPicPr>
        <xdr:cNvPr id="2" name="Imagem 1">
          <a:extLst>
            <a:ext uri="{FF2B5EF4-FFF2-40B4-BE49-F238E27FC236}">
              <a16:creationId xmlns:a16="http://schemas.microsoft.com/office/drawing/2014/main" id="{A3FF8768-5282-4831-B9D5-C39FE8696B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85725"/>
          <a:ext cx="21907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95250</xdr:colOff>
      <xdr:row>3</xdr:row>
      <xdr:rowOff>9525</xdr:rowOff>
    </xdr:to>
    <xdr:pic>
      <xdr:nvPicPr>
        <xdr:cNvPr id="2" name="Imagem 10">
          <a:extLst>
            <a:ext uri="{FF2B5EF4-FFF2-40B4-BE49-F238E27FC236}">
              <a16:creationId xmlns:a16="http://schemas.microsoft.com/office/drawing/2014/main" id="{4FE1A888-FBA6-4F8D-9597-17F90BF2D4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10763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9</xdr:row>
      <xdr:rowOff>19049</xdr:rowOff>
    </xdr:from>
    <xdr:to>
      <xdr:col>3</xdr:col>
      <xdr:colOff>3057524</xdr:colOff>
      <xdr:row>25</xdr:row>
      <xdr:rowOff>180975</xdr:rowOff>
    </xdr:to>
    <xdr:pic>
      <xdr:nvPicPr>
        <xdr:cNvPr id="4" name="Imagem 3">
          <a:extLst>
            <a:ext uri="{FF2B5EF4-FFF2-40B4-BE49-F238E27FC236}">
              <a16:creationId xmlns:a16="http://schemas.microsoft.com/office/drawing/2014/main" id="{657E5388-0D39-9559-0E64-F44BAC7776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099" y="2466974"/>
          <a:ext cx="4276725" cy="3209926"/>
        </a:xfrm>
        <a:prstGeom prst="rect">
          <a:avLst/>
        </a:prstGeom>
      </xdr:spPr>
    </xdr:pic>
    <xdr:clientData/>
  </xdr:twoCellAnchor>
  <xdr:twoCellAnchor editAs="oneCell">
    <xdr:from>
      <xdr:col>4</xdr:col>
      <xdr:colOff>19050</xdr:colOff>
      <xdr:row>9</xdr:row>
      <xdr:rowOff>28574</xdr:rowOff>
    </xdr:from>
    <xdr:to>
      <xdr:col>8</xdr:col>
      <xdr:colOff>723900</xdr:colOff>
      <xdr:row>25</xdr:row>
      <xdr:rowOff>180975</xdr:rowOff>
    </xdr:to>
    <xdr:pic>
      <xdr:nvPicPr>
        <xdr:cNvPr id="6" name="Imagem 5">
          <a:extLst>
            <a:ext uri="{FF2B5EF4-FFF2-40B4-BE49-F238E27FC236}">
              <a16:creationId xmlns:a16="http://schemas.microsoft.com/office/drawing/2014/main" id="{7CED4E5B-6B56-4AE9-8646-A7E62CC14F5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52925" y="2476499"/>
          <a:ext cx="4248150" cy="3200401"/>
        </a:xfrm>
        <a:prstGeom prst="rect">
          <a:avLst/>
        </a:prstGeom>
      </xdr:spPr>
    </xdr:pic>
    <xdr:clientData/>
  </xdr:twoCellAnchor>
  <xdr:twoCellAnchor editAs="oneCell">
    <xdr:from>
      <xdr:col>0</xdr:col>
      <xdr:colOff>0</xdr:colOff>
      <xdr:row>29</xdr:row>
      <xdr:rowOff>28575</xdr:rowOff>
    </xdr:from>
    <xdr:to>
      <xdr:col>3</xdr:col>
      <xdr:colOff>3057525</xdr:colOff>
      <xdr:row>45</xdr:row>
      <xdr:rowOff>180975</xdr:rowOff>
    </xdr:to>
    <xdr:pic>
      <xdr:nvPicPr>
        <xdr:cNvPr id="8" name="Imagem 7">
          <a:extLst>
            <a:ext uri="{FF2B5EF4-FFF2-40B4-BE49-F238E27FC236}">
              <a16:creationId xmlns:a16="http://schemas.microsoft.com/office/drawing/2014/main" id="{FB947D22-D455-A6C1-05D0-DF6C22AB6D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6315075"/>
          <a:ext cx="4314825" cy="3200400"/>
        </a:xfrm>
        <a:prstGeom prst="rect">
          <a:avLst/>
        </a:prstGeom>
      </xdr:spPr>
    </xdr:pic>
    <xdr:clientData/>
  </xdr:twoCellAnchor>
  <xdr:twoCellAnchor editAs="oneCell">
    <xdr:from>
      <xdr:col>4</xdr:col>
      <xdr:colOff>9525</xdr:colOff>
      <xdr:row>29</xdr:row>
      <xdr:rowOff>19049</xdr:rowOff>
    </xdr:from>
    <xdr:to>
      <xdr:col>8</xdr:col>
      <xdr:colOff>714375</xdr:colOff>
      <xdr:row>45</xdr:row>
      <xdr:rowOff>180975</xdr:rowOff>
    </xdr:to>
    <xdr:pic>
      <xdr:nvPicPr>
        <xdr:cNvPr id="10" name="Imagem 9">
          <a:extLst>
            <a:ext uri="{FF2B5EF4-FFF2-40B4-BE49-F238E27FC236}">
              <a16:creationId xmlns:a16="http://schemas.microsoft.com/office/drawing/2014/main" id="{090C7F6D-4688-D3EC-8C17-A00A91B60C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43400" y="6305549"/>
          <a:ext cx="4248150" cy="3209926"/>
        </a:xfrm>
        <a:prstGeom prst="rect">
          <a:avLst/>
        </a:prstGeom>
      </xdr:spPr>
    </xdr:pic>
    <xdr:clientData/>
  </xdr:twoCellAnchor>
  <xdr:twoCellAnchor editAs="oneCell">
    <xdr:from>
      <xdr:col>0</xdr:col>
      <xdr:colOff>28575</xdr:colOff>
      <xdr:row>49</xdr:row>
      <xdr:rowOff>19050</xdr:rowOff>
    </xdr:from>
    <xdr:to>
      <xdr:col>3</xdr:col>
      <xdr:colOff>3048000</xdr:colOff>
      <xdr:row>65</xdr:row>
      <xdr:rowOff>171450</xdr:rowOff>
    </xdr:to>
    <xdr:pic>
      <xdr:nvPicPr>
        <xdr:cNvPr id="12" name="Imagem 11">
          <a:extLst>
            <a:ext uri="{FF2B5EF4-FFF2-40B4-BE49-F238E27FC236}">
              <a16:creationId xmlns:a16="http://schemas.microsoft.com/office/drawing/2014/main" id="{D38D0AF9-207A-4123-50AC-7480C68E308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 y="10134600"/>
          <a:ext cx="4276725" cy="3200400"/>
        </a:xfrm>
        <a:prstGeom prst="rect">
          <a:avLst/>
        </a:prstGeom>
      </xdr:spPr>
    </xdr:pic>
    <xdr:clientData/>
  </xdr:twoCellAnchor>
  <xdr:twoCellAnchor editAs="oneCell">
    <xdr:from>
      <xdr:col>4</xdr:col>
      <xdr:colOff>28575</xdr:colOff>
      <xdr:row>49</xdr:row>
      <xdr:rowOff>19049</xdr:rowOff>
    </xdr:from>
    <xdr:to>
      <xdr:col>8</xdr:col>
      <xdr:colOff>733425</xdr:colOff>
      <xdr:row>65</xdr:row>
      <xdr:rowOff>171450</xdr:rowOff>
    </xdr:to>
    <xdr:pic>
      <xdr:nvPicPr>
        <xdr:cNvPr id="14" name="Imagem 13">
          <a:extLst>
            <a:ext uri="{FF2B5EF4-FFF2-40B4-BE49-F238E27FC236}">
              <a16:creationId xmlns:a16="http://schemas.microsoft.com/office/drawing/2014/main" id="{400A2A03-D1FF-F8FC-8AF2-B564B11B16D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62450" y="10134599"/>
          <a:ext cx="4248150" cy="3200401"/>
        </a:xfrm>
        <a:prstGeom prst="rect">
          <a:avLst/>
        </a:prstGeom>
      </xdr:spPr>
    </xdr:pic>
    <xdr:clientData/>
  </xdr:twoCellAnchor>
  <xdr:twoCellAnchor editAs="oneCell">
    <xdr:from>
      <xdr:col>0</xdr:col>
      <xdr:colOff>47625</xdr:colOff>
      <xdr:row>69</xdr:row>
      <xdr:rowOff>28575</xdr:rowOff>
    </xdr:from>
    <xdr:to>
      <xdr:col>3</xdr:col>
      <xdr:colOff>3067050</xdr:colOff>
      <xdr:row>85</xdr:row>
      <xdr:rowOff>161925</xdr:rowOff>
    </xdr:to>
    <xdr:pic>
      <xdr:nvPicPr>
        <xdr:cNvPr id="16" name="Imagem 15">
          <a:extLst>
            <a:ext uri="{FF2B5EF4-FFF2-40B4-BE49-F238E27FC236}">
              <a16:creationId xmlns:a16="http://schemas.microsoft.com/office/drawing/2014/main" id="{E9CFA4BB-7A31-2B4C-90F6-8E1C3E1992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625" y="13782675"/>
          <a:ext cx="4276725" cy="3181350"/>
        </a:xfrm>
        <a:prstGeom prst="rect">
          <a:avLst/>
        </a:prstGeom>
      </xdr:spPr>
    </xdr:pic>
    <xdr:clientData/>
  </xdr:twoCellAnchor>
  <xdr:twoCellAnchor editAs="oneCell">
    <xdr:from>
      <xdr:col>4</xdr:col>
      <xdr:colOff>19049</xdr:colOff>
      <xdr:row>69</xdr:row>
      <xdr:rowOff>19050</xdr:rowOff>
    </xdr:from>
    <xdr:to>
      <xdr:col>8</xdr:col>
      <xdr:colOff>723900</xdr:colOff>
      <xdr:row>85</xdr:row>
      <xdr:rowOff>161925</xdr:rowOff>
    </xdr:to>
    <xdr:pic>
      <xdr:nvPicPr>
        <xdr:cNvPr id="18" name="Imagem 17">
          <a:extLst>
            <a:ext uri="{FF2B5EF4-FFF2-40B4-BE49-F238E27FC236}">
              <a16:creationId xmlns:a16="http://schemas.microsoft.com/office/drawing/2014/main" id="{84CD4C45-9892-3FA7-BA6F-77AA134B8CB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52924" y="13773150"/>
          <a:ext cx="4248151" cy="3190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F:\Nova%20pasta\file:\C:\Users\ALINE\Desktop\JGAM\Projetos\Pre_Pesqueira\UAB_AMPL_REFOR\uab_corr_10_11_09\beckup\Documents%20and%20Settings\Jos&#233;%20Geraldo\Meus%20documentos\JGAM\Projetos\Prefeituras\Pre_Pesqueira\FMC\ESCOLA_FMC\PLANILHA_OR&#199;AMEN?110D09D4" TargetMode="External"/><Relationship Id="rId1" Type="http://schemas.openxmlformats.org/officeDocument/2006/relationships/externalLinkPath" Target="file:///\\110D09D4\PLANILHA_OR&#199;AMEN"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jail\OneDrive\Documentos\PREFEITURA%20DE%20S&#195;O%20L.%20DA%20MATA%20-%202021\OR&#199;AMENTOS%202021\08%20-%20REPOSI&#199;&#195;O%20DE%20PAVIMENTO%20-%20CAPIBARIBE\Reposi&#231;&#227;o%20de%20pavimento_Capibaribe_rev_002.xls"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Diego%20Alves\Desktop\OR&#199;AMENTO.DRENAGEM.xls" TargetMode="External"/><Relationship Id="rId1" Type="http://schemas.openxmlformats.org/officeDocument/2006/relationships/externalLinkPath" Target="file:///C:\Users\Diego%20Alves\Desktop\OR&#199;AMENTO.DRENAGEM.xls"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file:///F:\Nova%20pasta\file:\C:\Documents%20and%20Settings\Leonardo\Configura&#231;&#245;es%20locais\Temporary%20Internet%20Files\Content.IE5\796U129D\ENGENHARIA\OBRAS\ORC2002\Secretaria%20de%20Educa&#231;&#227;o_PE\Centro%20Tecnol&#243;gico%20do%20Araripe\Centro%20Tecnol&#243;gico%20do%20Araripe.x?4925F450" TargetMode="External"/><Relationship Id="rId1" Type="http://schemas.openxmlformats.org/officeDocument/2006/relationships/externalLinkPath" Target="file:///\\4925F450\Centro%20Tecnol&#243;gico%20do%20Araripe.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Nova%20pasta\file:\C:\Users\Eduardo\Desktop\Desonera&#231;&#227;o_AIS%20COQUE\COMPOSICOES%20_%20AIS%20COQUE%20-%20rev2%20-%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Nova%20pasta\file:\C:\Documents%20and%20Settings\Jos&#233;Geraldo\Meus%20documentos\Meus%20documentos%20JGAM\arquivo_excel\Planilhas\PLANILHA_OR&#199;AMENTARIA_univers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OBRAS01\Downloads\PMSLM\QUADRA%20DE%20S&#195;O%20JO&#195;O%20S&#195;O%20PAULO\OR&#199;AMENTOS%20DIVERSOS\Revitaliza&#231;&#227;o%20pra&#231;a%20S&#227;o%20Louren&#231;o\DOCUME~1\Canela\CONFIG~1\Temp\MC%20-%20Pedro%20de%20Alcantar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Nova%20pasta\file:\mmseduc\LEVANTAMENTOS%20E%20ORCAMENTOS\Documents%20and%20Settings\usuario\Desktop\FERNANDO%20E%20NORONHA%20REVIS&#195;O\REVIS&#195;O%2001\MC%20FERNANDO%20DE%20NORONHA%20_%20AMP_REV_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Nova%20pasta\file:\C:\Users\Niconstrol%20Notebook\Downloads\PLANILHA%20OR&#199;AMENTARIA%20DE%20TRACUNHA&#201;M_NIC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Nova%20pasta\file:\C:\UFRPE\RECIFE\CASAS%20DE%20VEGETA&#199;&#195;O\LICITA&#199;&#195;O\Or&#231;amentos\orca-elet-refinaria%20por%20bloc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User\AppData\Roaming\Microsoft\AddIns\VExtenso.xla"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Nova%20pasta\file:\C:\Documents%20and%20Settings\Jos&#233;%20Geraldo\Meus%20documentos\JGAM\Projetos\Prefeituras\Pre_Pesqueira\FMC\ESCOLA_FMC\PLANILHA_OR&#199;AMENTARIA_FM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Nova%20pasta\file:\B:\MARCELLO\DIVERSOS\PORCELAN\DESMONTE\JUCASINH\PLFCUST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gtca\Downloads\Planilhas-Orcamentarias-Paudalho-v1\Planilha%20Or&#231;amentaria%2010433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Nova%20pasta\file:\H:\Users\GEO\Desktop\Rose\Or&#231;amentos%202010\Permutas%20-%202010\Permutas_RPA%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Nova%20pasta\file:\Servidor-jpr\arquivos%20jpr\Users\bernardo.beltrao\AppData\Local\Temp\_ZCTmp.Dir\4%20-%20MC%20_%20BLOCO%20APO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Nova%20pasta\file:\C:\12-EMPREENDIMENTOS\12.5-Projetos\2015\Msd\1-Serrita\R1\MSD.TIPO1.APROVADA(R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Ra&#237;sa\Documents\Padr&#227;o\BM%20-%20BOLETIM%20DE%20MEDI&#199;&#195;O.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Diego%20Alves\Downloads\Pav.%20e%20dren.%20vielas-Penedo-rev-002.xls" TargetMode="External"/><Relationship Id="rId1" Type="http://schemas.openxmlformats.org/officeDocument/2006/relationships/externalLinkPath" Target="file:///C:\Users\Diego%20Alves\Downloads\Pav.%20e%20dren.%20vielas-Penedo-rev-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INAL1"/>
      <sheetName val="CRONOGRAMA1"/>
      <sheetName val="fer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MEMÓRIA"/>
      <sheetName val="PLANILHA ORÇAMENTÁRIA"/>
      <sheetName val="PLANILHA ORÇAMENTÁRIA (2)"/>
      <sheetName val="Projeto Básico"/>
      <sheetName val="COMPOSIÇÕES "/>
      <sheetName val="CRONOGRAMA"/>
      <sheetName val="COMPOSIÇÃO DE BDI"/>
      <sheetName val="PLANILHA VENCEDORA"/>
      <sheetName val="BM"/>
      <sheetName val="RELATÓRIO FOTOGRÁFICO2"/>
    </sheetNames>
    <sheetDataSet>
      <sheetData sheetId="0"/>
      <sheetData sheetId="1">
        <row r="7">
          <cell r="R7" t="str">
            <v>Construção de Edifícios (também para Reformas)</v>
          </cell>
        </row>
        <row r="8">
          <cell r="R8" t="str">
            <v>Construção de Rodovias e Ferrovias (também para Recapeamento, Pavimentação e Praças)</v>
          </cell>
        </row>
        <row r="9">
          <cell r="R9" t="str">
            <v>Construção de Redes de Abastecimento de Água, Coleta de Esgoto e Construções Correlatas</v>
          </cell>
        </row>
        <row r="10">
          <cell r="R10" t="str">
            <v>Fornecimento de Materiais e Equipamentos (Aquisição indireta, em conjunto com obras)</v>
          </cell>
        </row>
      </sheetData>
      <sheetData sheetId="2"/>
      <sheetData sheetId="3"/>
      <sheetData sheetId="4"/>
      <sheetData sheetId="5"/>
      <sheetData sheetId="6"/>
      <sheetData sheetId="7"/>
      <sheetData sheetId="8"/>
      <sheetData sheetId="9">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 RESUMO"/>
      <sheetName val="MEMÓRIA"/>
      <sheetName val="PLANILHA COMPARATIVA"/>
      <sheetName val="CRONOGRAMA"/>
      <sheetName val="MAIS VANTAJOSA"/>
      <sheetName val="COMPOSIÇÕES "/>
      <sheetName val="RELATÓRIO FOTOGRÁFICO"/>
      <sheetName val="COMPOSIÇÃO DE BDI"/>
      <sheetName val="Projeto Básico"/>
      <sheetName val="ENCARGOS SOCIAIS"/>
      <sheetName val="PLANILHA VENCEDORA"/>
      <sheetName val="BM"/>
      <sheetName val="RELATÓRIO FOTOGRÁFICO BM"/>
    </sheetNames>
    <sheetDataSet>
      <sheetData sheetId="0"/>
      <sheetData sheetId="1">
        <row r="1">
          <cell r="D1" t="str">
            <v xml:space="preserve">MEMÓRIA DE CÁLCULOS </v>
          </cell>
        </row>
        <row r="4">
          <cell r="A4" t="str">
            <v>MUNICÍPIO/UF:</v>
          </cell>
          <cell r="D4" t="str">
            <v>GESTOR / AÇÃO:</v>
          </cell>
          <cell r="E4" t="str">
            <v>ENDEREÇO:</v>
          </cell>
          <cell r="M4" t="str">
            <v>REVISÃO: 00</v>
          </cell>
        </row>
        <row r="5">
          <cell r="A5" t="str">
            <v>SÃO LOUREÇO DA MATA / PE</v>
          </cell>
          <cell r="D5" t="str">
            <v>SECRETARIA DE INFRAESTRUTURA - DIRETORIA DE OBRAS</v>
          </cell>
        </row>
        <row r="7">
          <cell r="A7" t="str">
            <v xml:space="preserve">PROPONENTE:                                   </v>
          </cell>
          <cell r="D7" t="str">
            <v xml:space="preserve">OBJETO: </v>
          </cell>
          <cell r="E7" t="str">
            <v xml:space="preserve">EMPREENDIMENTO: </v>
          </cell>
          <cell r="R7" t="str">
            <v>Construção de Edifícios (também para Reformas)</v>
          </cell>
        </row>
        <row r="8">
          <cell r="A8" t="str">
            <v>PREFEITURA DE SÃO LOURENÇO DA MATA</v>
          </cell>
          <cell r="R8" t="str">
            <v>Construção de Rodovias e Ferrovias (também para Recapeamento, Pavimentação e Praças)</v>
          </cell>
        </row>
        <row r="9">
          <cell r="R9" t="str">
            <v>Construção de Redes de Abastecimento de Água, Coleta de Esgoto e Construções Correlatas</v>
          </cell>
        </row>
        <row r="10">
          <cell r="R10" t="str">
            <v>Fornecimento de Materiais e Equipamentos (Aquisição indireta, em conjunto com obras)</v>
          </cell>
        </row>
      </sheetData>
      <sheetData sheetId="2"/>
      <sheetData sheetId="3"/>
      <sheetData sheetId="4"/>
      <sheetData sheetId="5"/>
      <sheetData sheetId="6"/>
      <sheetData sheetId="7"/>
      <sheetData sheetId="8"/>
      <sheetData sheetId="9"/>
      <sheetData sheetId="10"/>
      <sheetData sheetId="11">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 &amp; MO"/>
      <sheetName val="COMPOSIÇÕES"/>
      <sheetName val="RESUMO"/>
      <sheetName val="PLANILHA"/>
      <sheetName val="ILUMINAÇÃO EXTERNA"/>
      <sheetName val="ADEQUAÇÃO ELÉTRICA E LÓGICA"/>
      <sheetName val="CABEAMENTO ESTRUTURADO"/>
      <sheetName val="CRONOGRAMA."/>
      <sheetName val="CRONOGRAMA"/>
      <sheetName val="LEIS SOCI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NECEDORES"/>
      <sheetName val="INSUMOS"/>
      <sheetName val="COMPOSICOES"/>
      <sheetName val="MM100"/>
      <sheetName val="MM102"/>
      <sheetName val="MM104"/>
      <sheetName val="MM110"/>
      <sheetName val="MM130"/>
      <sheetName val="MM131"/>
      <sheetName val="MM132"/>
      <sheetName val="MM133"/>
      <sheetName val="MM134"/>
      <sheetName val="MM139"/>
      <sheetName val="MM140"/>
      <sheetName val="MM141"/>
      <sheetName val="MM150"/>
      <sheetName val="MM162"/>
      <sheetName val="MM163"/>
      <sheetName val="MM167"/>
      <sheetName val="MM168"/>
      <sheetName val="MM169"/>
      <sheetName val="MM170"/>
      <sheetName val="MM171"/>
      <sheetName val="MM17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er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IG 03-08-2010"/>
      <sheetName val="PLANILHA"/>
      <sheetName val="MEMORIA"/>
    </sheetNames>
    <sheetDataSet>
      <sheetData sheetId="0" refreshError="1">
        <row r="3">
          <cell r="A3" t="str">
            <v>01.00.000</v>
          </cell>
          <cell r="B3" t="str">
            <v>CUSTO HORARIO DE EQUIPAMENTOS</v>
          </cell>
        </row>
        <row r="4">
          <cell r="A4" t="str">
            <v/>
          </cell>
        </row>
        <row r="5">
          <cell r="A5" t="str">
            <v>01.01.046</v>
          </cell>
          <cell r="B5" t="str">
            <v>CAVALO MECÂNICO COM CAPACIDADE DE 30 TON.POT.203HP - COM MÃO DE OBRA DO OPERADOR E COMBUSTÍVEL (SERVIÇO DIURNO). - HORA PRODUTIVA</v>
          </cell>
          <cell r="C5" t="str">
            <v>HP</v>
          </cell>
          <cell r="D5">
            <v>135.57499999999999</v>
          </cell>
          <cell r="E5">
            <v>108.46</v>
          </cell>
          <cell r="F5" t="str">
            <v>EMLURB</v>
          </cell>
        </row>
        <row r="6">
          <cell r="A6" t="str">
            <v>01.02.030</v>
          </cell>
          <cell r="B6" t="str">
            <v>RETRO ESCAVADEIRA SOBRE PNEUS POT.82HP - COM MÃO DE OBRA DO OPERADOR E COMBUSTÍVEL. (SERVIÇO DIURNO) - HORA PRODUTIVA</v>
          </cell>
          <cell r="C6" t="str">
            <v>HP</v>
          </cell>
          <cell r="D6">
            <v>105.8625</v>
          </cell>
          <cell r="E6">
            <v>84.69</v>
          </cell>
          <cell r="F6" t="str">
            <v>EMLURB</v>
          </cell>
        </row>
        <row r="7">
          <cell r="A7" t="str">
            <v>01.02.046</v>
          </cell>
          <cell r="B7" t="str">
            <v>ESCAVADEIRA HIDRÁULICA SOBRE ESTEIRA POT.123 HP - COM MÃO DE OBRA DO OPERADOR E COMBUSTÍVEL (SERVIÇO DIURNO) - HORA PRODUTIVA</v>
          </cell>
          <cell r="C7" t="str">
            <v>HP</v>
          </cell>
          <cell r="D7">
            <v>217.88749999999999</v>
          </cell>
          <cell r="E7">
            <v>174.31</v>
          </cell>
          <cell r="F7" t="str">
            <v>EMLURB</v>
          </cell>
        </row>
        <row r="8">
          <cell r="A8" t="str">
            <v>01.03.070</v>
          </cell>
          <cell r="B8" t="str">
            <v>VIBRADOR DE IMERSÃO ELÉTRICO 45MM - POT.2CV COM MÃO DE OBRA DO OPERADOR E ENERGIA ELÉTRICA (SERVIÇO DIURNO)</v>
          </cell>
          <cell r="C8" t="str">
            <v>HP</v>
          </cell>
          <cell r="D8">
            <v>9.0874999999999986</v>
          </cell>
          <cell r="E8">
            <v>7.27</v>
          </cell>
          <cell r="F8" t="str">
            <v>EMLURB</v>
          </cell>
        </row>
        <row r="9">
          <cell r="A9" t="str">
            <v>01.05.035</v>
          </cell>
          <cell r="B9" t="str">
            <v>GUINDASTE COM CAPACIDADE DE CARGA DE 2.235 KG E ALCANCE VERTICAL MAXIMO DE 8,60 M, ACOPLADO SOBRE CAMINHAO CARROCERIA- COM MAO DE OBRA DO OPERADOR E COMBUSTIVEL.(SERVICO DIURNO)</v>
          </cell>
          <cell r="C9" t="str">
            <v>HP</v>
          </cell>
          <cell r="D9">
            <v>110.15</v>
          </cell>
          <cell r="E9">
            <v>88.12</v>
          </cell>
          <cell r="F9" t="str">
            <v>EMLURB</v>
          </cell>
        </row>
        <row r="10">
          <cell r="A10" t="str">
            <v>01.08.010</v>
          </cell>
          <cell r="B10" t="str">
            <v>COMPRESSOR DE AR PORTATIL, REBOCAVEL, VAZAO 116 PCM (MOTOR DIESEL), INCLUSIVE COMBUSTIVEL (SERVIÇO DIURNO OU NOTURNO) - HORA PRODUTIVA.</v>
          </cell>
          <cell r="C10" t="str">
            <v>HP</v>
          </cell>
          <cell r="D10">
            <v>43.125</v>
          </cell>
          <cell r="E10">
            <v>34.5</v>
          </cell>
          <cell r="F10" t="str">
            <v>SEDUC</v>
          </cell>
        </row>
        <row r="11">
          <cell r="A11" t="str">
            <v>01.08.030</v>
          </cell>
          <cell r="B11" t="str">
            <v>MARTELETE TEX 32 PS, POT. 3HP, INCLUSIVE 10M. DE MANGUEIRA DE 3/4", ENGATE, BRAÇADEIRAS E PONTEIRO - COM MAO DE OBRA DO OPERADOR (SERVIÇO DIURNO) - HORA PRODUTIVA.</v>
          </cell>
          <cell r="C11" t="str">
            <v>HP</v>
          </cell>
          <cell r="D11">
            <v>13.887499999999999</v>
          </cell>
          <cell r="E11">
            <v>11.11</v>
          </cell>
          <cell r="F11" t="str">
            <v>SEDUC</v>
          </cell>
        </row>
        <row r="12">
          <cell r="A12" t="str">
            <v>02.00.000</v>
          </cell>
          <cell r="B12" t="str">
            <v>SERVICOS TECNICOS</v>
          </cell>
          <cell r="D12">
            <v>0</v>
          </cell>
        </row>
        <row r="13">
          <cell r="A13" t="str">
            <v>02.01.010</v>
          </cell>
          <cell r="B13" t="str">
            <v>LOCACAO DE EIXO DE PROJETO EM TANGENTE.</v>
          </cell>
          <cell r="C13" t="str">
            <v>m</v>
          </cell>
          <cell r="D13">
            <v>1.9500000000000002</v>
          </cell>
          <cell r="E13">
            <v>1.56</v>
          </cell>
          <cell r="F13" t="str">
            <v>EMLURB</v>
          </cell>
        </row>
        <row r="14">
          <cell r="A14" t="str">
            <v>02.01.020</v>
          </cell>
          <cell r="B14" t="str">
            <v>LOCACAO DE EIXO DE PROJETO EM CURVA.</v>
          </cell>
          <cell r="C14" t="str">
            <v>m</v>
          </cell>
          <cell r="D14">
            <v>2.3499999999999996</v>
          </cell>
          <cell r="E14">
            <v>1.88</v>
          </cell>
          <cell r="F14" t="str">
            <v>EMLURB</v>
          </cell>
        </row>
        <row r="15">
          <cell r="A15" t="str">
            <v>02.01.030</v>
          </cell>
          <cell r="B15" t="str">
            <v>LOCACAO DE QUADRAS RETANGULARES COM ATE 20 LOTES ( SEM MARCO DE CONCRETO ).</v>
          </cell>
          <cell r="C15" t="str">
            <v>Un</v>
          </cell>
          <cell r="D15">
            <v>444.61250000000001</v>
          </cell>
          <cell r="E15">
            <v>355.69</v>
          </cell>
          <cell r="F15" t="str">
            <v>EMLURB</v>
          </cell>
        </row>
        <row r="16">
          <cell r="A16" t="str">
            <v>02.01.040</v>
          </cell>
          <cell r="B16" t="str">
            <v>LOCACAO DE LOTES POPULARES EM QUADRA JA LOCADA ( SEM MARCO DE CONCRETO ).</v>
          </cell>
          <cell r="C16" t="str">
            <v>Un</v>
          </cell>
          <cell r="D16">
            <v>65.349999999999994</v>
          </cell>
          <cell r="E16">
            <v>52.28</v>
          </cell>
          <cell r="F16" t="str">
            <v>EMLURB</v>
          </cell>
        </row>
        <row r="17">
          <cell r="A17" t="str">
            <v>02.01.050</v>
          </cell>
          <cell r="B17" t="str">
            <v>LOCACAO DE PONTOS ( ESTACA, PILARES, EIXO DE OBRAS ) COM TRANSFERENCIA DE MARCACAO PARA GABARITO LATERAL, INCLUSIVE LOCACAO DO GABARITO.</v>
          </cell>
          <cell r="C17" t="str">
            <v>Un</v>
          </cell>
          <cell r="D17">
            <v>252.77500000000001</v>
          </cell>
          <cell r="E17">
            <v>202.22</v>
          </cell>
          <cell r="F17" t="str">
            <v>EMLURB</v>
          </cell>
        </row>
        <row r="18">
          <cell r="A18" t="str">
            <v>02.01.060</v>
          </cell>
          <cell r="B18" t="str">
            <v>LEVANTAMENTO DE POLIGONAIS.</v>
          </cell>
          <cell r="C18" t="str">
            <v>m</v>
          </cell>
          <cell r="D18">
            <v>1.3875000000000002</v>
          </cell>
          <cell r="E18">
            <v>1.1100000000000001</v>
          </cell>
          <cell r="F18" t="str">
            <v>EMLURB</v>
          </cell>
        </row>
        <row r="19">
          <cell r="A19" t="str">
            <v>02.01.070</v>
          </cell>
          <cell r="B19" t="str">
            <v>LEVANTAMENTO DE CASAS ATE 150 M2.</v>
          </cell>
          <cell r="C19" t="str">
            <v>Un</v>
          </cell>
          <cell r="D19">
            <v>10.0375</v>
          </cell>
          <cell r="E19">
            <v>8.0299999999999994</v>
          </cell>
          <cell r="F19" t="str">
            <v>EMLURB</v>
          </cell>
        </row>
        <row r="20">
          <cell r="A20" t="str">
            <v>02.01.080</v>
          </cell>
          <cell r="B20" t="str">
            <v>LEVANTAMENTO DE MURO, MEIO FIO, MARGEM DE CANAIS, TESTADAS.</v>
          </cell>
          <cell r="C20" t="str">
            <v>m</v>
          </cell>
          <cell r="D20">
            <v>0.27500000000000002</v>
          </cell>
          <cell r="E20">
            <v>0.22</v>
          </cell>
          <cell r="F20" t="str">
            <v>EMLURB</v>
          </cell>
        </row>
        <row r="21">
          <cell r="A21" t="str">
            <v>02.01.090</v>
          </cell>
          <cell r="B21" t="str">
            <v>LEVANTAMENTO DE POSTES, ARVORES E MARCOS.</v>
          </cell>
          <cell r="C21" t="str">
            <v>Un</v>
          </cell>
          <cell r="D21">
            <v>1.9500000000000002</v>
          </cell>
          <cell r="E21">
            <v>1.56</v>
          </cell>
          <cell r="F21" t="str">
            <v>EMLURB</v>
          </cell>
        </row>
        <row r="22">
          <cell r="A22" t="str">
            <v>02.01.100</v>
          </cell>
          <cell r="B22" t="str">
            <v>LEVANTAMENTO DE PONTES E PONTILHOES.</v>
          </cell>
          <cell r="C22" t="str">
            <v>Un</v>
          </cell>
          <cell r="D22">
            <v>6.8250000000000002</v>
          </cell>
          <cell r="E22">
            <v>5.46</v>
          </cell>
          <cell r="F22" t="str">
            <v>EMLURB</v>
          </cell>
        </row>
        <row r="23">
          <cell r="A23" t="str">
            <v>02.01.110</v>
          </cell>
          <cell r="B23" t="str">
            <v>LEVANTAMENTO DE BUEIROS E POCOS DE VISITA.</v>
          </cell>
          <cell r="C23" t="str">
            <v>Un</v>
          </cell>
          <cell r="D23">
            <v>4.8624999999999998</v>
          </cell>
          <cell r="E23">
            <v>3.89</v>
          </cell>
          <cell r="F23" t="str">
            <v>EMLURB</v>
          </cell>
        </row>
        <row r="24">
          <cell r="A24" t="str">
            <v>02.01.120</v>
          </cell>
          <cell r="B24" t="str">
            <v>LEVANTAMENTO CADASTRAL DE AREA COM DENSIDADE DE ATE 80 HABITACOES POR HECTARE.</v>
          </cell>
          <cell r="C24" t="str">
            <v>HA</v>
          </cell>
          <cell r="D24">
            <v>2517.4625000000001</v>
          </cell>
          <cell r="E24">
            <v>2013.97</v>
          </cell>
          <cell r="F24" t="str">
            <v>EMLURB</v>
          </cell>
        </row>
        <row r="25">
          <cell r="A25" t="str">
            <v>02.01.130</v>
          </cell>
          <cell r="B25" t="str">
            <v>NIVELAMENTO DE EIXO DE LOCACAO.</v>
          </cell>
          <cell r="C25" t="str">
            <v>m</v>
          </cell>
          <cell r="D25">
            <v>0.77500000000000002</v>
          </cell>
          <cell r="E25">
            <v>0.62</v>
          </cell>
          <cell r="F25" t="str">
            <v>EMLURB</v>
          </cell>
        </row>
        <row r="26">
          <cell r="A26" t="str">
            <v>02.01.140</v>
          </cell>
          <cell r="B26" t="str">
            <v>NIVELAMENTO DE SECCOES TRANSVERSAIS.</v>
          </cell>
          <cell r="C26" t="str">
            <v>m</v>
          </cell>
          <cell r="D26">
            <v>0.77500000000000002</v>
          </cell>
          <cell r="E26">
            <v>0.62</v>
          </cell>
          <cell r="F26" t="str">
            <v>EMLURB</v>
          </cell>
        </row>
        <row r="27">
          <cell r="A27" t="str">
            <v>02.01.150</v>
          </cell>
          <cell r="B27" t="str">
            <v>TRANSPORTE DE COTA.</v>
          </cell>
          <cell r="C27" t="str">
            <v>m</v>
          </cell>
          <cell r="D27">
            <v>0.66250000000000009</v>
          </cell>
          <cell r="E27">
            <v>0.53</v>
          </cell>
          <cell r="F27" t="str">
            <v>EMLURB</v>
          </cell>
        </row>
        <row r="28">
          <cell r="A28" t="str">
            <v>02.01.160</v>
          </cell>
          <cell r="B28" t="str">
            <v>LEVANTAMENTO ALTIMETRICO POR HECTARE.</v>
          </cell>
          <cell r="C28" t="str">
            <v>HA</v>
          </cell>
          <cell r="D28">
            <v>720.95</v>
          </cell>
          <cell r="E28">
            <v>576.76</v>
          </cell>
          <cell r="F28" t="str">
            <v>EMLURB</v>
          </cell>
        </row>
        <row r="29">
          <cell r="A29" t="str">
            <v>02.01.170</v>
          </cell>
          <cell r="B29" t="str">
            <v>LEVANTAMENTO ALTIMETRICO DE SECCOES POR TAQUIOMETRIA.</v>
          </cell>
          <cell r="C29" t="str">
            <v>m</v>
          </cell>
          <cell r="D29">
            <v>1.0249999999999999</v>
          </cell>
          <cell r="E29">
            <v>0.82</v>
          </cell>
          <cell r="F29" t="str">
            <v>EMLURB</v>
          </cell>
        </row>
        <row r="30">
          <cell r="A30" t="str">
            <v>02.01.180</v>
          </cell>
          <cell r="B30" t="str">
            <v>DESENHO ALTIMETRICO DE PERFIL LONGITUDINAL E TRANSVERSAL, INCLUSIVE PAPEL - ESCALA 1 200 E 1 20.</v>
          </cell>
          <cell r="C30" t="str">
            <v>m</v>
          </cell>
          <cell r="D30">
            <v>1.8625</v>
          </cell>
          <cell r="E30">
            <v>1.49</v>
          </cell>
          <cell r="F30" t="str">
            <v>EMLURB</v>
          </cell>
        </row>
        <row r="31">
          <cell r="A31" t="str">
            <v>02.01.200</v>
          </cell>
          <cell r="B31" t="str">
            <v>SERVICO TOPOGRAFICO DE PEQUENO PORTE ( PRECO MINIMO ),DIARIA DE UMA EQUIPE COM TOPOGRAFO, QUATRO AUXILIARES , TEODOLITO , NIVEL OTICO ETC.</v>
          </cell>
          <cell r="C31" t="str">
            <v>Un</v>
          </cell>
          <cell r="D31">
            <v>906.72500000000002</v>
          </cell>
          <cell r="E31">
            <v>725.38</v>
          </cell>
          <cell r="F31" t="str">
            <v>EMLURB</v>
          </cell>
        </row>
        <row r="32">
          <cell r="A32" t="str">
            <v/>
          </cell>
          <cell r="D32">
            <v>0</v>
          </cell>
        </row>
        <row r="33">
          <cell r="A33" t="str">
            <v>03.00.000</v>
          </cell>
          <cell r="B33" t="str">
            <v>SERVICOS PRELIMINARES</v>
          </cell>
          <cell r="D33">
            <v>0</v>
          </cell>
        </row>
        <row r="34">
          <cell r="A34" t="str">
            <v>03.01.010</v>
          </cell>
          <cell r="B34" t="str">
            <v>DEMOLICAO DE COBERTURA COM TELHAS CERAMICAS.</v>
          </cell>
          <cell r="C34" t="str">
            <v>m2</v>
          </cell>
          <cell r="D34">
            <v>4.6999999999999993</v>
          </cell>
          <cell r="E34">
            <v>3.76</v>
          </cell>
          <cell r="F34" t="str">
            <v>EMLURB</v>
          </cell>
        </row>
        <row r="35">
          <cell r="A35" t="str">
            <v>03.01.020</v>
          </cell>
          <cell r="B35" t="str">
            <v>DEMOLICAO DE COBERTURA COM TELHA ONDULADA DE FIBROCIMENTO.</v>
          </cell>
          <cell r="C35" t="str">
            <v>m2</v>
          </cell>
          <cell r="D35">
            <v>1.925</v>
          </cell>
          <cell r="E35">
            <v>1.54</v>
          </cell>
          <cell r="F35" t="str">
            <v>EMLURB</v>
          </cell>
        </row>
        <row r="36">
          <cell r="A36" t="str">
            <v>03.01.025</v>
          </cell>
          <cell r="B36" t="str">
            <v>REMOÇÃO DE COBERTA COM TELHAS DE CIMENTO AMIANTO TIPO KALHETA OU CANALETA 49, SENDO A ÁREA MEDIDA NA PROJEÇÃO HORIZONTAL.</v>
          </cell>
          <cell r="C36" t="str">
            <v>m2</v>
          </cell>
          <cell r="D36">
            <v>6.35</v>
          </cell>
          <cell r="E36">
            <v>5.08</v>
          </cell>
        </row>
        <row r="37">
          <cell r="A37" t="str">
            <v>03.01.030</v>
          </cell>
          <cell r="B37" t="str">
            <v>DEMOLICAO DE ESTRUTURA DE MADEIRA PARA COBERTA.</v>
          </cell>
          <cell r="C37" t="str">
            <v>m2</v>
          </cell>
          <cell r="D37">
            <v>12.05</v>
          </cell>
          <cell r="E37">
            <v>9.64</v>
          </cell>
          <cell r="F37" t="str">
            <v>EMLURB</v>
          </cell>
        </row>
        <row r="38">
          <cell r="A38" t="str">
            <v>03.01.032</v>
          </cell>
          <cell r="B38" t="str">
            <v>DEMOLIÇÃO DE ESTRUTURA METÁLICA DE COBERTA (12 A 14KG/M2)</v>
          </cell>
          <cell r="C38" t="str">
            <v>m2</v>
          </cell>
          <cell r="D38">
            <v>11.6</v>
          </cell>
          <cell r="E38">
            <v>9.2799999999999994</v>
          </cell>
          <cell r="F38" t="str">
            <v>SEDUC</v>
          </cell>
        </row>
        <row r="39">
          <cell r="A39" t="str">
            <v>03.01.033</v>
          </cell>
          <cell r="B39" t="str">
            <v>RETIRADA DE ESTRUTURA DE MADEIRA PARA TELHAS DE FIBROCIMENTO, ALUMÍNIO OU PLÁSTICO.</v>
          </cell>
          <cell r="C39" t="str">
            <v>m2</v>
          </cell>
          <cell r="D39">
            <v>2.8624999999999998</v>
          </cell>
          <cell r="E39">
            <v>2.29</v>
          </cell>
          <cell r="F39" t="str">
            <v>SEDUC</v>
          </cell>
        </row>
        <row r="40">
          <cell r="A40" t="str">
            <v>03.01.035</v>
          </cell>
          <cell r="B40" t="str">
            <v>RETIRADA DE TELHA DE ALUMÍNIO.</v>
          </cell>
          <cell r="C40" t="str">
            <v>m2</v>
          </cell>
          <cell r="D40">
            <v>2.0499999999999998</v>
          </cell>
          <cell r="E40">
            <v>1.64</v>
          </cell>
          <cell r="F40" t="str">
            <v>SEDUC</v>
          </cell>
        </row>
        <row r="41">
          <cell r="A41" t="str">
            <v>03.01.040</v>
          </cell>
          <cell r="B41" t="str">
            <v>DEMOLICAO DE FORRO EM ESTUQUE.</v>
          </cell>
          <cell r="C41" t="str">
            <v>m2</v>
          </cell>
          <cell r="D41">
            <v>7.1625000000000005</v>
          </cell>
          <cell r="E41">
            <v>5.73</v>
          </cell>
          <cell r="F41" t="str">
            <v>EMLURB</v>
          </cell>
        </row>
        <row r="42">
          <cell r="A42" t="str">
            <v>03.01.042</v>
          </cell>
          <cell r="B42" t="str">
            <v>DEMOLICAO DE FORRO EM PLACAS DE GESSO APLICADAS EM ESTRUTURA DE MADEIRA OU LAJE.</v>
          </cell>
          <cell r="C42" t="str">
            <v>m2</v>
          </cell>
          <cell r="D42">
            <v>3.0625</v>
          </cell>
          <cell r="E42">
            <v>2.4500000000000002</v>
          </cell>
          <cell r="F42" t="str">
            <v>EMLURB</v>
          </cell>
        </row>
        <row r="43">
          <cell r="A43" t="str">
            <v>03.01.044</v>
          </cell>
          <cell r="B43" t="str">
            <v>DEMOLICAO DE FORRO EM MADEIRA</v>
          </cell>
          <cell r="C43" t="str">
            <v>m2</v>
          </cell>
          <cell r="D43">
            <v>4.3</v>
          </cell>
          <cell r="E43">
            <v>3.44</v>
          </cell>
          <cell r="F43" t="str">
            <v>EMLURB</v>
          </cell>
        </row>
        <row r="44">
          <cell r="A44" t="str">
            <v>03.01.046</v>
          </cell>
          <cell r="B44" t="str">
            <v>DEMOLIÇÃO DE FORRO EM PVC</v>
          </cell>
          <cell r="C44" t="str">
            <v>m2</v>
          </cell>
          <cell r="D44">
            <v>2.0625</v>
          </cell>
          <cell r="E44">
            <v>1.65</v>
          </cell>
          <cell r="F44" t="str">
            <v>SEDUC</v>
          </cell>
        </row>
        <row r="45">
          <cell r="A45" t="str">
            <v>03.01.047</v>
          </cell>
          <cell r="B45" t="str">
            <v>DEMOLIÇÃO DE FORROS (FORROPACOTE, GESSO ACARTONADO E METÁLICO)</v>
          </cell>
          <cell r="C45" t="str">
            <v>m2</v>
          </cell>
          <cell r="D45">
            <v>2.7625000000000002</v>
          </cell>
          <cell r="E45">
            <v>2.21</v>
          </cell>
          <cell r="F45" t="str">
            <v>SEDUC</v>
          </cell>
        </row>
        <row r="46">
          <cell r="A46" t="str">
            <v>03.01.050</v>
          </cell>
          <cell r="B46" t="str">
            <v>RETIRADA DE ESQUADRIAS DE MADEIRA OU METALICAS.</v>
          </cell>
          <cell r="C46" t="str">
            <v>m2</v>
          </cell>
          <cell r="D46">
            <v>5.3000000000000007</v>
          </cell>
          <cell r="E46">
            <v>4.24</v>
          </cell>
          <cell r="F46" t="str">
            <v>EMLURB</v>
          </cell>
        </row>
        <row r="47">
          <cell r="A47" t="str">
            <v>03.01.052</v>
          </cell>
          <cell r="B47" t="str">
            <v>RETIRADA DE DIVISÓRIA TIPO EUCATEX OU SIMILAR</v>
          </cell>
          <cell r="C47" t="str">
            <v>m2</v>
          </cell>
          <cell r="D47">
            <v>5.7125000000000004</v>
          </cell>
          <cell r="E47">
            <v>4.57</v>
          </cell>
          <cell r="F47" t="str">
            <v>SEDUC</v>
          </cell>
        </row>
        <row r="48">
          <cell r="A48" t="str">
            <v>03.01.053</v>
          </cell>
          <cell r="B48" t="str">
            <v>REMOÇÃO DE ALAMBRADO EM TELA INCLUSIVE ESTRUTURA DE SUSTENTAÇÃO EM TUBOS DE FERRO GALVANIZADO.</v>
          </cell>
          <cell r="C48" t="str">
            <v>m2</v>
          </cell>
          <cell r="D48">
            <v>1.5249999999999999</v>
          </cell>
          <cell r="E48">
            <v>1.22</v>
          </cell>
          <cell r="F48" t="str">
            <v>SEDUC</v>
          </cell>
        </row>
        <row r="49">
          <cell r="A49" t="str">
            <v>03.01.054</v>
          </cell>
          <cell r="B49" t="str">
            <v>RETIRADA DE TELA DE AÇO GALVANIZADO, FIXADA COM ARAME GALVANIZADO PARA REAPROVEITAMENTO.</v>
          </cell>
          <cell r="C49" t="str">
            <v>m2</v>
          </cell>
          <cell r="D49">
            <v>1.2250000000000001</v>
          </cell>
          <cell r="E49">
            <v>0.98</v>
          </cell>
          <cell r="F49" t="str">
            <v>SEDUC</v>
          </cell>
        </row>
        <row r="50">
          <cell r="A50" t="str">
            <v>03.01.055</v>
          </cell>
          <cell r="B50" t="str">
            <v xml:space="preserve">DEMOLIÇÃO DE CERCA COM MOURÕES DE CONCRETO E TELA. </v>
          </cell>
          <cell r="C50" t="str">
            <v>m</v>
          </cell>
          <cell r="D50">
            <v>12.2</v>
          </cell>
          <cell r="E50">
            <v>9.76</v>
          </cell>
          <cell r="F50" t="str">
            <v>SEDUC</v>
          </cell>
        </row>
        <row r="51">
          <cell r="A51" t="str">
            <v>03.01.058</v>
          </cell>
          <cell r="B51" t="str">
            <v>DEMOLICAO DE PISO VINILICO OU EMBORRACHADO.</v>
          </cell>
          <cell r="C51" t="str">
            <v>m2</v>
          </cell>
          <cell r="D51">
            <v>6.2375000000000007</v>
          </cell>
          <cell r="E51">
            <v>4.99</v>
          </cell>
          <cell r="F51" t="str">
            <v>EMLURB</v>
          </cell>
        </row>
        <row r="52">
          <cell r="A52" t="str">
            <v>03.01.060</v>
          </cell>
          <cell r="B52" t="str">
            <v>DEMOLICAO DE REVESTIMENTO DE PISO EM CIMENTADO.</v>
          </cell>
          <cell r="C52" t="str">
            <v>m2</v>
          </cell>
          <cell r="D52">
            <v>4.1499999999999995</v>
          </cell>
          <cell r="E52">
            <v>3.32</v>
          </cell>
          <cell r="F52" t="str">
            <v>EMLURB</v>
          </cell>
        </row>
        <row r="53">
          <cell r="A53" t="str">
            <v>03.01.070</v>
          </cell>
          <cell r="B53" t="str">
            <v>DEMOLICAO DE REVESTIMENTO DE PISO EM CIMENTADO INCLUSIVE LASTRO DE CONCRETO.</v>
          </cell>
          <cell r="C53" t="str">
            <v>m2</v>
          </cell>
          <cell r="D53">
            <v>9.0124999999999993</v>
          </cell>
          <cell r="E53">
            <v>7.21</v>
          </cell>
          <cell r="F53" t="str">
            <v>EMLURB</v>
          </cell>
        </row>
        <row r="54">
          <cell r="A54" t="str">
            <v>03.01.080</v>
          </cell>
          <cell r="B54" t="str">
            <v>DEMOLICAO DE REVESTIMENTO DE PISO COM LADRILHO HIDRAULICO OU CERAMICO.</v>
          </cell>
          <cell r="C54" t="str">
            <v>m2</v>
          </cell>
          <cell r="D54">
            <v>4.8499999999999996</v>
          </cell>
          <cell r="E54">
            <v>3.88</v>
          </cell>
          <cell r="F54" t="str">
            <v>EMLURB</v>
          </cell>
        </row>
        <row r="55">
          <cell r="A55" t="str">
            <v>03.01.090</v>
          </cell>
          <cell r="B55" t="str">
            <v>DEMOLICAO DE REVESTIMENTO DE PISO COM LADRILHO HIDRAULICO OU CERAMICO INCLUSIVE LASTRO DE CONCRETO.</v>
          </cell>
          <cell r="C55" t="str">
            <v>m2</v>
          </cell>
          <cell r="D55">
            <v>9.7124999999999986</v>
          </cell>
          <cell r="E55">
            <v>7.77</v>
          </cell>
          <cell r="F55" t="str">
            <v>EMLURB</v>
          </cell>
        </row>
        <row r="56">
          <cell r="A56" t="str">
            <v>03.01.100</v>
          </cell>
          <cell r="B56" t="str">
            <v>DEMOLICAO DE REVESTIMENTO DE PISO EM TACOS OU ASSOALHOS EM MADEIRA.</v>
          </cell>
          <cell r="C56" t="str">
            <v>m2</v>
          </cell>
          <cell r="D56">
            <v>10.824999999999999</v>
          </cell>
          <cell r="E56">
            <v>8.66</v>
          </cell>
          <cell r="F56" t="str">
            <v>EMLURB</v>
          </cell>
        </row>
        <row r="57">
          <cell r="A57" t="str">
            <v>03.01.102</v>
          </cell>
          <cell r="B57" t="str">
            <v>DEMOLIÇÃO DE PISO REVESTIDO EM GRANILITE.</v>
          </cell>
          <cell r="C57" t="str">
            <v>m2</v>
          </cell>
          <cell r="D57">
            <v>9.6750000000000007</v>
          </cell>
          <cell r="E57">
            <v>7.74</v>
          </cell>
          <cell r="F57" t="str">
            <v>SEDUC</v>
          </cell>
        </row>
        <row r="58">
          <cell r="A58" t="str">
            <v>03.01.103</v>
          </cell>
          <cell r="B58" t="str">
            <v>DEMOLIÇÃO DE RODAPÉ DE GRANILITE COM H=10 CM.</v>
          </cell>
          <cell r="C58" t="str">
            <v>m</v>
          </cell>
          <cell r="D58">
            <v>0.96250000000000002</v>
          </cell>
          <cell r="E58">
            <v>0.77</v>
          </cell>
          <cell r="F58" t="str">
            <v>SEDUC</v>
          </cell>
        </row>
        <row r="59">
          <cell r="A59" t="str">
            <v>03.01.104</v>
          </cell>
          <cell r="B59" t="str">
            <v>DEMOLIÇÃO CUIDADOSA DE PISO EM GRANITO</v>
          </cell>
          <cell r="C59" t="str">
            <v>m2</v>
          </cell>
          <cell r="D59">
            <v>15.487500000000001</v>
          </cell>
          <cell r="E59">
            <v>12.39</v>
          </cell>
          <cell r="F59" t="str">
            <v>SEDUC</v>
          </cell>
        </row>
        <row r="60">
          <cell r="A60" t="str">
            <v>03.01.110</v>
          </cell>
          <cell r="B60" t="str">
            <v>DEMOLICAO DE PASSEIO EM PEDRA PORTUGUESA.</v>
          </cell>
          <cell r="C60" t="str">
            <v>m2</v>
          </cell>
          <cell r="D60">
            <v>3.6625000000000001</v>
          </cell>
          <cell r="E60">
            <v>2.93</v>
          </cell>
          <cell r="F60" t="str">
            <v>EMLURB</v>
          </cell>
        </row>
        <row r="61">
          <cell r="A61" t="str">
            <v>03.01.120</v>
          </cell>
          <cell r="B61" t="str">
            <v>DEMOLICAO DE REVESTIMENTO COM AZULEJOS OU CERAMICAS.</v>
          </cell>
          <cell r="C61" t="str">
            <v>m2</v>
          </cell>
          <cell r="D61">
            <v>10.0375</v>
          </cell>
          <cell r="E61">
            <v>8.0299999999999994</v>
          </cell>
          <cell r="F61" t="str">
            <v>EMLURB</v>
          </cell>
        </row>
        <row r="62">
          <cell r="A62" t="str">
            <v>03.01.130</v>
          </cell>
          <cell r="B62" t="str">
            <v>DEMOLICAO DE REVESTIMENTO COM ARGAMASSA DE CAL E AREIA.</v>
          </cell>
          <cell r="C62" t="str">
            <v>m2</v>
          </cell>
          <cell r="D62">
            <v>3.6625000000000001</v>
          </cell>
          <cell r="E62">
            <v>2.93</v>
          </cell>
          <cell r="F62" t="str">
            <v>EMLURB</v>
          </cell>
        </row>
        <row r="63">
          <cell r="A63" t="str">
            <v>03.01.140</v>
          </cell>
          <cell r="B63" t="str">
            <v>DEMOLICAO DE REVESTIMENTO COM ARGAMASSA DE CIMENTO E AREIA</v>
          </cell>
          <cell r="C63" t="str">
            <v>m2</v>
          </cell>
          <cell r="D63">
            <v>6.2375000000000007</v>
          </cell>
          <cell r="E63">
            <v>4.99</v>
          </cell>
          <cell r="F63" t="str">
            <v>EMLURB</v>
          </cell>
        </row>
        <row r="64">
          <cell r="A64" t="str">
            <v>03.01.150</v>
          </cell>
          <cell r="B64" t="str">
            <v>DEMOLICAO DE ALVENARIA DE 1/2 VEZ COM PREPARO PARA REMOCAO.</v>
          </cell>
          <cell r="C64" t="str">
            <v>m2</v>
          </cell>
          <cell r="D64">
            <v>7.35</v>
          </cell>
          <cell r="E64">
            <v>5.88</v>
          </cell>
          <cell r="F64" t="str">
            <v>EMLURB</v>
          </cell>
        </row>
        <row r="65">
          <cell r="A65" t="str">
            <v>03.01.160</v>
          </cell>
          <cell r="B65" t="str">
            <v>DEMOLICAO DE ALVENARIA DE 1 VEZ COM PREPARO PARA REMOCAO.</v>
          </cell>
          <cell r="C65" t="str">
            <v>m2</v>
          </cell>
          <cell r="D65">
            <v>12.662500000000001</v>
          </cell>
          <cell r="E65">
            <v>10.130000000000001</v>
          </cell>
          <cell r="F65" t="str">
            <v>EMLURB</v>
          </cell>
        </row>
        <row r="66">
          <cell r="A66" t="str">
            <v>03.01.161</v>
          </cell>
          <cell r="B66" t="str">
            <v>DEMOLIÇÃO DE ALVENARIA DE 1 1/2 VEZ COM PREPARO PARA REMOÇÃO</v>
          </cell>
          <cell r="C66" t="str">
            <v>m2</v>
          </cell>
          <cell r="D66">
            <v>17.675000000000001</v>
          </cell>
          <cell r="E66">
            <v>14.14</v>
          </cell>
          <cell r="F66" t="str">
            <v>SEDUC</v>
          </cell>
        </row>
        <row r="67">
          <cell r="A67" t="str">
            <v>03.01.162</v>
          </cell>
          <cell r="B67" t="str">
            <v>CORTE MANUAL EM ALVENARIA DE TIJOLOS FURADOS</v>
          </cell>
          <cell r="C67" t="str">
            <v>m3</v>
          </cell>
          <cell r="D67">
            <v>50.512499999999996</v>
          </cell>
          <cell r="E67">
            <v>40.409999999999997</v>
          </cell>
          <cell r="F67" t="str">
            <v>SEDUC</v>
          </cell>
        </row>
        <row r="68">
          <cell r="A68" t="str">
            <v>03.01.163</v>
          </cell>
          <cell r="B68" t="str">
            <v>DEMOLIÇÃO DE PAREDE DE GESSO, INCLUSIVE PREPARO PARA REMOÇÃO</v>
          </cell>
          <cell r="C68" t="str">
            <v>m3</v>
          </cell>
          <cell r="D68">
            <v>7.4750000000000005</v>
          </cell>
          <cell r="E68">
            <v>5.98</v>
          </cell>
          <cell r="F68" t="str">
            <v>SEDUC</v>
          </cell>
        </row>
        <row r="69">
          <cell r="A69" t="str">
            <v>03.01.170</v>
          </cell>
          <cell r="B69" t="str">
            <v>DEMOLICAO DE ALVENARIA DE TIJOLOS MACICOS.</v>
          </cell>
          <cell r="C69" t="str">
            <v>m3</v>
          </cell>
          <cell r="D69">
            <v>87.337500000000006</v>
          </cell>
          <cell r="E69">
            <v>69.87</v>
          </cell>
          <cell r="F69" t="str">
            <v>EMLURB</v>
          </cell>
        </row>
        <row r="70">
          <cell r="A70" t="str">
            <v>03.01.172</v>
          </cell>
          <cell r="B70" t="str">
            <v>APICOAMENTO EM ALVENARIA DE TIJOLO APARENTE</v>
          </cell>
          <cell r="C70" t="str">
            <v>m2</v>
          </cell>
          <cell r="D70">
            <v>1.5249999999999999</v>
          </cell>
          <cell r="E70">
            <v>1.22</v>
          </cell>
          <cell r="F70" t="str">
            <v>SEDUC</v>
          </cell>
        </row>
        <row r="71">
          <cell r="A71" t="str">
            <v>03.01.173</v>
          </cell>
          <cell r="B71" t="str">
            <v>RECORTE COM DEMOLIÇÃO MANUAL DE ALVENARIA DE TIJOLO MACIÇO</v>
          </cell>
          <cell r="C71" t="str">
            <v>m3</v>
          </cell>
          <cell r="D71">
            <v>104.60000000000001</v>
          </cell>
          <cell r="E71">
            <v>83.68</v>
          </cell>
          <cell r="F71" t="str">
            <v>SEDUC</v>
          </cell>
        </row>
        <row r="72">
          <cell r="A72" t="str">
            <v>03.01.174</v>
          </cell>
          <cell r="B72" t="str">
            <v>CORTE COM MAÇARICO OXIACETILENO TUBULAÇÃO AÇO 2".</v>
          </cell>
          <cell r="C72" t="str">
            <v>Un</v>
          </cell>
          <cell r="D72">
            <v>0.6875</v>
          </cell>
          <cell r="E72">
            <v>0.55000000000000004</v>
          </cell>
          <cell r="F72" t="str">
            <v>SEDUC</v>
          </cell>
        </row>
        <row r="73">
          <cell r="A73" t="str">
            <v>03.01.180</v>
          </cell>
          <cell r="B73" t="str">
            <v>DEMOLICAO DE ALVENARIA DE PEDRA REJUNTADA.</v>
          </cell>
          <cell r="C73" t="str">
            <v>m3</v>
          </cell>
          <cell r="D73">
            <v>102.0125</v>
          </cell>
          <cell r="E73">
            <v>81.61</v>
          </cell>
          <cell r="F73" t="str">
            <v>EMLURB</v>
          </cell>
        </row>
        <row r="74">
          <cell r="A74" t="str">
            <v/>
          </cell>
          <cell r="D74">
            <v>0</v>
          </cell>
        </row>
        <row r="75">
          <cell r="A75" t="str">
            <v>03.01.190</v>
          </cell>
          <cell r="B75" t="str">
            <v>DEMOLICAO DE ALVENARIA DE PEDRA SECA.</v>
          </cell>
          <cell r="C75" t="str">
            <v>m3</v>
          </cell>
          <cell r="D75">
            <v>42</v>
          </cell>
          <cell r="E75">
            <v>33.6</v>
          </cell>
          <cell r="F75" t="str">
            <v>EMLURB</v>
          </cell>
        </row>
        <row r="76">
          <cell r="A76" t="str">
            <v/>
          </cell>
          <cell r="D76">
            <v>0</v>
          </cell>
        </row>
        <row r="77">
          <cell r="A77" t="str">
            <v>03.01.191</v>
          </cell>
          <cell r="B77" t="str">
            <v>DEMOLIÇÃO DE ALVENARIA EM COBOGÓ COM PREPARO PARA REMOÇÃO.</v>
          </cell>
          <cell r="C77" t="str">
            <v>m2</v>
          </cell>
          <cell r="D77">
            <v>5.05</v>
          </cell>
          <cell r="E77">
            <v>4.04</v>
          </cell>
          <cell r="F77" t="str">
            <v>SEDUC</v>
          </cell>
        </row>
        <row r="78">
          <cell r="A78" t="str">
            <v/>
          </cell>
          <cell r="D78">
            <v>0</v>
          </cell>
        </row>
        <row r="79">
          <cell r="A79" t="str">
            <v>03.01.192</v>
          </cell>
          <cell r="B79" t="str">
            <v>RETIRADA DE CAIXA PRÉ-MOLDADA DE AR CONDICIONADO</v>
          </cell>
          <cell r="C79" t="str">
            <v>Un</v>
          </cell>
          <cell r="D79">
            <v>28.55</v>
          </cell>
          <cell r="E79">
            <v>22.84</v>
          </cell>
          <cell r="F79" t="str">
            <v>SEDUC</v>
          </cell>
        </row>
        <row r="80">
          <cell r="A80" t="str">
            <v/>
          </cell>
          <cell r="D80">
            <v>0</v>
          </cell>
        </row>
        <row r="81">
          <cell r="A81" t="str">
            <v>03.01.200</v>
          </cell>
          <cell r="B81" t="str">
            <v>DEMOLICAO MANUAL DE CONCRETO SIMPLES.</v>
          </cell>
          <cell r="C81" t="str">
            <v>m3</v>
          </cell>
          <cell r="D81">
            <v>90.112500000000011</v>
          </cell>
          <cell r="E81">
            <v>72.09</v>
          </cell>
          <cell r="F81" t="str">
            <v>EMLURB</v>
          </cell>
        </row>
        <row r="82">
          <cell r="A82" t="str">
            <v/>
          </cell>
          <cell r="D82">
            <v>0</v>
          </cell>
        </row>
        <row r="83">
          <cell r="A83" t="str">
            <v>03.01.210</v>
          </cell>
          <cell r="B83" t="str">
            <v>DEMOLICAO MANUAL DE CONCRETO ARMADO.</v>
          </cell>
          <cell r="C83" t="str">
            <v>m3</v>
          </cell>
          <cell r="D83">
            <v>124.7625</v>
          </cell>
          <cell r="E83">
            <v>99.81</v>
          </cell>
          <cell r="F83" t="str">
            <v>EMLURB</v>
          </cell>
        </row>
        <row r="84">
          <cell r="A84" t="str">
            <v/>
          </cell>
          <cell r="D84">
            <v>0</v>
          </cell>
        </row>
        <row r="85">
          <cell r="A85" t="str">
            <v>03.01.212</v>
          </cell>
          <cell r="B85" t="str">
            <v>CORTE MANUAL DE CONCRETO ARMADO</v>
          </cell>
          <cell r="C85" t="str">
            <v>m3</v>
          </cell>
          <cell r="D85">
            <v>149.38750000000002</v>
          </cell>
          <cell r="E85">
            <v>119.51</v>
          </cell>
          <cell r="F85" t="str">
            <v>SEDUC</v>
          </cell>
        </row>
        <row r="86">
          <cell r="A86" t="str">
            <v/>
          </cell>
          <cell r="D86">
            <v>0</v>
          </cell>
        </row>
        <row r="87">
          <cell r="A87" t="str">
            <v>03.01.213</v>
          </cell>
          <cell r="B87" t="str">
            <v>DEMOLIÇÃO DE LAJE PRE-MOLDADA DE COBERTURA, COM PREPARO PARA REMOÇÃO. CONSIDERADA ESPESSURA DA LAJE E DO REVESTIMENTO EM MASSA ÚNICA.</v>
          </cell>
          <cell r="C87" t="str">
            <v>m2</v>
          </cell>
          <cell r="D87">
            <v>12.575000000000001</v>
          </cell>
          <cell r="E87">
            <v>10.06</v>
          </cell>
          <cell r="F87" t="str">
            <v>SEDUC</v>
          </cell>
        </row>
        <row r="88">
          <cell r="A88" t="str">
            <v/>
          </cell>
          <cell r="D88">
            <v>0</v>
          </cell>
        </row>
        <row r="89">
          <cell r="A89" t="str">
            <v>03.01.214</v>
          </cell>
          <cell r="B89" t="str">
            <v>DEMOLIÇÃO DE LAJE PRE-MOLDADA DE PISO,COM PREPARO PARA REMOÇÃO.CONSIDERADA ESPESSURA DA LAJE, DO REVESTIMENTO DE PISO E DO REVESTIMENTO EM MASSA ÚNICA DO TETO INFERIOR.</v>
          </cell>
          <cell r="C89" t="str">
            <v>m2</v>
          </cell>
          <cell r="D89">
            <v>16.149999999999999</v>
          </cell>
          <cell r="E89">
            <v>12.92</v>
          </cell>
          <cell r="F89" t="str">
            <v>SEDUC</v>
          </cell>
        </row>
        <row r="90">
          <cell r="A90" t="str">
            <v/>
          </cell>
          <cell r="D90">
            <v>0</v>
          </cell>
        </row>
        <row r="91">
          <cell r="A91" t="str">
            <v>03.01.220</v>
          </cell>
          <cell r="B91" t="str">
            <v>DEMOLICAO MANUAL DE PAVIMENTACAO ASFALTICA.</v>
          </cell>
          <cell r="C91" t="str">
            <v>m2</v>
          </cell>
          <cell r="D91">
            <v>7.95</v>
          </cell>
          <cell r="E91">
            <v>6.36</v>
          </cell>
          <cell r="F91" t="str">
            <v>EMLURB</v>
          </cell>
        </row>
        <row r="92">
          <cell r="A92" t="str">
            <v/>
          </cell>
          <cell r="D92">
            <v>0</v>
          </cell>
        </row>
        <row r="93">
          <cell r="A93" t="str">
            <v>03.01.222</v>
          </cell>
          <cell r="B93" t="str">
            <v>DEMOLICAO DE PAVIMENTACAO ASFALTICA COM UTILI ZACAO DE MARTELETE PNEUMATICO.</v>
          </cell>
          <cell r="C93" t="str">
            <v>m2</v>
          </cell>
          <cell r="D93">
            <v>11.237500000000001</v>
          </cell>
          <cell r="E93">
            <v>8.99</v>
          </cell>
          <cell r="F93" t="str">
            <v>EMLURB</v>
          </cell>
        </row>
        <row r="94">
          <cell r="A94" t="str">
            <v/>
          </cell>
          <cell r="D94">
            <v>0</v>
          </cell>
        </row>
        <row r="95">
          <cell r="A95" t="str">
            <v>03.01.230</v>
          </cell>
          <cell r="B95" t="str">
            <v>DEMOLICAO DE PAVIMENTACAO EM PARALELEPIPEDOS SOBRE AREIA.</v>
          </cell>
          <cell r="C95" t="str">
            <v>m2</v>
          </cell>
          <cell r="D95">
            <v>5.3125</v>
          </cell>
          <cell r="E95">
            <v>4.25</v>
          </cell>
          <cell r="F95" t="str">
            <v>EMLURB</v>
          </cell>
        </row>
        <row r="96">
          <cell r="A96" t="str">
            <v/>
          </cell>
          <cell r="D96">
            <v>0</v>
          </cell>
        </row>
        <row r="97">
          <cell r="A97" t="str">
            <v>03.01.240</v>
          </cell>
          <cell r="B97" t="str">
            <v>DEMOLICAO DE PAVIMENTACAO EM PARALELEPIPEDOS SOBRE MACADAME.</v>
          </cell>
          <cell r="C97" t="str">
            <v>m2</v>
          </cell>
          <cell r="D97">
            <v>7.5124999999999993</v>
          </cell>
          <cell r="E97">
            <v>6.01</v>
          </cell>
          <cell r="F97" t="str">
            <v>EMLURB</v>
          </cell>
        </row>
        <row r="98">
          <cell r="A98" t="str">
            <v/>
          </cell>
          <cell r="D98">
            <v>0</v>
          </cell>
        </row>
        <row r="99">
          <cell r="A99" t="str">
            <v>03.01.250</v>
          </cell>
          <cell r="B99" t="str">
            <v>DEMOLICAO DE PAVIMENTACAO COM PRE-MOLDADOS DE CONCRETO, INCLUINDO EMPILHAMENTO.</v>
          </cell>
          <cell r="C99" t="str">
            <v>m2</v>
          </cell>
          <cell r="D99">
            <v>4.8499999999999996</v>
          </cell>
          <cell r="E99">
            <v>3.88</v>
          </cell>
          <cell r="F99" t="str">
            <v>EMLURB</v>
          </cell>
        </row>
        <row r="100">
          <cell r="A100" t="str">
            <v/>
          </cell>
          <cell r="D100">
            <v>0</v>
          </cell>
        </row>
        <row r="101">
          <cell r="A101" t="str">
            <v>03.01.251</v>
          </cell>
          <cell r="B101" t="str">
            <v>DEMOLIÇÃO DE PISO REVESTIDO EM LAJOTAS DE CONCRETO INCL.BASE DE ASSENTAMENTO.</v>
          </cell>
          <cell r="C101" t="str">
            <v>m2</v>
          </cell>
          <cell r="D101">
            <v>3.05</v>
          </cell>
          <cell r="E101">
            <v>2.44</v>
          </cell>
          <cell r="F101" t="str">
            <v>SEDUC</v>
          </cell>
        </row>
        <row r="102">
          <cell r="A102" t="str">
            <v/>
          </cell>
          <cell r="D102">
            <v>0</v>
          </cell>
        </row>
        <row r="103">
          <cell r="A103" t="str">
            <v>03.01.260</v>
          </cell>
          <cell r="B103" t="str">
            <v>DEMOLICAO DE MEIO-FIO .</v>
          </cell>
          <cell r="C103" t="str">
            <v>m</v>
          </cell>
          <cell r="D103">
            <v>1.4000000000000001</v>
          </cell>
          <cell r="E103">
            <v>1.1200000000000001</v>
          </cell>
          <cell r="F103" t="str">
            <v>EMLURB</v>
          </cell>
        </row>
        <row r="104">
          <cell r="A104" t="str">
            <v/>
          </cell>
          <cell r="D104">
            <v>0</v>
          </cell>
        </row>
        <row r="105">
          <cell r="A105" t="str">
            <v>03.01.270</v>
          </cell>
          <cell r="B105" t="str">
            <v>DEMOLICAO DE LINHA DAGUA</v>
          </cell>
          <cell r="C105" t="str">
            <v>m</v>
          </cell>
          <cell r="D105">
            <v>1.35</v>
          </cell>
          <cell r="E105">
            <v>1.08</v>
          </cell>
          <cell r="F105" t="str">
            <v>EMLURB</v>
          </cell>
        </row>
        <row r="106">
          <cell r="A106" t="str">
            <v/>
          </cell>
          <cell r="D106">
            <v>0</v>
          </cell>
        </row>
        <row r="107">
          <cell r="A107" t="str">
            <v>03.01.280</v>
          </cell>
          <cell r="B107" t="str">
            <v>DEMOLICAO DE MEIO-FIO E LINHA DAGUA</v>
          </cell>
          <cell r="C107" t="str">
            <v>m</v>
          </cell>
          <cell r="D107">
            <v>2.75</v>
          </cell>
          <cell r="E107">
            <v>2.2000000000000002</v>
          </cell>
          <cell r="F107" t="str">
            <v>EMLURB</v>
          </cell>
        </row>
        <row r="108">
          <cell r="A108" t="str">
            <v/>
          </cell>
          <cell r="D108">
            <v>0</v>
          </cell>
        </row>
        <row r="109">
          <cell r="A109" t="str">
            <v>03.01.285</v>
          </cell>
          <cell r="B109" t="str">
            <v>RETIRADA DE TAMPO DE GRANITO PARA REAPROVEITAMENTO.</v>
          </cell>
          <cell r="C109" t="str">
            <v>m2</v>
          </cell>
          <cell r="D109">
            <v>14.037500000000001</v>
          </cell>
          <cell r="E109">
            <v>11.23</v>
          </cell>
          <cell r="F109" t="str">
            <v>SEDUC</v>
          </cell>
        </row>
        <row r="110">
          <cell r="A110" t="str">
            <v/>
          </cell>
          <cell r="D110">
            <v>0</v>
          </cell>
        </row>
        <row r="111">
          <cell r="A111" t="str">
            <v>03.01.286</v>
          </cell>
          <cell r="B111" t="str">
            <v>RETIRADA DE PAINÉIS DE VIDRO TEMPERADO ESP= 10 MM</v>
          </cell>
          <cell r="C111" t="str">
            <v>m2</v>
          </cell>
          <cell r="D111">
            <v>7.9124999999999996</v>
          </cell>
          <cell r="E111">
            <v>6.33</v>
          </cell>
          <cell r="F111" t="str">
            <v>SEDUC</v>
          </cell>
        </row>
        <row r="112">
          <cell r="A112" t="str">
            <v/>
          </cell>
          <cell r="D112">
            <v>0</v>
          </cell>
        </row>
        <row r="113">
          <cell r="A113" t="str">
            <v>03.01.287</v>
          </cell>
          <cell r="B113" t="str">
            <v>RETIRADA DE VIDRO FANTASIA ESP 4 MM.</v>
          </cell>
          <cell r="C113" t="str">
            <v>m2</v>
          </cell>
          <cell r="D113">
            <v>2.8624999999999998</v>
          </cell>
          <cell r="E113">
            <v>2.29</v>
          </cell>
          <cell r="F113" t="str">
            <v>SEDUC</v>
          </cell>
        </row>
        <row r="114">
          <cell r="A114" t="str">
            <v/>
          </cell>
          <cell r="D114">
            <v>0</v>
          </cell>
        </row>
        <row r="115">
          <cell r="A115" t="str">
            <v>03.01.300</v>
          </cell>
          <cell r="B115" t="str">
            <v>RETIRADA DE TUBULAÇÃO DE ESGOTO, DIÂMETRO DE 100MM, EM FERRO FUNDIDO.</v>
          </cell>
          <cell r="C115" t="str">
            <v>m</v>
          </cell>
          <cell r="D115">
            <v>16.299999999999997</v>
          </cell>
          <cell r="E115">
            <v>13.04</v>
          </cell>
          <cell r="F115" t="str">
            <v>SEDUC</v>
          </cell>
        </row>
        <row r="116">
          <cell r="A116" t="str">
            <v/>
          </cell>
          <cell r="D116">
            <v>0</v>
          </cell>
        </row>
        <row r="117">
          <cell r="A117" t="str">
            <v>03.01.301</v>
          </cell>
          <cell r="B117" t="str">
            <v>RETIRADA DE LOUÇA SANITÁRIA</v>
          </cell>
          <cell r="C117" t="str">
            <v>Un</v>
          </cell>
          <cell r="D117">
            <v>6.8500000000000005</v>
          </cell>
          <cell r="E117">
            <v>5.48</v>
          </cell>
          <cell r="F117" t="str">
            <v>SEDUC</v>
          </cell>
        </row>
        <row r="118">
          <cell r="A118" t="str">
            <v/>
          </cell>
          <cell r="D118">
            <v>0</v>
          </cell>
        </row>
        <row r="119">
          <cell r="A119" t="str">
            <v>03.01.303</v>
          </cell>
          <cell r="B119" t="str">
            <v>RETIRADA DE RESERVATÓRIOS DE FIBROCIMENTO ATÉ 1000LITROS, INCLUSIVE LIMPEZA, SELEÇÃO E GUARDA DO MATERIAL REAPROVEITÁVEL.</v>
          </cell>
          <cell r="C119" t="str">
            <v>Un</v>
          </cell>
          <cell r="D119">
            <v>42.837500000000006</v>
          </cell>
          <cell r="E119">
            <v>34.270000000000003</v>
          </cell>
          <cell r="F119" t="str">
            <v>SEDUC</v>
          </cell>
        </row>
        <row r="120">
          <cell r="A120" t="str">
            <v/>
          </cell>
          <cell r="D120">
            <v>0</v>
          </cell>
        </row>
        <row r="121">
          <cell r="A121" t="str">
            <v>03.01.305</v>
          </cell>
          <cell r="B121" t="str">
            <v>RETIRADA DE METAIS SANITÁRIOS - TORNEIRA, SIFÃO, DUCHA OU SIMILARES.</v>
          </cell>
          <cell r="C121" t="str">
            <v>Un</v>
          </cell>
          <cell r="D121">
            <v>1.7374999999999998</v>
          </cell>
          <cell r="E121">
            <v>1.39</v>
          </cell>
          <cell r="F121" t="str">
            <v>SEDUC</v>
          </cell>
        </row>
        <row r="122">
          <cell r="A122" t="str">
            <v/>
          </cell>
          <cell r="D122">
            <v>0</v>
          </cell>
        </row>
        <row r="123">
          <cell r="A123" t="str">
            <v>03.01.306</v>
          </cell>
          <cell r="B123" t="str">
            <v>RETIRADA DE METAIS SANITÁRIOS - REGISTRO DE GAVETA, REGISTRO DE PRESSÃO, VÁLVULA HIDRA OU SIMILARES.</v>
          </cell>
          <cell r="C123" t="str">
            <v>Un</v>
          </cell>
          <cell r="D123">
            <v>12.275</v>
          </cell>
          <cell r="E123">
            <v>9.82</v>
          </cell>
          <cell r="F123" t="str">
            <v>SEDUC</v>
          </cell>
        </row>
        <row r="124">
          <cell r="A124" t="str">
            <v/>
          </cell>
          <cell r="D124">
            <v>0</v>
          </cell>
        </row>
        <row r="125">
          <cell r="A125" t="str">
            <v>03.01.311</v>
          </cell>
          <cell r="B125" t="str">
            <v>RETIRADA DE POSTE DE CONCRETO, FIXADO NO SOLO SEM REMOÇÃO.</v>
          </cell>
          <cell r="C125" t="str">
            <v>m</v>
          </cell>
          <cell r="D125">
            <v>30.824999999999999</v>
          </cell>
          <cell r="E125">
            <v>24.66</v>
          </cell>
          <cell r="F125" t="str">
            <v>SEDUC</v>
          </cell>
        </row>
        <row r="126">
          <cell r="A126" t="str">
            <v/>
          </cell>
          <cell r="D126">
            <v>0</v>
          </cell>
        </row>
        <row r="127">
          <cell r="A127" t="str">
            <v>03.01.317</v>
          </cell>
          <cell r="B127" t="str">
            <v>RETIRADA DE VENTILADOR</v>
          </cell>
          <cell r="C127" t="str">
            <v>Un</v>
          </cell>
          <cell r="D127">
            <v>3.5749999999999997</v>
          </cell>
          <cell r="E127">
            <v>2.86</v>
          </cell>
          <cell r="F127" t="str">
            <v>SEDUC</v>
          </cell>
        </row>
        <row r="128">
          <cell r="A128" t="str">
            <v/>
          </cell>
          <cell r="D128">
            <v>0</v>
          </cell>
        </row>
        <row r="129">
          <cell r="A129" t="str">
            <v>03.01.318</v>
          </cell>
          <cell r="B129" t="str">
            <v>RETIRADA DE LUMINÁRIA FLUORESCENTE  COMPLETA TIPO CALHA PARA ATÉ 04 (QUATRO) LÂMPADAS</v>
          </cell>
          <cell r="C129" t="str">
            <v>Un</v>
          </cell>
          <cell r="D129">
            <v>6.2875000000000005</v>
          </cell>
          <cell r="E129">
            <v>5.03</v>
          </cell>
          <cell r="F129" t="str">
            <v>SEDUC</v>
          </cell>
        </row>
        <row r="130">
          <cell r="A130" t="str">
            <v/>
          </cell>
          <cell r="D130">
            <v>0</v>
          </cell>
        </row>
        <row r="131">
          <cell r="A131" t="str">
            <v>03.01.319</v>
          </cell>
          <cell r="B131" t="str">
            <v>RETIRADA DE CANALETA DE PVC, TIPO SISTEMA "X" E FIAÇÃO ELÉTRICA</v>
          </cell>
          <cell r="C131" t="str">
            <v>m</v>
          </cell>
          <cell r="D131">
            <v>1.1625000000000001</v>
          </cell>
          <cell r="E131">
            <v>0.93</v>
          </cell>
          <cell r="F131" t="str">
            <v>SEDUC</v>
          </cell>
        </row>
        <row r="132">
          <cell r="A132" t="str">
            <v/>
          </cell>
          <cell r="D132">
            <v>0</v>
          </cell>
        </row>
        <row r="133">
          <cell r="A133" t="str">
            <v>03.01.320</v>
          </cell>
          <cell r="B133" t="str">
            <v>REMOÇÃO DE TRANSFORMADOR DE POTÊNCIA</v>
          </cell>
          <cell r="C133" t="str">
            <v>Un</v>
          </cell>
          <cell r="D133">
            <v>91.7</v>
          </cell>
          <cell r="E133">
            <v>73.36</v>
          </cell>
          <cell r="F133" t="str">
            <v>SEDUC</v>
          </cell>
        </row>
        <row r="134">
          <cell r="A134" t="str">
            <v/>
          </cell>
          <cell r="D134">
            <v>0</v>
          </cell>
        </row>
        <row r="135">
          <cell r="A135" t="str">
            <v>03.01.500</v>
          </cell>
          <cell r="B135" t="str">
            <v>RETIRADA DE TAPETE/CARPETE COLADO.</v>
          </cell>
          <cell r="C135" t="str">
            <v>m2</v>
          </cell>
          <cell r="D135">
            <v>0.48750000000000004</v>
          </cell>
          <cell r="E135">
            <v>0.39</v>
          </cell>
          <cell r="F135" t="str">
            <v>SEDUC</v>
          </cell>
        </row>
        <row r="136">
          <cell r="A136" t="str">
            <v/>
          </cell>
          <cell r="D136">
            <v>0</v>
          </cell>
        </row>
        <row r="137">
          <cell r="A137" t="str">
            <v>03.01.510</v>
          </cell>
          <cell r="B137" t="str">
            <v>RETIRADA DE REVESTIMENTO EM LAMINADO.</v>
          </cell>
          <cell r="C137" t="str">
            <v>m2</v>
          </cell>
          <cell r="D137">
            <v>22.425000000000001</v>
          </cell>
          <cell r="E137">
            <v>17.940000000000001</v>
          </cell>
          <cell r="F137" t="str">
            <v>SEDUC</v>
          </cell>
        </row>
        <row r="138">
          <cell r="A138" t="str">
            <v/>
          </cell>
          <cell r="D138">
            <v>0</v>
          </cell>
        </row>
        <row r="139">
          <cell r="A139" t="str">
            <v>03.01.511</v>
          </cell>
          <cell r="B139" t="str">
            <v>RETIRADA DE DUTO DE AR CONDICIONADO</v>
          </cell>
          <cell r="C139" t="str">
            <v>m</v>
          </cell>
          <cell r="D139">
            <v>10.975</v>
          </cell>
          <cell r="E139">
            <v>8.7799999999999994</v>
          </cell>
          <cell r="F139" t="str">
            <v>SEDUC</v>
          </cell>
        </row>
        <row r="140">
          <cell r="A140" t="str">
            <v/>
          </cell>
          <cell r="D140">
            <v>0</v>
          </cell>
        </row>
        <row r="141">
          <cell r="A141" t="str">
            <v>03.02.010</v>
          </cell>
          <cell r="B141" t="str">
            <v>ROÇO COM ESTROVENGA, INCLUSIVE AMONTOAMENTO.</v>
          </cell>
          <cell r="C141" t="str">
            <v>m2</v>
          </cell>
          <cell r="D141">
            <v>0.36249999999999999</v>
          </cell>
          <cell r="E141">
            <v>0.28999999999999998</v>
          </cell>
          <cell r="F141" t="str">
            <v>EMLURB</v>
          </cell>
        </row>
        <row r="142">
          <cell r="A142" t="str">
            <v/>
          </cell>
          <cell r="D142">
            <v>0</v>
          </cell>
        </row>
        <row r="143">
          <cell r="A143" t="str">
            <v>03.02.020</v>
          </cell>
          <cell r="B143" t="str">
            <v>CAPINACAO E LIMPEZA SUPERFICIAL DO TERRENO.</v>
          </cell>
          <cell r="C143" t="str">
            <v>m2</v>
          </cell>
          <cell r="D143">
            <v>1.5249999999999999</v>
          </cell>
          <cell r="E143">
            <v>1.22</v>
          </cell>
          <cell r="F143" t="str">
            <v>EMLURB</v>
          </cell>
        </row>
        <row r="144">
          <cell r="A144" t="str">
            <v/>
          </cell>
          <cell r="D144">
            <v>0</v>
          </cell>
        </row>
        <row r="145">
          <cell r="A145" t="str">
            <v>03.02.030</v>
          </cell>
          <cell r="B145" t="str">
            <v>RASPAGEM E LIMPEZA DO TERRENO.</v>
          </cell>
          <cell r="C145" t="str">
            <v>m2</v>
          </cell>
          <cell r="D145">
            <v>2.4500000000000002</v>
          </cell>
          <cell r="E145">
            <v>1.96</v>
          </cell>
          <cell r="F145" t="str">
            <v>EMLURB</v>
          </cell>
        </row>
        <row r="146">
          <cell r="A146" t="str">
            <v/>
          </cell>
          <cell r="D146">
            <v>0</v>
          </cell>
        </row>
        <row r="147">
          <cell r="A147" t="str">
            <v>03.02.040</v>
          </cell>
          <cell r="B147" t="str">
            <v>DESTOCAMENTO RASO DE RAIZES DE PEQUENO PORTE COM RASPAGEM, LIMPEZA DO TERRENO E QUEIMA DO MATERIAL.</v>
          </cell>
          <cell r="C147" t="str">
            <v>m2</v>
          </cell>
          <cell r="D147">
            <v>3.4874999999999998</v>
          </cell>
          <cell r="E147">
            <v>2.79</v>
          </cell>
          <cell r="F147" t="str">
            <v>EMLURB</v>
          </cell>
        </row>
        <row r="148">
          <cell r="A148" t="str">
            <v/>
          </cell>
          <cell r="D148">
            <v>0</v>
          </cell>
        </row>
        <row r="149">
          <cell r="A149" t="str">
            <v>03.02.050</v>
          </cell>
          <cell r="B149" t="str">
            <v>DESMATAMENTO E DESTOCAMENTO MECANICOS DE ARVORES DE DIAMETRO INFERIOR A 0,15 M, E LIMPEZA DO TERRENO.</v>
          </cell>
          <cell r="C149" t="str">
            <v>m2</v>
          </cell>
          <cell r="D149">
            <v>0.875</v>
          </cell>
          <cell r="E149">
            <v>0.7</v>
          </cell>
          <cell r="F149" t="str">
            <v>EMLURB</v>
          </cell>
        </row>
        <row r="150">
          <cell r="A150" t="str">
            <v/>
          </cell>
          <cell r="D150">
            <v>0</v>
          </cell>
        </row>
        <row r="151">
          <cell r="A151" t="str">
            <v>03.02.060</v>
          </cell>
          <cell r="B151" t="str">
            <v>TOMBAMENTO MECANICO DE ARVORES COM DIAMETRO DE 0,15 A 0,30 M, INCLUSIVE O DESTOCAMENTO E LIMPEZA DO LOCAL.</v>
          </cell>
          <cell r="C151" t="str">
            <v>Un</v>
          </cell>
          <cell r="D151">
            <v>97.925000000000011</v>
          </cell>
          <cell r="E151">
            <v>78.34</v>
          </cell>
          <cell r="F151" t="str">
            <v>EMLURB</v>
          </cell>
        </row>
        <row r="152">
          <cell r="A152" t="str">
            <v/>
          </cell>
          <cell r="D152">
            <v>0</v>
          </cell>
        </row>
        <row r="153">
          <cell r="A153" t="str">
            <v>03.02.070</v>
          </cell>
          <cell r="B153" t="str">
            <v>TOMBAMENTO MECANICO DE ARVORES COM DIAMETRO MAIOR QUE 0,30 M, INCLUSIVE O DESTOCAMENTO E LIMPEZA DO LOCAL.</v>
          </cell>
          <cell r="C153" t="str">
            <v>Un</v>
          </cell>
          <cell r="D153">
            <v>142.27499999999998</v>
          </cell>
          <cell r="E153">
            <v>113.82</v>
          </cell>
          <cell r="F153" t="str">
            <v>EMLURB</v>
          </cell>
        </row>
        <row r="154">
          <cell r="A154" t="str">
            <v/>
          </cell>
          <cell r="D154">
            <v>0</v>
          </cell>
        </row>
        <row r="155">
          <cell r="A155" t="str">
            <v>03.03.010</v>
          </cell>
          <cell r="B155" t="str">
            <v>BARRACAO PARA DEPOSITO EM TABUAS, COM PISO EM ARGAMASSA DE CIMENTO E AREIA, TRACO 1 6.</v>
          </cell>
          <cell r="C155" t="str">
            <v>m2</v>
          </cell>
          <cell r="D155">
            <v>335.57499999999999</v>
          </cell>
          <cell r="E155">
            <v>268.45999999999998</v>
          </cell>
          <cell r="F155" t="str">
            <v>EMLURB</v>
          </cell>
        </row>
        <row r="156">
          <cell r="A156" t="str">
            <v/>
          </cell>
          <cell r="D156">
            <v>0</v>
          </cell>
        </row>
        <row r="157">
          <cell r="A157" t="str">
            <v>03.03.020</v>
          </cell>
          <cell r="B157" t="str">
            <v>BARRACAO PARA ESCRITORIO EM CHAPAS DE MADEIRA COMPENSADA , COM PISO EM ARGAMASSA DE CIMENTO E AREIA, TRACO 1 6</v>
          </cell>
          <cell r="C157" t="str">
            <v>m2</v>
          </cell>
          <cell r="D157">
            <v>296.53749999999997</v>
          </cell>
          <cell r="E157">
            <v>237.23</v>
          </cell>
          <cell r="F157" t="str">
            <v>EMLURB</v>
          </cell>
        </row>
        <row r="158">
          <cell r="A158" t="str">
            <v/>
          </cell>
          <cell r="D158">
            <v>0</v>
          </cell>
        </row>
        <row r="159">
          <cell r="A159" t="str">
            <v>03.03.030</v>
          </cell>
          <cell r="B159" t="str">
            <v>FORNECIMENTO E ASSENTAMENTO DE TAPUME SIMPLES EM TABUAS.</v>
          </cell>
          <cell r="C159" t="str">
            <v>m2</v>
          </cell>
          <cell r="D159">
            <v>36.924999999999997</v>
          </cell>
          <cell r="E159">
            <v>29.54</v>
          </cell>
          <cell r="F159" t="str">
            <v>EMLURB</v>
          </cell>
        </row>
        <row r="160">
          <cell r="A160" t="str">
            <v/>
          </cell>
          <cell r="D160">
            <v>0</v>
          </cell>
        </row>
        <row r="161">
          <cell r="A161" t="str">
            <v>03.03.040</v>
          </cell>
          <cell r="B161" t="str">
            <v>FORNECIMENTO E ASSENTAMENTO DE TAPUME EM CHAPAS DE MADEIRA COMPENSADA DE 6 MM.</v>
          </cell>
          <cell r="C161" t="str">
            <v>m2</v>
          </cell>
          <cell r="D161">
            <v>35.287500000000001</v>
          </cell>
          <cell r="E161">
            <v>28.23</v>
          </cell>
          <cell r="F161" t="str">
            <v>EMLURB</v>
          </cell>
        </row>
        <row r="162">
          <cell r="A162" t="str">
            <v/>
          </cell>
          <cell r="D162">
            <v>0</v>
          </cell>
        </row>
        <row r="163">
          <cell r="A163" t="str">
            <v>03.03.042</v>
          </cell>
          <cell r="B163" t="str">
            <v>ASSENTAMENTO DE TAPUME EM CHAPAS DE MADEIRA COMPENSADA - APENAS  MÃO-DE-OBRA</v>
          </cell>
          <cell r="C163" t="str">
            <v>m2</v>
          </cell>
          <cell r="D163">
            <v>11.412500000000001</v>
          </cell>
          <cell r="E163">
            <v>9.1300000000000008</v>
          </cell>
          <cell r="F163" t="str">
            <v>SEDUC</v>
          </cell>
        </row>
        <row r="164">
          <cell r="A164" t="str">
            <v/>
          </cell>
          <cell r="D164">
            <v>0</v>
          </cell>
        </row>
        <row r="165">
          <cell r="A165" t="str">
            <v>03.03.043</v>
          </cell>
          <cell r="B165" t="str">
            <v xml:space="preserve"> FORNECIMENTO E ASSENTAMENTO DE TAPUMES EM CHAPA OSB ESPESSURA 8MM</v>
          </cell>
          <cell r="C165" t="str">
            <v>m2</v>
          </cell>
          <cell r="D165">
            <v>44.3</v>
          </cell>
          <cell r="E165">
            <v>35.44</v>
          </cell>
          <cell r="F165" t="str">
            <v>SEDUC</v>
          </cell>
        </row>
        <row r="166">
          <cell r="A166" t="str">
            <v/>
          </cell>
          <cell r="D166">
            <v>0</v>
          </cell>
        </row>
        <row r="167">
          <cell r="A167" t="str">
            <v>03.03.045</v>
          </cell>
          <cell r="B167" t="str">
            <v>FORNECIMENTO E MONTAGEM DE TELA DE SINALIZACAO LARANJA(H=1,2M) FIXADA EM MONTAN TES DE FERRO DE 1/2 POL. OU EM BARROTES DE MADEIRA 3X3 POL. COLOCADOS SOBRE BASE DE CONCRETO TRACO 1:4:8 , ESPACADOS A CADA 2 M, INCLUSIVE POSTERIOR RETIRADA E REAPROVEITAMENT</v>
          </cell>
          <cell r="C167" t="str">
            <v>m</v>
          </cell>
          <cell r="D167">
            <v>7.6624999999999996</v>
          </cell>
          <cell r="E167">
            <v>6.13</v>
          </cell>
          <cell r="F167" t="str">
            <v>EMLURB</v>
          </cell>
        </row>
        <row r="168">
          <cell r="A168" t="str">
            <v/>
          </cell>
          <cell r="D168">
            <v>0</v>
          </cell>
        </row>
        <row r="169">
          <cell r="A169" t="str">
            <v>03.03.050</v>
          </cell>
          <cell r="B169" t="str">
            <v>FORNECIMENTO DE TAPUME DE SINALIZACAO (MOD. AV-41/2000).</v>
          </cell>
          <cell r="C169" t="str">
            <v>Un</v>
          </cell>
          <cell r="D169">
            <v>425</v>
          </cell>
          <cell r="E169">
            <v>340</v>
          </cell>
          <cell r="F169" t="str">
            <v>EMLURB</v>
          </cell>
        </row>
        <row r="170">
          <cell r="A170" t="str">
            <v/>
          </cell>
          <cell r="D170">
            <v>0</v>
          </cell>
        </row>
        <row r="171">
          <cell r="A171" t="str">
            <v>03.03.051</v>
          </cell>
          <cell r="B171" t="str">
            <v>LOCAÇÃO DE CONTAINER DEPÓSITO 6,00X2,40M SEM BANHEIRO.</v>
          </cell>
          <cell r="C171" t="str">
            <v>Mês</v>
          </cell>
          <cell r="D171">
            <v>729.16250000000002</v>
          </cell>
          <cell r="E171">
            <v>583.33000000000004</v>
          </cell>
          <cell r="F171" t="str">
            <v>SEDUC</v>
          </cell>
        </row>
        <row r="172">
          <cell r="A172" t="str">
            <v/>
          </cell>
          <cell r="D172">
            <v>0</v>
          </cell>
        </row>
        <row r="173">
          <cell r="A173" t="str">
            <v>03.03.052</v>
          </cell>
          <cell r="B173" t="str">
            <v>LOCAÇÃO DE CONTAINER VESTIÁRIO 6,00 X 2,40M SEM BANHEIRO.</v>
          </cell>
          <cell r="C173" t="str">
            <v>Mês</v>
          </cell>
          <cell r="D173">
            <v>770.83749999999998</v>
          </cell>
          <cell r="E173">
            <v>616.66999999999996</v>
          </cell>
          <cell r="F173" t="str">
            <v>SEDUC</v>
          </cell>
        </row>
        <row r="174">
          <cell r="A174" t="str">
            <v/>
          </cell>
          <cell r="D174">
            <v>0</v>
          </cell>
        </row>
        <row r="175">
          <cell r="A175" t="str">
            <v>03.03.053</v>
          </cell>
          <cell r="B175" t="str">
            <v>MOBILIZAÇÃO E DESMOBILIZAÇÃO DE CONTAINER.</v>
          </cell>
          <cell r="C175" t="str">
            <v>Un</v>
          </cell>
          <cell r="D175">
            <v>1000</v>
          </cell>
          <cell r="E175">
            <v>800</v>
          </cell>
          <cell r="F175" t="str">
            <v>SEDUC</v>
          </cell>
        </row>
        <row r="176">
          <cell r="A176" t="str">
            <v/>
          </cell>
          <cell r="D176">
            <v>0</v>
          </cell>
        </row>
        <row r="177">
          <cell r="A177" t="str">
            <v>03.03.055</v>
          </cell>
          <cell r="B177" t="str">
            <v>FORNECIMENTO DE CAVALETE DE OBRA (MOD. AV-42/ 2000).</v>
          </cell>
          <cell r="C177" t="str">
            <v>Un</v>
          </cell>
          <cell r="D177">
            <v>362.5</v>
          </cell>
          <cell r="E177">
            <v>290</v>
          </cell>
          <cell r="F177" t="str">
            <v>EMLURB</v>
          </cell>
        </row>
        <row r="178">
          <cell r="A178" t="str">
            <v/>
          </cell>
          <cell r="D178">
            <v>0</v>
          </cell>
        </row>
        <row r="179">
          <cell r="A179" t="str">
            <v>03.03.057</v>
          </cell>
          <cell r="B179" t="str">
            <v>LOCACAO DIARIA DE CAVALETE DE OBRA (MOD. AV- 42/2000)</v>
          </cell>
          <cell r="C179" t="str">
            <v>Un</v>
          </cell>
          <cell r="D179">
            <v>3.625</v>
          </cell>
          <cell r="E179">
            <v>2.9</v>
          </cell>
          <cell r="F179" t="str">
            <v>EMLURB</v>
          </cell>
        </row>
        <row r="180">
          <cell r="A180" t="str">
            <v/>
          </cell>
          <cell r="D180">
            <v>0</v>
          </cell>
        </row>
        <row r="181">
          <cell r="A181" t="str">
            <v>03.03.060</v>
          </cell>
          <cell r="B181" t="str">
            <v>FORNECIMENTO DE BARREIRA MOVEL DOBRAVEL (MOD. AV-40/2000).</v>
          </cell>
          <cell r="C181" t="str">
            <v>Un</v>
          </cell>
          <cell r="D181">
            <v>375</v>
          </cell>
          <cell r="E181">
            <v>300</v>
          </cell>
          <cell r="F181" t="str">
            <v>EMLURB</v>
          </cell>
        </row>
        <row r="182">
          <cell r="A182" t="str">
            <v/>
          </cell>
          <cell r="D182">
            <v>0</v>
          </cell>
        </row>
        <row r="183">
          <cell r="A183" t="str">
            <v>03.03.070</v>
          </cell>
          <cell r="B183" t="str">
            <v>INSTALACAO DE GAMBIARRA PARA SINALIZACAO, COM 20 M, INCLUINDO LAMPADA, BOCAL E BALDE A CADA 2 M.</v>
          </cell>
          <cell r="C183" t="str">
            <v>Un</v>
          </cell>
          <cell r="D183">
            <v>36.349999999999994</v>
          </cell>
          <cell r="E183">
            <v>29.08</v>
          </cell>
          <cell r="F183" t="str">
            <v>EMLURB</v>
          </cell>
        </row>
        <row r="184">
          <cell r="A184" t="str">
            <v/>
          </cell>
          <cell r="D184">
            <v>0</v>
          </cell>
        </row>
        <row r="185">
          <cell r="A185" t="str">
            <v>03.03.080</v>
          </cell>
          <cell r="B185" t="str">
            <v>VIGIA NOTURNO.</v>
          </cell>
          <cell r="C185" t="str">
            <v>H</v>
          </cell>
          <cell r="D185">
            <v>7.3375000000000004</v>
          </cell>
          <cell r="E185">
            <v>5.87</v>
          </cell>
          <cell r="F185" t="str">
            <v>EMLURB</v>
          </cell>
        </row>
        <row r="186">
          <cell r="A186" t="str">
            <v/>
          </cell>
          <cell r="D186">
            <v>0</v>
          </cell>
        </row>
        <row r="187">
          <cell r="A187" t="str">
            <v>03.03.090</v>
          </cell>
          <cell r="B187" t="str">
            <v>FORNECIMENTO E ASSENTAMENTO DE PLACA DA OBRA. (MOD.AV-43/2000).</v>
          </cell>
          <cell r="C187" t="str">
            <v>m2</v>
          </cell>
          <cell r="D187">
            <v>197.71249999999998</v>
          </cell>
          <cell r="E187">
            <v>158.16999999999999</v>
          </cell>
          <cell r="F187" t="str">
            <v>EMLURB</v>
          </cell>
        </row>
        <row r="188">
          <cell r="A188" t="str">
            <v/>
          </cell>
          <cell r="D188">
            <v>0</v>
          </cell>
        </row>
        <row r="189">
          <cell r="A189" t="str">
            <v>03.03.092</v>
          </cell>
          <cell r="B189" t="str">
            <v>REMANEJAMENTO (RETIRADA E MONTAGEM) DE TAPUME EXISTENTE DE CHAPA DE MADEIRA COMPENSADA DE 6MM.</v>
          </cell>
          <cell r="C189" t="str">
            <v>m2</v>
          </cell>
          <cell r="D189">
            <v>17.137500000000003</v>
          </cell>
          <cell r="E189">
            <v>13.71</v>
          </cell>
          <cell r="F189" t="str">
            <v>SEDUC</v>
          </cell>
        </row>
        <row r="190">
          <cell r="A190" t="str">
            <v/>
          </cell>
          <cell r="D190">
            <v>0</v>
          </cell>
        </row>
        <row r="191">
          <cell r="A191" t="str">
            <v>03.03.093</v>
          </cell>
          <cell r="B191" t="str">
            <v>RETIRADA DE TAPUMES</v>
          </cell>
          <cell r="C191" t="str">
            <v>m2</v>
          </cell>
          <cell r="D191">
            <v>5.7125000000000004</v>
          </cell>
          <cell r="E191">
            <v>4.57</v>
          </cell>
          <cell r="F191" t="str">
            <v>SEDUC</v>
          </cell>
        </row>
        <row r="192">
          <cell r="A192" t="str">
            <v/>
          </cell>
          <cell r="D192">
            <v>0</v>
          </cell>
        </row>
        <row r="193">
          <cell r="A193" t="str">
            <v>03.03.100</v>
          </cell>
          <cell r="B193" t="str">
            <v>INSTALAÇÕES PROVISÓRIAS - ESCOLAS LOCALIZADAS NO INTERIOR DE PERNAMBUCO</v>
          </cell>
          <cell r="C193" t="str">
            <v>Mês</v>
          </cell>
          <cell r="D193">
            <v>3846.1875</v>
          </cell>
          <cell r="E193">
            <v>3076.95</v>
          </cell>
          <cell r="F193" t="str">
            <v>SEDUC</v>
          </cell>
        </row>
        <row r="194">
          <cell r="A194" t="str">
            <v/>
          </cell>
          <cell r="D194">
            <v>0</v>
          </cell>
        </row>
        <row r="195">
          <cell r="A195" t="str">
            <v>03.03.110</v>
          </cell>
          <cell r="B195" t="str">
            <v>INSTALAÇÕES PROVISÓRIAS - ESCOLAS LOCALIZADAS NA REGIÃO METROPOLITANA DO RECIFE.</v>
          </cell>
          <cell r="C195" t="str">
            <v>Mês</v>
          </cell>
          <cell r="D195">
            <v>1442.3125</v>
          </cell>
          <cell r="E195">
            <v>1153.8499999999999</v>
          </cell>
          <cell r="F195" t="str">
            <v>SEDUC</v>
          </cell>
        </row>
        <row r="196">
          <cell r="A196" t="str">
            <v/>
          </cell>
          <cell r="D196">
            <v>0</v>
          </cell>
        </row>
        <row r="197">
          <cell r="A197" t="str">
            <v>03.04.010</v>
          </cell>
          <cell r="B197" t="str">
            <v>LOCACAO DE OBRAS E DEMARCACAO PARA ABERTURA DE VALAS PARA FUNDACOES.</v>
          </cell>
          <cell r="C197" t="str">
            <v>m2</v>
          </cell>
          <cell r="D197">
            <v>3.75</v>
          </cell>
          <cell r="E197">
            <v>3</v>
          </cell>
          <cell r="F197" t="str">
            <v>EMLURB</v>
          </cell>
        </row>
        <row r="198">
          <cell r="A198" t="str">
            <v/>
          </cell>
          <cell r="D198">
            <v>0</v>
          </cell>
        </row>
        <row r="199">
          <cell r="A199" t="str">
            <v>03.05.010</v>
          </cell>
          <cell r="B199" t="str">
            <v>LIMPEZA DE SUPERFICIES COM ACIDO MURIATICO EM AGUA NA PROPORCAO 1 6 E SOLUCAO NEUTRALIZADORA DE AMONIA 1 4</v>
          </cell>
          <cell r="C199" t="str">
            <v>m2</v>
          </cell>
          <cell r="D199">
            <v>3.7624999999999997</v>
          </cell>
          <cell r="E199">
            <v>3.01</v>
          </cell>
          <cell r="F199" t="str">
            <v>EMLURB</v>
          </cell>
        </row>
        <row r="200">
          <cell r="A200" t="str">
            <v/>
          </cell>
          <cell r="D200">
            <v>0</v>
          </cell>
        </row>
        <row r="201">
          <cell r="A201" t="str">
            <v>03.05.020</v>
          </cell>
          <cell r="B201" t="str">
            <v>ESCOVACAO DE SUPERFICIES EM ALVENARIA,CONCRETO OU FERRAGENS PARA RETIRADA DE SUBSTRATO COM UTILIZACAO DE ESCOVA RETANGULAR COM CERDAS DE ACO</v>
          </cell>
          <cell r="C201" t="str">
            <v>m2</v>
          </cell>
          <cell r="D201">
            <v>3.55</v>
          </cell>
          <cell r="E201">
            <v>2.84</v>
          </cell>
          <cell r="F201" t="str">
            <v>EMLURB</v>
          </cell>
        </row>
        <row r="202">
          <cell r="A202" t="str">
            <v/>
          </cell>
          <cell r="D202">
            <v>0</v>
          </cell>
        </row>
        <row r="203">
          <cell r="A203" t="str">
            <v>03.07.010</v>
          </cell>
          <cell r="B203"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03" t="str">
            <v>m</v>
          </cell>
          <cell r="D203">
            <v>13.462499999999999</v>
          </cell>
          <cell r="E203">
            <v>10.77</v>
          </cell>
          <cell r="F203" t="str">
            <v>SEDUC</v>
          </cell>
        </row>
        <row r="204">
          <cell r="A204" t="str">
            <v/>
          </cell>
          <cell r="D204">
            <v>0</v>
          </cell>
        </row>
        <row r="205">
          <cell r="A205" t="str">
            <v>03.07.020</v>
          </cell>
          <cell r="B205"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05" t="str">
            <v>m</v>
          </cell>
          <cell r="D205">
            <v>13.462499999999999</v>
          </cell>
          <cell r="E205">
            <v>10.77</v>
          </cell>
          <cell r="F205" t="str">
            <v>SEDUC</v>
          </cell>
        </row>
        <row r="206">
          <cell r="A206" t="str">
            <v/>
          </cell>
          <cell r="D206">
            <v>0</v>
          </cell>
        </row>
        <row r="207">
          <cell r="A207" t="str">
            <v>03.07.030</v>
          </cell>
          <cell r="B207" t="str">
            <v>EXECUÇÃO DOS SERVIÇOS DE CONTROLE DE CUPINS ATRAVÉS DO TRATAMENTO DE ARVORES COM INJEÇÃO UTILIZANDO UM DOS PRODUTOS PERTENCENTES AO GRUPO FENIL PIRAZOL CONTENDO O PRINCÍPIO ATIVO FIPRONIL. CONFORME TERMO DE REFERÊNCIA</v>
          </cell>
          <cell r="C207" t="str">
            <v>Un</v>
          </cell>
          <cell r="D207">
            <v>48.075000000000003</v>
          </cell>
          <cell r="E207">
            <v>38.46</v>
          </cell>
          <cell r="F207" t="str">
            <v>SEDUC</v>
          </cell>
        </row>
        <row r="208">
          <cell r="A208" t="str">
            <v/>
          </cell>
          <cell r="D208">
            <v>0</v>
          </cell>
        </row>
        <row r="209">
          <cell r="A209" t="str">
            <v>04.00.000</v>
          </cell>
          <cell r="B209" t="str">
            <v>CARGA E TRANSPORTE MANUAL E MECANICO</v>
          </cell>
          <cell r="D209">
            <v>0</v>
          </cell>
        </row>
        <row r="210">
          <cell r="A210" t="str">
            <v/>
          </cell>
          <cell r="D210">
            <v>0</v>
          </cell>
        </row>
        <row r="211">
          <cell r="A211" t="str">
            <v>04.01.010</v>
          </cell>
          <cell r="B211" t="str">
            <v>CARGA E DESCARGA MANUAIS DE TERRA DE UM CAMINHAO CARROCERIA.</v>
          </cell>
          <cell r="C211" t="str">
            <v>m3</v>
          </cell>
          <cell r="D211">
            <v>5.5</v>
          </cell>
          <cell r="E211">
            <v>4.4000000000000004</v>
          </cell>
          <cell r="F211" t="str">
            <v>EMLURB</v>
          </cell>
        </row>
        <row r="212">
          <cell r="A212" t="str">
            <v/>
          </cell>
          <cell r="D212">
            <v>0</v>
          </cell>
        </row>
        <row r="213">
          <cell r="A213" t="str">
            <v>04.01.020</v>
          </cell>
          <cell r="B213" t="str">
            <v>CARGA E DESCARGA MANUAIS DE TERRA DE UM CAMINHAO CARROCERIA ( SERVICO NOTURNO ).</v>
          </cell>
          <cell r="C213" t="str">
            <v>m3</v>
          </cell>
          <cell r="D213">
            <v>6.6000000000000005</v>
          </cell>
          <cell r="E213">
            <v>5.28</v>
          </cell>
          <cell r="F213" t="str">
            <v>EMLURB</v>
          </cell>
        </row>
        <row r="214">
          <cell r="A214" t="str">
            <v/>
          </cell>
          <cell r="D214">
            <v>0</v>
          </cell>
        </row>
        <row r="215">
          <cell r="A215" t="str">
            <v>04.01.030</v>
          </cell>
          <cell r="B215" t="str">
            <v>CARGA MANUAL DE TERRA EM CAMINHAO BASCULANTE.</v>
          </cell>
          <cell r="C215" t="str">
            <v>m3</v>
          </cell>
          <cell r="D215">
            <v>4.5875000000000004</v>
          </cell>
          <cell r="E215">
            <v>3.67</v>
          </cell>
          <cell r="F215" t="str">
            <v>EMLURB</v>
          </cell>
        </row>
        <row r="216">
          <cell r="A216" t="str">
            <v/>
          </cell>
          <cell r="D216">
            <v>0</v>
          </cell>
        </row>
        <row r="217">
          <cell r="A217" t="str">
            <v>04.01.040</v>
          </cell>
          <cell r="B217" t="str">
            <v>CARGA MECANICA DE TERRA EM CAMINHAO BASCULANTE OU CARROCERIA.</v>
          </cell>
          <cell r="C217" t="str">
            <v>m3</v>
          </cell>
          <cell r="D217">
            <v>1.75</v>
          </cell>
          <cell r="E217">
            <v>1.4</v>
          </cell>
          <cell r="F217" t="str">
            <v>EMLURB</v>
          </cell>
        </row>
        <row r="218">
          <cell r="A218" t="str">
            <v/>
          </cell>
          <cell r="D218">
            <v>0</v>
          </cell>
        </row>
        <row r="219">
          <cell r="A219" t="str">
            <v>04.01.050</v>
          </cell>
          <cell r="B219" t="str">
            <v>CARGA MECANICA DE PRE-MISTURADO,INCLUINDO ESPALHAMENTO DO MESMO EM CIMA DO CAMINHAO.</v>
          </cell>
          <cell r="C219" t="str">
            <v>m3</v>
          </cell>
          <cell r="D219">
            <v>4.9000000000000004</v>
          </cell>
          <cell r="E219">
            <v>3.92</v>
          </cell>
          <cell r="F219" t="str">
            <v>EMLURB</v>
          </cell>
        </row>
        <row r="220">
          <cell r="A220" t="str">
            <v/>
          </cell>
          <cell r="D220">
            <v>0</v>
          </cell>
        </row>
        <row r="221">
          <cell r="A221" t="str">
            <v>04.01.060</v>
          </cell>
          <cell r="B221" t="str">
            <v>CARGA MECANICA DE PRE-MISTURADO,INCLUINDO ESPALHAMENTO DO MESMO EM CIMA DO CAMINHAO (SERVICO NOTURNO).</v>
          </cell>
          <cell r="C221" t="str">
            <v>m3</v>
          </cell>
          <cell r="D221">
            <v>5.15</v>
          </cell>
          <cell r="E221">
            <v>4.12</v>
          </cell>
          <cell r="F221" t="str">
            <v>EMLURB</v>
          </cell>
        </row>
        <row r="222">
          <cell r="A222" t="str">
            <v/>
          </cell>
          <cell r="D222">
            <v>0</v>
          </cell>
        </row>
        <row r="223">
          <cell r="A223" t="str">
            <v>04.02.010</v>
          </cell>
          <cell r="B223" t="str">
            <v>TRANSPORTE DE MATERIAL COM D.M.T. 1 KM.</v>
          </cell>
          <cell r="C223" t="str">
            <v>m3</v>
          </cell>
          <cell r="D223">
            <v>2.7250000000000001</v>
          </cell>
          <cell r="E223">
            <v>2.1800000000000002</v>
          </cell>
          <cell r="F223" t="str">
            <v>EMLURB</v>
          </cell>
        </row>
        <row r="224">
          <cell r="A224" t="str">
            <v/>
          </cell>
          <cell r="D224">
            <v>0</v>
          </cell>
        </row>
        <row r="225">
          <cell r="A225" t="str">
            <v>04.02.020</v>
          </cell>
          <cell r="B225" t="str">
            <v>TRANSPORTE DE MATERIAL COM D.M.T. 2 KM.</v>
          </cell>
          <cell r="C225" t="str">
            <v>m3</v>
          </cell>
          <cell r="D225">
            <v>3.6749999999999998</v>
          </cell>
          <cell r="E225">
            <v>2.94</v>
          </cell>
          <cell r="F225" t="str">
            <v>EMLURB</v>
          </cell>
        </row>
        <row r="226">
          <cell r="A226" t="str">
            <v/>
          </cell>
          <cell r="D226">
            <v>0</v>
          </cell>
        </row>
        <row r="227">
          <cell r="A227" t="str">
            <v>04.02.030</v>
          </cell>
          <cell r="B227" t="str">
            <v>TRANSPORTE DE MATERIAL COM D.M.T. 4 KM.</v>
          </cell>
          <cell r="C227" t="str">
            <v>m3</v>
          </cell>
          <cell r="D227">
            <v>5.5750000000000002</v>
          </cell>
          <cell r="E227">
            <v>4.46</v>
          </cell>
          <cell r="F227" t="str">
            <v>EMLURB</v>
          </cell>
        </row>
        <row r="228">
          <cell r="A228" t="str">
            <v/>
          </cell>
          <cell r="D228">
            <v>0</v>
          </cell>
        </row>
        <row r="229">
          <cell r="A229" t="str">
            <v>04.02.040</v>
          </cell>
          <cell r="B229" t="str">
            <v>TRANSPORTE DE MATERIAL COM D.M.T. 6 KM.</v>
          </cell>
          <cell r="C229" t="str">
            <v>m3</v>
          </cell>
          <cell r="D229">
            <v>7.4875000000000007</v>
          </cell>
          <cell r="E229">
            <v>5.99</v>
          </cell>
          <cell r="F229" t="str">
            <v>EMLURB</v>
          </cell>
        </row>
        <row r="230">
          <cell r="A230" t="str">
            <v/>
          </cell>
          <cell r="D230">
            <v>0</v>
          </cell>
        </row>
        <row r="231">
          <cell r="A231" t="str">
            <v>04.02.050</v>
          </cell>
          <cell r="B231" t="str">
            <v>TRANSPORTE DE MATERIAL COM D.M.T. 8 KM.</v>
          </cell>
          <cell r="C231" t="str">
            <v>m3</v>
          </cell>
          <cell r="D231">
            <v>9.4250000000000007</v>
          </cell>
          <cell r="E231">
            <v>7.54</v>
          </cell>
          <cell r="F231" t="str">
            <v>EMLURB</v>
          </cell>
        </row>
        <row r="232">
          <cell r="A232" t="str">
            <v/>
          </cell>
          <cell r="D232">
            <v>0</v>
          </cell>
        </row>
        <row r="233">
          <cell r="A233" t="str">
            <v>04.02.060</v>
          </cell>
          <cell r="B233" t="str">
            <v>TRANSPORTE DE MATERIAL COM D.M.T. 10 KM.</v>
          </cell>
          <cell r="C233" t="str">
            <v>m3</v>
          </cell>
          <cell r="D233">
            <v>11.274999999999999</v>
          </cell>
          <cell r="E233">
            <v>9.02</v>
          </cell>
          <cell r="F233" t="str">
            <v>EMLURB</v>
          </cell>
        </row>
        <row r="234">
          <cell r="A234" t="str">
            <v/>
          </cell>
          <cell r="D234">
            <v>0</v>
          </cell>
        </row>
        <row r="235">
          <cell r="A235" t="str">
            <v>04.02.070</v>
          </cell>
          <cell r="B235" t="str">
            <v>TRANSPORTE DE MATERIAL COM D.M.T. 12 KM.</v>
          </cell>
          <cell r="C235" t="str">
            <v>m3</v>
          </cell>
          <cell r="D235">
            <v>13.174999999999999</v>
          </cell>
          <cell r="E235">
            <v>10.54</v>
          </cell>
          <cell r="F235" t="str">
            <v>EMLURB</v>
          </cell>
        </row>
        <row r="236">
          <cell r="A236" t="str">
            <v/>
          </cell>
          <cell r="D236">
            <v>0</v>
          </cell>
        </row>
        <row r="237">
          <cell r="A237" t="str">
            <v>04.02.080</v>
          </cell>
          <cell r="B237" t="str">
            <v>TRANSPORTE DE MATERIAL COM D.M.T. 14 KM.</v>
          </cell>
          <cell r="C237" t="str">
            <v>m3</v>
          </cell>
          <cell r="D237">
            <v>15.1</v>
          </cell>
          <cell r="E237">
            <v>12.08</v>
          </cell>
          <cell r="F237" t="str">
            <v>EMLURB</v>
          </cell>
        </row>
        <row r="238">
          <cell r="A238" t="str">
            <v/>
          </cell>
          <cell r="D238">
            <v>0</v>
          </cell>
        </row>
        <row r="239">
          <cell r="A239" t="str">
            <v>04.02.090</v>
          </cell>
          <cell r="B239" t="str">
            <v>TRANSPORTE DE MATERIAL COM D.M.T. 16 KM.</v>
          </cell>
          <cell r="C239" t="str">
            <v>m3</v>
          </cell>
          <cell r="D239">
            <v>16.924999999999997</v>
          </cell>
          <cell r="E239">
            <v>13.54</v>
          </cell>
          <cell r="F239" t="str">
            <v>EMLURB</v>
          </cell>
        </row>
        <row r="240">
          <cell r="A240" t="str">
            <v/>
          </cell>
          <cell r="D240">
            <v>0</v>
          </cell>
        </row>
        <row r="241">
          <cell r="A241" t="str">
            <v>04.02.100</v>
          </cell>
          <cell r="B241" t="str">
            <v>TRANSPORTE DE MATERIAL COM D.M.T. 18 KM.</v>
          </cell>
          <cell r="C241" t="str">
            <v>m3</v>
          </cell>
          <cell r="D241">
            <v>18.850000000000001</v>
          </cell>
          <cell r="E241">
            <v>15.08</v>
          </cell>
          <cell r="F241" t="str">
            <v>EMLURB</v>
          </cell>
        </row>
        <row r="242">
          <cell r="A242" t="str">
            <v/>
          </cell>
          <cell r="D242">
            <v>0</v>
          </cell>
        </row>
        <row r="243">
          <cell r="A243" t="str">
            <v>04.02.110</v>
          </cell>
          <cell r="B243" t="str">
            <v>TRANSPORTE DE MATERIAL COM D.M.T. 20 KM.</v>
          </cell>
          <cell r="C243" t="str">
            <v>m3</v>
          </cell>
          <cell r="D243">
            <v>20.775000000000002</v>
          </cell>
          <cell r="E243">
            <v>16.62</v>
          </cell>
          <cell r="F243" t="str">
            <v>EMLURB</v>
          </cell>
        </row>
        <row r="244">
          <cell r="A244" t="str">
            <v/>
          </cell>
          <cell r="D244">
            <v>0</v>
          </cell>
        </row>
        <row r="245">
          <cell r="A245" t="str">
            <v>04.02.111</v>
          </cell>
          <cell r="B245" t="str">
            <v>TRANSPORTE DE MATERIAL COM D.M.T. 22 KM.</v>
          </cell>
          <cell r="C245" t="str">
            <v>m3</v>
          </cell>
          <cell r="D245">
            <v>22.725000000000001</v>
          </cell>
          <cell r="E245">
            <v>18.18</v>
          </cell>
          <cell r="F245" t="str">
            <v>EMLURB</v>
          </cell>
        </row>
        <row r="246">
          <cell r="A246" t="str">
            <v/>
          </cell>
          <cell r="D246">
            <v>0</v>
          </cell>
        </row>
        <row r="247">
          <cell r="A247" t="str">
            <v>04.02.112</v>
          </cell>
          <cell r="B247" t="str">
            <v>TRANSPORTE DE MATERIAL COM D.M.T. 24 KM.</v>
          </cell>
          <cell r="C247" t="str">
            <v>m3</v>
          </cell>
          <cell r="D247">
            <v>24.625</v>
          </cell>
          <cell r="E247">
            <v>19.7</v>
          </cell>
          <cell r="F247" t="str">
            <v>EMLURB</v>
          </cell>
        </row>
        <row r="248">
          <cell r="A248" t="str">
            <v/>
          </cell>
          <cell r="D248">
            <v>0</v>
          </cell>
        </row>
        <row r="249">
          <cell r="A249" t="str">
            <v>04.02.113</v>
          </cell>
          <cell r="B249" t="str">
            <v>TRANSPORTE DE MATERIAL COM D.M.T. 26 KM.</v>
          </cell>
          <cell r="C249" t="str">
            <v>m3</v>
          </cell>
          <cell r="D249">
            <v>26.537500000000001</v>
          </cell>
          <cell r="E249">
            <v>21.23</v>
          </cell>
          <cell r="F249" t="str">
            <v>EMLURB</v>
          </cell>
        </row>
        <row r="250">
          <cell r="A250" t="str">
            <v/>
          </cell>
          <cell r="D250">
            <v>0</v>
          </cell>
        </row>
        <row r="251">
          <cell r="A251" t="str">
            <v>04.02.114</v>
          </cell>
          <cell r="B251" t="str">
            <v>TRANSPORTE DE MATERIAL COM D.M.T. 28 KM.</v>
          </cell>
          <cell r="C251" t="str">
            <v>m3</v>
          </cell>
          <cell r="D251">
            <v>28.4375</v>
          </cell>
          <cell r="E251">
            <v>22.75</v>
          </cell>
          <cell r="F251" t="str">
            <v>EMLURB</v>
          </cell>
        </row>
        <row r="252">
          <cell r="A252" t="str">
            <v/>
          </cell>
          <cell r="D252">
            <v>0</v>
          </cell>
        </row>
        <row r="253">
          <cell r="A253" t="str">
            <v>04.02.115</v>
          </cell>
          <cell r="B253" t="str">
            <v>TRANSPORTE DE MATERIAL COM D.M.T. 30 KM.</v>
          </cell>
          <cell r="C253" t="str">
            <v>m3</v>
          </cell>
          <cell r="D253">
            <v>30.337499999999999</v>
          </cell>
          <cell r="E253">
            <v>24.27</v>
          </cell>
          <cell r="F253" t="str">
            <v>EMLURB</v>
          </cell>
        </row>
        <row r="254">
          <cell r="A254" t="str">
            <v/>
          </cell>
          <cell r="D254">
            <v>0</v>
          </cell>
        </row>
        <row r="255">
          <cell r="A255" t="str">
            <v>04.02.120</v>
          </cell>
          <cell r="B255" t="str">
            <v>TRANSPORTE COM CARRO DE MAO DE AREIA, ENTULHO OU TERRA ATE 30M.</v>
          </cell>
          <cell r="C255" t="str">
            <v>m3</v>
          </cell>
          <cell r="D255">
            <v>13.45</v>
          </cell>
          <cell r="E255">
            <v>10.76</v>
          </cell>
          <cell r="F255" t="str">
            <v>EMLURB</v>
          </cell>
        </row>
        <row r="256">
          <cell r="A256" t="str">
            <v/>
          </cell>
          <cell r="D256">
            <v>0</v>
          </cell>
        </row>
        <row r="257">
          <cell r="A257" t="str">
            <v>04.02.130</v>
          </cell>
          <cell r="B257" t="str">
            <v>TRANSPORTE COM CARRO DE MAO DE AREIA, ENTULHO OU TERRA ATE 30M ( SERVICO NOTURNO ).</v>
          </cell>
          <cell r="C257" t="str">
            <v>m3</v>
          </cell>
          <cell r="D257">
            <v>16.137499999999999</v>
          </cell>
          <cell r="E257">
            <v>12.91</v>
          </cell>
          <cell r="F257" t="str">
            <v>EMLURB</v>
          </cell>
        </row>
        <row r="258">
          <cell r="A258" t="str">
            <v/>
          </cell>
          <cell r="D258">
            <v>0</v>
          </cell>
        </row>
        <row r="259">
          <cell r="A259" t="str">
            <v>04.02.140</v>
          </cell>
          <cell r="B259" t="str">
            <v>TRANSPORTE COM CARRO DE MAO DE AREIA, ENTULHO OU TERRA ATE 60M.</v>
          </cell>
          <cell r="C259" t="str">
            <v>m3</v>
          </cell>
          <cell r="D259">
            <v>15.887500000000001</v>
          </cell>
          <cell r="E259">
            <v>12.71</v>
          </cell>
          <cell r="F259" t="str">
            <v>EMLURB</v>
          </cell>
        </row>
        <row r="260">
          <cell r="A260" t="str">
            <v/>
          </cell>
          <cell r="D260">
            <v>0</v>
          </cell>
        </row>
        <row r="261">
          <cell r="A261" t="str">
            <v>04.02.150</v>
          </cell>
          <cell r="B261" t="str">
            <v>TRANSPORTE COM CARRO DE MAO DE AREIA, ENTULHO OU TERRA ATE 60M ( SERVICO NOTURNO ).</v>
          </cell>
          <cell r="C261" t="str">
            <v>m3</v>
          </cell>
          <cell r="D261">
            <v>19.074999999999999</v>
          </cell>
          <cell r="E261">
            <v>15.26</v>
          </cell>
          <cell r="F261" t="str">
            <v>EMLURB</v>
          </cell>
        </row>
        <row r="262">
          <cell r="A262" t="str">
            <v/>
          </cell>
          <cell r="D262">
            <v>0</v>
          </cell>
        </row>
        <row r="263">
          <cell r="A263" t="str">
            <v>04.02.160</v>
          </cell>
          <cell r="B263" t="str">
            <v>TRANSPORTE COM CARRO DE MAO DE AREIA, ENTULHO OU TERRA ATE 100M.</v>
          </cell>
          <cell r="C263" t="str">
            <v>m3</v>
          </cell>
          <cell r="D263">
            <v>23.224999999999998</v>
          </cell>
          <cell r="E263">
            <v>18.579999999999998</v>
          </cell>
          <cell r="F263" t="str">
            <v>EMLURB</v>
          </cell>
        </row>
        <row r="264">
          <cell r="A264" t="str">
            <v/>
          </cell>
          <cell r="D264">
            <v>0</v>
          </cell>
        </row>
        <row r="265">
          <cell r="A265" t="str">
            <v>04.02.170</v>
          </cell>
          <cell r="B265" t="str">
            <v>TRANSPORTE COM CARRO DE MAO DE AREIA, ENTULHO OU TERRA ATE 100 M ( SERVICO NOTURNO ).</v>
          </cell>
          <cell r="C265" t="str">
            <v>m3</v>
          </cell>
          <cell r="D265">
            <v>27.875</v>
          </cell>
          <cell r="E265">
            <v>22.3</v>
          </cell>
          <cell r="F265" t="str">
            <v>EMLURB</v>
          </cell>
        </row>
        <row r="266">
          <cell r="A266" t="str">
            <v/>
          </cell>
          <cell r="D266">
            <v>0</v>
          </cell>
        </row>
        <row r="267">
          <cell r="A267" t="str">
            <v>04.02.180</v>
          </cell>
          <cell r="B267" t="str">
            <v>TRANSPORTE COM CARRO DE MAO DE PEDRA RACHAO NOS MORROS, ATE 100 M.</v>
          </cell>
          <cell r="C267" t="str">
            <v>m3</v>
          </cell>
          <cell r="D267">
            <v>30.5625</v>
          </cell>
          <cell r="E267">
            <v>24.45</v>
          </cell>
          <cell r="F267" t="str">
            <v>EMLURB</v>
          </cell>
        </row>
        <row r="268">
          <cell r="A268" t="str">
            <v/>
          </cell>
          <cell r="D268">
            <v>0</v>
          </cell>
        </row>
        <row r="269">
          <cell r="A269" t="str">
            <v>04.03.010</v>
          </cell>
          <cell r="B269" t="str">
            <v>REMOCAO DE MATERIAL DE PRIMEIRA CATEGORIA EM CAMINHAO CARROCERIA, D.M.T. 6 KM, INCLUSIVE CARGA E DESCARGA MANUAIS.</v>
          </cell>
          <cell r="C269" t="str">
            <v>m3</v>
          </cell>
          <cell r="D269">
            <v>27.025000000000002</v>
          </cell>
          <cell r="E269">
            <v>21.62</v>
          </cell>
          <cell r="F269" t="str">
            <v>EMLURB</v>
          </cell>
        </row>
        <row r="270">
          <cell r="A270" t="str">
            <v/>
          </cell>
          <cell r="D270">
            <v>0</v>
          </cell>
        </row>
        <row r="271">
          <cell r="A271" t="str">
            <v>04.03.020</v>
          </cell>
          <cell r="B271" t="str">
            <v>REMOCAO DE MATERIAL DE PRIMEIRA CATEGORIA EM CAMINHAO CARROCERIA, D.M.T. 12 KM, INCLUSIVE CARGA E DESCARGA MANUAIS.</v>
          </cell>
          <cell r="C271" t="str">
            <v>m3</v>
          </cell>
          <cell r="D271">
            <v>32.462499999999999</v>
          </cell>
          <cell r="E271">
            <v>25.97</v>
          </cell>
          <cell r="F271" t="str">
            <v>EMLURB</v>
          </cell>
        </row>
        <row r="272">
          <cell r="A272" t="str">
            <v/>
          </cell>
          <cell r="D272">
            <v>0</v>
          </cell>
        </row>
        <row r="273">
          <cell r="A273" t="str">
            <v>04.03.030</v>
          </cell>
          <cell r="B273" t="str">
            <v>REMOCAO DE MATERIAL DE PRIMEIRA CATEGORIA EM CAMINHAO CARROCERIA, D.M.T. 20 KM, INCLUSIVE CARGA E DESCARGA MANUAIS.</v>
          </cell>
          <cell r="C273" t="str">
            <v>m3</v>
          </cell>
          <cell r="D273">
            <v>39.712499999999999</v>
          </cell>
          <cell r="E273">
            <v>31.77</v>
          </cell>
          <cell r="F273" t="str">
            <v>EMLURB</v>
          </cell>
        </row>
        <row r="274">
          <cell r="A274" t="str">
            <v/>
          </cell>
          <cell r="D274">
            <v>0</v>
          </cell>
        </row>
        <row r="275">
          <cell r="A275" t="str">
            <v>04.03.031</v>
          </cell>
          <cell r="B275" t="str">
            <v>REMOCAO DE MATERIAL DE PRIMEIRA CATEGORIA EM CAMINHAO CARROCERIA, D.M.T. 22 KM, INCLUSIVE CARGA E DESCARGA MANUAIS.</v>
          </cell>
          <cell r="C275" t="str">
            <v>m3</v>
          </cell>
          <cell r="D275">
            <v>41.574999999999996</v>
          </cell>
          <cell r="E275">
            <v>33.26</v>
          </cell>
          <cell r="F275" t="str">
            <v>EMLURB</v>
          </cell>
        </row>
        <row r="276">
          <cell r="A276" t="str">
            <v/>
          </cell>
          <cell r="D276">
            <v>0</v>
          </cell>
        </row>
        <row r="277">
          <cell r="A277" t="str">
            <v>04.03.032</v>
          </cell>
          <cell r="B277" t="str">
            <v>REMOCAO DE MATERIAL DE PRIMEIRA CATEGORIA EM CAMINHAO CARROCERIA, D.M.T. 24 KM, INCLUSIVE CARGA E DESCARGA MANUAIS.</v>
          </cell>
          <cell r="C277" t="str">
            <v>m3</v>
          </cell>
          <cell r="D277">
            <v>43.387500000000003</v>
          </cell>
          <cell r="E277">
            <v>34.71</v>
          </cell>
          <cell r="F277" t="str">
            <v>EMLURB</v>
          </cell>
        </row>
        <row r="278">
          <cell r="A278" t="str">
            <v/>
          </cell>
          <cell r="D278">
            <v>0</v>
          </cell>
        </row>
        <row r="279">
          <cell r="A279" t="str">
            <v>04.03.033</v>
          </cell>
          <cell r="B279" t="str">
            <v>REMOCAO DE MATERIAL DE PRIMEIRA CATEGORIA EM CAMINHAO CARROCERIA, D.M.T. 26 KM, INCLUSIVE CARGA E DESCARGA MANUAIS.</v>
          </cell>
          <cell r="C279" t="str">
            <v>m3</v>
          </cell>
          <cell r="D279">
            <v>45.212500000000006</v>
          </cell>
          <cell r="E279">
            <v>36.17</v>
          </cell>
          <cell r="F279" t="str">
            <v>EMLURB</v>
          </cell>
        </row>
        <row r="280">
          <cell r="A280" t="str">
            <v/>
          </cell>
          <cell r="D280">
            <v>0</v>
          </cell>
        </row>
        <row r="281">
          <cell r="A281" t="str">
            <v>04.03.034</v>
          </cell>
          <cell r="B281" t="str">
            <v>REMOCAO DE MATERIAL DE PRIMEIRA CATEGORIA EM CAMINHAO CARROCERIA, D.M.T. 28 KM, INCLUSIVE CARGA E DESCARGA MANUAIS.</v>
          </cell>
          <cell r="C281" t="str">
            <v>m3</v>
          </cell>
          <cell r="D281">
            <v>47.024999999999999</v>
          </cell>
          <cell r="E281">
            <v>37.619999999999997</v>
          </cell>
          <cell r="F281" t="str">
            <v>EMLURB</v>
          </cell>
        </row>
        <row r="282">
          <cell r="A282" t="str">
            <v/>
          </cell>
          <cell r="D282">
            <v>0</v>
          </cell>
        </row>
        <row r="283">
          <cell r="A283" t="str">
            <v>04.03.036</v>
          </cell>
          <cell r="B283" t="str">
            <v>REMOCAO DE MATERIAL DE PRIMEIRA CATEGORIA EM CAMINHAO CARROCERIA, D.M.T. 30 KM, INCLUSIVE CARGA E DESCARGA MANUAIS.</v>
          </cell>
          <cell r="C283" t="str">
            <v>m3</v>
          </cell>
          <cell r="D283">
            <v>48.837499999999999</v>
          </cell>
          <cell r="E283">
            <v>39.07</v>
          </cell>
          <cell r="F283" t="str">
            <v>EMLURB</v>
          </cell>
        </row>
        <row r="284">
          <cell r="A284" t="str">
            <v/>
          </cell>
          <cell r="D284">
            <v>0</v>
          </cell>
        </row>
        <row r="285">
          <cell r="A285" t="str">
            <v>04.03.038</v>
          </cell>
          <cell r="B285" t="str">
            <v>REMOCAO DE MATERIAL DE PRIMEIRA CATEGORIA EM CAMINHAO BASCULANTE, D.M.T. 2 KM, INCLUSIVE CARGA MANUAL E DESCARGA MECANICA.</v>
          </cell>
          <cell r="C285" t="str">
            <v>m3</v>
          </cell>
          <cell r="D285">
            <v>20.962499999999999</v>
          </cell>
          <cell r="E285">
            <v>16.77</v>
          </cell>
          <cell r="F285" t="str">
            <v>EMLURB</v>
          </cell>
        </row>
        <row r="286">
          <cell r="A286" t="str">
            <v/>
          </cell>
          <cell r="D286">
            <v>0</v>
          </cell>
        </row>
        <row r="287">
          <cell r="A287" t="str">
            <v>04.03.040</v>
          </cell>
          <cell r="B287" t="str">
            <v>REMOCAO DE MATERIAL DE PRIMEIRA CATEGORIA EM CAMINHAO BASCULANTE, D.M.T. 6 KM, INCLUSIVE CARGA MANUAL E DESCARGA MECANICA.</v>
          </cell>
          <cell r="C287" t="str">
            <v>m3</v>
          </cell>
          <cell r="D287">
            <v>24.774999999999999</v>
          </cell>
          <cell r="E287">
            <v>19.82</v>
          </cell>
          <cell r="F287" t="str">
            <v>EMLURB</v>
          </cell>
        </row>
        <row r="288">
          <cell r="A288" t="str">
            <v/>
          </cell>
          <cell r="D288">
            <v>0</v>
          </cell>
        </row>
        <row r="289">
          <cell r="A289" t="str">
            <v>04.03.050</v>
          </cell>
          <cell r="B289" t="str">
            <v>REMOCAO DE MATERIAL DE PRIMEIRA CATEGORIA EM CAMINHAO BASCULANTE, D.M.T. 12 KM, INCLUSIVE CARGA MANUAL E DESCARGA MECANICA.</v>
          </cell>
          <cell r="C289" t="str">
            <v>m3</v>
          </cell>
          <cell r="D289">
            <v>30.462500000000002</v>
          </cell>
          <cell r="E289">
            <v>24.37</v>
          </cell>
          <cell r="F289" t="str">
            <v>EMLURB</v>
          </cell>
        </row>
        <row r="290">
          <cell r="A290" t="str">
            <v/>
          </cell>
          <cell r="D290">
            <v>0</v>
          </cell>
        </row>
        <row r="291">
          <cell r="A291" t="str">
            <v>04.03.060</v>
          </cell>
          <cell r="B291" t="str">
            <v>REMOCAO DE MATERIAL DE PRIMEIRA CATEGORIA EM CAMINHAO BASCULANTE, D.M.T. 20 KM, INCLUSIVE CARGA MANUAL E DESCARGA MECANICA.</v>
          </cell>
          <cell r="C291" t="str">
            <v>m3</v>
          </cell>
          <cell r="D291">
            <v>38.0625</v>
          </cell>
          <cell r="E291">
            <v>30.45</v>
          </cell>
          <cell r="F291" t="str">
            <v>EMLURB</v>
          </cell>
        </row>
        <row r="292">
          <cell r="A292" t="str">
            <v/>
          </cell>
          <cell r="D292">
            <v>0</v>
          </cell>
        </row>
        <row r="293">
          <cell r="A293" t="str">
            <v>04.03.061</v>
          </cell>
          <cell r="B293" t="str">
            <v>REMOCAO DE MATERIAL DE PRIMEIRA CATEGORIA EM CAMINHAO BASCULANTE, D.M.T. 22 KM, INCLUSIVE CARGA MANUAL E DESCARGA MECANICA.</v>
          </cell>
          <cell r="C293" t="str">
            <v>m3</v>
          </cell>
          <cell r="D293">
            <v>40.012499999999996</v>
          </cell>
          <cell r="E293">
            <v>32.01</v>
          </cell>
          <cell r="F293" t="str">
            <v>EMLURB</v>
          </cell>
        </row>
        <row r="294">
          <cell r="A294" t="str">
            <v/>
          </cell>
          <cell r="D294">
            <v>0</v>
          </cell>
        </row>
        <row r="295">
          <cell r="A295" t="str">
            <v>04.03.062</v>
          </cell>
          <cell r="B295" t="str">
            <v>REMOCAO DE MATERIAL DE PRIMEIRA CATEGORIA EM CAMINHAO BASCULANTE, D.M.T. 24 KM, INCLUSIVE CARGA MANUAL E DESCARGA MECANICA.</v>
          </cell>
          <cell r="C295" t="str">
            <v>m3</v>
          </cell>
          <cell r="D295">
            <v>41.912500000000001</v>
          </cell>
          <cell r="E295">
            <v>33.53</v>
          </cell>
          <cell r="F295" t="str">
            <v>EMLURB</v>
          </cell>
        </row>
        <row r="296">
          <cell r="A296" t="str">
            <v/>
          </cell>
          <cell r="D296">
            <v>0</v>
          </cell>
        </row>
        <row r="297">
          <cell r="A297" t="str">
            <v>04.03.063</v>
          </cell>
          <cell r="B297" t="str">
            <v>REMOCAO DE MATERIAL DE PRIMEIRA CATEGORIA EM CAMINHAO BASCULANTE, D.M.T. 26 KM, INCLUSIVE CARGA MANUAL E DESCARGA MECANICA.</v>
          </cell>
          <cell r="C297" t="str">
            <v>m3</v>
          </cell>
          <cell r="D297">
            <v>43.825000000000003</v>
          </cell>
          <cell r="E297">
            <v>35.06</v>
          </cell>
          <cell r="F297" t="str">
            <v>EMLURB</v>
          </cell>
        </row>
        <row r="298">
          <cell r="A298" t="str">
            <v/>
          </cell>
          <cell r="D298">
            <v>0</v>
          </cell>
        </row>
        <row r="299">
          <cell r="A299" t="str">
            <v>04.03.064</v>
          </cell>
          <cell r="B299" t="str">
            <v>REMOCAO DE MATERIAL DE PRIMEIRA CATEGORIA EM CAMINHAO BASCULANTE, D.M.T. 28 KM, INCLUSIVE CARGA MANUAL E DESCARGA MECANICA.</v>
          </cell>
          <cell r="C299" t="str">
            <v>m3</v>
          </cell>
          <cell r="D299">
            <v>45.724999999999994</v>
          </cell>
          <cell r="E299">
            <v>36.58</v>
          </cell>
          <cell r="F299" t="str">
            <v>EMLURB</v>
          </cell>
        </row>
        <row r="300">
          <cell r="A300" t="str">
            <v/>
          </cell>
          <cell r="D300">
            <v>0</v>
          </cell>
        </row>
        <row r="301">
          <cell r="A301" t="str">
            <v>04.03.065</v>
          </cell>
          <cell r="B301" t="str">
            <v>REMOCAO DE MATERIAL DE PRIMEIRA CATEGORIA EM CAMINHAO BASCULANTE, D.M.T. 30 KM, INCLUSIVE CARGA MANUAL E DESCARGA MECANICA.</v>
          </cell>
          <cell r="C301" t="str">
            <v>m3</v>
          </cell>
          <cell r="D301">
            <v>47.625</v>
          </cell>
          <cell r="E301">
            <v>38.1</v>
          </cell>
          <cell r="F301" t="str">
            <v>EMLURB</v>
          </cell>
        </row>
        <row r="302">
          <cell r="A302" t="str">
            <v/>
          </cell>
          <cell r="D302">
            <v>0</v>
          </cell>
        </row>
        <row r="303">
          <cell r="A303" t="str">
            <v>04.03.070</v>
          </cell>
          <cell r="B303" t="str">
            <v>REMOCAO DE MATERIAL DE PRIMEIRA CATEGORIA EM CAMINHAO BASCULANTE, D.M.T. 6 KM, INCLUSIVE CARGA E DESCARGA MECANICAS .</v>
          </cell>
          <cell r="C303" t="str">
            <v>m3</v>
          </cell>
          <cell r="D303">
            <v>9.4749999999999996</v>
          </cell>
          <cell r="E303">
            <v>7.58</v>
          </cell>
          <cell r="F303" t="str">
            <v>EMLURB</v>
          </cell>
        </row>
        <row r="304">
          <cell r="A304" t="str">
            <v/>
          </cell>
          <cell r="D304">
            <v>0</v>
          </cell>
        </row>
        <row r="305">
          <cell r="A305" t="str">
            <v>04.03.080</v>
          </cell>
          <cell r="B305" t="str">
            <v>REMOCAO DE MATERIAL DE PRIMEIRA CATEGORIA EM CAMINHAO BASCULANTE, D.M.T. 12 KM, INCLUSIVE CARGA E DESCARGA MECANICAS.</v>
          </cell>
          <cell r="C305" t="str">
            <v>m3</v>
          </cell>
          <cell r="D305">
            <v>15.162500000000001</v>
          </cell>
          <cell r="E305">
            <v>12.13</v>
          </cell>
          <cell r="F305" t="str">
            <v>EMLURB</v>
          </cell>
        </row>
        <row r="306">
          <cell r="A306" t="str">
            <v/>
          </cell>
          <cell r="D306">
            <v>0</v>
          </cell>
        </row>
        <row r="307">
          <cell r="A307" t="str">
            <v>04.03.090</v>
          </cell>
          <cell r="B307" t="str">
            <v>REMOCAO DE MATERIAL DE PRIMEIRA CATEGORIA EM CAMINHAO BASCULANTE, D.M.T. 20 KM, INCLUSIVE CARGA E DESCARGA MECANICAS.</v>
          </cell>
          <cell r="C307" t="str">
            <v>m3</v>
          </cell>
          <cell r="D307">
            <v>22.762500000000003</v>
          </cell>
          <cell r="E307">
            <v>18.21</v>
          </cell>
          <cell r="F307" t="str">
            <v>EMLURB</v>
          </cell>
        </row>
        <row r="308">
          <cell r="A308" t="str">
            <v/>
          </cell>
          <cell r="D308">
            <v>0</v>
          </cell>
        </row>
        <row r="309">
          <cell r="A309" t="str">
            <v>04.03.091</v>
          </cell>
          <cell r="B309" t="str">
            <v>REMOCAO DE MATERIAL DE PRIMEIRA CATEGORIA EM CAMINHAO BASCULANTE, D.M.T. 22 KM, INCLUSIVE CARGA E DESCARGA MECANICAS.</v>
          </cell>
          <cell r="C309" t="str">
            <v>m3</v>
          </cell>
          <cell r="D309">
            <v>24.712499999999999</v>
          </cell>
          <cell r="E309">
            <v>19.77</v>
          </cell>
          <cell r="F309" t="str">
            <v>EMLURB</v>
          </cell>
        </row>
        <row r="310">
          <cell r="A310" t="str">
            <v/>
          </cell>
          <cell r="D310">
            <v>0</v>
          </cell>
        </row>
        <row r="311">
          <cell r="A311" t="str">
            <v>04.03.092</v>
          </cell>
          <cell r="B311" t="str">
            <v>REMOCAO DE MATERIAL DE PRIMEIRA CATEGORIA EM CAMINHAO BASCULANTE, D.M.T. 24 KM, INCLUSIVE CARGA E DESCARGA MECANICAS.</v>
          </cell>
          <cell r="C311" t="str">
            <v>m3</v>
          </cell>
          <cell r="D311">
            <v>26.612499999999997</v>
          </cell>
          <cell r="E311">
            <v>21.29</v>
          </cell>
          <cell r="F311" t="str">
            <v>EMLURB</v>
          </cell>
        </row>
        <row r="312">
          <cell r="A312" t="str">
            <v/>
          </cell>
          <cell r="D312">
            <v>0</v>
          </cell>
        </row>
        <row r="313">
          <cell r="A313" t="str">
            <v>04.03.093</v>
          </cell>
          <cell r="B313" t="str">
            <v>REMOCAO DE MATERIAL DE PRIMEIRA CATEGORIA EM CAMINHAO BASCULANTE, D.M.T. 26 KM, INCLUSIVE CARGA E DESCARGA MECANICAS.</v>
          </cell>
          <cell r="C313" t="str">
            <v>m3</v>
          </cell>
          <cell r="D313">
            <v>28.524999999999999</v>
          </cell>
          <cell r="E313">
            <v>22.82</v>
          </cell>
          <cell r="F313" t="str">
            <v>EMLURB</v>
          </cell>
        </row>
        <row r="314">
          <cell r="A314" t="str">
            <v/>
          </cell>
          <cell r="D314">
            <v>0</v>
          </cell>
        </row>
        <row r="315">
          <cell r="A315" t="str">
            <v>04.03.094</v>
          </cell>
          <cell r="B315" t="str">
            <v>REMOCAO DE MATERIAL DE PRIMEIRA CATEGORIA EM CAMINHAO BASCULANTE, D.M.T. 28 KM, INCLUSIVE CARGA E DESCARGA MECANICAS.</v>
          </cell>
          <cell r="C315" t="str">
            <v>m3</v>
          </cell>
          <cell r="D315">
            <v>30.425000000000001</v>
          </cell>
          <cell r="E315">
            <v>24.34</v>
          </cell>
          <cell r="F315" t="str">
            <v>EMLURB</v>
          </cell>
        </row>
        <row r="316">
          <cell r="A316" t="str">
            <v/>
          </cell>
          <cell r="D316">
            <v>0</v>
          </cell>
        </row>
        <row r="317">
          <cell r="A317" t="str">
            <v>04.03.095</v>
          </cell>
          <cell r="B317" t="str">
            <v>REMOCAO DE MATERIAL DE PRIMEIRA CATEGORIA EM CAMINHAO BASCULANTE, D.M.T. 30 KM, INCLUSIVE CARGA E DESCARGA MECANICAS.</v>
          </cell>
          <cell r="C317" t="str">
            <v>m3</v>
          </cell>
          <cell r="D317">
            <v>32.325000000000003</v>
          </cell>
          <cell r="E317">
            <v>25.86</v>
          </cell>
          <cell r="F317" t="str">
            <v>EMLURB</v>
          </cell>
        </row>
        <row r="318">
          <cell r="A318" t="str">
            <v/>
          </cell>
          <cell r="D318">
            <v>0</v>
          </cell>
        </row>
        <row r="319">
          <cell r="A319" t="str">
            <v>04.03.100</v>
          </cell>
          <cell r="B319" t="str">
            <v>REMOCAO DE METRALHA EM CAMINHAO CARROCERIA, D.M.T. 6 KM, INCLUSIVE CARGA E DESCARGA MANUAIS.</v>
          </cell>
          <cell r="C319" t="str">
            <v>m3</v>
          </cell>
          <cell r="D319">
            <v>29.024999999999999</v>
          </cell>
          <cell r="E319">
            <v>23.22</v>
          </cell>
          <cell r="F319" t="str">
            <v>EMLURB</v>
          </cell>
        </row>
        <row r="320">
          <cell r="A320" t="str">
            <v/>
          </cell>
          <cell r="D320">
            <v>0</v>
          </cell>
        </row>
        <row r="321">
          <cell r="A321" t="str">
            <v>04.03.110</v>
          </cell>
          <cell r="B321" t="str">
            <v>REMOCAO DE METRALHA EM CAMINHAO CARROCERIA, D.M.T. 12KM, INCLUSIVE CARGA E DESCARGA MANUAIS.</v>
          </cell>
          <cell r="C321" t="str">
            <v>m3</v>
          </cell>
          <cell r="D321">
            <v>34.449999999999996</v>
          </cell>
          <cell r="E321">
            <v>27.56</v>
          </cell>
          <cell r="F321" t="str">
            <v>EMLURB</v>
          </cell>
        </row>
        <row r="322">
          <cell r="A322" t="str">
            <v/>
          </cell>
          <cell r="D322">
            <v>0</v>
          </cell>
        </row>
        <row r="323">
          <cell r="A323" t="str">
            <v>04.03.120</v>
          </cell>
          <cell r="B323" t="str">
            <v>REMOCAO DE METRALHA EM CAMINHAO CARROCERIA, D.M.T. 20KM, INCLUSIVE CARGA E DESCARGA MANUAIS.</v>
          </cell>
          <cell r="C323" t="str">
            <v>m3</v>
          </cell>
          <cell r="D323">
            <v>41.7</v>
          </cell>
          <cell r="E323">
            <v>33.36</v>
          </cell>
          <cell r="F323" t="str">
            <v>EMLURB</v>
          </cell>
        </row>
        <row r="324">
          <cell r="A324" t="str">
            <v/>
          </cell>
          <cell r="D324">
            <v>0</v>
          </cell>
        </row>
        <row r="325">
          <cell r="A325" t="str">
            <v>04.03.121</v>
          </cell>
          <cell r="B325" t="str">
            <v>REMOCAO DE METRALHA EM CAMINHAO CARROCERIA, D.M.T. 22KM, INCLUSIVE CARGA E DESCARGA MANUAIS.</v>
          </cell>
          <cell r="C325" t="str">
            <v>m3</v>
          </cell>
          <cell r="D325">
            <v>43.5625</v>
          </cell>
          <cell r="E325">
            <v>34.85</v>
          </cell>
          <cell r="F325" t="str">
            <v>EMLURB</v>
          </cell>
        </row>
        <row r="326">
          <cell r="A326" t="str">
            <v/>
          </cell>
          <cell r="D326">
            <v>0</v>
          </cell>
        </row>
        <row r="327">
          <cell r="A327" t="str">
            <v>04.03.122</v>
          </cell>
          <cell r="B327" t="str">
            <v>REMOCAO DE METRALHA EM CAMINHAO CARROCERIA, D.M.T. 24KM, INCLUSIVE CARGA E DESCARGA MANUAIS.</v>
          </cell>
          <cell r="C327" t="str">
            <v>m3</v>
          </cell>
          <cell r="D327">
            <v>45.375</v>
          </cell>
          <cell r="E327">
            <v>36.299999999999997</v>
          </cell>
          <cell r="F327" t="str">
            <v>EMLURB</v>
          </cell>
        </row>
        <row r="328">
          <cell r="A328" t="str">
            <v/>
          </cell>
          <cell r="D328">
            <v>0</v>
          </cell>
        </row>
        <row r="329">
          <cell r="A329" t="str">
            <v>04.03.123</v>
          </cell>
          <cell r="B329" t="str">
            <v>REMOCAO DE METRALHA EM CAMINHAO CARROCERIA, D.M.T. 26KM, INCLUSIVE CARGA E DESCARGA MANUAIS.</v>
          </cell>
          <cell r="C329" t="str">
            <v>m3</v>
          </cell>
          <cell r="D329">
            <v>47.199999999999996</v>
          </cell>
          <cell r="E329">
            <v>37.76</v>
          </cell>
          <cell r="F329" t="str">
            <v>EMLURB</v>
          </cell>
        </row>
        <row r="330">
          <cell r="A330" t="str">
            <v/>
          </cell>
          <cell r="D330">
            <v>0</v>
          </cell>
        </row>
        <row r="331">
          <cell r="A331" t="str">
            <v>04.03.124</v>
          </cell>
          <cell r="B331" t="str">
            <v>REMOCAO DE METRALHA EM CAMINHAO CARROCERIA, D.M.T. 28KM, INCLUSIVE CARGA E DESCARGA MANUAIS.</v>
          </cell>
          <cell r="C331" t="str">
            <v>m3</v>
          </cell>
          <cell r="D331">
            <v>49.012500000000003</v>
          </cell>
          <cell r="E331">
            <v>39.21</v>
          </cell>
          <cell r="F331" t="str">
            <v>EMLURB</v>
          </cell>
        </row>
        <row r="332">
          <cell r="A332" t="str">
            <v/>
          </cell>
          <cell r="D332">
            <v>0</v>
          </cell>
        </row>
        <row r="333">
          <cell r="A333" t="str">
            <v>04.03.125</v>
          </cell>
          <cell r="B333" t="str">
            <v>REMOCAO DE METRALHA EM CAMINHAO CARROCERIA, D.M.T. 30KM, INCLUSIVE CARGA E DESCARGA MANUAIS.</v>
          </cell>
          <cell r="C333" t="str">
            <v>m3</v>
          </cell>
          <cell r="D333">
            <v>50.824999999999996</v>
          </cell>
          <cell r="E333">
            <v>40.659999999999997</v>
          </cell>
          <cell r="F333" t="str">
            <v>EMLURB</v>
          </cell>
        </row>
        <row r="334">
          <cell r="A334" t="str">
            <v/>
          </cell>
          <cell r="D334">
            <v>0</v>
          </cell>
        </row>
        <row r="335">
          <cell r="A335" t="str">
            <v>04.03.130</v>
          </cell>
          <cell r="B335" t="str">
            <v>REMOCAO DE METRALHA EM CAMINHAO BASCULANTE D.M.T 2 KM, INCLUSIVE CARGA MANUAL E DESCARGA MECANICA.</v>
          </cell>
          <cell r="C335" t="str">
            <v>m3</v>
          </cell>
          <cell r="D335">
            <v>22.675000000000001</v>
          </cell>
          <cell r="E335">
            <v>18.14</v>
          </cell>
          <cell r="F335" t="str">
            <v>EMLURB</v>
          </cell>
        </row>
        <row r="336">
          <cell r="A336" t="str">
            <v/>
          </cell>
          <cell r="D336">
            <v>0</v>
          </cell>
        </row>
        <row r="337">
          <cell r="A337" t="str">
            <v>04.03.140</v>
          </cell>
          <cell r="B337" t="str">
            <v>REMOCAO DE METRALHA EM CAMINHAO BASCULANTE D.M.T 6 KM, INCLUSIVE CARGA MANUAL E DESCARGA MECANICA.</v>
          </cell>
          <cell r="C337" t="str">
            <v>m3</v>
          </cell>
          <cell r="D337">
            <v>26.487500000000001</v>
          </cell>
          <cell r="E337">
            <v>21.19</v>
          </cell>
          <cell r="F337" t="str">
            <v>EMLURB</v>
          </cell>
        </row>
        <row r="338">
          <cell r="A338" t="str">
            <v/>
          </cell>
          <cell r="D338">
            <v>0</v>
          </cell>
        </row>
        <row r="339">
          <cell r="A339" t="str">
            <v>04.03.150</v>
          </cell>
          <cell r="B339" t="str">
            <v>REMOCAO DE METRALHA EM CAMINHAO BASCULANTE D.M.T 12 KM, INCLUSIVE CARGA MANUAL E DESCARGA MECANICA.</v>
          </cell>
          <cell r="C339" t="str">
            <v>m3</v>
          </cell>
          <cell r="D339">
            <v>32.174999999999997</v>
          </cell>
          <cell r="E339">
            <v>25.74</v>
          </cell>
          <cell r="F339" t="str">
            <v>EMLURB</v>
          </cell>
        </row>
        <row r="340">
          <cell r="A340" t="str">
            <v/>
          </cell>
          <cell r="D340">
            <v>0</v>
          </cell>
        </row>
        <row r="341">
          <cell r="A341" t="str">
            <v>04.03.160</v>
          </cell>
          <cell r="B341" t="str">
            <v>REMOCAO DE METRALHA EM CAMINHAO BASCULANTE D.M.T 20 KM, INCLUSIVE CARGA MANUAL E DESCARGA MECANICA.</v>
          </cell>
          <cell r="C341" t="str">
            <v>m3</v>
          </cell>
          <cell r="D341">
            <v>39.774999999999999</v>
          </cell>
          <cell r="E341">
            <v>31.82</v>
          </cell>
          <cell r="F341" t="str">
            <v>EMLURB</v>
          </cell>
        </row>
        <row r="342">
          <cell r="A342" t="str">
            <v/>
          </cell>
          <cell r="D342">
            <v>0</v>
          </cell>
        </row>
        <row r="343">
          <cell r="A343" t="str">
            <v>04.03.161</v>
          </cell>
          <cell r="B343" t="str">
            <v>REMOCAO DE METRALHA EM CAMINHAO BASCULANTE D.M.T 22 KM, INCLUSIVE CARGA MANUAL E DESCARGA MECANICA.</v>
          </cell>
          <cell r="C343" t="str">
            <v>m3</v>
          </cell>
          <cell r="D343">
            <v>41.725000000000001</v>
          </cell>
          <cell r="E343">
            <v>33.380000000000003</v>
          </cell>
          <cell r="F343" t="str">
            <v>EMLURB</v>
          </cell>
        </row>
        <row r="344">
          <cell r="A344" t="str">
            <v/>
          </cell>
          <cell r="D344">
            <v>0</v>
          </cell>
        </row>
        <row r="345">
          <cell r="A345" t="str">
            <v>04.03.162</v>
          </cell>
          <cell r="B345" t="str">
            <v>REMOCAO DE METRALHA EM CAMINHAO BASCULANTE D.M.T 24 KM, INCLUSIVE CARGA MANUAL E DESCARGA MECANICA.</v>
          </cell>
          <cell r="C345" t="str">
            <v>m3</v>
          </cell>
          <cell r="D345">
            <v>43.625</v>
          </cell>
          <cell r="E345">
            <v>34.9</v>
          </cell>
          <cell r="F345" t="str">
            <v>EMLURB</v>
          </cell>
        </row>
        <row r="346">
          <cell r="A346" t="str">
            <v/>
          </cell>
          <cell r="D346">
            <v>0</v>
          </cell>
        </row>
        <row r="347">
          <cell r="A347" t="str">
            <v>04.03.163</v>
          </cell>
          <cell r="B347" t="str">
            <v>REMOCAO DE METRALHA EM CAMINHAO BASCULANTE D.M.T 26 KM, INCLUSIVE CARGA MANUAL E DESCARGA MECANICA.</v>
          </cell>
          <cell r="C347" t="str">
            <v>m3</v>
          </cell>
          <cell r="D347">
            <v>45.537500000000001</v>
          </cell>
          <cell r="E347">
            <v>36.43</v>
          </cell>
          <cell r="F347" t="str">
            <v>EMLURB</v>
          </cell>
        </row>
        <row r="348">
          <cell r="A348" t="str">
            <v/>
          </cell>
          <cell r="D348">
            <v>0</v>
          </cell>
        </row>
        <row r="349">
          <cell r="A349" t="str">
            <v>04.03.164</v>
          </cell>
          <cell r="B349" t="str">
            <v>REMOCAO DE METRALHA EM CAMINHAO BASCULANTE D.M.T 28 KM, INCLUSIVE CARGA MANUAL E DESCARGA MECANICA.</v>
          </cell>
          <cell r="C349" t="str">
            <v>m3</v>
          </cell>
          <cell r="D349">
            <v>47.4375</v>
          </cell>
          <cell r="E349">
            <v>37.950000000000003</v>
          </cell>
          <cell r="F349" t="str">
            <v>EMLURB</v>
          </cell>
        </row>
        <row r="350">
          <cell r="A350" t="str">
            <v/>
          </cell>
          <cell r="D350">
            <v>0</v>
          </cell>
        </row>
        <row r="351">
          <cell r="A351" t="str">
            <v>04.03.165</v>
          </cell>
          <cell r="B351" t="str">
            <v>REMOCAO DE METRALHA EM CAMINHAO BASCULANTE D.M.T 30 KM, INCLUSIVE CARGA MANUAL E DESCARGA MECANICA.</v>
          </cell>
          <cell r="C351" t="str">
            <v>m3</v>
          </cell>
          <cell r="D351">
            <v>49.337499999999999</v>
          </cell>
          <cell r="E351">
            <v>39.47</v>
          </cell>
          <cell r="F351" t="str">
            <v>EMLURB</v>
          </cell>
        </row>
        <row r="352">
          <cell r="A352" t="str">
            <v/>
          </cell>
          <cell r="D352">
            <v>0</v>
          </cell>
        </row>
        <row r="353">
          <cell r="A353" t="str">
            <v>04.03.170</v>
          </cell>
          <cell r="B353" t="str">
            <v>REMOCAO DE METRALHA EM CAMINHAO BASCULANTE D.M.T 6 KM, INCLUSIVE CARGA E DESCARGA MECANICAS.</v>
          </cell>
          <cell r="C353" t="str">
            <v>m3</v>
          </cell>
          <cell r="D353">
            <v>9.6875</v>
          </cell>
          <cell r="E353">
            <v>7.75</v>
          </cell>
          <cell r="F353" t="str">
            <v>EMLURB</v>
          </cell>
        </row>
        <row r="354">
          <cell r="A354" t="str">
            <v/>
          </cell>
          <cell r="D354">
            <v>0</v>
          </cell>
        </row>
        <row r="355">
          <cell r="A355" t="str">
            <v>04.03.180</v>
          </cell>
          <cell r="B355" t="str">
            <v>REMOCAO DE METRALHA EM CAMINHAO BASCULANTE D.M.T 12 KM, INCLUSIVE CARGA E DESCARGA MECANICAS.</v>
          </cell>
          <cell r="C355" t="str">
            <v>m3</v>
          </cell>
          <cell r="D355">
            <v>15.375</v>
          </cell>
          <cell r="E355">
            <v>12.3</v>
          </cell>
          <cell r="F355" t="str">
            <v>EMLURB</v>
          </cell>
        </row>
        <row r="356">
          <cell r="A356" t="str">
            <v/>
          </cell>
          <cell r="D356">
            <v>0</v>
          </cell>
        </row>
        <row r="357">
          <cell r="A357" t="str">
            <v>04.03.190</v>
          </cell>
          <cell r="B357" t="str">
            <v>REMOCAO DE METRALHA EM CAMINHAO BASCULANTE D.M.T 20 KM, INCLUSIVE CARGA E DESCARGA MECANICAS.</v>
          </cell>
          <cell r="C357" t="str">
            <v>m3</v>
          </cell>
          <cell r="D357">
            <v>22.974999999999998</v>
          </cell>
          <cell r="E357">
            <v>18.38</v>
          </cell>
          <cell r="F357" t="str">
            <v>EMLURB</v>
          </cell>
        </row>
        <row r="358">
          <cell r="A358" t="str">
            <v/>
          </cell>
          <cell r="D358">
            <v>0</v>
          </cell>
        </row>
        <row r="359">
          <cell r="A359" t="str">
            <v>04.03.191</v>
          </cell>
          <cell r="B359" t="str">
            <v>REMOCAO DE METRALHA EM CAMINHAO BASCULANTE D.M.T 22 KM, INCLUSIVE CARGA E DESCARGA MECANICAS.</v>
          </cell>
          <cell r="C359" t="str">
            <v>m3</v>
          </cell>
          <cell r="D359">
            <v>24.925000000000001</v>
          </cell>
          <cell r="E359">
            <v>19.940000000000001</v>
          </cell>
          <cell r="F359" t="str">
            <v>EMLURB</v>
          </cell>
        </row>
        <row r="360">
          <cell r="A360" t="str">
            <v/>
          </cell>
          <cell r="D360">
            <v>0</v>
          </cell>
        </row>
        <row r="361">
          <cell r="A361" t="str">
            <v>04.03.192</v>
          </cell>
          <cell r="B361" t="str">
            <v>REMOCAO DE METRALHA EM CAMINHAO BASCULANTE D.M.T 24 KM, INCLUSIVE CARGA E DESCARGA MECANICAS.</v>
          </cell>
          <cell r="C361" t="str">
            <v>m3</v>
          </cell>
          <cell r="D361">
            <v>26.825000000000003</v>
          </cell>
          <cell r="E361">
            <v>21.46</v>
          </cell>
          <cell r="F361" t="str">
            <v>EMLURB</v>
          </cell>
        </row>
        <row r="362">
          <cell r="A362" t="str">
            <v/>
          </cell>
          <cell r="D362">
            <v>0</v>
          </cell>
        </row>
        <row r="363">
          <cell r="A363" t="str">
            <v>04.03.193</v>
          </cell>
          <cell r="B363" t="str">
            <v>REMOCAO DE METRALHA EM CAMINHAO BASCULANTE D.M.T 26 KM, INCLUSIVE CARGA E DESCARGA MECANICAS.</v>
          </cell>
          <cell r="C363" t="str">
            <v>m3</v>
          </cell>
          <cell r="D363">
            <v>28.737499999999997</v>
          </cell>
          <cell r="E363">
            <v>22.99</v>
          </cell>
          <cell r="F363" t="str">
            <v>EMLURB</v>
          </cell>
        </row>
        <row r="364">
          <cell r="A364" t="str">
            <v/>
          </cell>
          <cell r="D364">
            <v>0</v>
          </cell>
        </row>
        <row r="365">
          <cell r="A365" t="str">
            <v>04.03.194</v>
          </cell>
          <cell r="B365" t="str">
            <v>REMOCAO DE METRALHA EM CAMINHAO BASCULANTE D.M.T 28 KM, INCLUSIVE CARGA E DESCARGA MECANICAS.</v>
          </cell>
          <cell r="C365" t="str">
            <v>m3</v>
          </cell>
          <cell r="D365">
            <v>30.637500000000003</v>
          </cell>
          <cell r="E365">
            <v>24.51</v>
          </cell>
          <cell r="F365" t="str">
            <v>EMLURB</v>
          </cell>
        </row>
        <row r="366">
          <cell r="A366" t="str">
            <v/>
          </cell>
          <cell r="D366">
            <v>0</v>
          </cell>
        </row>
        <row r="367">
          <cell r="A367" t="str">
            <v>04.03.195</v>
          </cell>
          <cell r="B367" t="str">
            <v>REMOCAO DE METRALHA EM CAMINHAO BASCULANTE D.M.T 30 KM, INCLUSIVE CARGA E DESCARGA MECANICAS.</v>
          </cell>
          <cell r="C367" t="str">
            <v>m3</v>
          </cell>
          <cell r="D367">
            <v>32.537500000000001</v>
          </cell>
          <cell r="E367">
            <v>26.03</v>
          </cell>
          <cell r="F367" t="str">
            <v>EMLURB</v>
          </cell>
        </row>
        <row r="368">
          <cell r="A368" t="str">
            <v/>
          </cell>
          <cell r="D368">
            <v>0</v>
          </cell>
        </row>
        <row r="369">
          <cell r="A369" t="str">
            <v>04.03.200</v>
          </cell>
          <cell r="B369" t="str">
            <v>REMOCAO DE MATERIAL PROVENIENTE DE LIMPEZA DE GALERIA EM CACAMBAS ESTACIONARIAS COM CAPACIDADE DE 5 M3 E/OU TEMPO DE PERMANENCIA DE ATE 07 DIAS, COM DESTINO FINAL PARA O ATERRO SANITARIO DA MURIBECA.</v>
          </cell>
          <cell r="C369" t="str">
            <v>Un</v>
          </cell>
          <cell r="D369">
            <v>112.5</v>
          </cell>
          <cell r="E369">
            <v>90</v>
          </cell>
          <cell r="F369" t="str">
            <v>EMLURB</v>
          </cell>
        </row>
        <row r="370">
          <cell r="A370" t="str">
            <v/>
          </cell>
          <cell r="D370">
            <v>0</v>
          </cell>
        </row>
        <row r="371">
          <cell r="A371" t="str">
            <v>04.04.010</v>
          </cell>
          <cell r="B371" t="str">
            <v>FORNECIMENTO DE BARRO PARA ATERRO, INCLUSIVE CARGA, DESCARGA E TRANSPORTE COM D.M.T. 1 KM.</v>
          </cell>
          <cell r="C371" t="str">
            <v>m3</v>
          </cell>
          <cell r="D371">
            <v>11.862500000000001</v>
          </cell>
          <cell r="E371">
            <v>9.49</v>
          </cell>
          <cell r="F371" t="str">
            <v>EMLURB</v>
          </cell>
        </row>
        <row r="372">
          <cell r="A372" t="str">
            <v/>
          </cell>
          <cell r="D372">
            <v>0</v>
          </cell>
        </row>
        <row r="373">
          <cell r="A373" t="str">
            <v>04.04.020</v>
          </cell>
          <cell r="B373" t="str">
            <v>FORNECIMENTO DE BARRO PARA ATERRO, INCLUSIVE CARGA, DESCARGA E TRANSPORTE COM D.M.T. 2 KM.</v>
          </cell>
          <cell r="C373" t="str">
            <v>m3</v>
          </cell>
          <cell r="D373">
            <v>12.775</v>
          </cell>
          <cell r="E373">
            <v>10.220000000000001</v>
          </cell>
          <cell r="F373" t="str">
            <v>EMLURB</v>
          </cell>
        </row>
        <row r="374">
          <cell r="A374" t="str">
            <v/>
          </cell>
          <cell r="D374">
            <v>0</v>
          </cell>
        </row>
        <row r="375">
          <cell r="A375" t="str">
            <v>04.04.030</v>
          </cell>
          <cell r="B375" t="str">
            <v>FORNECIMENTO DE BARRO PARA ATERRO, INCLUSIVE CARGA, DESCARGA E TRANSPORTE COM D.M.T. 4 KM.</v>
          </cell>
          <cell r="C375" t="str">
            <v>m3</v>
          </cell>
          <cell r="D375">
            <v>14.7</v>
          </cell>
          <cell r="E375">
            <v>11.76</v>
          </cell>
          <cell r="F375" t="str">
            <v>EMLURB</v>
          </cell>
        </row>
        <row r="376">
          <cell r="A376" t="str">
            <v/>
          </cell>
          <cell r="D376">
            <v>0</v>
          </cell>
        </row>
        <row r="377">
          <cell r="A377" t="str">
            <v>04.04.040</v>
          </cell>
          <cell r="B377" t="str">
            <v>FORNECIMENTO DE BARRO PARA ATERRO, INCLUSIVE CARGA, DESCARGA E TRANSPORTE COM D.M.T. 6 KM.</v>
          </cell>
          <cell r="C377" t="str">
            <v>m3</v>
          </cell>
          <cell r="D377">
            <v>16.625</v>
          </cell>
          <cell r="E377">
            <v>13.3</v>
          </cell>
          <cell r="F377" t="str">
            <v>EMLURB</v>
          </cell>
        </row>
        <row r="378">
          <cell r="A378" t="str">
            <v/>
          </cell>
          <cell r="D378">
            <v>0</v>
          </cell>
        </row>
        <row r="379">
          <cell r="A379" t="str">
            <v>04.04.050</v>
          </cell>
          <cell r="B379" t="str">
            <v>FORNECIMENTO DE BARRO PARA ATERRO, INCLUSIVE CARGA, DESCARGA E TRANSPORTE COM D.M.T. 8 KM.</v>
          </cell>
          <cell r="C379" t="str">
            <v>m3</v>
          </cell>
          <cell r="D379">
            <v>18.5625</v>
          </cell>
          <cell r="E379">
            <v>14.85</v>
          </cell>
          <cell r="F379" t="str">
            <v>EMLURB</v>
          </cell>
        </row>
        <row r="380">
          <cell r="A380" t="str">
            <v/>
          </cell>
          <cell r="D380">
            <v>0</v>
          </cell>
        </row>
        <row r="381">
          <cell r="A381" t="str">
            <v>04.04.060</v>
          </cell>
          <cell r="B381" t="str">
            <v>FORNECIMENTO DE BARRO PARA ATERRO, INCLUSIVE CARGA,DESCARGA E TRANSPORTE COM D.M.T. 10 KM</v>
          </cell>
          <cell r="C381" t="str">
            <v>m3</v>
          </cell>
          <cell r="D381">
            <v>20.387499999999999</v>
          </cell>
          <cell r="E381">
            <v>16.309999999999999</v>
          </cell>
          <cell r="F381" t="str">
            <v>EMLURB</v>
          </cell>
        </row>
        <row r="382">
          <cell r="A382" t="str">
            <v/>
          </cell>
          <cell r="D382">
            <v>0</v>
          </cell>
        </row>
        <row r="383">
          <cell r="A383" t="str">
            <v>04.04.070</v>
          </cell>
          <cell r="B383" t="str">
            <v>FORNECIMENTO DE BARRO PARA ATERRO, INCLUSIVE CARGA,DESCARGA E TRANSPORTE COM D.M.T. 12 KM</v>
          </cell>
          <cell r="C383" t="str">
            <v>m3</v>
          </cell>
          <cell r="D383">
            <v>22.3125</v>
          </cell>
          <cell r="E383">
            <v>17.850000000000001</v>
          </cell>
          <cell r="F383" t="str">
            <v>EMLURB</v>
          </cell>
        </row>
        <row r="384">
          <cell r="A384" t="str">
            <v/>
          </cell>
          <cell r="D384">
            <v>0</v>
          </cell>
        </row>
        <row r="385">
          <cell r="A385" t="str">
            <v>04.04.080</v>
          </cell>
          <cell r="B385" t="str">
            <v>FORNECIMENTO DE BARRO PARA ATERRO, INCLUSIVE CARGA,DESCARGA E TRANSPORTE COM D.M.T. 16 KM</v>
          </cell>
          <cell r="C385" t="str">
            <v>m3</v>
          </cell>
          <cell r="D385">
            <v>26.0625</v>
          </cell>
          <cell r="E385">
            <v>20.85</v>
          </cell>
          <cell r="F385" t="str">
            <v>EMLURB</v>
          </cell>
        </row>
        <row r="386">
          <cell r="A386" t="str">
            <v/>
          </cell>
          <cell r="D386">
            <v>0</v>
          </cell>
        </row>
        <row r="387">
          <cell r="A387" t="str">
            <v>04.04.090</v>
          </cell>
          <cell r="B387" t="str">
            <v>FORNECIMENTO DE BARRO PARA ATERRO, INCLUSIVE CARGA,DESCARGA E TRANSPORTE COM D.M.T. 20 KM</v>
          </cell>
          <cell r="C387" t="str">
            <v>m3</v>
          </cell>
          <cell r="D387">
            <v>29.912500000000001</v>
          </cell>
          <cell r="E387">
            <v>23.93</v>
          </cell>
          <cell r="F387" t="str">
            <v>EMLURB</v>
          </cell>
        </row>
        <row r="388">
          <cell r="A388" t="str">
            <v/>
          </cell>
          <cell r="D388">
            <v>0</v>
          </cell>
        </row>
        <row r="389">
          <cell r="A389" t="str">
            <v>04.04.100</v>
          </cell>
          <cell r="B389" t="str">
            <v>FORNECIMENTO DE DESPERDICIO DE PEDREIRA, INCLUSIVE CARGA, DESCARGA E TRANSPORTE ( POSTO OBRA ).</v>
          </cell>
          <cell r="C389" t="str">
            <v>m3</v>
          </cell>
          <cell r="D389">
            <v>38.737499999999997</v>
          </cell>
          <cell r="E389">
            <v>30.99</v>
          </cell>
          <cell r="F389" t="str">
            <v>EMLURB</v>
          </cell>
        </row>
        <row r="390">
          <cell r="A390" t="str">
            <v/>
          </cell>
          <cell r="D390">
            <v>0</v>
          </cell>
        </row>
        <row r="391">
          <cell r="A391" t="str">
            <v>04.04.110</v>
          </cell>
          <cell r="B391" t="str">
            <v>FORNECIMENTO E ESPALHAMENTO DE AREIA FINA, INCLUSIVE CARGA, DESCARGA E TRANSPORTE (POSTO OBRA).</v>
          </cell>
          <cell r="C391" t="str">
            <v>m3</v>
          </cell>
          <cell r="D391">
            <v>43.4</v>
          </cell>
          <cell r="E391">
            <v>34.72</v>
          </cell>
          <cell r="F391" t="str">
            <v>EMLURB</v>
          </cell>
        </row>
        <row r="392">
          <cell r="A392" t="str">
            <v/>
          </cell>
          <cell r="D392">
            <v>0</v>
          </cell>
        </row>
        <row r="393">
          <cell r="A393" t="str">
            <v>04.04.120</v>
          </cell>
          <cell r="B393" t="str">
            <v>FORNECIMENTO E ESPALHAMENTO DE AREIA AMARELA, INCLUSIVE CARGA, DESCARGA E TRANSPORTE (POSTO OBRA).</v>
          </cell>
          <cell r="C393" t="str">
            <v>m3</v>
          </cell>
          <cell r="D393">
            <v>36.524999999999999</v>
          </cell>
          <cell r="E393">
            <v>29.22</v>
          </cell>
          <cell r="F393" t="str">
            <v>EMLURB</v>
          </cell>
        </row>
        <row r="394">
          <cell r="A394" t="str">
            <v/>
          </cell>
          <cell r="D394">
            <v>0</v>
          </cell>
        </row>
        <row r="395">
          <cell r="A395" t="str">
            <v>04.04.130</v>
          </cell>
          <cell r="B395" t="str">
            <v>FORNECIMENTO E ESPALHAMENTO DE PO DE PEDRA INCLUSIVE CARGA, DESCARGA E TRANSPORTE(POSTO OBRA).</v>
          </cell>
          <cell r="C395" t="str">
            <v>m3</v>
          </cell>
          <cell r="D395">
            <v>39.65</v>
          </cell>
          <cell r="E395">
            <v>31.72</v>
          </cell>
          <cell r="F395" t="str">
            <v>EMLURB</v>
          </cell>
        </row>
        <row r="396">
          <cell r="A396" t="str">
            <v/>
          </cell>
          <cell r="D396">
            <v>0</v>
          </cell>
        </row>
        <row r="397">
          <cell r="A397" t="str">
            <v>05.00.000</v>
          </cell>
          <cell r="B397" t="str">
            <v>TRABALHOS EM TERRA</v>
          </cell>
          <cell r="D397">
            <v>0</v>
          </cell>
        </row>
        <row r="398">
          <cell r="A398" t="str">
            <v/>
          </cell>
          <cell r="D398">
            <v>0</v>
          </cell>
        </row>
        <row r="399">
          <cell r="A399" t="str">
            <v>05.01.010</v>
          </cell>
          <cell r="B399" t="str">
            <v>ESCAVACAO MANUAL EM TERRA ATE 1,50 M DE PROFUNDIDADE, SEM ESCORAMENTO.</v>
          </cell>
          <cell r="C399" t="str">
            <v>m3</v>
          </cell>
          <cell r="D399">
            <v>13.45</v>
          </cell>
          <cell r="E399">
            <v>10.76</v>
          </cell>
          <cell r="F399" t="str">
            <v>EMLURB</v>
          </cell>
        </row>
        <row r="400">
          <cell r="A400" t="str">
            <v/>
          </cell>
          <cell r="D400">
            <v>0</v>
          </cell>
        </row>
        <row r="401">
          <cell r="A401" t="str">
            <v>05.01.020</v>
          </cell>
          <cell r="B401" t="str">
            <v>ESCAVACAO MANUAL EM TERRA ATE 1,50 M DE PROFUNDIDADE, SEM ESCORAMENTO (SERVICO NOTURNO).</v>
          </cell>
          <cell r="C401" t="str">
            <v>m3</v>
          </cell>
          <cell r="D401">
            <v>16.137499999999999</v>
          </cell>
          <cell r="E401">
            <v>12.91</v>
          </cell>
          <cell r="F401" t="str">
            <v>EMLURB</v>
          </cell>
        </row>
        <row r="402">
          <cell r="A402" t="str">
            <v/>
          </cell>
          <cell r="D402">
            <v>0</v>
          </cell>
        </row>
        <row r="403">
          <cell r="A403" t="str">
            <v>05.01.030</v>
          </cell>
          <cell r="B403" t="str">
            <v>ESCAVACAO MANUAL EM TERRA ENTRE 1,50 A 3,0M DE PROFUNDIDADE, SEM ESCORAMENTO.</v>
          </cell>
          <cell r="C403" t="str">
            <v>m3</v>
          </cell>
          <cell r="D403">
            <v>22</v>
          </cell>
          <cell r="E403">
            <v>17.600000000000001</v>
          </cell>
          <cell r="F403" t="str">
            <v>EMLURB</v>
          </cell>
        </row>
        <row r="404">
          <cell r="A404" t="str">
            <v/>
          </cell>
          <cell r="D404">
            <v>0</v>
          </cell>
        </row>
        <row r="405">
          <cell r="A405" t="str">
            <v>05.01.040</v>
          </cell>
          <cell r="B405" t="str">
            <v>ESCAVACAO MANUAL EM TERRA ENTRE 1,50 A 3,0M DE PROFUNDIDADE, SEM ESCORAMENTO(SERVICO NOTURNO).</v>
          </cell>
          <cell r="C405" t="str">
            <v>m3</v>
          </cell>
          <cell r="D405">
            <v>26.400000000000002</v>
          </cell>
          <cell r="E405">
            <v>21.12</v>
          </cell>
          <cell r="F405" t="str">
            <v>EMLURB</v>
          </cell>
        </row>
        <row r="406">
          <cell r="A406" t="str">
            <v/>
          </cell>
          <cell r="D406">
            <v>0</v>
          </cell>
        </row>
        <row r="407">
          <cell r="A407" t="str">
            <v>05.01.050</v>
          </cell>
          <cell r="B407" t="str">
            <v>ESCAVACAO MANUAL EM TERRA ENTRE 3,00 A 4,0M DE PROFUNDIDADE, SEM ESCORAMENTO.</v>
          </cell>
          <cell r="C407" t="str">
            <v>m3</v>
          </cell>
          <cell r="D407">
            <v>23.712499999999999</v>
          </cell>
          <cell r="E407">
            <v>18.97</v>
          </cell>
          <cell r="F407" t="str">
            <v>EMLURB</v>
          </cell>
        </row>
        <row r="408">
          <cell r="A408" t="str">
            <v/>
          </cell>
          <cell r="D408">
            <v>0</v>
          </cell>
        </row>
        <row r="409">
          <cell r="A409" t="str">
            <v>05.01.060</v>
          </cell>
          <cell r="B409" t="str">
            <v>ESCAVACAO MANUAL EM TERRA ENTRE 3,00 A 4,0M DE PROFUNDIDADE, SEM ESCORAMENTO(SERVICO NOTURNO).</v>
          </cell>
          <cell r="C409" t="str">
            <v>m3</v>
          </cell>
          <cell r="D409">
            <v>28.462499999999999</v>
          </cell>
          <cell r="E409">
            <v>22.77</v>
          </cell>
          <cell r="F409" t="str">
            <v>EMLURB</v>
          </cell>
        </row>
        <row r="410">
          <cell r="A410" t="str">
            <v/>
          </cell>
          <cell r="D410">
            <v>0</v>
          </cell>
        </row>
        <row r="411">
          <cell r="A411" t="str">
            <v>05.01.070</v>
          </cell>
          <cell r="B411" t="str">
            <v>ESCAVACAO MANUAL EM MOLEDO OU PICARRA ATE 1,50M DE PROFUNDIDADE, SEM ESCORAMENTO.</v>
          </cell>
          <cell r="C411" t="str">
            <v>m3</v>
          </cell>
          <cell r="D411">
            <v>20.787499999999998</v>
          </cell>
          <cell r="E411">
            <v>16.63</v>
          </cell>
          <cell r="F411" t="str">
            <v>EMLURB</v>
          </cell>
        </row>
        <row r="412">
          <cell r="A412" t="str">
            <v/>
          </cell>
          <cell r="D412">
            <v>0</v>
          </cell>
        </row>
        <row r="413">
          <cell r="A413" t="str">
            <v>05.01.080</v>
          </cell>
          <cell r="B413" t="str">
            <v>ESCAVACAO MANUAL EM MOLEDO OU PICARRA ENTRE 1,50 A 3,0M DE PROFUNDIDADE, SEM ESCORAMENTO.</v>
          </cell>
          <cell r="C413" t="str">
            <v>m3</v>
          </cell>
          <cell r="D413">
            <v>26.712500000000002</v>
          </cell>
          <cell r="E413">
            <v>21.37</v>
          </cell>
          <cell r="F413" t="str">
            <v>EMLURB</v>
          </cell>
        </row>
        <row r="414">
          <cell r="A414" t="str">
            <v/>
          </cell>
          <cell r="D414">
            <v>0</v>
          </cell>
        </row>
        <row r="415">
          <cell r="A415" t="str">
            <v>05.01.081</v>
          </cell>
          <cell r="B415" t="str">
            <v>ESCAVAÇÃO MANUAL DE VALA EM MATERIAL DE 2A. CATEGORIA, COM USO DE EXPLOSIVOS E PERFURAÇÃO MECÂNICA, PRONFUNDIDADE ATÉ 2M.</v>
          </cell>
          <cell r="C415" t="str">
            <v>m3</v>
          </cell>
          <cell r="D415">
            <v>43.2</v>
          </cell>
          <cell r="E415">
            <v>34.56</v>
          </cell>
          <cell r="F415" t="str">
            <v>SEDUC</v>
          </cell>
        </row>
        <row r="416">
          <cell r="A416" t="str">
            <v/>
          </cell>
          <cell r="D416">
            <v>0</v>
          </cell>
        </row>
        <row r="417">
          <cell r="A417" t="str">
            <v>05.01.082</v>
          </cell>
          <cell r="B417" t="str">
            <v>ESCAVAÇÃO MAUNAL DE VALA EM ROCHA DE 3ª CATEGORIA, COM USO DE EXPLOSIVOS E PERFURAÇÃO MANUAL, PROFUNDIDADE ATÉ 2M.</v>
          </cell>
          <cell r="C417" t="str">
            <v>m3</v>
          </cell>
          <cell r="D417">
            <v>148.01249999999999</v>
          </cell>
          <cell r="E417">
            <v>118.41</v>
          </cell>
          <cell r="F417" t="str">
            <v>SEDUC</v>
          </cell>
        </row>
        <row r="418">
          <cell r="A418" t="str">
            <v/>
          </cell>
          <cell r="D418">
            <v>0</v>
          </cell>
        </row>
        <row r="419">
          <cell r="A419" t="str">
            <v>05.01.083</v>
          </cell>
          <cell r="B419" t="str">
            <v>ESCAVAÇÃO MANUAL DE VALA EM ROCHA DE 3ª CATEGORIA, COM USO DE EXPLOSIVOS E PERFURAÇÕES MECÂNICA, PROFUNDIDADE ATÉ 2M.</v>
          </cell>
          <cell r="C419" t="str">
            <v>m3</v>
          </cell>
          <cell r="D419">
            <v>104.75</v>
          </cell>
          <cell r="E419">
            <v>83.8</v>
          </cell>
          <cell r="F419" t="str">
            <v>SEDUC</v>
          </cell>
        </row>
        <row r="420">
          <cell r="A420" t="str">
            <v/>
          </cell>
          <cell r="D420">
            <v>0</v>
          </cell>
        </row>
        <row r="421">
          <cell r="A421" t="str">
            <v>05.01.084</v>
          </cell>
          <cell r="B421" t="str">
            <v>ESCAVAÇÃO MANUAL EM MATERIAL DE 2ª CATEGORIA SEM USO DE EXPLOSIVOS , PROFUNDIDADE ATÉ 1,50M.</v>
          </cell>
          <cell r="C421" t="str">
            <v>m3</v>
          </cell>
          <cell r="D421">
            <v>29.325000000000003</v>
          </cell>
          <cell r="E421">
            <v>23.46</v>
          </cell>
          <cell r="F421" t="str">
            <v>SEDUC</v>
          </cell>
        </row>
        <row r="422">
          <cell r="A422" t="str">
            <v/>
          </cell>
          <cell r="D422">
            <v>0</v>
          </cell>
        </row>
        <row r="423">
          <cell r="A423" t="str">
            <v>05.01.090</v>
          </cell>
          <cell r="B423" t="str">
            <v>ESCAVACAO MECANICA DE VALA EM MATERIAL DE PRIMEIRA CATEGORIA ATE 1,50M DE PROFUNDIDADE, SEM ESCORAMENTO.</v>
          </cell>
          <cell r="C423" t="str">
            <v>m3</v>
          </cell>
          <cell r="D423">
            <v>4.8875000000000002</v>
          </cell>
          <cell r="E423">
            <v>3.91</v>
          </cell>
          <cell r="F423" t="str">
            <v>EMLURB</v>
          </cell>
        </row>
        <row r="424">
          <cell r="A424" t="str">
            <v/>
          </cell>
          <cell r="D424">
            <v>0</v>
          </cell>
        </row>
        <row r="425">
          <cell r="A425" t="str">
            <v>05.01.100</v>
          </cell>
          <cell r="B425" t="str">
            <v>ESCAVACAO MECANICA DE VALA EM MATERIAL DE PRIMEIRA CATEGORIA ATE 3,00M DE PROFUNDIDADE, SEM ESCORAMENTO.</v>
          </cell>
          <cell r="C425" t="str">
            <v>m3</v>
          </cell>
          <cell r="D425">
            <v>5.875</v>
          </cell>
          <cell r="E425">
            <v>4.7</v>
          </cell>
          <cell r="F425" t="str">
            <v>EMLURB</v>
          </cell>
        </row>
        <row r="426">
          <cell r="A426" t="str">
            <v/>
          </cell>
          <cell r="D426">
            <v>0</v>
          </cell>
        </row>
        <row r="427">
          <cell r="A427" t="str">
            <v>05.01.110</v>
          </cell>
          <cell r="B427" t="str">
            <v>ESCAVACAO MECANICA DE VALA EM MATERIAL DE PRIMEIRA CATEGORIA ATE 4,00M DE PROFUNDIDADE, SEM ESCORAMENTO.</v>
          </cell>
          <cell r="C427" t="str">
            <v>m3</v>
          </cell>
          <cell r="D427">
            <v>6.5125000000000002</v>
          </cell>
          <cell r="E427">
            <v>5.21</v>
          </cell>
          <cell r="F427" t="str">
            <v>EMLURB</v>
          </cell>
        </row>
        <row r="428">
          <cell r="A428" t="str">
            <v/>
          </cell>
          <cell r="D428">
            <v>0</v>
          </cell>
        </row>
        <row r="429">
          <cell r="A429" t="str">
            <v>05.01.120</v>
          </cell>
          <cell r="B429" t="str">
            <v>ESCAVACAO MECANICA DE MATERIAL DE PRIMEIRA CATEGORIA, PROVENIENTE DE CORTE DE SUBLEITO.</v>
          </cell>
          <cell r="C429" t="str">
            <v>m3</v>
          </cell>
          <cell r="D429">
            <v>2.1875</v>
          </cell>
          <cell r="E429">
            <v>1.75</v>
          </cell>
          <cell r="F429" t="str">
            <v>EMLURB</v>
          </cell>
        </row>
        <row r="430">
          <cell r="A430" t="str">
            <v/>
          </cell>
          <cell r="D430">
            <v>0</v>
          </cell>
        </row>
        <row r="431">
          <cell r="A431" t="str">
            <v>05.01.130</v>
          </cell>
          <cell r="B431" t="str">
            <v>ESCAVACAO E CARGA MECANICAS DE MATERIAL DE PRIMEIRA CATEGORIA, PROVENIENTE DE CORTE DE TERRENO NATURAL PARA OBRAS CIVIS.</v>
          </cell>
          <cell r="C431" t="str">
            <v>m3</v>
          </cell>
          <cell r="D431">
            <v>4.2</v>
          </cell>
          <cell r="E431">
            <v>3.36</v>
          </cell>
          <cell r="F431" t="str">
            <v>EMLURB</v>
          </cell>
        </row>
        <row r="432">
          <cell r="A432" t="str">
            <v/>
          </cell>
          <cell r="D432">
            <v>0</v>
          </cell>
        </row>
        <row r="433">
          <cell r="A433" t="str">
            <v>05.01.140</v>
          </cell>
          <cell r="B433" t="str">
            <v>ESCAVACAO E CARGA MECANICAS DE MATERIAL DE PRIMEIRA CATEGORIA, PROVENIENTE DE CORTE DE SUBLEITO.</v>
          </cell>
          <cell r="C433" t="str">
            <v>m3</v>
          </cell>
          <cell r="D433">
            <v>3.7749999999999999</v>
          </cell>
          <cell r="E433">
            <v>3.02</v>
          </cell>
          <cell r="F433" t="str">
            <v>EMLURB</v>
          </cell>
        </row>
        <row r="434">
          <cell r="A434" t="str">
            <v/>
          </cell>
          <cell r="D434">
            <v>0</v>
          </cell>
        </row>
        <row r="435">
          <cell r="A435" t="str">
            <v>05.01.150</v>
          </cell>
          <cell r="B435" t="str">
            <v>ESCAVACAO E CARGA MECANICAS DE MATERIAL DE PRIMEIRA CATEGORIA, PROVENIENTE DE CORTE DE SUBLEITO , E AINDA TRANSPORTE COM D.M.T. 0,2 KM.</v>
          </cell>
          <cell r="C435" t="str">
            <v>m3</v>
          </cell>
          <cell r="D435">
            <v>6.4875000000000007</v>
          </cell>
          <cell r="E435">
            <v>5.19</v>
          </cell>
          <cell r="F435" t="str">
            <v>EMLURB</v>
          </cell>
        </row>
        <row r="436">
          <cell r="A436" t="str">
            <v/>
          </cell>
          <cell r="D436">
            <v>0</v>
          </cell>
        </row>
        <row r="437">
          <cell r="A437" t="str">
            <v>05.01.160</v>
          </cell>
          <cell r="B437" t="str">
            <v>ESCAVACAO E CARGA MECANICAS DE MATERIAL DE PRIMEIRA CATEGORIA, PROVENIENTE DE CORTE DE SUBLEITO, E AINDA TRANSPORTE COM D.M.T.2 KM.</v>
          </cell>
          <cell r="C437" t="str">
            <v>m3</v>
          </cell>
          <cell r="D437">
            <v>7.7</v>
          </cell>
          <cell r="E437">
            <v>6.16</v>
          </cell>
          <cell r="F437" t="str">
            <v>EMLURB</v>
          </cell>
        </row>
        <row r="438">
          <cell r="A438" t="str">
            <v/>
          </cell>
          <cell r="D438">
            <v>0</v>
          </cell>
        </row>
        <row r="439">
          <cell r="A439" t="str">
            <v>05.01.170</v>
          </cell>
          <cell r="B439" t="str">
            <v>ESCAVACAO E CARGA MECANICAS DE MATERIAL DE PRIMEIRA CATEGORIA, PROVENIENTE DE CORTE DE SUBLEITO, E AINDA TRANSPORTE COM D.M.T.4 KM.</v>
          </cell>
          <cell r="C439" t="str">
            <v>m3</v>
          </cell>
          <cell r="D439">
            <v>10.987499999999999</v>
          </cell>
          <cell r="E439">
            <v>8.7899999999999991</v>
          </cell>
          <cell r="F439" t="str">
            <v>EMLURB</v>
          </cell>
        </row>
        <row r="440">
          <cell r="A440" t="str">
            <v/>
          </cell>
          <cell r="D440">
            <v>0</v>
          </cell>
        </row>
        <row r="441">
          <cell r="A441" t="str">
            <v>05.01.180</v>
          </cell>
          <cell r="B441" t="str">
            <v>ESCAVACAO E CARGA MECANICAS DE MATERIAL DE PRIMEIRA CATEGORIA, PROVENIENTE DE CORTE DE SUBLEITO, E AINDA TRANSPORTE COM D.M.T.6 KM.</v>
          </cell>
          <cell r="C441" t="str">
            <v>m3</v>
          </cell>
          <cell r="D441">
            <v>13.375</v>
          </cell>
          <cell r="E441">
            <v>10.7</v>
          </cell>
          <cell r="F441" t="str">
            <v>EMLURB</v>
          </cell>
        </row>
        <row r="442">
          <cell r="A442" t="str">
            <v/>
          </cell>
          <cell r="D442">
            <v>0</v>
          </cell>
        </row>
        <row r="443">
          <cell r="A443" t="str">
            <v>05.01.190</v>
          </cell>
          <cell r="B443" t="str">
            <v>ESCAVACAO E CARGA MECANICAS DE MATERIAL DE PRIMEIRA CATEGORIA, PROVENIENTE DE CORTE DE SUBLEITO,E AINDA TRANSPORTE COM D.M.T.8 KM.</v>
          </cell>
          <cell r="C443" t="str">
            <v>m3</v>
          </cell>
          <cell r="D443">
            <v>15.787500000000001</v>
          </cell>
          <cell r="E443">
            <v>12.63</v>
          </cell>
          <cell r="F443" t="str">
            <v>EMLURB</v>
          </cell>
        </row>
        <row r="444">
          <cell r="A444" t="str">
            <v/>
          </cell>
          <cell r="D444">
            <v>0</v>
          </cell>
        </row>
        <row r="445">
          <cell r="A445" t="str">
            <v>05.01.500</v>
          </cell>
          <cell r="B445" t="str">
            <v>DESMONTE DE ROCHA DURA INCLUINDO PERFURAÇÃO COM PERFURATRIZ, COMPRESSOR E ARGAMASSA EXPANSIVA, CAIMEX OU SIMILAR.</v>
          </cell>
          <cell r="C445" t="str">
            <v>m3</v>
          </cell>
          <cell r="D445">
            <v>116.9375</v>
          </cell>
          <cell r="E445">
            <v>93.55</v>
          </cell>
          <cell r="F445" t="str">
            <v>SEDUC</v>
          </cell>
        </row>
        <row r="446">
          <cell r="A446" t="str">
            <v/>
          </cell>
          <cell r="D446">
            <v>0</v>
          </cell>
        </row>
        <row r="447">
          <cell r="A447" t="str">
            <v>05.02.010</v>
          </cell>
          <cell r="B447" t="str">
            <v>REATERRO SEM APILOAMENTO, COM APROVEITAMENTO DO MATERIAL ESCAVADO.</v>
          </cell>
          <cell r="C447" t="str">
            <v>m3</v>
          </cell>
          <cell r="D447">
            <v>3.0625</v>
          </cell>
          <cell r="E447">
            <v>2.4500000000000002</v>
          </cell>
          <cell r="F447" t="str">
            <v>EMLURB</v>
          </cell>
        </row>
        <row r="448">
          <cell r="A448" t="str">
            <v/>
          </cell>
          <cell r="D448">
            <v>0</v>
          </cell>
        </row>
        <row r="449">
          <cell r="A449" t="str">
            <v>05.02.020</v>
          </cell>
          <cell r="B449" t="str">
            <v>REATERRO APILOADO DE VALAS EM CAMADAS DE 20CM DE ESPESSURA , COM APROVEITAMENTO DO MATERIAL ESCAVADO.</v>
          </cell>
          <cell r="C449" t="str">
            <v>m3</v>
          </cell>
          <cell r="D449">
            <v>18.337499999999999</v>
          </cell>
          <cell r="E449">
            <v>14.67</v>
          </cell>
          <cell r="F449" t="str">
            <v>EMLURB</v>
          </cell>
        </row>
        <row r="450">
          <cell r="A450" t="str">
            <v/>
          </cell>
          <cell r="D450">
            <v>0</v>
          </cell>
        </row>
        <row r="451">
          <cell r="A451" t="str">
            <v>05.02.030</v>
          </cell>
          <cell r="B451" t="str">
            <v>ESPALHAMENTO DE MATERIAL PARA SIMPLES REGULARIZACAO DO TERRENO.</v>
          </cell>
          <cell r="C451" t="str">
            <v>m3</v>
          </cell>
          <cell r="D451">
            <v>0.91249999999999998</v>
          </cell>
          <cell r="E451">
            <v>0.73</v>
          </cell>
          <cell r="F451" t="str">
            <v>EMLURB</v>
          </cell>
        </row>
        <row r="452">
          <cell r="A452" t="str">
            <v/>
          </cell>
          <cell r="D452">
            <v>0</v>
          </cell>
        </row>
        <row r="453">
          <cell r="A453" t="str">
            <v>05.02.040</v>
          </cell>
          <cell r="B453" t="str">
            <v>EXECUCAO DE ATERRO ABRANGENDO ESPALHAMENTO, HOMOGENEIZACAO , UMEDECIMENTO E COMPACTACAO MANUAL EM CAMADAS DE 20 CM DE ESPESSURA, INCLUSIVE O FORNECIMENTO DO BARRO PROVENIENTE DE JAZIDA A UMA DISTANCIA MAXIMA DE 12 KM .</v>
          </cell>
          <cell r="C453" t="str">
            <v>m3</v>
          </cell>
          <cell r="D453">
            <v>40.137500000000003</v>
          </cell>
          <cell r="E453">
            <v>32.11</v>
          </cell>
          <cell r="F453" t="str">
            <v>EMLURB</v>
          </cell>
        </row>
        <row r="454">
          <cell r="A454" t="str">
            <v/>
          </cell>
          <cell r="D454">
            <v>0</v>
          </cell>
        </row>
        <row r="455">
          <cell r="A455" t="str">
            <v>05.02.050</v>
          </cell>
          <cell r="B455" t="str">
            <v>EXECUCAO DE ATERRO ABRANGENDO ESPALHAMENTO, HOMOGENEIZACAO , UMEDECIMENTO E COMPACTACAO MANUAL EM CAMADAS DE 20 CM DE ESPESSURA, INCLUSIVE O FORNECIMENTO DO BARRO PROVENIENTE DE JAZIDA A UMA DISTANCIA MAXIMA DE 20 KM .</v>
          </cell>
          <cell r="C455" t="str">
            <v>m3</v>
          </cell>
          <cell r="D455">
            <v>49.675000000000004</v>
          </cell>
          <cell r="E455">
            <v>39.74</v>
          </cell>
          <cell r="F455" t="str">
            <v>EMLURB</v>
          </cell>
        </row>
        <row r="456">
          <cell r="A456" t="str">
            <v/>
          </cell>
          <cell r="D456">
            <v>0</v>
          </cell>
        </row>
        <row r="457">
          <cell r="A457" t="str">
            <v>05.02.060</v>
          </cell>
          <cell r="B457" t="str">
            <v>EXECUCAO DE ATERRO ABRANGENDO ESPALHAMENTO , HOMOGENEIZACAO,UMEDECIMENTO E COMPACTACAO MECANICA EM CAMADAS DE 20 CM DE ESPESSURA , INCLUSIVE O FORNECIMENTO DO BARRO PROVENIENTE DE JAZIDA A UMA DISTANCIA MAXIMA DE 12 KM .</v>
          </cell>
          <cell r="C457" t="str">
            <v>m3</v>
          </cell>
          <cell r="D457">
            <v>31.912500000000001</v>
          </cell>
          <cell r="E457">
            <v>25.53</v>
          </cell>
          <cell r="F457" t="str">
            <v>EMLURB</v>
          </cell>
        </row>
        <row r="458">
          <cell r="A458" t="str">
            <v/>
          </cell>
          <cell r="D458">
            <v>0</v>
          </cell>
        </row>
        <row r="459">
          <cell r="A459" t="str">
            <v>05.02.070</v>
          </cell>
          <cell r="B459" t="str">
            <v>EXECUCAO DE ATERRO ABRANGENDO ESPALHAMENTO , HOMOGENEIZACAO , UMEDECIMENTO E COMPACTACAO MECANICA EM CAMADAS DE 20 CM DE ESPESSURA,IN CLUSIVE O FORNECIMENTO DO BARRO PROVENIENTE DE JAZIDA A UMA DISTANCIA MAXIMA DE 20 KM .</v>
          </cell>
          <cell r="C459" t="str">
            <v>m3</v>
          </cell>
          <cell r="D459">
            <v>41.775000000000006</v>
          </cell>
          <cell r="E459">
            <v>33.42</v>
          </cell>
          <cell r="F459" t="str">
            <v>EMLURB</v>
          </cell>
        </row>
        <row r="460">
          <cell r="A460" t="str">
            <v/>
          </cell>
          <cell r="D460">
            <v>0</v>
          </cell>
        </row>
        <row r="461">
          <cell r="A461" t="str">
            <v>05.02.080</v>
          </cell>
          <cell r="B461" t="str">
            <v>ATERRO COM AREIA EM CAMADAS DE ATE 40 CM DE ALTURA , UTILIZANDO-SE O PROCESSO MECANICO LEVE PARA A COMPACTACAO,INCLUSIVE CARGA,DESCARGA E TRANSPORTE (POSTO OBRA)</v>
          </cell>
          <cell r="C461" t="str">
            <v>m3</v>
          </cell>
          <cell r="D461">
            <v>43.587499999999999</v>
          </cell>
          <cell r="E461">
            <v>34.869999999999997</v>
          </cell>
          <cell r="F461" t="str">
            <v>EMLURB</v>
          </cell>
        </row>
        <row r="462">
          <cell r="A462" t="str">
            <v/>
          </cell>
          <cell r="D462">
            <v>0</v>
          </cell>
        </row>
        <row r="463">
          <cell r="A463" t="str">
            <v>05.02.090</v>
          </cell>
          <cell r="B463" t="str">
            <v>APILOAMENTO MANUAL DE VALAS EM CAMADAS DE 20 CM DE ESPESSURA.</v>
          </cell>
          <cell r="C463" t="str">
            <v>m3</v>
          </cell>
          <cell r="D463">
            <v>15.287500000000001</v>
          </cell>
          <cell r="E463">
            <v>12.23</v>
          </cell>
          <cell r="F463" t="str">
            <v>EMLURB</v>
          </cell>
        </row>
        <row r="464">
          <cell r="A464" t="str">
            <v/>
          </cell>
          <cell r="D464">
            <v>0</v>
          </cell>
        </row>
        <row r="465">
          <cell r="A465" t="str">
            <v>05.02.100</v>
          </cell>
          <cell r="B465" t="str">
            <v>COMPACTACAO MECANICA DE ATERRO A 100 POR CENTO DO PROCTOR NORMAL, MEDIDO NA SECAO, INCLUSIVE ESPALHAMENTO,UMEDECIMENTO E HOMOGENEIZACAO.</v>
          </cell>
          <cell r="C465" t="str">
            <v>m3</v>
          </cell>
          <cell r="D465">
            <v>2.9125000000000001</v>
          </cell>
          <cell r="E465">
            <v>2.33</v>
          </cell>
          <cell r="F465" t="str">
            <v>EMLURB</v>
          </cell>
        </row>
        <row r="466">
          <cell r="A466" t="str">
            <v/>
          </cell>
          <cell r="D466">
            <v>0</v>
          </cell>
        </row>
        <row r="467">
          <cell r="A467" t="str">
            <v>05.02.110</v>
          </cell>
          <cell r="B467" t="str">
            <v>EXECUÇÃO DE ATERRO COM BARRO. UTILIZANDO-SE O PROCESSO MECÂNICO LEVE DE COMPACTAÇÃO,INCLUSIVE CARGA, DESCARGA E TRANSPORTE (POSTO OBRA)</v>
          </cell>
          <cell r="C467" t="str">
            <v>m3</v>
          </cell>
          <cell r="D467">
            <v>29.900000000000002</v>
          </cell>
          <cell r="E467">
            <v>23.92</v>
          </cell>
          <cell r="F467" t="str">
            <v>EMLURB</v>
          </cell>
        </row>
        <row r="468">
          <cell r="A468" t="str">
            <v/>
          </cell>
          <cell r="D468">
            <v>0</v>
          </cell>
        </row>
        <row r="469">
          <cell r="A469" t="str">
            <v>05.02.120</v>
          </cell>
          <cell r="B469"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469" t="str">
            <v>m3</v>
          </cell>
          <cell r="D469">
            <v>129.13749999999999</v>
          </cell>
          <cell r="E469">
            <v>103.31</v>
          </cell>
          <cell r="F469" t="str">
            <v>EMLURB</v>
          </cell>
        </row>
        <row r="470">
          <cell r="A470" t="str">
            <v/>
          </cell>
          <cell r="D470">
            <v>0</v>
          </cell>
        </row>
        <row r="471">
          <cell r="A471" t="str">
            <v>05.02.130</v>
          </cell>
          <cell r="B471"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471" t="str">
            <v>m3</v>
          </cell>
          <cell r="D471">
            <v>116.2375</v>
          </cell>
          <cell r="E471">
            <v>92.99</v>
          </cell>
          <cell r="F471" t="str">
            <v>EMLURB</v>
          </cell>
        </row>
        <row r="472">
          <cell r="A472" t="str">
            <v/>
          </cell>
          <cell r="D472">
            <v>0</v>
          </cell>
        </row>
        <row r="473">
          <cell r="A473" t="str">
            <v>05.02.140</v>
          </cell>
          <cell r="B473"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473" t="str">
            <v>m3</v>
          </cell>
          <cell r="D473">
            <v>111.8625</v>
          </cell>
          <cell r="E473">
            <v>89.49</v>
          </cell>
          <cell r="F473" t="str">
            <v>EMLURB</v>
          </cell>
        </row>
        <row r="474">
          <cell r="A474" t="str">
            <v/>
          </cell>
          <cell r="D474">
            <v>0</v>
          </cell>
        </row>
        <row r="475">
          <cell r="A475" t="str">
            <v>05.02.145</v>
          </cell>
          <cell r="B475" t="str">
            <v>ATERRO UTILIZANDO SOLO CIMENTO PARA FUNDAÇÕES (TRAÇO 1:25) ABRANGENDO ESPALHAMENTO, HOMOGEINIZAÇÃO, UMEDECIMENTO E COMPACTAÇÃO MECÂNICA LEVE EM CAMADAS SUCESSIVAS DE 20CM DE ESPESSURA, INCLUSIVE FORNECIMENTO DO MATERIAL PROVENIENTE DE JAZIDA A UMA DISTÂNC</v>
          </cell>
          <cell r="C475" t="str">
            <v>m3</v>
          </cell>
          <cell r="D475">
            <v>127.52499999999999</v>
          </cell>
          <cell r="E475">
            <v>102.02</v>
          </cell>
          <cell r="F475" t="str">
            <v>SEDUC</v>
          </cell>
        </row>
        <row r="476">
          <cell r="A476" t="str">
            <v/>
          </cell>
          <cell r="D476">
            <v>0</v>
          </cell>
        </row>
        <row r="477">
          <cell r="A477" t="str">
            <v>05.02.150</v>
          </cell>
          <cell r="B477" t="str">
            <v>ATERRO UTILIZANDO SOLO CIMENTO PARA FUNDACOES(TRACO 1:30)ABRANGENDO ESPALHAMENTO HOMOGEINIZACAO,UMEDECIMENTO E COMPACTACAO MECANICA LEVE EM CAMADAS SUCESSIVAS DE 20 CM DE ESPESSURA,INCLUSIVE FORNECIMENTO DO MATERIAL PROVENIENTE DE JAZIDA A UMA DISTANCIA M</v>
          </cell>
          <cell r="C477" t="str">
            <v>m3</v>
          </cell>
          <cell r="D477">
            <v>98.962500000000006</v>
          </cell>
          <cell r="E477">
            <v>79.17</v>
          </cell>
          <cell r="F477" t="str">
            <v>EMLURB</v>
          </cell>
        </row>
        <row r="478">
          <cell r="A478" t="str">
            <v/>
          </cell>
          <cell r="D478">
            <v>0</v>
          </cell>
        </row>
        <row r="479">
          <cell r="A479" t="str">
            <v>05.02.200</v>
          </cell>
          <cell r="B479" t="str">
            <v>EXECUCAO DE BASE COM BRITA GRADUADA ( CORRIDA) ABRANGENDO ESPALHAMENTO E COMPACTACAO DA MISTURA EM CAMADAS SUCESSIVAS COM 15CM DE ESPESSURA INCLUSIVE FORNECIMENTO DO MATERIAL (POSTO OBRA).</v>
          </cell>
          <cell r="C479" t="str">
            <v>m3</v>
          </cell>
          <cell r="D479">
            <v>77.612500000000011</v>
          </cell>
          <cell r="E479">
            <v>62.09</v>
          </cell>
          <cell r="F479" t="str">
            <v>EMLURB</v>
          </cell>
        </row>
        <row r="480">
          <cell r="A480" t="str">
            <v/>
          </cell>
          <cell r="D480">
            <v>0</v>
          </cell>
        </row>
        <row r="481">
          <cell r="A481" t="str">
            <v>05.03.010</v>
          </cell>
          <cell r="B481" t="str">
            <v>REGULARIZACAO MANUAL DE TERRENO NATURAL, CORTE OU ATERRO ATE 20 CM DE ESPESSURA.</v>
          </cell>
          <cell r="C481" t="str">
            <v>m2</v>
          </cell>
          <cell r="D481">
            <v>1.5249999999999999</v>
          </cell>
          <cell r="E481">
            <v>1.22</v>
          </cell>
          <cell r="F481" t="str">
            <v>EMLURB</v>
          </cell>
        </row>
        <row r="482">
          <cell r="A482" t="str">
            <v/>
          </cell>
          <cell r="D482">
            <v>0</v>
          </cell>
        </row>
        <row r="483">
          <cell r="A483" t="str">
            <v>05.03.020</v>
          </cell>
          <cell r="B483" t="str">
            <v>REGULARIZACAO MECANICA DE TERRENO NATURAL, CORTE OU ATERRO ATE 20 CM DE ESPESSURA.</v>
          </cell>
          <cell r="C483" t="str">
            <v>m2</v>
          </cell>
          <cell r="D483">
            <v>0.66250000000000009</v>
          </cell>
          <cell r="E483">
            <v>0.53</v>
          </cell>
          <cell r="F483" t="str">
            <v>EMLURB</v>
          </cell>
        </row>
        <row r="484">
          <cell r="A484" t="str">
            <v/>
          </cell>
          <cell r="D484">
            <v>0</v>
          </cell>
        </row>
        <row r="485">
          <cell r="A485" t="str">
            <v>05.03.030</v>
          </cell>
          <cell r="B485" t="str">
            <v>REGULARIZACAO DE TALUDE COM CORTE OU ATERRO ATE 20 CM DE ESPESSURA.</v>
          </cell>
          <cell r="C485" t="str">
            <v>m2</v>
          </cell>
          <cell r="D485">
            <v>3.0625</v>
          </cell>
          <cell r="E485">
            <v>2.4500000000000002</v>
          </cell>
          <cell r="F485" t="str">
            <v>EMLURB</v>
          </cell>
        </row>
        <row r="486">
          <cell r="A486" t="str">
            <v/>
          </cell>
          <cell r="D486">
            <v>0</v>
          </cell>
        </row>
        <row r="487">
          <cell r="A487" t="str">
            <v>05.04.010</v>
          </cell>
          <cell r="B487" t="str">
            <v>CONTENÇÃO TIPO RIP-RAP COM UTILIZAÇÃO DE SOLO-CIMENTO, TRAÇO 1:18, EM VOLUME, COM SACO DE NYLON, INCL. FORNECIMENTO DE AGREGADOS (BARRO/SAIBRO/AREIA), TRANSPORTE, CARGA E DESCARGA COM DMT 10KM.</v>
          </cell>
          <cell r="C487" t="str">
            <v>m3</v>
          </cell>
          <cell r="D487">
            <v>173.1</v>
          </cell>
          <cell r="E487">
            <v>138.47999999999999</v>
          </cell>
          <cell r="F487" t="str">
            <v>SEDUC</v>
          </cell>
        </row>
        <row r="488">
          <cell r="A488" t="str">
            <v/>
          </cell>
          <cell r="D488">
            <v>0</v>
          </cell>
        </row>
        <row r="489">
          <cell r="A489" t="str">
            <v>06.00.000</v>
          </cell>
          <cell r="B489" t="str">
            <v>ESTRUTURA DE CONCRETO</v>
          </cell>
          <cell r="D489">
            <v>0</v>
          </cell>
        </row>
        <row r="490">
          <cell r="A490" t="str">
            <v/>
          </cell>
          <cell r="D490">
            <v>0</v>
          </cell>
        </row>
        <row r="491">
          <cell r="A491" t="str">
            <v>06.01.010</v>
          </cell>
          <cell r="B491" t="str">
            <v>FORMAS PARA CONCRETO ARMADO EM FUNDACOES, UTILIZANDO TABUAS DE 1 X 12 POL., INCLUSIVE ESCORAMENTO.</v>
          </cell>
          <cell r="C491" t="str">
            <v>m2</v>
          </cell>
          <cell r="D491">
            <v>53.924999999999997</v>
          </cell>
          <cell r="E491">
            <v>43.14</v>
          </cell>
          <cell r="F491" t="str">
            <v>EMLURB</v>
          </cell>
        </row>
        <row r="492">
          <cell r="A492" t="str">
            <v/>
          </cell>
          <cell r="D492">
            <v>0</v>
          </cell>
        </row>
        <row r="493">
          <cell r="A493" t="str">
            <v>06.01.015</v>
          </cell>
          <cell r="B493" t="str">
            <v>FORMAS PARA CONCRETO ARMADO EM FUNDACOES, COM CHAPAS DE MADEIRA COMPENSADA TIPO RESINADA DE 12MM, INCLUSIVE ESCORAMENTO.</v>
          </cell>
          <cell r="C493" t="str">
            <v>m2</v>
          </cell>
          <cell r="D493">
            <v>40.762500000000003</v>
          </cell>
          <cell r="E493">
            <v>32.61</v>
          </cell>
          <cell r="F493" t="str">
            <v>EMLURB</v>
          </cell>
        </row>
        <row r="494">
          <cell r="A494" t="str">
            <v/>
          </cell>
          <cell r="D494">
            <v>0</v>
          </cell>
        </row>
        <row r="495">
          <cell r="A495" t="str">
            <v>06.01.020</v>
          </cell>
          <cell r="B495" t="str">
            <v>FORMA PARA CONCRETO ARMADO EM LAJES, COM CHAPAS DE MADEIRA COMPENSADA TIPO RESINADA DE 12 MM, INCLUSIVE ESCORAMENTO.</v>
          </cell>
          <cell r="C495" t="str">
            <v>m2</v>
          </cell>
          <cell r="D495">
            <v>53.987499999999997</v>
          </cell>
          <cell r="E495">
            <v>43.19</v>
          </cell>
          <cell r="F495" t="str">
            <v>EMLURB</v>
          </cell>
        </row>
        <row r="496">
          <cell r="A496" t="str">
            <v/>
          </cell>
          <cell r="D496">
            <v>0</v>
          </cell>
        </row>
        <row r="497">
          <cell r="A497" t="str">
            <v>06.01.025</v>
          </cell>
          <cell r="B497" t="str">
            <v>FORMAS PARA CONCRETO ARMADO EM VIGAS, COM CHAPAS DE MADEIRA COMPENSADA RESINADA DE 12 MM, INCLUSIVE ESCORAMENTO.</v>
          </cell>
          <cell r="C497" t="str">
            <v>m2</v>
          </cell>
          <cell r="D497">
            <v>70.8125</v>
          </cell>
          <cell r="E497">
            <v>56.65</v>
          </cell>
          <cell r="F497" t="str">
            <v>EMLURB</v>
          </cell>
        </row>
        <row r="498">
          <cell r="A498" t="str">
            <v/>
          </cell>
          <cell r="D498">
            <v>0</v>
          </cell>
        </row>
        <row r="499">
          <cell r="A499" t="str">
            <v>06.01.030</v>
          </cell>
          <cell r="B499" t="str">
            <v>FORMA PARA CONCRETO ARMADO EM PILARES,COM CHAPAS EM MADEIRA COMPENSADA TIPO RESINADA DE 12 MM, INCLUSIVE ESCORAMENTO.</v>
          </cell>
          <cell r="C499" t="str">
            <v>m2</v>
          </cell>
          <cell r="D499">
            <v>73.762500000000003</v>
          </cell>
          <cell r="E499">
            <v>59.01</v>
          </cell>
          <cell r="F499" t="str">
            <v>EMLURB</v>
          </cell>
        </row>
        <row r="500">
          <cell r="A500" t="str">
            <v/>
          </cell>
          <cell r="D500">
            <v>0</v>
          </cell>
        </row>
        <row r="501">
          <cell r="A501" t="str">
            <v>06.01.055</v>
          </cell>
          <cell r="B501" t="str">
            <v>FORMAS PARA CONCRETO ARMADO EM QUALQUER TIPO DE ESTRUTURA, COM CHAPA DE MADEIRA COMPENSADA TIPO RESINADA DE 12 MM,INCLUSIVE ESCORAMENTO.</v>
          </cell>
          <cell r="C501" t="str">
            <v>m2</v>
          </cell>
          <cell r="D501">
            <v>68.150000000000006</v>
          </cell>
          <cell r="E501">
            <v>54.52</v>
          </cell>
          <cell r="F501" t="str">
            <v>EMLURB</v>
          </cell>
        </row>
        <row r="502">
          <cell r="A502" t="str">
            <v/>
          </cell>
          <cell r="D502">
            <v>0</v>
          </cell>
        </row>
        <row r="503">
          <cell r="A503" t="str">
            <v>06.01.060</v>
          </cell>
          <cell r="B503" t="str">
            <v>FORMAS PARA CONCRETO APARENTE ARMADO EM LAJES COM CHAPAS DE MADEIRA COMPENSADA TIPO PLASTIFICADA DE 12MM, INCLUSIVE ESCORAMENTO.</v>
          </cell>
          <cell r="C503" t="str">
            <v>m2</v>
          </cell>
          <cell r="D503">
            <v>58.425000000000004</v>
          </cell>
          <cell r="E503">
            <v>46.74</v>
          </cell>
          <cell r="F503" t="str">
            <v>EMLURB</v>
          </cell>
        </row>
        <row r="504">
          <cell r="A504" t="str">
            <v/>
          </cell>
          <cell r="D504">
            <v>0</v>
          </cell>
        </row>
        <row r="505">
          <cell r="A505" t="str">
            <v>06.01.070</v>
          </cell>
          <cell r="B505" t="str">
            <v>FORMAS PARA CONCRETO APARENTE ARMADO EM VIGAS COM CHAPAS DE MADEIRA COMPENSADA TIPO PLASTIFICADA DE 12MM, INCLUSIVE ESCORAMENTO.</v>
          </cell>
          <cell r="C505" t="str">
            <v>m2</v>
          </cell>
          <cell r="D505">
            <v>77.525000000000006</v>
          </cell>
          <cell r="E505">
            <v>62.02</v>
          </cell>
          <cell r="F505" t="str">
            <v>EMLURB</v>
          </cell>
        </row>
        <row r="506">
          <cell r="A506" t="str">
            <v/>
          </cell>
          <cell r="D506">
            <v>0</v>
          </cell>
        </row>
        <row r="507">
          <cell r="A507" t="str">
            <v>06.01.080</v>
          </cell>
          <cell r="B507" t="str">
            <v>FORMAS PARA CONCRETO APARENTE ARMADO EM PILARES, COM CHAPAS DE MADEIRA COMPENSADA TIPO PLASTIFICADA DE 12MM, INCLUSIVE ESCORAMENTO.</v>
          </cell>
          <cell r="C507" t="str">
            <v>m2</v>
          </cell>
          <cell r="D507">
            <v>80.474999999999994</v>
          </cell>
          <cell r="E507">
            <v>64.38</v>
          </cell>
          <cell r="F507" t="str">
            <v>EMLURB</v>
          </cell>
        </row>
        <row r="508">
          <cell r="A508" t="str">
            <v/>
          </cell>
          <cell r="D508">
            <v>0</v>
          </cell>
        </row>
        <row r="509">
          <cell r="A509" t="str">
            <v>06.01.090</v>
          </cell>
          <cell r="B509" t="str">
            <v>FORMAS PARA CONCRETO APARENTE ARMADO EM QUALQUER TIPO DE ESTRUTURA , COM CHAPAS DE MADEIRA COMPENSADA TIPO PLASTIFICADA DE 12MM , INCLUSIVE ESCORAMENTO.</v>
          </cell>
          <cell r="C509" t="str">
            <v>m2</v>
          </cell>
          <cell r="D509">
            <v>74.862499999999997</v>
          </cell>
          <cell r="E509">
            <v>59.89</v>
          </cell>
          <cell r="F509" t="str">
            <v>EMLURB</v>
          </cell>
        </row>
        <row r="510">
          <cell r="A510" t="str">
            <v/>
          </cell>
          <cell r="D510">
            <v>0</v>
          </cell>
        </row>
        <row r="511">
          <cell r="A511" t="str">
            <v>06.01.100</v>
          </cell>
          <cell r="B511" t="str">
            <v>ESCORAMENTO EM MADEIRA PARA VIGAS E LAJES DE EDIFICAÇÕES, UTILIZANDO BARROTE 3"X3", PREGO 2 1/2"X10 E TÁBUA DE 2,5X 20CM. CONSIDERADO TRÊS USOS E PÉ DIREITO ATÉ 3,50M.</v>
          </cell>
          <cell r="C511" t="str">
            <v>m2</v>
          </cell>
          <cell r="D511">
            <v>11.45</v>
          </cell>
          <cell r="E511">
            <v>9.16</v>
          </cell>
          <cell r="F511" t="str">
            <v>SEDUC</v>
          </cell>
        </row>
        <row r="512">
          <cell r="A512" t="str">
            <v/>
          </cell>
          <cell r="D512">
            <v>0</v>
          </cell>
        </row>
        <row r="513">
          <cell r="A513" t="str">
            <v>06.010.090</v>
          </cell>
          <cell r="B513" t="str">
            <v>EXCLUÍDO -  CÓDIGO COM ZERO A MAIS...</v>
          </cell>
          <cell r="C513" t="str">
            <v>m2</v>
          </cell>
          <cell r="D513">
            <v>0</v>
          </cell>
          <cell r="F513" t="str">
            <v>SEDUC</v>
          </cell>
        </row>
        <row r="514">
          <cell r="A514" t="str">
            <v/>
          </cell>
          <cell r="D514">
            <v>0</v>
          </cell>
        </row>
        <row r="515">
          <cell r="A515" t="str">
            <v>06.02.020</v>
          </cell>
          <cell r="B515" t="str">
            <v>FERRO CORTADO, DOBRADO E COLOCADO NA FORMA,EM INFRA-ESTRUTURA(CA-50).</v>
          </cell>
          <cell r="C515" t="str">
            <v>Kg</v>
          </cell>
          <cell r="D515">
            <v>6.4875000000000007</v>
          </cell>
          <cell r="E515">
            <v>5.19</v>
          </cell>
          <cell r="F515" t="str">
            <v>EMLURB</v>
          </cell>
        </row>
        <row r="516">
          <cell r="A516" t="str">
            <v/>
          </cell>
          <cell r="D516">
            <v>0</v>
          </cell>
        </row>
        <row r="517">
          <cell r="A517" t="str">
            <v>06.02.030</v>
          </cell>
          <cell r="B517" t="str">
            <v>FERRO CORTADO, DOBRADO E COLOCADO NA FORMA,EM INFRA-ESTRUTURA(CA-60).</v>
          </cell>
          <cell r="C517" t="str">
            <v>Kg</v>
          </cell>
          <cell r="D517">
            <v>7.1750000000000007</v>
          </cell>
          <cell r="E517">
            <v>5.74</v>
          </cell>
          <cell r="F517" t="str">
            <v>EMLURB</v>
          </cell>
        </row>
        <row r="518">
          <cell r="A518" t="str">
            <v/>
          </cell>
          <cell r="D518">
            <v>0</v>
          </cell>
        </row>
        <row r="519">
          <cell r="A519" t="str">
            <v>06.02.050</v>
          </cell>
          <cell r="B519" t="str">
            <v>FERRO CORTADO, DOBRADO E COLOCADO NA FORMA,EM SUPER-ESTRUTURA(CA-50).</v>
          </cell>
          <cell r="C519" t="str">
            <v>Kg</v>
          </cell>
          <cell r="D519">
            <v>6.6374999999999993</v>
          </cell>
          <cell r="E519">
            <v>5.31</v>
          </cell>
          <cell r="F519" t="str">
            <v>EMLURB</v>
          </cell>
        </row>
        <row r="520">
          <cell r="A520" t="str">
            <v/>
          </cell>
          <cell r="D520">
            <v>0</v>
          </cell>
        </row>
        <row r="521">
          <cell r="A521" t="str">
            <v>06.02.060</v>
          </cell>
          <cell r="B521" t="str">
            <v>FERRO CORTADO, DOBRADO E COLOCADO NA FORMA,EM SUPER-ESTRUTURA(CA-60).</v>
          </cell>
          <cell r="C521" t="str">
            <v>Kg</v>
          </cell>
          <cell r="D521">
            <v>7.3250000000000002</v>
          </cell>
          <cell r="E521">
            <v>5.86</v>
          </cell>
          <cell r="F521" t="str">
            <v>EMLURB</v>
          </cell>
        </row>
        <row r="522">
          <cell r="A522" t="str">
            <v/>
          </cell>
          <cell r="D522">
            <v>0</v>
          </cell>
        </row>
        <row r="523">
          <cell r="A523" t="str">
            <v>06.02.070</v>
          </cell>
          <cell r="B523" t="str">
            <v>FORNECIMENTO E  EXECUÇÃO  DE ARMADURA EM TELA METÁLICA Q92 DE FIO 4,20MM, INCLUINDO CORTE E  MONTAGEM</v>
          </cell>
          <cell r="C523" t="str">
            <v>Kg</v>
          </cell>
          <cell r="D523">
            <v>7.125</v>
          </cell>
          <cell r="E523">
            <v>5.7</v>
          </cell>
          <cell r="F523" t="str">
            <v>SEDUC</v>
          </cell>
        </row>
        <row r="524">
          <cell r="A524" t="str">
            <v/>
          </cell>
          <cell r="D524">
            <v>0</v>
          </cell>
        </row>
        <row r="525">
          <cell r="A525" t="str">
            <v>06.02.071</v>
          </cell>
          <cell r="B525" t="str">
            <v>FORNECIMENTO E  EXECUÇÃO  DE ARMADURA EM TELA METÁLICA Q61 (15X15) DE FIO 3,40MM, INCLUINDO CORTE E  MONTAGEM</v>
          </cell>
          <cell r="C525" t="str">
            <v>Kg</v>
          </cell>
          <cell r="D525">
            <v>7.4750000000000005</v>
          </cell>
          <cell r="E525">
            <v>5.98</v>
          </cell>
          <cell r="F525" t="str">
            <v>SEDUC</v>
          </cell>
        </row>
        <row r="526">
          <cell r="A526" t="str">
            <v/>
          </cell>
          <cell r="D526">
            <v>0</v>
          </cell>
        </row>
        <row r="527">
          <cell r="A527" t="str">
            <v>06.02.072</v>
          </cell>
          <cell r="B527" t="str">
            <v>FORNECIMENTO E  EXECUÇÃO  DE ARMADURA EM TELA METÁLICA Q75 (15X15) DE FIO 3,80MM, INCLUINDO CORTE E  MONTAGEM</v>
          </cell>
          <cell r="C527" t="str">
            <v>Kg</v>
          </cell>
          <cell r="D527">
            <v>6.8374999999999995</v>
          </cell>
          <cell r="E527">
            <v>5.47</v>
          </cell>
          <cell r="F527" t="str">
            <v>SEDUC</v>
          </cell>
        </row>
        <row r="528">
          <cell r="A528" t="str">
            <v/>
          </cell>
          <cell r="D528">
            <v>0</v>
          </cell>
        </row>
        <row r="529">
          <cell r="A529" t="str">
            <v>06.03.010</v>
          </cell>
          <cell r="B529" t="str">
            <v>CONCRETO NAO ESTRUTURAL (1 4 8) PARA LASTROS DE PISOS E FUNDACOES, LANCADO E ADENSADO.</v>
          </cell>
          <cell r="C529" t="str">
            <v>m3</v>
          </cell>
          <cell r="D529">
            <v>291.5</v>
          </cell>
          <cell r="E529">
            <v>233.2</v>
          </cell>
          <cell r="F529" t="str">
            <v>EMLURB</v>
          </cell>
        </row>
        <row r="530">
          <cell r="A530" t="str">
            <v/>
          </cell>
          <cell r="D530">
            <v>0</v>
          </cell>
        </row>
        <row r="531">
          <cell r="A531" t="str">
            <v>06.03.020</v>
          </cell>
          <cell r="B531" t="str">
            <v>CONCRETO ESTRUTURAL, FCK 11 MPA, CONDICAO B (NBR-12655),LANCADO SOBRE O TERRENO OU EM FUNDACOES E ADENSADO.</v>
          </cell>
          <cell r="C531" t="str">
            <v>m3</v>
          </cell>
          <cell r="D531">
            <v>317.14999999999998</v>
          </cell>
          <cell r="E531">
            <v>253.72</v>
          </cell>
          <cell r="F531" t="str">
            <v>EMLURB</v>
          </cell>
        </row>
        <row r="532">
          <cell r="A532" t="str">
            <v/>
          </cell>
          <cell r="D532">
            <v>0</v>
          </cell>
        </row>
        <row r="533">
          <cell r="A533" t="str">
            <v>06.03.030</v>
          </cell>
          <cell r="B533" t="str">
            <v>CONCRETO ESTRUTURAL, FCK 13,5 MPA CONDICAO B (NBR-12655),LANCADO SOBRE O TERRENO OU EM FUNDACOES E ADENSADO.</v>
          </cell>
          <cell r="C533" t="str">
            <v>m3</v>
          </cell>
          <cell r="D533">
            <v>330.96249999999998</v>
          </cell>
          <cell r="E533">
            <v>264.77</v>
          </cell>
          <cell r="F533" t="str">
            <v>EMLURB</v>
          </cell>
        </row>
        <row r="534">
          <cell r="A534" t="str">
            <v/>
          </cell>
          <cell r="D534">
            <v>0</v>
          </cell>
        </row>
        <row r="535">
          <cell r="A535" t="str">
            <v>06.03.040</v>
          </cell>
          <cell r="B535" t="str">
            <v>CONCRETO ESTRUTURAL, FCK 15 MPA, CONDICAO B (NBR-12655),LANCADO SOBRE O TERRENO OU EM FUNDACOES E ADENSADO.</v>
          </cell>
          <cell r="C535" t="str">
            <v>m3</v>
          </cell>
          <cell r="D535">
            <v>335.875</v>
          </cell>
          <cell r="E535">
            <v>268.7</v>
          </cell>
          <cell r="F535" t="str">
            <v>EMLURB</v>
          </cell>
        </row>
        <row r="536">
          <cell r="A536" t="str">
            <v/>
          </cell>
          <cell r="D536">
            <v>0</v>
          </cell>
        </row>
        <row r="537">
          <cell r="A537" t="str">
            <v>06.03.050</v>
          </cell>
          <cell r="B537" t="str">
            <v>CONCRETO ESTRUTURAL, FCK 15 MPA, CONDICAO B (NBR-12655),LANCADO EM ESTRUTURAS E ADENSADO.</v>
          </cell>
          <cell r="C537" t="str">
            <v>m3</v>
          </cell>
          <cell r="D537">
            <v>372.66250000000002</v>
          </cell>
          <cell r="E537">
            <v>298.13</v>
          </cell>
          <cell r="F537" t="str">
            <v>EMLURB</v>
          </cell>
        </row>
        <row r="538">
          <cell r="A538" t="str">
            <v/>
          </cell>
          <cell r="D538">
            <v>0</v>
          </cell>
        </row>
        <row r="539">
          <cell r="A539" t="str">
            <v>06.03.060</v>
          </cell>
          <cell r="B539" t="str">
            <v>CONCRETO ESTRUTURAL, FCK 18 MPA, CONDICAO B (NBR-12655),LANCADO SOBRE O TERRENO OU EM FUNDACOES E ADENSADO.</v>
          </cell>
          <cell r="C539" t="str">
            <v>m3</v>
          </cell>
          <cell r="D539">
            <v>348.13749999999999</v>
          </cell>
          <cell r="E539">
            <v>278.51</v>
          </cell>
          <cell r="F539" t="str">
            <v>EMLURB</v>
          </cell>
        </row>
        <row r="540">
          <cell r="A540" t="str">
            <v/>
          </cell>
          <cell r="D540">
            <v>0</v>
          </cell>
        </row>
        <row r="541">
          <cell r="A541" t="str">
            <v>06.03.070</v>
          </cell>
          <cell r="B541" t="str">
            <v>CONCRETO ESTRUTURAL, FCK 18 MPA, CONDICAO B (NBR-12655),LANCADO EM ESTRUTURAS E ADENSADO.</v>
          </cell>
          <cell r="C541" t="str">
            <v>m3</v>
          </cell>
          <cell r="D541">
            <v>384.92500000000001</v>
          </cell>
          <cell r="E541">
            <v>307.94</v>
          </cell>
          <cell r="F541" t="str">
            <v>EMLURB</v>
          </cell>
        </row>
        <row r="542">
          <cell r="A542" t="str">
            <v/>
          </cell>
          <cell r="D542">
            <v>0</v>
          </cell>
        </row>
        <row r="543">
          <cell r="A543" t="str">
            <v>06.03.080</v>
          </cell>
          <cell r="B543" t="str">
            <v>CONCRETO ESTRUTURAL, FCK 20 MPA, CONDICAO B (NBR-12655),LANCADO SOBRE O TERRENO OU EM FUNDACOES E ADENSADO.</v>
          </cell>
          <cell r="C543" t="str">
            <v>m3</v>
          </cell>
          <cell r="D543">
            <v>355.8125</v>
          </cell>
          <cell r="E543">
            <v>284.64999999999998</v>
          </cell>
          <cell r="F543" t="str">
            <v>EMLURB</v>
          </cell>
        </row>
        <row r="544">
          <cell r="A544" t="str">
            <v/>
          </cell>
          <cell r="D544">
            <v>0</v>
          </cell>
        </row>
        <row r="545">
          <cell r="A545" t="str">
            <v>06.03.090</v>
          </cell>
          <cell r="B545" t="str">
            <v>CONCRETO ESTRUTURAL, FCK 20 MPA, CONDICAO B (NBR-12655),LANCADO EM ESTRUTURAS E ADENSADO.</v>
          </cell>
          <cell r="C545" t="str">
            <v>m3</v>
          </cell>
          <cell r="D545">
            <v>392.59999999999997</v>
          </cell>
          <cell r="E545">
            <v>314.08</v>
          </cell>
          <cell r="F545" t="str">
            <v>EMLURB</v>
          </cell>
        </row>
        <row r="546">
          <cell r="A546" t="str">
            <v/>
          </cell>
          <cell r="D546">
            <v>0</v>
          </cell>
        </row>
        <row r="547">
          <cell r="A547" t="str">
            <v>06.03.091</v>
          </cell>
          <cell r="B547" t="str">
            <v>CONCRETO ESTRUTURAL, FCK 25 MPA, CONDICAO A (NBR 12655) LANCADO SOBRE O TERRENO OU EM FUNDACOES E ADENSADO.</v>
          </cell>
          <cell r="C547" t="str">
            <v>m3</v>
          </cell>
          <cell r="D547">
            <v>363.4375</v>
          </cell>
          <cell r="E547">
            <v>290.75</v>
          </cell>
          <cell r="F547" t="str">
            <v>EMLURB</v>
          </cell>
        </row>
        <row r="548">
          <cell r="A548" t="str">
            <v/>
          </cell>
          <cell r="D548">
            <v>0</v>
          </cell>
        </row>
        <row r="549">
          <cell r="A549" t="str">
            <v>06.03.092</v>
          </cell>
          <cell r="B549" t="str">
            <v>CONCRETO ESTRUTURAL, FCK 25 MPA, CONDICAO A (NBR 12655) LANCADO EM ESTRUTURAS E ADENSADO.</v>
          </cell>
          <cell r="C549" t="str">
            <v>m3</v>
          </cell>
          <cell r="D549">
            <v>400.22500000000002</v>
          </cell>
          <cell r="E549">
            <v>320.18</v>
          </cell>
          <cell r="F549" t="str">
            <v>EMLURB</v>
          </cell>
        </row>
        <row r="550">
          <cell r="A550" t="str">
            <v/>
          </cell>
          <cell r="D550">
            <v>0</v>
          </cell>
        </row>
        <row r="551">
          <cell r="A551" t="str">
            <v>06.03.093</v>
          </cell>
          <cell r="B551" t="str">
            <v>CONCRETO ESTRUTURAL, FCK 30 MPA, CONDICAO A (NBR 12655) LANCADO SOBRE O TERRENO OU EM FUNDACOES E ADENSADO.</v>
          </cell>
          <cell r="C551" t="str">
            <v>m3</v>
          </cell>
          <cell r="D551">
            <v>393.5</v>
          </cell>
          <cell r="E551">
            <v>314.8</v>
          </cell>
          <cell r="F551" t="str">
            <v>EMLURB</v>
          </cell>
        </row>
        <row r="552">
          <cell r="A552" t="str">
            <v/>
          </cell>
          <cell r="D552">
            <v>0</v>
          </cell>
        </row>
        <row r="553">
          <cell r="A553" t="str">
            <v>06.03.094</v>
          </cell>
          <cell r="B553" t="str">
            <v>CONCRETO ESTRUTURAL, FCK 30 MPA, CONDICAO A (NBR 12655) LANCADO EM ESTRUTURAS E ADENSADO.</v>
          </cell>
          <cell r="C553" t="str">
            <v>m3</v>
          </cell>
          <cell r="D553">
            <v>430.28750000000002</v>
          </cell>
          <cell r="E553">
            <v>344.23</v>
          </cell>
          <cell r="F553" t="str">
            <v>EMLURB</v>
          </cell>
        </row>
        <row r="554">
          <cell r="A554" t="str">
            <v/>
          </cell>
          <cell r="D554">
            <v>0</v>
          </cell>
        </row>
        <row r="555">
          <cell r="A555" t="str">
            <v>06.03.095</v>
          </cell>
          <cell r="B555" t="str">
            <v>CONCRETO ESTRUTURAL, FCK 35 MPA, CONDICAO A (NBR 12655) LANCADO SOBRE O TERRENO OU EM FUNDACOES E ADENSADO.</v>
          </cell>
          <cell r="C555" t="str">
            <v>m3</v>
          </cell>
          <cell r="D555">
            <v>413.47499999999997</v>
          </cell>
          <cell r="E555">
            <v>330.78</v>
          </cell>
          <cell r="F555" t="str">
            <v>EMLURB</v>
          </cell>
        </row>
        <row r="556">
          <cell r="A556" t="str">
            <v/>
          </cell>
          <cell r="D556">
            <v>0</v>
          </cell>
        </row>
        <row r="557">
          <cell r="A557" t="str">
            <v>06.03.096</v>
          </cell>
          <cell r="B557" t="str">
            <v>CONCRETO ESTRUTURAL, FCK 35 MPA, CONDICAO A (NBR 12655) LANCADO EM ESTRUTURAS E ADENSADO.</v>
          </cell>
          <cell r="C557" t="str">
            <v>m3</v>
          </cell>
          <cell r="D557">
            <v>450.26249999999999</v>
          </cell>
          <cell r="E557">
            <v>360.21</v>
          </cell>
          <cell r="F557" t="str">
            <v>EMLURB</v>
          </cell>
        </row>
        <row r="558">
          <cell r="A558" t="str">
            <v/>
          </cell>
          <cell r="D558">
            <v>0</v>
          </cell>
        </row>
        <row r="559">
          <cell r="A559" t="str">
            <v>06.03.097</v>
          </cell>
          <cell r="B559" t="str">
            <v>CONCRETO ESTRUTURAL, FCK 40 MPA, CONDICAO A (NBR 12655) LANCADO SOBRE O TERRENO OU EM FUNDACOES E ADENSADO.</v>
          </cell>
          <cell r="C559" t="str">
            <v>m3</v>
          </cell>
          <cell r="D559">
            <v>431.1875</v>
          </cell>
          <cell r="E559">
            <v>344.95</v>
          </cell>
          <cell r="F559" t="str">
            <v>EMLURB</v>
          </cell>
        </row>
        <row r="560">
          <cell r="A560" t="str">
            <v/>
          </cell>
          <cell r="D560">
            <v>0</v>
          </cell>
        </row>
        <row r="561">
          <cell r="A561" t="str">
            <v>06.03.098</v>
          </cell>
          <cell r="B561" t="str">
            <v>CONCRETO ESTRUTURAL, FCK 40 MPA, CONDICAO A (NBR 12655) LANCADO EM ESTRUTURAS E ADENSADO.</v>
          </cell>
          <cell r="C561" t="str">
            <v>m3</v>
          </cell>
          <cell r="D561">
            <v>467.97500000000002</v>
          </cell>
          <cell r="E561">
            <v>374.38</v>
          </cell>
          <cell r="F561" t="str">
            <v>EMLURB</v>
          </cell>
        </row>
        <row r="562">
          <cell r="A562" t="str">
            <v/>
          </cell>
          <cell r="D562">
            <v>0</v>
          </cell>
        </row>
        <row r="563">
          <cell r="A563" t="str">
            <v>06.03.100</v>
          </cell>
          <cell r="B563" t="str">
            <v>CONCRETO ARMADO PRONTO, FCK 15 MPA,CONDICAO B (NBR-12655), LANCADO EM FUNDACOES E ADENSADO, INCLUSIVE FORMA, ESCORAMENTO E FERRAGEM.</v>
          </cell>
          <cell r="C563" t="str">
            <v>m3</v>
          </cell>
          <cell r="D563">
            <v>1177.75</v>
          </cell>
          <cell r="E563">
            <v>942.2</v>
          </cell>
          <cell r="F563" t="str">
            <v>EMLURB</v>
          </cell>
        </row>
        <row r="564">
          <cell r="A564" t="str">
            <v/>
          </cell>
          <cell r="D564">
            <v>0</v>
          </cell>
        </row>
        <row r="565">
          <cell r="A565" t="str">
            <v>06.03.101</v>
          </cell>
          <cell r="B565" t="str">
            <v>CONCRETO ARMADO PRONTO, FCK 18 MPA,CONDICAO B (NBR 12655), LANCADO EM FUNDACOES E ADENSADO, INCLUSIVE FORMA, ESCORAMENTO E FERRAGEM.</v>
          </cell>
          <cell r="C565" t="str">
            <v>m3</v>
          </cell>
          <cell r="D565">
            <v>1190.0125</v>
          </cell>
          <cell r="E565">
            <v>952.01</v>
          </cell>
          <cell r="F565" t="str">
            <v>EMLURB</v>
          </cell>
        </row>
        <row r="566">
          <cell r="A566" t="str">
            <v/>
          </cell>
          <cell r="D566">
            <v>0</v>
          </cell>
        </row>
        <row r="567">
          <cell r="A567" t="str">
            <v>06.03.102</v>
          </cell>
          <cell r="B567" t="str">
            <v>CONCRETO ARMADO PRONTO, FCK 20 MPA,CONDICAO B (NBR 12655), LANCADO EM FUNDACOES E ADENSADO, INCLUSIVE FORMA, ESCORAMENTO E FERRAGEM.</v>
          </cell>
          <cell r="C567" t="str">
            <v>m3</v>
          </cell>
          <cell r="D567">
            <v>1197.6875</v>
          </cell>
          <cell r="E567">
            <v>958.15</v>
          </cell>
          <cell r="F567" t="str">
            <v>EMLURB</v>
          </cell>
        </row>
        <row r="568">
          <cell r="A568" t="str">
            <v/>
          </cell>
          <cell r="D568">
            <v>0</v>
          </cell>
        </row>
        <row r="569">
          <cell r="A569" t="str">
            <v>06.03.103</v>
          </cell>
          <cell r="B569" t="str">
            <v>CONCRETO ARMADO PRONTO, FCK 25 MPA CONDICAO A (NBR 12655), LANCADO EM FUNDACOES E ADENSADO, INCLUSIVE FORMA, ESCORAMENTO E FERRAGEM.</v>
          </cell>
          <cell r="C569" t="str">
            <v>m3</v>
          </cell>
          <cell r="D569">
            <v>1205.3125</v>
          </cell>
          <cell r="E569">
            <v>964.25</v>
          </cell>
          <cell r="F569" t="str">
            <v>EMLURB</v>
          </cell>
        </row>
        <row r="570">
          <cell r="A570" t="str">
            <v/>
          </cell>
          <cell r="D570">
            <v>0</v>
          </cell>
        </row>
        <row r="571">
          <cell r="A571" t="str">
            <v>06.03.104</v>
          </cell>
          <cell r="B571" t="str">
            <v>CONCRETO ARMADO PRONTO, FCK 30 MPA CONDICAO A (NBR 12655), LANCADO EM FUNDACOES E ADENSADO, INCLUSIVE FORMA, ESCORAMENTO E FERRAGEM.</v>
          </cell>
          <cell r="C571" t="str">
            <v>m3</v>
          </cell>
          <cell r="D571">
            <v>1235.375</v>
          </cell>
          <cell r="E571">
            <v>988.3</v>
          </cell>
          <cell r="F571" t="str">
            <v>EMLURB</v>
          </cell>
        </row>
        <row r="572">
          <cell r="A572" t="str">
            <v/>
          </cell>
          <cell r="D572">
            <v>0</v>
          </cell>
        </row>
        <row r="573">
          <cell r="A573" t="str">
            <v>06.03.105</v>
          </cell>
          <cell r="B573" t="str">
            <v>CONCRETO ARMADO PRONTO, FCK 35 MPA, CONDICO A (NBR 12655), LANCADO EM FUNDACOES E ADENSADO, INCLUSIVE FORMA, ESCORAMENTO E FERRAGEM.</v>
          </cell>
          <cell r="C573" t="str">
            <v>m3</v>
          </cell>
          <cell r="D573">
            <v>1255.3499999999999</v>
          </cell>
          <cell r="E573">
            <v>1004.28</v>
          </cell>
          <cell r="F573" t="str">
            <v>EMLURB</v>
          </cell>
        </row>
        <row r="574">
          <cell r="A574" t="str">
            <v/>
          </cell>
          <cell r="D574">
            <v>0</v>
          </cell>
        </row>
        <row r="575">
          <cell r="A575" t="str">
            <v>06.03.106</v>
          </cell>
          <cell r="B575" t="str">
            <v>CONCRETO ARMADO PRONTO, FCK 40 MPA,CONDICAO A (NBR 12655), LANCADO EM FUNDACOES E ADENSADO, INCLUSIVE FORMA, ESCORAMENTO E FERRAGEM.</v>
          </cell>
          <cell r="C575" t="str">
            <v>m3</v>
          </cell>
          <cell r="D575">
            <v>1273.0625</v>
          </cell>
          <cell r="E575">
            <v>1018.45</v>
          </cell>
          <cell r="F575" t="str">
            <v>EMLURB</v>
          </cell>
        </row>
        <row r="576">
          <cell r="A576" t="str">
            <v/>
          </cell>
          <cell r="D576">
            <v>0</v>
          </cell>
        </row>
        <row r="577">
          <cell r="A577" t="str">
            <v>06.03.110</v>
          </cell>
          <cell r="B577" t="str">
            <v>CONCRETO ARMADO PRONTO, FCK 15 MPA,CONDICAO B (NBR-12655), LANCADO EM LAJES E ADENSADO, INCLUSIVE FORMA, ESCORAMENTO E FERRAGEM.</v>
          </cell>
          <cell r="C577" t="str">
            <v>m3</v>
          </cell>
          <cell r="D577">
            <v>1434.1</v>
          </cell>
          <cell r="E577">
            <v>1147.28</v>
          </cell>
          <cell r="F577" t="str">
            <v>EMLURB</v>
          </cell>
        </row>
        <row r="578">
          <cell r="A578" t="str">
            <v/>
          </cell>
          <cell r="D578">
            <v>0</v>
          </cell>
        </row>
        <row r="579">
          <cell r="A579" t="str">
            <v>06.03.111</v>
          </cell>
          <cell r="B579" t="str">
            <v>CONCRETO ARMADO PRONTO, FCK 18 MPA,CONDICAO B (NBR 12655), LANCADO EM LAJES E ADENSADO, INCLUSIVE FORMA, ESCORAMENTO E FERRAGEM.</v>
          </cell>
          <cell r="C579" t="str">
            <v>m3</v>
          </cell>
          <cell r="D579">
            <v>1446.3625</v>
          </cell>
          <cell r="E579">
            <v>1157.0899999999999</v>
          </cell>
          <cell r="F579" t="str">
            <v>EMLURB</v>
          </cell>
        </row>
        <row r="580">
          <cell r="A580" t="str">
            <v/>
          </cell>
          <cell r="D580">
            <v>0</v>
          </cell>
        </row>
        <row r="581">
          <cell r="A581" t="str">
            <v>06.03.112</v>
          </cell>
          <cell r="B581" t="str">
            <v>CONCRETO ARMADO PRONTO, FCK 20 MPA,CONDICAO B (NBR 12655), LANCADO EM LAJES E ADENSADO, INCLUSIVE FORMA, ESCORAMENTO E FERRAGEM.</v>
          </cell>
          <cell r="C581" t="str">
            <v>m3</v>
          </cell>
          <cell r="D581">
            <v>1454.0374999999999</v>
          </cell>
          <cell r="E581">
            <v>1163.23</v>
          </cell>
          <cell r="F581" t="str">
            <v>EMLURB</v>
          </cell>
        </row>
        <row r="582">
          <cell r="A582" t="str">
            <v/>
          </cell>
          <cell r="D582">
            <v>0</v>
          </cell>
        </row>
        <row r="583">
          <cell r="A583" t="str">
            <v>06.03.113</v>
          </cell>
          <cell r="B583" t="str">
            <v>CONCRETO ARMADO PRONTO, FCK 25 MPA,CONDICAO A (NBR 12655), LANCADO EM LAJES E ADENSADO, INCLUSIVE FORMA, ESCORAMENTO E FERRAGEM.</v>
          </cell>
          <cell r="C583" t="str">
            <v>m3</v>
          </cell>
          <cell r="D583">
            <v>1461.6624999999999</v>
          </cell>
          <cell r="E583">
            <v>1169.33</v>
          </cell>
          <cell r="F583" t="str">
            <v>EMLURB</v>
          </cell>
        </row>
        <row r="584">
          <cell r="A584" t="str">
            <v/>
          </cell>
          <cell r="D584">
            <v>0</v>
          </cell>
        </row>
        <row r="585">
          <cell r="A585" t="str">
            <v>06.03.114</v>
          </cell>
          <cell r="B585" t="str">
            <v>CONCRETO ARMADO PRONTO, FCK 30 MPA,CONDICAO A (NBR 12655), LANCADO EM LAJES E ADENSADO, INCLUSIVE FORMA, ESCORAMENTO E FERRAGEM.</v>
          </cell>
          <cell r="C585" t="str">
            <v>m3</v>
          </cell>
          <cell r="D585">
            <v>1491.7250000000001</v>
          </cell>
          <cell r="E585">
            <v>1193.3800000000001</v>
          </cell>
          <cell r="F585" t="str">
            <v>EMLURB</v>
          </cell>
        </row>
        <row r="586">
          <cell r="A586" t="str">
            <v/>
          </cell>
          <cell r="D586">
            <v>0</v>
          </cell>
        </row>
        <row r="587">
          <cell r="A587" t="str">
            <v>06.03.115</v>
          </cell>
          <cell r="B587" t="str">
            <v>CONCRETO ARMADO PRONTO, FCK 35 MPA,CONDICAO A (NBR 12655), LANCADO EM LAJES E ADENSADO, INCLUSIVE FORMA, ESCORAMENTO E FERRAGEM.</v>
          </cell>
          <cell r="C587" t="str">
            <v>m3</v>
          </cell>
          <cell r="D587">
            <v>1511.6999999999998</v>
          </cell>
          <cell r="E587">
            <v>1209.3599999999999</v>
          </cell>
          <cell r="F587" t="str">
            <v>EMLURB</v>
          </cell>
        </row>
        <row r="588">
          <cell r="A588" t="str">
            <v/>
          </cell>
          <cell r="D588">
            <v>0</v>
          </cell>
        </row>
        <row r="589">
          <cell r="A589" t="str">
            <v>06.03.116</v>
          </cell>
          <cell r="B589" t="str">
            <v>CONCRETO ARMADO PRONTO, FCK 40 MPA,CONDICAO A (NBR 12655), LANCADO EM LAJES E ADENSADO, INCLUSIVE FORMA, ESCORAMENTO E FERRAGEM.</v>
          </cell>
          <cell r="C589" t="str">
            <v>m3</v>
          </cell>
          <cell r="D589">
            <v>1529.4124999999999</v>
          </cell>
          <cell r="E589">
            <v>1223.53</v>
          </cell>
          <cell r="F589" t="str">
            <v>EMLURB</v>
          </cell>
        </row>
        <row r="590">
          <cell r="A590" t="str">
            <v/>
          </cell>
          <cell r="D590">
            <v>0</v>
          </cell>
        </row>
        <row r="591">
          <cell r="A591" t="str">
            <v>06.03.120</v>
          </cell>
          <cell r="B591" t="str">
            <v>CONCRETO ARMADO PRONTO, FCK 15 MPA,CONDICAO B (NBR-12655), LANCADO EM VIGAS E ADENSADO, INCLUSIVE FORMA, ESCORAMENTO E FERRAGEM.</v>
          </cell>
          <cell r="C591" t="str">
            <v>m3</v>
          </cell>
          <cell r="D591">
            <v>1711.05</v>
          </cell>
          <cell r="E591">
            <v>1368.84</v>
          </cell>
          <cell r="F591" t="str">
            <v>EMLURB</v>
          </cell>
        </row>
        <row r="592">
          <cell r="A592" t="str">
            <v/>
          </cell>
          <cell r="D592">
            <v>0</v>
          </cell>
        </row>
        <row r="593">
          <cell r="A593" t="str">
            <v>06.03.121</v>
          </cell>
          <cell r="B593" t="str">
            <v>CONCRETO ARMADO PRONTO, FCK 18 MPA,CONDICAO B (NBR 12655), LANCADO EM VIGAS E ADENSADO, INCLUSIVE FORMA, ESCORAMENTO E FERRAGEM.</v>
          </cell>
          <cell r="C593" t="str">
            <v>m3</v>
          </cell>
          <cell r="D593">
            <v>1723.3125</v>
          </cell>
          <cell r="E593">
            <v>1378.65</v>
          </cell>
          <cell r="F593" t="str">
            <v>EMLURB</v>
          </cell>
        </row>
        <row r="594">
          <cell r="A594" t="str">
            <v/>
          </cell>
          <cell r="D594">
            <v>0</v>
          </cell>
        </row>
        <row r="595">
          <cell r="A595" t="str">
            <v>06.03.122</v>
          </cell>
          <cell r="B595" t="str">
            <v>CONCRETO ARMADO PRONTO, FCK 20 MPA,CONDICAO B (NBR 12655), LANCADO EM VIGAS E ADENSADO, INCLUSIVE FORMA, ESCORAMENTO E FERRAGEM.</v>
          </cell>
          <cell r="C595" t="str">
            <v>m3</v>
          </cell>
          <cell r="D595">
            <v>1730.9875</v>
          </cell>
          <cell r="E595">
            <v>1384.79</v>
          </cell>
          <cell r="F595" t="str">
            <v>EMLURB</v>
          </cell>
        </row>
        <row r="596">
          <cell r="A596" t="str">
            <v/>
          </cell>
          <cell r="D596">
            <v>0</v>
          </cell>
        </row>
        <row r="597">
          <cell r="A597" t="str">
            <v>06.03.123</v>
          </cell>
          <cell r="B597" t="str">
            <v>CONCRETO ARMADO PRONTO, FCK 25 MPA,CONDICAO A (NBR 12655), LANCADO EM VIGAS E ADENSADO, INCLUSIVE FORMA, ESCORAMENTO E FERRAGEM.</v>
          </cell>
          <cell r="C597" t="str">
            <v>m3</v>
          </cell>
          <cell r="D597">
            <v>1738.6125000000002</v>
          </cell>
          <cell r="E597">
            <v>1390.89</v>
          </cell>
          <cell r="F597" t="str">
            <v>EMLURB</v>
          </cell>
        </row>
        <row r="598">
          <cell r="A598" t="str">
            <v/>
          </cell>
          <cell r="D598">
            <v>0</v>
          </cell>
        </row>
        <row r="599">
          <cell r="A599" t="str">
            <v>06.03.124</v>
          </cell>
          <cell r="B599" t="str">
            <v>CONCRETO ARMADO PRONTO, FCK 30 MPA,CONDICAO A (NBR 12655), LANCADO EM VIGAS E ADENSADO, INCLUSIVE FORMA, ESCORAMENTO E FERRAGEM.</v>
          </cell>
          <cell r="C599" t="str">
            <v>m3</v>
          </cell>
          <cell r="D599">
            <v>1768.6750000000002</v>
          </cell>
          <cell r="E599">
            <v>1414.94</v>
          </cell>
          <cell r="F599" t="str">
            <v>EMLURB</v>
          </cell>
        </row>
        <row r="600">
          <cell r="A600" t="str">
            <v/>
          </cell>
          <cell r="D600">
            <v>0</v>
          </cell>
        </row>
        <row r="601">
          <cell r="A601" t="str">
            <v>06.03.125</v>
          </cell>
          <cell r="B601" t="str">
            <v>CONCRETO ARMADO PRONTO, FCK 35 MPA,CONDICAO A (NBR 12655), LANCADO EM VIGAS E ADENSADO, INCLUSIVE FORMA, ESCORAMENTO E FERRAGEM.</v>
          </cell>
          <cell r="C601" t="str">
            <v>m3</v>
          </cell>
          <cell r="D601">
            <v>1788.65</v>
          </cell>
          <cell r="E601">
            <v>1430.92</v>
          </cell>
          <cell r="F601" t="str">
            <v>EMLURB</v>
          </cell>
        </row>
        <row r="602">
          <cell r="A602" t="str">
            <v/>
          </cell>
          <cell r="D602">
            <v>0</v>
          </cell>
        </row>
        <row r="603">
          <cell r="A603" t="str">
            <v>06.03.126</v>
          </cell>
          <cell r="B603" t="str">
            <v>CONCRETO ARMADO PRONTO, FCK 40 MPA,CONDICAO A (NBR 12655), LANCADO EM VIGAS E ADENSADO, INCLUSIVE FORMA, ESCORAMENTO E FERRAGEM.</v>
          </cell>
          <cell r="C603" t="str">
            <v>m3</v>
          </cell>
          <cell r="D603">
            <v>1806.3625</v>
          </cell>
          <cell r="E603">
            <v>1445.09</v>
          </cell>
          <cell r="F603" t="str">
            <v>EMLURB</v>
          </cell>
        </row>
        <row r="604">
          <cell r="A604" t="str">
            <v/>
          </cell>
          <cell r="D604">
            <v>0</v>
          </cell>
        </row>
        <row r="605">
          <cell r="A605" t="str">
            <v>06.03.130</v>
          </cell>
          <cell r="B605" t="str">
            <v>CONCRETO ARMADO PRONTO, FCK 15 MPA,CONDICAO B (NBR-12655),LANCADO EM PILARES E ADENSADO,INCLUSIVE FORMA, ESCORAMENTO E FERRAGEM.</v>
          </cell>
          <cell r="C605" t="str">
            <v>m3</v>
          </cell>
          <cell r="D605">
            <v>2017.85</v>
          </cell>
          <cell r="E605">
            <v>1614.28</v>
          </cell>
          <cell r="F605" t="str">
            <v>EMLURB</v>
          </cell>
        </row>
        <row r="606">
          <cell r="A606" t="str">
            <v/>
          </cell>
          <cell r="D606">
            <v>0</v>
          </cell>
        </row>
        <row r="607">
          <cell r="A607" t="str">
            <v>06.03.131</v>
          </cell>
          <cell r="B607" t="str">
            <v>CONCRETO ARMADO PRONTO, FCK 18 MPA,CONDICAO B (NBR 12655),LANCADO EM PILARES E ADENSADO,INCLUSIVE FORMA, ESCORAMENTO E FERRAGEM.</v>
          </cell>
          <cell r="C607" t="str">
            <v>m3</v>
          </cell>
          <cell r="D607">
            <v>2030.1125</v>
          </cell>
          <cell r="E607">
            <v>1624.09</v>
          </cell>
          <cell r="F607" t="str">
            <v>EMLURB</v>
          </cell>
        </row>
        <row r="608">
          <cell r="A608" t="str">
            <v/>
          </cell>
          <cell r="D608">
            <v>0</v>
          </cell>
        </row>
        <row r="609">
          <cell r="A609" t="str">
            <v>06.03.132</v>
          </cell>
          <cell r="B609" t="str">
            <v>CONCRETO ARMADO PRONTO, FCK 20 MPA,CONDICAO B (NBR 12655),LANCADO EM PILARES E ADENSADO,INCLUSIVE FORMA, ESCORAMENTO E FERRAGEM.</v>
          </cell>
          <cell r="C609" t="str">
            <v>m3</v>
          </cell>
          <cell r="D609">
            <v>2037.7874999999999</v>
          </cell>
          <cell r="E609">
            <v>1630.23</v>
          </cell>
          <cell r="F609" t="str">
            <v>EMLURB</v>
          </cell>
        </row>
        <row r="610">
          <cell r="A610" t="str">
            <v/>
          </cell>
          <cell r="D610">
            <v>0</v>
          </cell>
        </row>
        <row r="611">
          <cell r="A611" t="str">
            <v>06.03.133</v>
          </cell>
          <cell r="B611" t="str">
            <v>CONCRETO ARMADO PRONTO, FCK 25 MPA,CONDICAO A (NBR 12655),LANCADO EM PILARES E ADENSADO,INCLUSIVE FORMA, ESCORAMENTO E FERRAGEM.</v>
          </cell>
          <cell r="C611" t="str">
            <v>m3</v>
          </cell>
          <cell r="D611">
            <v>2045.4124999999999</v>
          </cell>
          <cell r="E611">
            <v>1636.33</v>
          </cell>
          <cell r="F611" t="str">
            <v>EMLURB</v>
          </cell>
        </row>
        <row r="612">
          <cell r="A612" t="str">
            <v/>
          </cell>
          <cell r="D612">
            <v>0</v>
          </cell>
        </row>
        <row r="613">
          <cell r="A613" t="str">
            <v>06.03.134</v>
          </cell>
          <cell r="B613" t="str">
            <v>CONCRETO ARMADO PRONTO, FCK 30 MPA,CONDICAO A (NBR 12655),LANCADO EM PILARES E ADENSADO,INCLUSIVE FORMA, ESCORAMENTO E FERRAGEM.</v>
          </cell>
          <cell r="C613" t="str">
            <v>m3</v>
          </cell>
          <cell r="D613">
            <v>2075.4750000000004</v>
          </cell>
          <cell r="E613">
            <v>1660.38</v>
          </cell>
          <cell r="F613" t="str">
            <v>EMLURB</v>
          </cell>
        </row>
        <row r="614">
          <cell r="A614" t="str">
            <v/>
          </cell>
          <cell r="D614">
            <v>0</v>
          </cell>
        </row>
        <row r="615">
          <cell r="A615" t="str">
            <v>06.03.135</v>
          </cell>
          <cell r="B615" t="str">
            <v>CONCRETO ARMADO PRONTO, FCK 35 MPA,CONDICAO A (NBR 12655),LANCADO EM PILARES E ADENSADO,INCLUSIVE FORMA, ESCORAMENTO E FERRAGEM.</v>
          </cell>
          <cell r="C615" t="str">
            <v>m3</v>
          </cell>
          <cell r="D615">
            <v>2095.4499999999998</v>
          </cell>
          <cell r="E615">
            <v>1676.36</v>
          </cell>
          <cell r="F615" t="str">
            <v>EMLURB</v>
          </cell>
        </row>
        <row r="616">
          <cell r="A616" t="str">
            <v/>
          </cell>
          <cell r="D616">
            <v>0</v>
          </cell>
        </row>
        <row r="617">
          <cell r="A617" t="str">
            <v>06.03.136</v>
          </cell>
          <cell r="B617" t="str">
            <v>CONCRETO ARMADO PRONTO, FCK 40 MPA,CONDICAO A (NBR 12655),LANCADO EM PILARES E ADENSAD0,INCLUSIVE FORMA, ESCORAMENTO E FERRAGEM.</v>
          </cell>
          <cell r="C617" t="str">
            <v>m3</v>
          </cell>
          <cell r="D617">
            <v>2113.1624999999999</v>
          </cell>
          <cell r="E617">
            <v>1690.53</v>
          </cell>
          <cell r="F617" t="str">
            <v>EMLURB</v>
          </cell>
        </row>
        <row r="618">
          <cell r="A618" t="str">
            <v/>
          </cell>
          <cell r="D618">
            <v>0</v>
          </cell>
        </row>
        <row r="619">
          <cell r="A619" t="str">
            <v>06.03.140</v>
          </cell>
          <cell r="B619" t="str">
            <v>CONCRETO ARMADO PRONTO, FCK 15 MPA,CONDICAO B (NBR-12655),LANCADO EM QUALQUER TIPO DE ESTRUTURA E ADENSADO, INCLUSIVE FORMA, ESCORAMENTO E FERRAGEM.</v>
          </cell>
          <cell r="C619" t="str">
            <v>m3</v>
          </cell>
          <cell r="D619">
            <v>1706.6875</v>
          </cell>
          <cell r="E619">
            <v>1365.35</v>
          </cell>
          <cell r="F619" t="str">
            <v>EMLURB</v>
          </cell>
        </row>
        <row r="620">
          <cell r="A620" t="str">
            <v/>
          </cell>
          <cell r="D620">
            <v>0</v>
          </cell>
        </row>
        <row r="621">
          <cell r="A621" t="str">
            <v>06.03.141</v>
          </cell>
          <cell r="B621" t="str">
            <v>CONCRETO ARMADO PRONTO, FCK 18 MPA,CONDICAO B (NBR 12655),LANCADO EM QUALQUER TIPO DE ESTRUTURA E ADENSADO, INCLUSIVE FORMA, ESCORAMENTO E FERRAGEM.</v>
          </cell>
          <cell r="C621" t="str">
            <v>m3</v>
          </cell>
          <cell r="D621">
            <v>1718.95</v>
          </cell>
          <cell r="E621">
            <v>1375.16</v>
          </cell>
          <cell r="F621" t="str">
            <v>EMLURB</v>
          </cell>
        </row>
        <row r="622">
          <cell r="A622" t="str">
            <v/>
          </cell>
          <cell r="D622">
            <v>0</v>
          </cell>
        </row>
        <row r="623">
          <cell r="A623" t="str">
            <v>06.03.142</v>
          </cell>
          <cell r="B623" t="str">
            <v>CONCRETO ARMADO PRONTO, FCK 20 MPA,CONDICAO B (NBR 12655),LANCADO EM QUALQUER TIPO DE ESTRUTURA E ADENSADO, INCLUSIVE FORMA, ESCORAMENTO E FERRAGEM.</v>
          </cell>
          <cell r="C623" t="str">
            <v>m3</v>
          </cell>
          <cell r="D623">
            <v>1726.625</v>
          </cell>
          <cell r="E623">
            <v>1381.3</v>
          </cell>
          <cell r="F623" t="str">
            <v>EMLURB</v>
          </cell>
        </row>
        <row r="624">
          <cell r="A624" t="str">
            <v/>
          </cell>
          <cell r="D624">
            <v>0</v>
          </cell>
        </row>
        <row r="625">
          <cell r="A625" t="str">
            <v>06.03.143</v>
          </cell>
          <cell r="B625" t="str">
            <v>CONCRETO ARMADO PRONTO, FCK 25 MPA,CONDICAO A (NBR 12655),LANCADO EM QUALQUER TIPO DE ESTRUTURA E ADENSADO, INCLUSIVE FORMA, ESCORAMENTO E FERRAGEM.</v>
          </cell>
          <cell r="C625" t="str">
            <v>m3</v>
          </cell>
          <cell r="D625">
            <v>1734.25</v>
          </cell>
          <cell r="E625">
            <v>1387.4</v>
          </cell>
          <cell r="F625" t="str">
            <v>EMLURB</v>
          </cell>
        </row>
        <row r="626">
          <cell r="A626" t="str">
            <v/>
          </cell>
          <cell r="D626">
            <v>0</v>
          </cell>
        </row>
        <row r="627">
          <cell r="A627" t="str">
            <v>06.03.144</v>
          </cell>
          <cell r="B627" t="str">
            <v>CONCRETO ARMADO PRONTO, FCK 30 MPA,CONDICAO A (NBR 12655),LANCADO EM QUALQUER TIPO DE ESTRUTURA E ADENSADO, INCLUSIVE FORMA, ESCORAMENTO E FERRAGEM.</v>
          </cell>
          <cell r="C627" t="str">
            <v>m3</v>
          </cell>
          <cell r="D627">
            <v>1764.3125</v>
          </cell>
          <cell r="E627">
            <v>1411.45</v>
          </cell>
          <cell r="F627" t="str">
            <v>EMLURB</v>
          </cell>
        </row>
        <row r="628">
          <cell r="A628" t="str">
            <v/>
          </cell>
          <cell r="D628">
            <v>0</v>
          </cell>
        </row>
        <row r="629">
          <cell r="A629" t="str">
            <v>06.03.145</v>
          </cell>
          <cell r="B629" t="str">
            <v>CONCRETO ARMADO PRONTO, FCK 35 MPA,CONDICAO A (NBR 12655),LANCADO EM QUALQUER TIPO DE ESTRUTURA E ADENSADO, INCLUSIVE FORMA, ESCORAMENTO E FERRAGEM.</v>
          </cell>
          <cell r="C629" t="str">
            <v>m3</v>
          </cell>
          <cell r="D629">
            <v>1784.2875000000001</v>
          </cell>
          <cell r="E629">
            <v>1427.43</v>
          </cell>
          <cell r="F629" t="str">
            <v>EMLURB</v>
          </cell>
        </row>
        <row r="630">
          <cell r="A630" t="str">
            <v/>
          </cell>
          <cell r="D630">
            <v>0</v>
          </cell>
        </row>
        <row r="631">
          <cell r="A631" t="str">
            <v>06.03.146</v>
          </cell>
          <cell r="B631" t="str">
            <v>CONCRETO ARMADO PRONTO, FCK 40 MPA,CONDICAO A (NBR 12655),LANCADO EM QUALQUER TIPO DE ESTRUTURA E ADENSADO, INCLUSIVE FORMA, ESCORAMENTO E FERRAGEM.</v>
          </cell>
          <cell r="C631" t="str">
            <v>m3</v>
          </cell>
          <cell r="D631">
            <v>1802</v>
          </cell>
          <cell r="E631">
            <v>1441.6</v>
          </cell>
          <cell r="F631" t="str">
            <v>EMLURB</v>
          </cell>
        </row>
        <row r="632">
          <cell r="A632" t="str">
            <v/>
          </cell>
          <cell r="D632">
            <v>0</v>
          </cell>
        </row>
        <row r="633">
          <cell r="A633" t="str">
            <v>06.03.150</v>
          </cell>
          <cell r="B633" t="str">
            <v>CONCRETO APARENTE ARMADO PRONTO, FCK 15 MPA, CONDICAO B (NBR-12655), LANCADO EM LAJES E ADENSADO, INCLUSIVE FORMA,ESCORAMENTO E FERRAGEM.</v>
          </cell>
          <cell r="C633" t="str">
            <v>m3</v>
          </cell>
          <cell r="D633">
            <v>1375.9875</v>
          </cell>
          <cell r="E633">
            <v>1100.79</v>
          </cell>
          <cell r="F633" t="str">
            <v>EMLURB</v>
          </cell>
        </row>
        <row r="634">
          <cell r="A634" t="str">
            <v/>
          </cell>
          <cell r="D634">
            <v>0</v>
          </cell>
        </row>
        <row r="635">
          <cell r="A635" t="str">
            <v>06.03.151</v>
          </cell>
          <cell r="B635" t="str">
            <v>CONCRETO APARENTE ARMADO PRONTO, FCK 18 MPA, CONDICAO B (NBR 12655), LANCADO EM LAJES E ADENSADO, INCLUSIVE FORMA,ESCORAMENTO E FERRAGEM.</v>
          </cell>
          <cell r="C635" t="str">
            <v>m3</v>
          </cell>
          <cell r="D635">
            <v>1388.25</v>
          </cell>
          <cell r="E635">
            <v>1110.5999999999999</v>
          </cell>
          <cell r="F635" t="str">
            <v>EMLURB</v>
          </cell>
        </row>
        <row r="636">
          <cell r="A636" t="str">
            <v/>
          </cell>
          <cell r="D636">
            <v>0</v>
          </cell>
        </row>
        <row r="637">
          <cell r="A637" t="str">
            <v>06.03.152</v>
          </cell>
          <cell r="B637" t="str">
            <v>CONCRETO APARENTE ARMADO PRONTO, FCK 20 MPA, CONDICAO B (NBR 12655), LANCADO EM LAJES E ADENSADO, INCLUSIVE FORMA,ESCORAMENTO E FERRAGEM.</v>
          </cell>
          <cell r="C637" t="str">
            <v>m3</v>
          </cell>
          <cell r="D637">
            <v>1395.925</v>
          </cell>
          <cell r="E637">
            <v>1116.74</v>
          </cell>
          <cell r="F637" t="str">
            <v>EMLURB</v>
          </cell>
        </row>
        <row r="638">
          <cell r="A638" t="str">
            <v/>
          </cell>
          <cell r="D638">
            <v>0</v>
          </cell>
        </row>
        <row r="639">
          <cell r="A639" t="str">
            <v>06.03.153</v>
          </cell>
          <cell r="B639" t="str">
            <v>CONCRETO APARENTE ARMADO PRONTO, FCK 25 MPA, CONDICAO A (NBR 12655), LANCADO EM LAJES E ADENSADO, INCLUSIVE FORMA,ESCORAMENTO E FERRAGEM.</v>
          </cell>
          <cell r="C639" t="str">
            <v>m3</v>
          </cell>
          <cell r="D639">
            <v>1403.55</v>
          </cell>
          <cell r="E639">
            <v>1122.8399999999999</v>
          </cell>
          <cell r="F639" t="str">
            <v>EMLURB</v>
          </cell>
        </row>
        <row r="640">
          <cell r="A640" t="str">
            <v/>
          </cell>
          <cell r="D640">
            <v>0</v>
          </cell>
        </row>
        <row r="641">
          <cell r="A641" t="str">
            <v>06.03.154</v>
          </cell>
          <cell r="B641" t="str">
            <v>CONCRETO APARENTE ARMADO PRONTO, FCK 30 MPA, CONDICAO A (NBR 12655), LANCADO EM LAJES E ADENSADO, INCLUSIVE FORMA,ESCORAMENTO E FERRAGEM.</v>
          </cell>
          <cell r="C641" t="str">
            <v>m3</v>
          </cell>
          <cell r="D641">
            <v>1433.6125000000002</v>
          </cell>
          <cell r="E641">
            <v>1146.8900000000001</v>
          </cell>
          <cell r="F641" t="str">
            <v>EMLURB</v>
          </cell>
        </row>
        <row r="642">
          <cell r="A642" t="str">
            <v/>
          </cell>
          <cell r="D642">
            <v>0</v>
          </cell>
        </row>
        <row r="643">
          <cell r="A643" t="str">
            <v>06.03.155</v>
          </cell>
          <cell r="B643" t="str">
            <v>CONCRETO APARENTE ARMADO PRONTO, FCK 35 MPA, CONDICAO A (NBR 12655), LANCADO EM LAJES E ADENSADO, INCLUSIVE FORMA,ESCORAMENTO E FERRAGEM.</v>
          </cell>
          <cell r="C643" t="str">
            <v>m3</v>
          </cell>
          <cell r="D643">
            <v>1453.5874999999999</v>
          </cell>
          <cell r="E643">
            <v>1162.8699999999999</v>
          </cell>
          <cell r="F643" t="str">
            <v>EMLURB</v>
          </cell>
        </row>
        <row r="644">
          <cell r="A644" t="str">
            <v/>
          </cell>
          <cell r="D644">
            <v>0</v>
          </cell>
        </row>
        <row r="645">
          <cell r="A645" t="str">
            <v>06.03.156</v>
          </cell>
          <cell r="B645" t="str">
            <v>CONCRETO APARENTE ARMADO PRONTO, FCK 40 MPA, CONDICAO A (NBR 12655), LANCADO EM LAJES E ADENSADO, INCLUSIVE FORMA,ESCORAMENTO E FERRAGEM.</v>
          </cell>
          <cell r="C645" t="str">
            <v>m3</v>
          </cell>
          <cell r="D645">
            <v>1471.3</v>
          </cell>
          <cell r="E645">
            <v>1177.04</v>
          </cell>
          <cell r="F645" t="str">
            <v>EMLURB</v>
          </cell>
        </row>
        <row r="646">
          <cell r="A646" t="str">
            <v/>
          </cell>
          <cell r="D646">
            <v>0</v>
          </cell>
        </row>
        <row r="647">
          <cell r="A647" t="str">
            <v>06.03.160</v>
          </cell>
          <cell r="B647" t="str">
            <v>CONCRETO APARENTE ARMADO PRONTO, FCK 15 MPA CONDICAO B (NBR-12655), LANCADO EM VIGAS E ADENSADO,INCLUSIVE FORMA, ESCORAMENTO E FERRAGEM.</v>
          </cell>
          <cell r="C647" t="str">
            <v>m3</v>
          </cell>
          <cell r="D647">
            <v>1726.2</v>
          </cell>
          <cell r="E647">
            <v>1380.96</v>
          </cell>
          <cell r="F647" t="str">
            <v>EMLURB</v>
          </cell>
        </row>
        <row r="648">
          <cell r="A648" t="str">
            <v/>
          </cell>
          <cell r="D648">
            <v>0</v>
          </cell>
        </row>
        <row r="649">
          <cell r="A649" t="str">
            <v>06.03.161</v>
          </cell>
          <cell r="B649" t="str">
            <v>CONCRETO APARENTE ARMADO PRONTO, FCK 18 MPA CONDICAO B (NBR-12655), LANCADO EM VIGAS E ADENSADO,INCLUSIVE FORMA, ESCORAMENTO E FERRAGEM.</v>
          </cell>
          <cell r="C649" t="str">
            <v>m3</v>
          </cell>
          <cell r="D649">
            <v>1738.4625000000001</v>
          </cell>
          <cell r="E649">
            <v>1390.77</v>
          </cell>
          <cell r="F649" t="str">
            <v>EMLURB</v>
          </cell>
        </row>
        <row r="650">
          <cell r="A650" t="str">
            <v/>
          </cell>
          <cell r="D650">
            <v>0</v>
          </cell>
        </row>
        <row r="651">
          <cell r="A651" t="str">
            <v>06.03.162</v>
          </cell>
          <cell r="B651" t="str">
            <v>CONCRETO APARENTE ARMADO PRONTO, FCK 20 MPA CONDICAO B (NBR-12655), LANCADO EM VIGAS E ADENSADO,INCLUSIVE FORMA, ESCORAMENTO E FERRAGEM.</v>
          </cell>
          <cell r="C651" t="str">
            <v>m3</v>
          </cell>
          <cell r="D651">
            <v>1746.1375</v>
          </cell>
          <cell r="E651">
            <v>1396.91</v>
          </cell>
          <cell r="F651" t="str">
            <v>EMLURB</v>
          </cell>
        </row>
        <row r="652">
          <cell r="A652" t="str">
            <v/>
          </cell>
          <cell r="D652">
            <v>0</v>
          </cell>
        </row>
        <row r="653">
          <cell r="A653" t="str">
            <v>06.03.163</v>
          </cell>
          <cell r="B653" t="str">
            <v>CONCRETO APARENTE ARMADO PRONTO, FCK 25 MPA CONDICAO A (NBR-12655), LANCADO EM VIGAS E ADENSADO,INCLUSIVE FORMA, ESCORAMENTO E FERRAGEM.</v>
          </cell>
          <cell r="C653" t="str">
            <v>m3</v>
          </cell>
          <cell r="D653">
            <v>1753.7625</v>
          </cell>
          <cell r="E653">
            <v>1403.01</v>
          </cell>
          <cell r="F653" t="str">
            <v>EMLURB</v>
          </cell>
        </row>
        <row r="654">
          <cell r="A654" t="str">
            <v/>
          </cell>
          <cell r="D654">
            <v>0</v>
          </cell>
        </row>
        <row r="655">
          <cell r="A655" t="str">
            <v>06.03.164</v>
          </cell>
          <cell r="B655" t="str">
            <v>CONCRETO APARENTE ARMADO PRONTO, FCK 30 MPA CONDICAO A (NBR-12655), LANCADO EM VIGAS E ADENSADO,INCLUSIVE FORMA, ESCORAMENTO E FERRAGEM.</v>
          </cell>
          <cell r="C655" t="str">
            <v>m3</v>
          </cell>
          <cell r="D655">
            <v>1783.8249999999998</v>
          </cell>
          <cell r="E655">
            <v>1427.06</v>
          </cell>
          <cell r="F655" t="str">
            <v>EMLURB</v>
          </cell>
        </row>
        <row r="656">
          <cell r="A656" t="str">
            <v/>
          </cell>
          <cell r="D656">
            <v>0</v>
          </cell>
        </row>
        <row r="657">
          <cell r="A657" t="str">
            <v>06.03.165</v>
          </cell>
          <cell r="B657" t="str">
            <v>CONCRETO APARENTE ARMADO PRONTO, FCK 35 MPA CONDICAO A (NBR-12655), LANCADO EM VIGAS E ADENSADO,INCLUSIVE FORMA, ESCORAMENTO E FERRAGEM.</v>
          </cell>
          <cell r="C657" t="str">
            <v>m3</v>
          </cell>
          <cell r="D657">
            <v>1803.8</v>
          </cell>
          <cell r="E657">
            <v>1443.04</v>
          </cell>
          <cell r="F657" t="str">
            <v>EMLURB</v>
          </cell>
        </row>
        <row r="658">
          <cell r="A658" t="str">
            <v/>
          </cell>
          <cell r="D658">
            <v>0</v>
          </cell>
        </row>
        <row r="659">
          <cell r="A659" t="str">
            <v>06.03.166</v>
          </cell>
          <cell r="B659" t="str">
            <v>CONCRETO APARENTE ARMADO PRONTO, FCK 40 MPA CONDICAO A (NBR-12655), LANCADO EM VIGAS E ADENSADO,INCLUSIVE FORMA, ESCORAMENTO E FERRAGEM.</v>
          </cell>
          <cell r="C659" t="str">
            <v>m3</v>
          </cell>
          <cell r="D659">
            <v>1821.5125</v>
          </cell>
          <cell r="E659">
            <v>1457.21</v>
          </cell>
          <cell r="F659" t="str">
            <v>EMLURB</v>
          </cell>
        </row>
        <row r="660">
          <cell r="A660" t="str">
            <v/>
          </cell>
          <cell r="D660">
            <v>0</v>
          </cell>
        </row>
        <row r="661">
          <cell r="A661" t="str">
            <v>06.03.170</v>
          </cell>
          <cell r="B661" t="str">
            <v>CONCRETO APARENTE ARMADO PRONTO, FCK 15 MPA CONDICAO B (NBR-12655), LANCADO EM PILARES E ADENSADO, INCLUSIVE FORMA, ESCORAMENTO E FERRAGEM.</v>
          </cell>
          <cell r="C661" t="str">
            <v>m3</v>
          </cell>
          <cell r="D661">
            <v>2091.1375000000003</v>
          </cell>
          <cell r="E661">
            <v>1672.91</v>
          </cell>
          <cell r="F661" t="str">
            <v>EMLURB</v>
          </cell>
        </row>
        <row r="662">
          <cell r="A662" t="str">
            <v/>
          </cell>
          <cell r="D662">
            <v>0</v>
          </cell>
        </row>
        <row r="663">
          <cell r="A663" t="str">
            <v>06.03.171</v>
          </cell>
          <cell r="B663" t="str">
            <v>CONCRETO APARENTE ARMADO PRONTO, FCK 18 MPA CONDICAO B (NBR-12655), LANCADO EM PILARES E ADENSADO, INCLUSIVE FORMA, ESCORAMENTO E FERRAGEM.</v>
          </cell>
          <cell r="C663" t="str">
            <v>m3</v>
          </cell>
          <cell r="D663">
            <v>2103.4</v>
          </cell>
          <cell r="E663">
            <v>1682.72</v>
          </cell>
          <cell r="F663" t="str">
            <v>EMLURB</v>
          </cell>
        </row>
        <row r="664">
          <cell r="A664" t="str">
            <v/>
          </cell>
          <cell r="D664">
            <v>0</v>
          </cell>
        </row>
        <row r="665">
          <cell r="A665" t="str">
            <v>06.03.172</v>
          </cell>
          <cell r="B665" t="str">
            <v>CONCRETO APARENTE ARMADO PRONTO, FCK 20 MPA CONDICAO B (NBR-12655), LANCADO EM PILARES E ADENSADO, INCLUSIVE FORMA, ESCORAMENTO E FERRAGEM.</v>
          </cell>
          <cell r="C665" t="str">
            <v>m3</v>
          </cell>
          <cell r="D665">
            <v>2111.0749999999998</v>
          </cell>
          <cell r="E665">
            <v>1688.86</v>
          </cell>
          <cell r="F665" t="str">
            <v>EMLURB</v>
          </cell>
        </row>
        <row r="666">
          <cell r="A666" t="str">
            <v/>
          </cell>
          <cell r="D666">
            <v>0</v>
          </cell>
        </row>
        <row r="667">
          <cell r="A667" t="str">
            <v>06.03.173</v>
          </cell>
          <cell r="B667" t="str">
            <v>CONCRETO APARENTE ARMADO PRONTO, FCK 25 MPA CONDICAO A (NBR-12655), LANCADO EM PILARES E ADENSADO, INCLUSIVE FORMA, ESCORAMENTO E FERRAGEM.</v>
          </cell>
          <cell r="C667" t="str">
            <v>m3</v>
          </cell>
          <cell r="D667">
            <v>2118.6999999999998</v>
          </cell>
          <cell r="E667">
            <v>1694.96</v>
          </cell>
          <cell r="F667" t="str">
            <v>EMLURB</v>
          </cell>
        </row>
        <row r="668">
          <cell r="A668" t="str">
            <v/>
          </cell>
          <cell r="D668">
            <v>0</v>
          </cell>
        </row>
        <row r="669">
          <cell r="A669" t="str">
            <v>06.03.174</v>
          </cell>
          <cell r="B669" t="str">
            <v>CONCRETO APARENTE ARMADO PRONTO, FCK 30 MPA CONDICAO A (NBR-12655), LANCADO EM PILARES E ADENSADO, INCLUSIVE FORMA, ESCORAMENTO E FERRAGEM.</v>
          </cell>
          <cell r="C669" t="str">
            <v>m3</v>
          </cell>
          <cell r="D669">
            <v>2148.7624999999998</v>
          </cell>
          <cell r="E669">
            <v>1719.01</v>
          </cell>
          <cell r="F669" t="str">
            <v>EMLURB</v>
          </cell>
        </row>
        <row r="670">
          <cell r="A670" t="str">
            <v/>
          </cell>
          <cell r="D670">
            <v>0</v>
          </cell>
        </row>
        <row r="671">
          <cell r="A671" t="str">
            <v>06.03.175</v>
          </cell>
          <cell r="B671" t="str">
            <v>CONCRETO APARENTE ARMADO PRONTO, FCK 35 MPA CONDICAO A (NBR-12655), LANCADO EM PILARES E ADENSADO, INCLUSIVE FORMA, ESCORAMENTO E FERRAGEM.</v>
          </cell>
          <cell r="C671" t="str">
            <v>m3</v>
          </cell>
          <cell r="D671">
            <v>2168.7375000000002</v>
          </cell>
          <cell r="E671">
            <v>1734.99</v>
          </cell>
          <cell r="F671" t="str">
            <v>EMLURB</v>
          </cell>
        </row>
        <row r="672">
          <cell r="A672" t="str">
            <v/>
          </cell>
          <cell r="D672">
            <v>0</v>
          </cell>
        </row>
        <row r="673">
          <cell r="A673" t="str">
            <v>06.03.176</v>
          </cell>
          <cell r="B673" t="str">
            <v>CONCRETO APARENTE ARMADO PRONTO, FCK 40 MPA CONDICAO A (NBR-12655), LANCADO EM PILARES E ADENSADO, INCLUSIVE FORMA, ESCORAMENTO E FERRAGEM.</v>
          </cell>
          <cell r="C673" t="str">
            <v>m3</v>
          </cell>
          <cell r="D673">
            <v>2186.4500000000003</v>
          </cell>
          <cell r="E673">
            <v>1749.16</v>
          </cell>
          <cell r="F673" t="str">
            <v>EMLURB</v>
          </cell>
        </row>
        <row r="674">
          <cell r="A674" t="str">
            <v/>
          </cell>
          <cell r="D674">
            <v>0</v>
          </cell>
        </row>
        <row r="675">
          <cell r="A675" t="str">
            <v>06.03.180</v>
          </cell>
          <cell r="B675" t="str">
            <v>CONCRETO APARENTE ARMADO PRONTO, FCK 15 MPA CONDICAO B (NBR-12655),LANCADO EM QUALQUER TIPO DE ESTRUTURA E ADENSADO, INCLUSIVE FORMA, ESCORAMENTO E FERRAGEM.</v>
          </cell>
          <cell r="C675" t="str">
            <v>m3</v>
          </cell>
          <cell r="D675">
            <v>1756.5250000000001</v>
          </cell>
          <cell r="E675">
            <v>1405.22</v>
          </cell>
          <cell r="F675" t="str">
            <v>EMLURB</v>
          </cell>
        </row>
        <row r="676">
          <cell r="A676" t="str">
            <v/>
          </cell>
          <cell r="D676">
            <v>0</v>
          </cell>
        </row>
        <row r="677">
          <cell r="A677" t="str">
            <v>06.03.181</v>
          </cell>
          <cell r="B677" t="str">
            <v>CONCRETO APARENTE ARMADO PRONTO, FCK 18 MPA CONDICAO B (NBR-12655),LANCADO EM QUALQUER TIPO DE ESTRUTURA E ADENSADO, INCLUSIVE FORMA, ESCORAMENTO E FERRAGEM.</v>
          </cell>
          <cell r="C677" t="str">
            <v>m3</v>
          </cell>
          <cell r="D677">
            <v>1768.7874999999999</v>
          </cell>
          <cell r="E677">
            <v>1415.03</v>
          </cell>
          <cell r="F677" t="str">
            <v>EMLURB</v>
          </cell>
        </row>
        <row r="678">
          <cell r="A678" t="str">
            <v/>
          </cell>
          <cell r="D678">
            <v>0</v>
          </cell>
        </row>
        <row r="679">
          <cell r="A679" t="str">
            <v>06.03.182</v>
          </cell>
          <cell r="B679" t="str">
            <v>CONCRETO APARENTE ARMADO PRONTO, FCK 20 MPA CONDICAO B (NBR-12655),LANCADO EM QUALQUER TIPO DE ESTRUTURA E ADENSADO, INCLUSIVE FORMA, ESCORAMENTO E FERRAGEM.</v>
          </cell>
          <cell r="C679" t="str">
            <v>m3</v>
          </cell>
          <cell r="D679">
            <v>1776.4625000000001</v>
          </cell>
          <cell r="E679">
            <v>1421.17</v>
          </cell>
          <cell r="F679" t="str">
            <v>EMLURB</v>
          </cell>
        </row>
        <row r="680">
          <cell r="A680" t="str">
            <v/>
          </cell>
          <cell r="D680">
            <v>0</v>
          </cell>
        </row>
        <row r="681">
          <cell r="A681" t="str">
            <v>06.03.183</v>
          </cell>
          <cell r="B681" t="str">
            <v>CONCRETO APARENTE ARMADO PRONTO, FCK 25 MPA CONDICAO A (NBR-12655),LANCADO EM QUALQUER TIPO DE ESTRUTURA E ADENSADO, INCLUSIVE FORMA, ESCORAMENTO E FERRAGEM.</v>
          </cell>
          <cell r="C681" t="str">
            <v>m3</v>
          </cell>
          <cell r="D681">
            <v>1784.0875000000001</v>
          </cell>
          <cell r="E681">
            <v>1427.27</v>
          </cell>
          <cell r="F681" t="str">
            <v>EMLURB</v>
          </cell>
        </row>
        <row r="682">
          <cell r="A682" t="str">
            <v/>
          </cell>
          <cell r="D682">
            <v>0</v>
          </cell>
        </row>
        <row r="683">
          <cell r="A683" t="str">
            <v>06.03.184</v>
          </cell>
          <cell r="B683" t="str">
            <v>CONCRETO APARENTE ARMADO PRONTO, FCK 30 MPA CONDICAO A (NBR-12655),LANCADO EM QUALQUER TIPO DE ESTRUTURA E ADENSADO, INCLUSIVE FORMA, ESCORAMENTO E FERRAGEM.</v>
          </cell>
          <cell r="C683" t="str">
            <v>m3</v>
          </cell>
          <cell r="D683">
            <v>1814.1499999999999</v>
          </cell>
          <cell r="E683">
            <v>1451.32</v>
          </cell>
          <cell r="F683" t="str">
            <v>EMLURB</v>
          </cell>
        </row>
        <row r="684">
          <cell r="A684" t="str">
            <v/>
          </cell>
          <cell r="D684">
            <v>0</v>
          </cell>
        </row>
        <row r="685">
          <cell r="A685" t="str">
            <v>06.03.185</v>
          </cell>
          <cell r="B685" t="str">
            <v>CONCRETO APARENTE ARMADO PRONTO, FCK 35 MPA CONDICAO A (NBR-12655),LANCADO EM QUALQUER TIPO DE ESTRUTURA E ADENSADO, INCLUSIVE FORMA, ESCORAMENTO E FERRAGEM.</v>
          </cell>
          <cell r="C685" t="str">
            <v>m3</v>
          </cell>
          <cell r="D685">
            <v>1834.125</v>
          </cell>
          <cell r="E685">
            <v>1467.3</v>
          </cell>
          <cell r="F685" t="str">
            <v>EMLURB</v>
          </cell>
        </row>
        <row r="686">
          <cell r="A686" t="str">
            <v/>
          </cell>
          <cell r="D686">
            <v>0</v>
          </cell>
        </row>
        <row r="687">
          <cell r="A687" t="str">
            <v>06.03.186</v>
          </cell>
          <cell r="B687" t="str">
            <v>CONCRETO APARENTE ARMADO PRONTO, FCK 40 MPA CONDICAO A (NBR-12655),LANCADO EM QUALQUER TIPO DE ESTRUTURA E ADENSADO, INCLUSIVE FORMA, ESCORAMENTO E FERRAGEM.</v>
          </cell>
          <cell r="C687" t="str">
            <v>m3</v>
          </cell>
          <cell r="D687">
            <v>1851.8375000000001</v>
          </cell>
          <cell r="E687">
            <v>1481.47</v>
          </cell>
          <cell r="F687" t="str">
            <v>EMLURB</v>
          </cell>
        </row>
        <row r="688">
          <cell r="A688" t="str">
            <v/>
          </cell>
          <cell r="D688">
            <v>0</v>
          </cell>
        </row>
        <row r="689">
          <cell r="A689" t="str">
            <v>06.03.200</v>
          </cell>
          <cell r="B689" t="str">
            <v>TRANSPORTE,LANÇAMENTO,ADENSAMENTO E ACABAMENTO DO CONCRETO EM ESTRUTURA</v>
          </cell>
          <cell r="C689" t="str">
            <v>m3</v>
          </cell>
          <cell r="D689">
            <v>24.037500000000001</v>
          </cell>
          <cell r="E689">
            <v>19.23</v>
          </cell>
          <cell r="F689" t="str">
            <v>SEDUC</v>
          </cell>
        </row>
        <row r="690">
          <cell r="A690" t="str">
            <v/>
          </cell>
          <cell r="D690">
            <v>0</v>
          </cell>
        </row>
        <row r="691">
          <cell r="A691" t="str">
            <v>06.04.002</v>
          </cell>
          <cell r="B691" t="str">
            <v>CONCRETO PRE-MISTURADO EM USINA, FCK 11 MPA FORNECIDO, LANCADO EM FUNDACOES E ADENSADO.</v>
          </cell>
          <cell r="C691" t="str">
            <v>m3</v>
          </cell>
          <cell r="D691">
            <v>289.98750000000001</v>
          </cell>
          <cell r="E691">
            <v>231.99</v>
          </cell>
          <cell r="F691" t="str">
            <v>EMLURB</v>
          </cell>
        </row>
        <row r="692">
          <cell r="A692" t="str">
            <v/>
          </cell>
          <cell r="D692">
            <v>0</v>
          </cell>
        </row>
        <row r="693">
          <cell r="A693" t="str">
            <v>06.04.004</v>
          </cell>
          <cell r="B693" t="str">
            <v>CONCRETO PRE-MISTURADO EM USINA, FCK 11 MPA FORNECIDO, LANCADO EM ESTRUTURAS E ADENSADO.</v>
          </cell>
          <cell r="C693" t="str">
            <v>m3</v>
          </cell>
          <cell r="D693">
            <v>302.21250000000003</v>
          </cell>
          <cell r="E693">
            <v>241.77</v>
          </cell>
          <cell r="F693" t="str">
            <v>EMLURB</v>
          </cell>
        </row>
        <row r="694">
          <cell r="A694" t="str">
            <v/>
          </cell>
          <cell r="D694">
            <v>0</v>
          </cell>
        </row>
        <row r="695">
          <cell r="A695" t="str">
            <v>06.04.010</v>
          </cell>
          <cell r="B695" t="str">
            <v>CONCRETO PRE-MISTURADO EM USINA, FCK 15 MPA FORNECIDO, LANCADO EM FUNDACOES E ADENSADO.</v>
          </cell>
          <cell r="C695" t="str">
            <v>m3</v>
          </cell>
          <cell r="D695">
            <v>312.48750000000001</v>
          </cell>
          <cell r="E695">
            <v>249.99</v>
          </cell>
          <cell r="F695" t="str">
            <v>EMLURB</v>
          </cell>
        </row>
        <row r="696">
          <cell r="A696" t="str">
            <v/>
          </cell>
          <cell r="D696">
            <v>0</v>
          </cell>
        </row>
        <row r="697">
          <cell r="A697" t="str">
            <v>06.04.020</v>
          </cell>
          <cell r="B697" t="str">
            <v>CONCRETO PRE-MISTURADO EM USINA, FCK 15 MPA FORNECIDO, LANCADO EM ESTRUTURAS E ADENSADO.</v>
          </cell>
          <cell r="C697" t="str">
            <v>m3</v>
          </cell>
          <cell r="D697">
            <v>349.27500000000003</v>
          </cell>
          <cell r="E697">
            <v>279.42</v>
          </cell>
          <cell r="F697" t="str">
            <v>EMLURB</v>
          </cell>
        </row>
        <row r="698">
          <cell r="A698" t="str">
            <v/>
          </cell>
          <cell r="D698">
            <v>0</v>
          </cell>
        </row>
        <row r="699">
          <cell r="A699" t="str">
            <v>06.04.030</v>
          </cell>
          <cell r="B699" t="str">
            <v>CONCRETO PRE-MISTURADO EM USINA, FCK 18 MPA FORNECIDO, LANCADO EM FUNDACOES E ADENSADO.</v>
          </cell>
          <cell r="C699" t="str">
            <v>m3</v>
          </cell>
          <cell r="D699">
            <v>326.23750000000001</v>
          </cell>
          <cell r="E699">
            <v>260.99</v>
          </cell>
          <cell r="F699" t="str">
            <v>EMLURB</v>
          </cell>
        </row>
        <row r="700">
          <cell r="A700" t="str">
            <v/>
          </cell>
          <cell r="D700">
            <v>0</v>
          </cell>
        </row>
        <row r="701">
          <cell r="A701" t="str">
            <v>06.04.040</v>
          </cell>
          <cell r="B701" t="str">
            <v>CONCRETO PRE-MISTURADO EM USINA, FCK 18 MPA FORNECIDO, LANCADO EM ESTRUTURAS E ADENSADO.</v>
          </cell>
          <cell r="C701" t="str">
            <v>m3</v>
          </cell>
          <cell r="D701">
            <v>363.02500000000003</v>
          </cell>
          <cell r="E701">
            <v>290.42</v>
          </cell>
          <cell r="F701" t="str">
            <v>EMLURB</v>
          </cell>
        </row>
        <row r="702">
          <cell r="A702" t="str">
            <v/>
          </cell>
          <cell r="D702">
            <v>0</v>
          </cell>
        </row>
        <row r="703">
          <cell r="A703" t="str">
            <v>06.04.050</v>
          </cell>
          <cell r="B703" t="str">
            <v>CONCRETO PRE-MISTURADO EM USINA, FCK 20 MPA FORNECIDO, LANCADO EM FUNDACOES E ADENSADO.</v>
          </cell>
          <cell r="C703" t="str">
            <v>m3</v>
          </cell>
          <cell r="D703">
            <v>334.02500000000003</v>
          </cell>
          <cell r="E703">
            <v>267.22000000000003</v>
          </cell>
          <cell r="F703" t="str">
            <v>EMLURB</v>
          </cell>
        </row>
        <row r="704">
          <cell r="A704" t="str">
            <v/>
          </cell>
          <cell r="D704">
            <v>0</v>
          </cell>
        </row>
        <row r="705">
          <cell r="A705" t="str">
            <v>06.04.060</v>
          </cell>
          <cell r="B705" t="str">
            <v>CONCRETO PRE-MISTURADO EM USINA, FCK 20 MPA FORNECIDO, LANCADO EM ESTRUTURAS E ADENSADO.</v>
          </cell>
          <cell r="C705" t="str">
            <v>m3</v>
          </cell>
          <cell r="D705">
            <v>370.8125</v>
          </cell>
          <cell r="E705">
            <v>296.64999999999998</v>
          </cell>
          <cell r="F705" t="str">
            <v>EMLURB</v>
          </cell>
        </row>
        <row r="706">
          <cell r="A706" t="str">
            <v/>
          </cell>
          <cell r="D706">
            <v>0</v>
          </cell>
        </row>
        <row r="707">
          <cell r="A707" t="str">
            <v>06.04.070</v>
          </cell>
          <cell r="B707" t="str">
            <v>CONCRETO PRE-MISTURADO EM USINA, FCK 25 MPA FORNECIDO, LANCADO EM FUNDACOES E ADENSADO.</v>
          </cell>
          <cell r="C707" t="str">
            <v>m3</v>
          </cell>
          <cell r="D707">
            <v>346.23750000000001</v>
          </cell>
          <cell r="E707">
            <v>276.99</v>
          </cell>
          <cell r="F707" t="str">
            <v>EMLURB</v>
          </cell>
        </row>
        <row r="708">
          <cell r="A708" t="str">
            <v/>
          </cell>
          <cell r="D708">
            <v>0</v>
          </cell>
        </row>
        <row r="709">
          <cell r="A709" t="str">
            <v>06.04.080</v>
          </cell>
          <cell r="B709" t="str">
            <v>CONCRETO PRE-MISTURADO EM USINA, FCK 25 MPA FORNECIDO, LANCADO EM ESTRUTURAS E ADENSADO.</v>
          </cell>
          <cell r="C709" t="str">
            <v>m3</v>
          </cell>
          <cell r="D709">
            <v>383.02500000000003</v>
          </cell>
          <cell r="E709">
            <v>306.42</v>
          </cell>
          <cell r="F709" t="str">
            <v>EMLURB</v>
          </cell>
        </row>
        <row r="710">
          <cell r="A710" t="str">
            <v/>
          </cell>
          <cell r="D710">
            <v>0</v>
          </cell>
        </row>
        <row r="711">
          <cell r="A711" t="str">
            <v>06.04.090</v>
          </cell>
          <cell r="B711" t="str">
            <v>CONCRETO PRE-MISTURADO EM USINA, FCK 30 MPA FORNECIDO, LANCADO EM FUNDACOES E ADENSADO.</v>
          </cell>
          <cell r="C711" t="str">
            <v>m3</v>
          </cell>
          <cell r="D711">
            <v>364.98750000000001</v>
          </cell>
          <cell r="E711">
            <v>291.99</v>
          </cell>
          <cell r="F711" t="str">
            <v>EMLURB</v>
          </cell>
        </row>
        <row r="712">
          <cell r="A712" t="str">
            <v/>
          </cell>
          <cell r="D712">
            <v>0</v>
          </cell>
        </row>
        <row r="713">
          <cell r="A713" t="str">
            <v>06.04.100</v>
          </cell>
          <cell r="B713" t="str">
            <v>CONCRETO PRE-MISTURADO EM USINA, FCK 30 MPA FORNECIDO, LANCADO EM ESTRUTURAS E ADENSADO.</v>
          </cell>
          <cell r="C713" t="str">
            <v>m3</v>
          </cell>
          <cell r="D713">
            <v>401.77500000000003</v>
          </cell>
          <cell r="E713">
            <v>321.42</v>
          </cell>
          <cell r="F713" t="str">
            <v>EMLURB</v>
          </cell>
        </row>
        <row r="714">
          <cell r="A714" t="str">
            <v/>
          </cell>
          <cell r="D714">
            <v>0</v>
          </cell>
        </row>
        <row r="715">
          <cell r="A715" t="str">
            <v>06.04.110</v>
          </cell>
          <cell r="B715" t="str">
            <v>CONCRETO PRE-MISTURADO EM USINA, FCK 33 MPA FORNECIDO, LANCADO EM FUNDACOES E ADENSADO.</v>
          </cell>
          <cell r="C715" t="str">
            <v>m3</v>
          </cell>
          <cell r="D715">
            <v>372.8</v>
          </cell>
          <cell r="E715">
            <v>298.24</v>
          </cell>
          <cell r="F715" t="str">
            <v>EMLURB</v>
          </cell>
        </row>
        <row r="716">
          <cell r="A716" t="str">
            <v/>
          </cell>
          <cell r="D716">
            <v>0</v>
          </cell>
        </row>
        <row r="717">
          <cell r="A717" t="str">
            <v>06.04.120</v>
          </cell>
          <cell r="B717" t="str">
            <v>CONCRETO PRE-MISTURADO EM USINA, FCK 33 MPA FORNECIDO, LANCADO EM ESTRUTURAS E ADENSADO.</v>
          </cell>
          <cell r="C717" t="str">
            <v>m3</v>
          </cell>
          <cell r="D717">
            <v>409.58750000000003</v>
          </cell>
          <cell r="E717">
            <v>327.67</v>
          </cell>
          <cell r="F717" t="str">
            <v>EMLURB</v>
          </cell>
        </row>
        <row r="718">
          <cell r="A718" t="str">
            <v/>
          </cell>
          <cell r="D718">
            <v>0</v>
          </cell>
        </row>
        <row r="719">
          <cell r="A719" t="str">
            <v>06.04.130</v>
          </cell>
          <cell r="B719" t="str">
            <v>CONCRETO PRE-MISTURADO EM USINA, FCK 35 MPA FORNECIDO, LANCADO EM FUNDACOES E ADENSADO.</v>
          </cell>
          <cell r="C719" t="str">
            <v>m3</v>
          </cell>
          <cell r="D719">
            <v>386.23750000000001</v>
          </cell>
          <cell r="E719">
            <v>308.99</v>
          </cell>
          <cell r="F719" t="str">
            <v>EMLURB</v>
          </cell>
        </row>
        <row r="720">
          <cell r="A720" t="str">
            <v/>
          </cell>
          <cell r="D720">
            <v>0</v>
          </cell>
        </row>
        <row r="721">
          <cell r="A721" t="str">
            <v>06.04.140</v>
          </cell>
          <cell r="B721" t="str">
            <v>CONCRETO PRE-MISTURADO EM USINA, FCK 35 MPA FORNECIDO, LANCADO EM ESTRUTURAS E ADENSADO.</v>
          </cell>
          <cell r="C721" t="str">
            <v>m3</v>
          </cell>
          <cell r="D721">
            <v>398.46249999999998</v>
          </cell>
          <cell r="E721">
            <v>318.77</v>
          </cell>
          <cell r="F721" t="str">
            <v>EMLURB</v>
          </cell>
        </row>
        <row r="722">
          <cell r="A722" t="str">
            <v/>
          </cell>
          <cell r="D722">
            <v>0</v>
          </cell>
        </row>
        <row r="723">
          <cell r="A723" t="str">
            <v>06.04.150</v>
          </cell>
          <cell r="B723" t="str">
            <v>CONCRETO PRE-MISTURADO EM USINA, FCK 40 MPA FORNECIDO, LANCADO EM FUNDACOES E ADENSADO.</v>
          </cell>
          <cell r="C723" t="str">
            <v>m3</v>
          </cell>
          <cell r="D723">
            <v>403.125</v>
          </cell>
          <cell r="E723">
            <v>322.5</v>
          </cell>
          <cell r="F723" t="str">
            <v>EMLURB</v>
          </cell>
        </row>
        <row r="724">
          <cell r="A724" t="str">
            <v/>
          </cell>
          <cell r="D724">
            <v>0</v>
          </cell>
        </row>
        <row r="725">
          <cell r="A725" t="str">
            <v>06.04.160</v>
          </cell>
          <cell r="B725" t="str">
            <v>CONCRETO PRE-MISTURADO EM USINA, FCK 40 MPA FORNECIDO, LANCADO EM ESTRUTURAS E ADENSADO.</v>
          </cell>
          <cell r="C725" t="str">
            <v>m3</v>
          </cell>
          <cell r="D725">
            <v>415.34999999999997</v>
          </cell>
          <cell r="E725">
            <v>332.28</v>
          </cell>
          <cell r="F725" t="str">
            <v>EMLURB</v>
          </cell>
        </row>
        <row r="726">
          <cell r="A726" t="str">
            <v/>
          </cell>
          <cell r="D726">
            <v>0</v>
          </cell>
        </row>
        <row r="727">
          <cell r="A727" t="str">
            <v>06.04.170</v>
          </cell>
          <cell r="B727" t="str">
            <v>CONCRETO PRE-MISTURADO EM USINA, FCK 45 MPA FORNECIDO, LANCADO EM FUNDAÇÕES E ADENSADO.</v>
          </cell>
          <cell r="C727" t="str">
            <v>m3</v>
          </cell>
          <cell r="D727">
            <v>420.22500000000002</v>
          </cell>
          <cell r="E727">
            <v>336.18</v>
          </cell>
          <cell r="F727" t="str">
            <v>EMLURB</v>
          </cell>
        </row>
        <row r="728">
          <cell r="A728" t="str">
            <v/>
          </cell>
          <cell r="D728">
            <v>0</v>
          </cell>
        </row>
        <row r="729">
          <cell r="A729" t="str">
            <v>06.04.180</v>
          </cell>
          <cell r="B729" t="str">
            <v>CONCRETO PRE-MISTURADO EM USINA, FCK 45 MPA FORNECIDO, LANCADO EM ESTRUTURAS E ADENSADO.</v>
          </cell>
          <cell r="C729" t="str">
            <v>m3</v>
          </cell>
          <cell r="D729">
            <v>432.45</v>
          </cell>
          <cell r="E729">
            <v>345.96</v>
          </cell>
          <cell r="F729" t="str">
            <v>EMLURB</v>
          </cell>
        </row>
        <row r="730">
          <cell r="A730" t="str">
            <v/>
          </cell>
          <cell r="D730">
            <v>0</v>
          </cell>
        </row>
        <row r="731">
          <cell r="A731" t="str">
            <v>06.05.010</v>
          </cell>
          <cell r="B731" t="str">
            <v>CONCRETO CICLOPICO COM 70 P0RCENTO DE CONCRETO 1 3 5 E 30 PORCENTO DE RACHAO APLICADO.</v>
          </cell>
          <cell r="C731" t="str">
            <v>m3</v>
          </cell>
          <cell r="D731">
            <v>269.41250000000002</v>
          </cell>
          <cell r="E731">
            <v>215.53</v>
          </cell>
          <cell r="F731" t="str">
            <v>EMLURB</v>
          </cell>
        </row>
        <row r="732">
          <cell r="A732" t="str">
            <v/>
          </cell>
          <cell r="D732">
            <v>0</v>
          </cell>
        </row>
        <row r="733">
          <cell r="A733" t="str">
            <v>06.06.010</v>
          </cell>
          <cell r="B733" t="str">
            <v>APLICACAO DE ADESIVO EPOXICO TIPO SIKADUR 32 OU SIMILAR.</v>
          </cell>
          <cell r="C733" t="str">
            <v>m2</v>
          </cell>
          <cell r="D733">
            <v>104.2375</v>
          </cell>
          <cell r="E733">
            <v>83.39</v>
          </cell>
          <cell r="F733" t="str">
            <v>EMLURB</v>
          </cell>
        </row>
        <row r="734">
          <cell r="A734" t="str">
            <v/>
          </cell>
          <cell r="D734">
            <v>0</v>
          </cell>
        </row>
        <row r="735">
          <cell r="A735" t="str">
            <v>06.06.011</v>
          </cell>
          <cell r="B735" t="str">
            <v>APLICAÇÃO DE ADESIVO EPOXI TIPO SIKADUR 32 OU SIMILAR, CAMADA COM 2MM DE ESPESSURA.</v>
          </cell>
          <cell r="C735" t="str">
            <v>m2</v>
          </cell>
          <cell r="D735">
            <v>187.71249999999998</v>
          </cell>
          <cell r="E735">
            <v>150.16999999999999</v>
          </cell>
          <cell r="F735" t="str">
            <v>SEDUC</v>
          </cell>
        </row>
        <row r="736">
          <cell r="A736" t="str">
            <v/>
          </cell>
          <cell r="D736">
            <v>0</v>
          </cell>
        </row>
        <row r="737">
          <cell r="A737" t="str">
            <v>06.07.002</v>
          </cell>
          <cell r="B737" t="str">
            <v>FUNDAÇÃO EM ESTACA BROCA EM CONCRETO ARMADO FCK 25 MPA COM DIÂMETRO DE 25CM, 04 BARRAS DE 10.0MM(3/8") E ESTRIBOS A CADA 20CM DE 5.0MM, ESCAVAÇÃO MANUAL E PROFUNDIDADE DE 5,00M.</v>
          </cell>
          <cell r="C737" t="str">
            <v>m</v>
          </cell>
          <cell r="D737">
            <v>52.925000000000004</v>
          </cell>
          <cell r="E737">
            <v>42.34</v>
          </cell>
          <cell r="F737" t="str">
            <v>SEDUC</v>
          </cell>
        </row>
        <row r="738">
          <cell r="A738" t="str">
            <v/>
          </cell>
          <cell r="D738">
            <v>0</v>
          </cell>
        </row>
        <row r="739">
          <cell r="A739" t="str">
            <v>06.07.003</v>
          </cell>
          <cell r="B739" t="str">
            <v>FUNDAÇÃO EM ESTACA BROCA EM CONC.ARM. FCK 30 MPA C/DIÂM.DE 20CM, 04 BARRAS DE AÇO - 10.0MM  E ESTRIBOS EM AÇO 5.0MM, C/ 60CM, A CADA 20CM,  ESC.MANUAL E PROF.DE 5,00M, CONF.PROJ.CONTENÇÃO DE BARREIRA P/ESC.MARECHAL MASCARENHAS DE MORAIS - 28/08/2007 - 56/</v>
          </cell>
          <cell r="C739" t="str">
            <v>m</v>
          </cell>
          <cell r="D739">
            <v>40.637499999999996</v>
          </cell>
          <cell r="E739">
            <v>32.51</v>
          </cell>
          <cell r="F739" t="str">
            <v>SEDUC</v>
          </cell>
        </row>
        <row r="740">
          <cell r="A740" t="str">
            <v/>
          </cell>
          <cell r="D740">
            <v>0</v>
          </cell>
        </row>
        <row r="741">
          <cell r="A741" t="str">
            <v>06.07.005</v>
          </cell>
          <cell r="B741" t="str">
            <v>FORNECIMENTO E CRAVAÇÃO DE ESTACAS PRÉ-MOLDADAS DE CONCRETO ARMADO DE ALTA RESISTÊNCIA PARA 25T COM SEÇÃO 20X20CM, INCLUSIVE MOBILIZAÇÃO, DESMOBILIZAÇÃO, EMENDAS  E ARRASAMENTO DA ESTACA PARA ESCOLA INALDA SPINELLI, CONF. ANTE-PROJETO - TETO1 E COBERTA DE</v>
          </cell>
          <cell r="C741" t="str">
            <v>m</v>
          </cell>
          <cell r="D741">
            <v>99.637499999999989</v>
          </cell>
          <cell r="E741">
            <v>79.709999999999994</v>
          </cell>
          <cell r="F741" t="str">
            <v>SEDUC</v>
          </cell>
        </row>
        <row r="742">
          <cell r="A742" t="str">
            <v/>
          </cell>
          <cell r="D742">
            <v>0</v>
          </cell>
        </row>
        <row r="743">
          <cell r="A743" t="str">
            <v>06.07.006</v>
          </cell>
          <cell r="B743" t="str">
            <v>FORNECIMENTO E CRAVAÇÃO DE ESTACAS PRÉ-MOLDADAS DE CONCRETO, SEÇÃO 25X25 CM COM COMPRIMENTO DE 9,00M, INCLUSIVE MOBILIZAÇÃO, DESMOBILIZAÇÃO E EMENDAS, PARA FUNDAÇÃO DA ESCOLA GUEDES ALCOFORADO-OLINDA PE.</v>
          </cell>
          <cell r="C743" t="str">
            <v>m</v>
          </cell>
          <cell r="D743">
            <v>249.53749999999999</v>
          </cell>
          <cell r="E743">
            <v>199.63</v>
          </cell>
          <cell r="F743" t="str">
            <v>SE</v>
          </cell>
        </row>
        <row r="744">
          <cell r="A744" t="str">
            <v/>
          </cell>
          <cell r="D744">
            <v>0</v>
          </cell>
        </row>
        <row r="745">
          <cell r="A745" t="str">
            <v>06.07.007</v>
          </cell>
          <cell r="B745" t="str">
            <v>FORNECIMENTO E CRAVAÇÃO DE ESTACAS PRÉ-MOLDADAS DE CONCRETO, SEÇÃO 30X30 CM COM COMPRIMENTO DE 9,00M, INCLUSIVE MOBILIZAÇÃO, DESMOBILIZAÇÃO E EMENDAS PARA FUNDAÇÃO DA ESCOLA GUEDES ALCOFORADO - OLINDA PE.</v>
          </cell>
          <cell r="C745" t="str">
            <v>m</v>
          </cell>
          <cell r="D745">
            <v>293.28750000000002</v>
          </cell>
          <cell r="E745">
            <v>234.63</v>
          </cell>
          <cell r="F745" t="str">
            <v>SE</v>
          </cell>
        </row>
        <row r="746">
          <cell r="A746" t="str">
            <v/>
          </cell>
          <cell r="D746">
            <v>0</v>
          </cell>
        </row>
        <row r="747">
          <cell r="A747" t="str">
            <v>06.07.008</v>
          </cell>
          <cell r="B747"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747" t="str">
            <v>m</v>
          </cell>
          <cell r="D747">
            <v>319.4375</v>
          </cell>
          <cell r="E747">
            <v>255.55</v>
          </cell>
          <cell r="F747" t="str">
            <v>SEDUC</v>
          </cell>
        </row>
        <row r="748">
          <cell r="A748" t="str">
            <v/>
          </cell>
          <cell r="D748">
            <v>0</v>
          </cell>
        </row>
        <row r="749">
          <cell r="A749" t="str">
            <v>06.07.009</v>
          </cell>
          <cell r="B749" t="str">
            <v>PERFURAÇÃO DE 36 MICRO-ESTACAS (09 BLOCOS DE 4 ESTACAS, ESPAÇADAS DE 80 CM) COM DIÂMETRO 250 MM, ARMADAS COM 4 BARRAS DE 12,5 MM / 5,0 MM C/ 15 CM, INCLUSIVE MOBILIZAÇÃO, DESMOBILIZAÇÃO, EMENDAS E ARRASAMENTOS DA ESTACA PARA A FUNDAÇÃO DA COBERTA DA QUADR</v>
          </cell>
          <cell r="C749" t="str">
            <v>m</v>
          </cell>
          <cell r="D749">
            <v>296.23750000000001</v>
          </cell>
          <cell r="E749">
            <v>236.99</v>
          </cell>
          <cell r="F749" t="str">
            <v>SEDUC</v>
          </cell>
        </row>
        <row r="750">
          <cell r="A750" t="str">
            <v/>
          </cell>
          <cell r="D750">
            <v>0</v>
          </cell>
        </row>
        <row r="751">
          <cell r="A751" t="str">
            <v>06.07.010</v>
          </cell>
          <cell r="B751" t="str">
            <v>LAJE PRE-MOLDADA PARA PISO COM VAO NORMAL,INCLUSIVE CAPEAMENTO E ESCORAMENTO.</v>
          </cell>
          <cell r="C751" t="str">
            <v>m2</v>
          </cell>
          <cell r="D751">
            <v>69.8125</v>
          </cell>
          <cell r="E751">
            <v>55.85</v>
          </cell>
          <cell r="F751" t="str">
            <v>EMLURB</v>
          </cell>
        </row>
        <row r="752">
          <cell r="A752" t="str">
            <v/>
          </cell>
          <cell r="D752">
            <v>0</v>
          </cell>
        </row>
        <row r="753">
          <cell r="A753" t="str">
            <v>06.07.020</v>
          </cell>
          <cell r="B753" t="str">
            <v>LAJE PRE-MOLDADA PARA FORRO COM VAO NORMAL, INCLUSIVE CAPEAMENTO E ESCORAMENTO.</v>
          </cell>
          <cell r="C753" t="str">
            <v>m2</v>
          </cell>
          <cell r="D753">
            <v>67.362499999999997</v>
          </cell>
          <cell r="E753">
            <v>53.89</v>
          </cell>
          <cell r="F753" t="str">
            <v>EMLURB</v>
          </cell>
        </row>
        <row r="754">
          <cell r="A754" t="str">
            <v/>
          </cell>
          <cell r="D754">
            <v>0</v>
          </cell>
        </row>
        <row r="755">
          <cell r="A755" t="str">
            <v>06.07.051</v>
          </cell>
          <cell r="B755" t="str">
            <v>LAJE TRELIÇADA B 12 PISO , SOBREC. 300 KGF/M2,  REVEST. 120 KGF/M², VÃO 4,40 M, FORN.DO EPS, ARM.COMPLEMENTAR TRELIÇA AS+=1,90CM² P/ NERVURA, DISTÂNCIA INTEREIXO 50 CM, INCL. CAP. 4 CM E 01 FAIXA TRAV.(CONC 25 MPA),TELA Q61. (INCL. FORMA E ESCOR.).</v>
          </cell>
          <cell r="C755" t="str">
            <v>m2</v>
          </cell>
          <cell r="D755">
            <v>99.462499999999991</v>
          </cell>
          <cell r="E755">
            <v>79.569999999999993</v>
          </cell>
          <cell r="F755" t="str">
            <v>SEDUC</v>
          </cell>
        </row>
        <row r="756">
          <cell r="A756" t="str">
            <v/>
          </cell>
          <cell r="D756">
            <v>0</v>
          </cell>
        </row>
        <row r="757">
          <cell r="A757" t="str">
            <v>06.07.052</v>
          </cell>
          <cell r="B757" t="str">
            <v>LAJE TRELIÇADA B12 PISO,SOBREC. 300 KGF/M2, REVEST. 120 KGF/M², ALVENARIA 200 KGF/M², VÃO 3,30M, FORNEC. EPS, ARMAÇÃO POS COMPL. AS+=1,32CM² P/ NERVURA DIST. INTEREIXO 50CM, INCLUSIVE CAP.4 CM, 02 FAIXAS TRAV. CONC 25 MPA,TELA Q92. (INCL. FORMA E ESCOR.).</v>
          </cell>
          <cell r="C757" t="str">
            <v>m2</v>
          </cell>
          <cell r="D757">
            <v>105.98750000000001</v>
          </cell>
          <cell r="E757">
            <v>84.79</v>
          </cell>
          <cell r="F757" t="str">
            <v>SEDUC</v>
          </cell>
        </row>
        <row r="758">
          <cell r="A758" t="str">
            <v/>
          </cell>
          <cell r="D758">
            <v>0</v>
          </cell>
        </row>
        <row r="759">
          <cell r="A759" t="str">
            <v>06.07.053</v>
          </cell>
          <cell r="B759" t="str">
            <v>LAJE TRELIÇADA B14 PISO,SOBREC. 300 KGF/M2,REV.120 KGF/M²,VÃO DE 5,00 M,FORNEC.DO EPS,ARMAÇÃO COMPLEMENTAR DA TRELIÇA AS+=2,10CM² P/ NERVURA,DISTÂNCIA INTEREIXO 50 CM, INCL.CAP.DE 5 CM E 01FAIXAS DE TRAV.EM CONC 25 MPA TELA Q61. (INCL. FORMA E ESCOR.) .</v>
          </cell>
          <cell r="C759" t="str">
            <v>m2</v>
          </cell>
          <cell r="D759">
            <v>117.72500000000001</v>
          </cell>
          <cell r="E759">
            <v>94.18</v>
          </cell>
          <cell r="F759" t="str">
            <v>SEDUC</v>
          </cell>
        </row>
        <row r="760">
          <cell r="A760" t="str">
            <v/>
          </cell>
          <cell r="D760">
            <v>0</v>
          </cell>
        </row>
        <row r="761">
          <cell r="A761" t="str">
            <v>06.07.054</v>
          </cell>
          <cell r="B761" t="str">
            <v>LAJE TRELIÇADA B14  PISO, SOBREC. 300 KGF/M2, REV. 120 KGF/M², ALVEN. 200 KGF/M², VÃO 4,30M, FORN.  EPS, ARM. POS COMPL. AS+=2,00CM² P/ NERVURA DIST. INTEREIXO 50CM,INCL. CAP. DE 5 CM E  02 FAIXAS DE TRAV. EM CONC 25 MPA, TELA Q92.(INCL. FORMA E ESCOR.) .</v>
          </cell>
          <cell r="C761" t="str">
            <v>m2</v>
          </cell>
          <cell r="D761">
            <v>114.52500000000001</v>
          </cell>
          <cell r="E761">
            <v>91.62</v>
          </cell>
          <cell r="F761" t="str">
            <v>SEDUC</v>
          </cell>
        </row>
        <row r="762">
          <cell r="A762" t="str">
            <v/>
          </cell>
          <cell r="D762">
            <v>0</v>
          </cell>
        </row>
        <row r="763">
          <cell r="A763" t="str">
            <v>06.07.055</v>
          </cell>
          <cell r="B763" t="str">
            <v>LAJE TRELIÇADA B 16  PISO , SOBREC. 300 KGF/M2,  REV. 120 KGF/M², VÃO 5,60 M, FORN. EPS, ARMAÇÃO POS COMPL. AS+=2,30CM² P/ NERVURA,DISTÂNCIA INTEREIXO 50 CM, INCL. CAP. DE 5 CM E 02 FAIXAS DE TRAV. EM CONC 25 MPA TELA Q61. .(INCL. FORMA E ESCOR.) .</v>
          </cell>
          <cell r="C763" t="str">
            <v>m2</v>
          </cell>
          <cell r="D763">
            <v>125.125</v>
          </cell>
          <cell r="E763">
            <v>100.1</v>
          </cell>
          <cell r="F763" t="str">
            <v>SEDUC</v>
          </cell>
        </row>
        <row r="764">
          <cell r="A764" t="str">
            <v/>
          </cell>
          <cell r="D764">
            <v>0</v>
          </cell>
        </row>
        <row r="765">
          <cell r="A765" t="str">
            <v>06.07.056</v>
          </cell>
          <cell r="B765" t="str">
            <v>LAJE TRELIÇADA B16 PISO, SOBREC. 300 KGF/M2, REVEST. 120 KGF/M², ALVENARIA 200 KGF/M², VÃO 4,80M, FORNEC.  EPS, ARM. POS COMPL. AS+=2,25CM² P/ NERVURA DIST. INTEREIXO 50CM,INCL. CAP.  5 CM E 03 FAIXAS TRAV. (CONC 25 MPA)TELA Q92.(INCL. FORMA E ESCOR.) .</v>
          </cell>
          <cell r="C765" t="str">
            <v>m2</v>
          </cell>
          <cell r="D765">
            <v>126.4875</v>
          </cell>
          <cell r="E765">
            <v>101.19</v>
          </cell>
          <cell r="F765" t="str">
            <v>SEDUC</v>
          </cell>
        </row>
        <row r="766">
          <cell r="A766" t="str">
            <v/>
          </cell>
          <cell r="D766">
            <v>0</v>
          </cell>
        </row>
        <row r="767">
          <cell r="A767" t="str">
            <v>06.07.057</v>
          </cell>
          <cell r="B767" t="str">
            <v>LAJE TRELIÇADA B 20 PISO , SOBREC.300 KGF/M2,  REVEST. 120 KGF/M², VÃO 6,70 M, FORN.DO EPS, ARM.COMPLEMENTAR DA TRELIÇA AS+=2,75CM² P/NERVURA,DISTÂNCIA INTEREIXO 50 CM, INCL.CAP. DE 5 CM E 02 FAIXAS DE TRAV.(CONC 25 MPA)TELA Q61. (INCL. FORMA E ESCOR.) .</v>
          </cell>
          <cell r="C767" t="str">
            <v>m2</v>
          </cell>
          <cell r="D767">
            <v>130.58750000000001</v>
          </cell>
          <cell r="E767">
            <v>104.47</v>
          </cell>
          <cell r="F767" t="str">
            <v>SEDUC</v>
          </cell>
        </row>
        <row r="768">
          <cell r="A768" t="str">
            <v/>
          </cell>
          <cell r="D768">
            <v>0</v>
          </cell>
        </row>
        <row r="769">
          <cell r="A769" t="str">
            <v>06.07.058</v>
          </cell>
          <cell r="B769" t="str">
            <v>LAJE TRELIÇADA B 20 PISO, SOBREC.300 KGF/M2, REV.120 KGF/M², ALVENARIA 200 KGF/M², VÃO  5,90M, FORNEC. EPS, ARM. POS COMPL. AS+=2,86CM² P/ NERVURA DIST. INTEREIXO 50CM,INCLUSIVE CAP. 5 CM E 03 FAIXAS TRAV. EM CONC 25 MPA, TELA Q92.(INCL. FORMA E ESCOR.).</v>
          </cell>
          <cell r="C769" t="str">
            <v>m2</v>
          </cell>
          <cell r="D769">
            <v>137.76249999999999</v>
          </cell>
          <cell r="E769">
            <v>110.21</v>
          </cell>
          <cell r="F769" t="str">
            <v>SEDUC</v>
          </cell>
        </row>
        <row r="770">
          <cell r="A770" t="str">
            <v/>
          </cell>
          <cell r="D770">
            <v>0</v>
          </cell>
        </row>
        <row r="771">
          <cell r="A771" t="str">
            <v>06.07.059</v>
          </cell>
          <cell r="B771" t="str">
            <v>LAJE TRELIÇADA B 25 PISO, SOBREC.300 KGF/M2,  REVEST.120 KGF/M², VÃO 8,00 M, FORN. DO EPS, ARM.COMPLEMENTAR DA TRELIÇA AS+=3,10 CM2 P/ NERVURA,DISTÂNCIA INTEREIXO 50 CM, INCL. CAP. 5 CM E  03 FAIXAS TRAV. (CONC 25 MPA) TELA Q 75 (INCL. FORMA E ESCOR.) .</v>
          </cell>
          <cell r="C771" t="str">
            <v>m2</v>
          </cell>
          <cell r="D771">
            <v>154.80000000000001</v>
          </cell>
          <cell r="E771">
            <v>123.84</v>
          </cell>
          <cell r="F771" t="str">
            <v>SEDUC</v>
          </cell>
        </row>
        <row r="772">
          <cell r="A772" t="str">
            <v/>
          </cell>
          <cell r="D772">
            <v>0</v>
          </cell>
        </row>
        <row r="773">
          <cell r="A773" t="str">
            <v>06.07.060</v>
          </cell>
          <cell r="B773" t="str">
            <v>LAJE TRELIÇADA B25  PISO, SOBREC. 300 KGF/M2, REV. 120 KGF/M², ALVENARIA 200 KGF/M², VÃO  6,80M, FORN. EPS, ARM. POS. COMPL. AS+=2,86CM² P/ NERVURA DIST. INTEREIXO 50CM,INCL. CAP. DE 5 CM E  03 FAIXAS TRAV.  CONC 25 MPA, TELA Q92.(INCL. FORMA E ESCOR.) .</v>
          </cell>
          <cell r="C773" t="str">
            <v>m2</v>
          </cell>
          <cell r="D773">
            <v>155.42500000000001</v>
          </cell>
          <cell r="E773">
            <v>124.34</v>
          </cell>
          <cell r="F773" t="str">
            <v>SEDUC</v>
          </cell>
        </row>
        <row r="774">
          <cell r="A774" t="str">
            <v/>
          </cell>
          <cell r="D774">
            <v>0</v>
          </cell>
        </row>
        <row r="775">
          <cell r="A775" t="str">
            <v>06.07.061</v>
          </cell>
          <cell r="B775" t="str">
            <v>LAJE TRELIÇADA B 30 PISO , SOBREC. 300 KGF/M2,  REVEST. 120 KGF/M², VÃO  9,10 M, FORNEC.  EPS, ARM. POS. COMPL. AS+=3,45 CM2 P/ NERVURA,DISTÂNCIA INTEREIXO 50 CM, INCL. CAP. DE 5 CM E  03 FAIXAS DE TRAV. EM CONC 25 MPA TELA Q75.(INCL. FORMA E ESCOR.) .</v>
          </cell>
          <cell r="C775" t="str">
            <v>m2</v>
          </cell>
          <cell r="D775">
            <v>167.01250000000002</v>
          </cell>
          <cell r="E775">
            <v>133.61000000000001</v>
          </cell>
          <cell r="F775" t="str">
            <v>SEDUC</v>
          </cell>
        </row>
        <row r="776">
          <cell r="A776" t="str">
            <v/>
          </cell>
          <cell r="D776">
            <v>0</v>
          </cell>
        </row>
        <row r="777">
          <cell r="A777" t="str">
            <v>06.07.062</v>
          </cell>
          <cell r="B777" t="str">
            <v>LAJE TRELIÇADA B30 PISO, SOBREC. 300 KGF/M2, REV. 120 KGF/M², ALVENARIA 200 KGF/M², VÃO  8,10 M, FORN. EPS, ARM. POS COMPL. AS+=3,46CM² P/ NERVURA DIST. INTEREIXO 50CM,INCLUSIVE CAP. 5 CM E 03 FAIXAS TRAV. (CONC 25 MPA),TELA Q92. (INCL. FORMA E ESCOR.) .</v>
          </cell>
          <cell r="C777" t="str">
            <v>m2</v>
          </cell>
          <cell r="D777">
            <v>158.63749999999999</v>
          </cell>
          <cell r="E777">
            <v>126.91</v>
          </cell>
          <cell r="F777" t="str">
            <v>SEDUC</v>
          </cell>
        </row>
        <row r="778">
          <cell r="A778" t="str">
            <v/>
          </cell>
          <cell r="D778">
            <v>0</v>
          </cell>
        </row>
        <row r="779">
          <cell r="A779" t="str">
            <v>06.07.063</v>
          </cell>
          <cell r="B779" t="str">
            <v>LAJE TRELIÇADA  B12  COBERTA, SOBREC. DE  100 KGF/M²,  REV.  100 KGF/M², VÃO DE 4,70 M, FORNEC.  EPS, ARMAÇÃO POS. COMPL. AS+=1,15CM² P/NERVURA, DISTÂNCIA INTEREIXO 50 CM,INCL. CAP. DE 4 CM E 01 FAIXA DE TRAV(CONC.25 MPA) TELA Q61.(INCL. FORMA E ESCOR.) .</v>
          </cell>
          <cell r="C779" t="str">
            <v>m2</v>
          </cell>
          <cell r="D779">
            <v>111.28749999999999</v>
          </cell>
          <cell r="E779">
            <v>89.03</v>
          </cell>
          <cell r="F779" t="str">
            <v>SEDUC</v>
          </cell>
        </row>
        <row r="780">
          <cell r="A780" t="str">
            <v/>
          </cell>
          <cell r="D780">
            <v>0</v>
          </cell>
        </row>
        <row r="781">
          <cell r="A781" t="str">
            <v>06.07.064</v>
          </cell>
          <cell r="B781" t="str">
            <v>LAJE TRELIÇADA B12  COBERTA, SOBREC. DE 50 KGF/M2, REV.100 KGF/M², TELHA 70 KGF/M², VÃO  4,50M, FORNEC. DO EPS, ARM. POS COMPL. AS+=1,15CM² P/ NERVURA DIST. INTEREIXO 50CM,INCL. CAP. 4 CM E  01 FAIXA DE TRAV.(CONC 25 MPA)TELA Q61.(INC.FORMA E ESCOR.) .</v>
          </cell>
          <cell r="C781" t="str">
            <v>m2</v>
          </cell>
          <cell r="D781">
            <v>116.98750000000001</v>
          </cell>
          <cell r="E781">
            <v>93.59</v>
          </cell>
          <cell r="F781" t="str">
            <v>SEDUC</v>
          </cell>
        </row>
        <row r="782">
          <cell r="A782" t="str">
            <v/>
          </cell>
          <cell r="D782">
            <v>0</v>
          </cell>
        </row>
        <row r="783">
          <cell r="A783" t="str">
            <v>06.07.065</v>
          </cell>
          <cell r="B783" t="str">
            <v>LAJE TRELIÇADA  B14 COBERTA , SOBREC. DE  100 KQF/M²,  REV. DE 100 KGF/M², VÃO 5,30M, FORNEC.  EPS, ARM. POS. COMPL. AS+ = 1,29CM² P/ NERVURA, DISTÂNCIA INTEREIXO 50 CM,INCL. CAP. 5 CM E 01 FAIXA DE TRAV. (CONC. 25 MPA),TELA Q61.(INCL. FORMA E ESCOR.) .</v>
          </cell>
          <cell r="C783" t="str">
            <v>m2</v>
          </cell>
          <cell r="D783">
            <v>123.32499999999999</v>
          </cell>
          <cell r="E783">
            <v>98.66</v>
          </cell>
          <cell r="F783" t="str">
            <v>SEDUC</v>
          </cell>
        </row>
        <row r="784">
          <cell r="A784" t="str">
            <v/>
          </cell>
          <cell r="D784">
            <v>0</v>
          </cell>
        </row>
        <row r="785">
          <cell r="A785" t="str">
            <v>06.07.066</v>
          </cell>
          <cell r="B785" t="str">
            <v>LAJE TRELIÇADA B14 COBERTA, SOBREC. 50 KGF/M2, REV. 100 KGF/M², TELHA 70 KGF/M²,VÃO 5,00M,FORNEC. DO EPS, ARM. POS COMPL. AS+=1,15CM² P/NERVURA DIST. INTEREIXO 50CM,INCLUSIVE CAP. DE 5 CM E  01 FAIXA TRAV. EM CONC 25 MPA, TELA Q61.(INCL. FORMA E ESCOR.) .</v>
          </cell>
          <cell r="C785" t="str">
            <v>m2</v>
          </cell>
          <cell r="D785">
            <v>130.625</v>
          </cell>
          <cell r="E785">
            <v>104.5</v>
          </cell>
          <cell r="F785" t="str">
            <v>SEDUC</v>
          </cell>
        </row>
        <row r="786">
          <cell r="A786" t="str">
            <v/>
          </cell>
          <cell r="D786">
            <v>0</v>
          </cell>
        </row>
        <row r="787">
          <cell r="A787" t="str">
            <v>06.07.067</v>
          </cell>
          <cell r="B787" t="str">
            <v>LAJE TRELIÇADA B16 COBERTA, SOBREC. DE  100 KQF/M²,  REV.  100 KGF/M², VÃO 6,00 M, FORN. DO EPS, ARM. POS. COMPL. AS+ = 1,50CM² P/ NERVURA, DISTÂNCIA INTEREIXO 50 CM,INCL. CAP. DE 5 CM E  01 FAIXA DE TRAV. EM CONC. 25 MPA, TELA Q61.(INCL. FORMA E ESCOR.).</v>
          </cell>
          <cell r="C787" t="str">
            <v>m2</v>
          </cell>
          <cell r="D787">
            <v>124.48750000000001</v>
          </cell>
          <cell r="E787">
            <v>99.59</v>
          </cell>
          <cell r="F787" t="str">
            <v>SEDUC</v>
          </cell>
        </row>
        <row r="788">
          <cell r="A788" t="str">
            <v/>
          </cell>
          <cell r="D788">
            <v>0</v>
          </cell>
        </row>
        <row r="789">
          <cell r="A789" t="str">
            <v>06.07.068</v>
          </cell>
          <cell r="B789" t="str">
            <v>LAJE TRELIÇADA B16 COBERTA, SOBREC. DE 50 KGF/M2, REV. 100 KGF/M², TELHA 70 KGF/M², VÃO 5,60M, FORNEC. EPS, ARM. POS COMPL. AS+=1,41 CM² P/ NERVURA DIST. INTEREIXO 50CM,INCL CAP. DE 5 CM E 01 FAIXA TRAV. (CONC 25 MPA), TELA Q61. (INCL. FORMA E ESCOR.) .</v>
          </cell>
          <cell r="C789" t="str">
            <v>m2</v>
          </cell>
          <cell r="D789">
            <v>127.75</v>
          </cell>
          <cell r="E789">
            <v>102.2</v>
          </cell>
          <cell r="F789" t="str">
            <v>SEDUC</v>
          </cell>
        </row>
        <row r="790">
          <cell r="A790" t="str">
            <v/>
          </cell>
          <cell r="D790">
            <v>0</v>
          </cell>
        </row>
        <row r="791">
          <cell r="A791" t="str">
            <v>06.07.069</v>
          </cell>
          <cell r="B791" t="str">
            <v>LAJE TRELIÇADA  B20 COBERTA , SOBREC.100 KQF/M²,  REV. DE 100 KGF/M², VÃO 7,10M, FORN. DO EPS, ARM. POS. COMPL. AS+ = 1,80CM² POR NERVURA, DISTÂNCIA INTEREIXO 50 CM,INCL. CAP. DE 5 CM E  FAIXAS DE TRAV. EM CONC. 25 MPA, TELA Q61.(INCL. FORMA E ESCOR.) .</v>
          </cell>
          <cell r="C791" t="str">
            <v>m2</v>
          </cell>
          <cell r="D791">
            <v>126.6875</v>
          </cell>
          <cell r="E791">
            <v>101.35</v>
          </cell>
          <cell r="F791" t="str">
            <v>SEDUC</v>
          </cell>
        </row>
        <row r="792">
          <cell r="A792" t="str">
            <v/>
          </cell>
          <cell r="D792">
            <v>0</v>
          </cell>
        </row>
        <row r="793">
          <cell r="A793" t="str">
            <v>06.07.070</v>
          </cell>
          <cell r="B793" t="str">
            <v>LAJE TRELIÇADA B20 COBERTA, SOBREC. 50 KGF/M2, REV. 100 KGF/M², TELHA 70 KGF/M², VÃO 6,80 M, FORN. DO EPS, ARM. POS COMPL. AS+=1,72 CM² P/ NERVURA DIST. INTEREIXO 50CM,INCL. CAP. DE 5 CM E  02 FAIXAS TRAV. (CONC 25 MPA), TELA Q61.(INCL. FORMA E ESCOR.) .</v>
          </cell>
          <cell r="C793" t="str">
            <v>m2</v>
          </cell>
          <cell r="D793">
            <v>131.21250000000001</v>
          </cell>
          <cell r="E793">
            <v>104.97</v>
          </cell>
          <cell r="F793" t="str">
            <v>SEDUC</v>
          </cell>
        </row>
        <row r="794">
          <cell r="A794" t="str">
            <v/>
          </cell>
          <cell r="D794">
            <v>0</v>
          </cell>
        </row>
        <row r="795">
          <cell r="A795" t="str">
            <v>06.07.071</v>
          </cell>
          <cell r="B795" t="str">
            <v>LAJE TRELIÇADA  B25 COBERTA , SOBREC. DE  100 KQF/M²,  REV. 100 KGF/M², VÃO  8,50 M, FORNEC. EPS, ARM. POS. COMPL. AS+ = 2,00CM² P/ NERVURA, DISTÂNCIA INTEREIXO 50 CM,INCL. CAP. DE 5 CM E 02 FAIXAS DE TRAV. (CONC. 25 MPA)TELA Q 75.(INCL.FORMA E ESCOR.).</v>
          </cell>
          <cell r="C795" t="str">
            <v>m2</v>
          </cell>
          <cell r="D795">
            <v>167.82499999999999</v>
          </cell>
          <cell r="E795">
            <v>134.26</v>
          </cell>
          <cell r="F795" t="str">
            <v>SEDUC</v>
          </cell>
        </row>
        <row r="796">
          <cell r="A796" t="str">
            <v/>
          </cell>
          <cell r="D796">
            <v>0</v>
          </cell>
        </row>
        <row r="797">
          <cell r="A797" t="str">
            <v>06.07.072</v>
          </cell>
          <cell r="B797" t="str">
            <v>LAJE TRELIÇADA B25 COBERTA, SOBREC. 50 KGF/M2, REV. 100 KGF/M², TELHA 70 KGF/M², VÃO 8,10 M, FORNEC. EPS, ARMAÇÃO POS COMPL. AS+=1,88CM² P/ NERVURA DIST. INTEREIXO 50CM,INCLUSIVE CAP. 5 CM E  03 FAIXAS TRA.(CONC 25MPA),TELA Q 75. (INCL. FORMA E ESCOR.) .</v>
          </cell>
          <cell r="C797" t="str">
            <v>m2</v>
          </cell>
          <cell r="D797">
            <v>168.8125</v>
          </cell>
          <cell r="E797">
            <v>135.05000000000001</v>
          </cell>
          <cell r="F797" t="str">
            <v>SEDUC</v>
          </cell>
        </row>
        <row r="798">
          <cell r="A798" t="str">
            <v/>
          </cell>
          <cell r="D798">
            <v>0</v>
          </cell>
        </row>
        <row r="799">
          <cell r="A799" t="str">
            <v>06.07.073</v>
          </cell>
          <cell r="B799" t="str">
            <v>LAJE TRELIÇADA  B30 COBERTA , SOBREC. 100 KQF/M²,  REVEST. 100 KGF/M², VÃO DE 9,60 M, FORN. DO EPS, ARM. POS. COMPL. AS+ = 2,30 CM² P/NERVURA, DISTÂNCIA INTEREIXO 50 CM,INCL. CAP. 5 CM E 03 FAIXAS TRAV. (CONC. 25 MPA),TELA Q75.(INCL. FORMA E ESCOR.).</v>
          </cell>
          <cell r="C799" t="str">
            <v>m2</v>
          </cell>
          <cell r="D799">
            <v>206.76249999999999</v>
          </cell>
          <cell r="E799">
            <v>165.41</v>
          </cell>
          <cell r="F799" t="str">
            <v>SEDUC</v>
          </cell>
        </row>
        <row r="800">
          <cell r="A800" t="str">
            <v/>
          </cell>
          <cell r="D800">
            <v>0</v>
          </cell>
        </row>
        <row r="801">
          <cell r="A801" t="str">
            <v>06.07.074</v>
          </cell>
          <cell r="B801" t="str">
            <v>LAJE TRELIÇADA B30 COBERTA, SOBREC.  50 KGF/M2, REV. 100 KGF/M², TELHA 70 KGF/M², VÃO  9,20M, FORN. EPS, ARM. POS COMPL. AS+=2,16 CM² P/ NERVURA DIST. INTEREIXO 50CM,INCL. CAP. DE 5 CM E 03 FAIXAS TRAV. (CONC 25 MPA), TELA Q75.(INCL. FORMA E ESCOR.) .</v>
          </cell>
          <cell r="C801" t="str">
            <v>m2</v>
          </cell>
          <cell r="D801">
            <v>204.875</v>
          </cell>
          <cell r="E801">
            <v>163.9</v>
          </cell>
          <cell r="F801" t="str">
            <v>SEDUC</v>
          </cell>
        </row>
        <row r="802">
          <cell r="A802" t="str">
            <v/>
          </cell>
          <cell r="D802">
            <v>0</v>
          </cell>
        </row>
        <row r="803">
          <cell r="A803" t="str">
            <v>06.08.011</v>
          </cell>
          <cell r="B803" t="str">
            <v>COSTURA DE FISSURAS EM ALVENARIA COM BARRA "Z" DE 70CM EM FERRO CA-50 6.3MM A CADA 20,00CM. INCLUSO DEMOLIÇÃO DE REVESTIMENTO, RASGOS EM ALVENARIA, ENCHIMENTOS, CHAPISCO E REVESTIMENTO COM ARGAMASSA DE CIMENTO E AREIA 1:3 NOS LOCAIS DE FIXAÇÃO DE CADA BAR</v>
          </cell>
          <cell r="C803" t="str">
            <v>m</v>
          </cell>
          <cell r="D803">
            <v>22.675000000000001</v>
          </cell>
          <cell r="E803">
            <v>18.14</v>
          </cell>
          <cell r="F803" t="str">
            <v>SEDUC</v>
          </cell>
        </row>
        <row r="804">
          <cell r="A804" t="str">
            <v/>
          </cell>
          <cell r="D804">
            <v>0</v>
          </cell>
        </row>
        <row r="805">
          <cell r="A805" t="str">
            <v>06.08.020</v>
          </cell>
          <cell r="B805" t="str">
            <v>TO E  EXECUÇÃO DE PROTEÇÃO DE ARMADURA CORROÍDA POR AÇÃO DE CLORETOS, COM TINTA/PRIMER ANTICORROSIVO À BASE DE ZINCO PARA METAIS, ARMATEC ZN, FAB:VEDACIT OU SIMILAR.</v>
          </cell>
          <cell r="C805" t="str">
            <v>m</v>
          </cell>
          <cell r="D805">
            <v>2.4750000000000001</v>
          </cell>
          <cell r="E805">
            <v>1.98</v>
          </cell>
          <cell r="F805" t="str">
            <v>SEDUC</v>
          </cell>
        </row>
        <row r="806">
          <cell r="A806" t="str">
            <v/>
          </cell>
          <cell r="D806">
            <v>0</v>
          </cell>
        </row>
        <row r="807">
          <cell r="A807" t="str">
            <v>06.08.031</v>
          </cell>
          <cell r="B807" t="str">
            <v>FORNECIMENTO E EXECUÇÃO DE REPARO ESTRUTURAL EM VÃOS DE VIGAS, LAJES E PILARES COM APLICAÇÃO ARGAMASSA CIMENTÍCIA FLUIDA, SIKAGROUT 250 OU SIMILAR, PARA PREENCHIMENTO DE VÃOS DE 35 X 70MM.</v>
          </cell>
          <cell r="C807" t="str">
            <v>m</v>
          </cell>
          <cell r="D807">
            <v>18.675000000000001</v>
          </cell>
          <cell r="E807">
            <v>14.94</v>
          </cell>
          <cell r="F807" t="str">
            <v>SEDUC</v>
          </cell>
        </row>
        <row r="808">
          <cell r="A808" t="str">
            <v/>
          </cell>
          <cell r="D808">
            <v>0</v>
          </cell>
        </row>
        <row r="809">
          <cell r="A809" t="str">
            <v>06.08.032</v>
          </cell>
          <cell r="B809" t="str">
            <v>FORNECIMENTO E EXECUÇÃO DE REPARO ESTRUTURAL EM VÃO DE VIGAS, LAJES E PILARES COM APLICAÇÃO DE MICRO CONCRETO COM ARGAMASSA CIMENTÍCIA FLUIDA, SIKAGROUT 250 OU SIMILAR, E PEDRISCO, PREENCHIMENTO DE VÃOS DE 35 X 70MM.</v>
          </cell>
          <cell r="C809" t="str">
            <v>m</v>
          </cell>
          <cell r="D809">
            <v>18</v>
          </cell>
          <cell r="E809">
            <v>14.4</v>
          </cell>
          <cell r="F809" t="str">
            <v>SEDUC</v>
          </cell>
        </row>
        <row r="810">
          <cell r="A810" t="str">
            <v/>
          </cell>
          <cell r="D810">
            <v>0</v>
          </cell>
        </row>
        <row r="811">
          <cell r="A811" t="str">
            <v>06.08.060</v>
          </cell>
          <cell r="B811" t="str">
            <v>FORNECIMENTO E EXECUÇÃO DE REFORÇO ESTRUTURAL COM EMENDA POR TRANSPASSE, PARA RECONSTITUIÇÃO DA SEÇÃO DA ARMADURA.</v>
          </cell>
          <cell r="C811" t="str">
            <v>Kg</v>
          </cell>
          <cell r="D811">
            <v>6.9375</v>
          </cell>
          <cell r="E811">
            <v>5.55</v>
          </cell>
          <cell r="F811" t="str">
            <v>SEDUC</v>
          </cell>
        </row>
        <row r="812">
          <cell r="A812" t="str">
            <v/>
          </cell>
          <cell r="D812">
            <v>0</v>
          </cell>
        </row>
        <row r="813">
          <cell r="A813" t="str">
            <v>06.08.110</v>
          </cell>
          <cell r="B813" t="str">
            <v>PREENCHIMENTO DE JUNTA DE DILATAÇÃO (1,00X2,00 CM), COM MASTIQUE E ESPUMA  DE POLIETILENO COM 20 MM .</v>
          </cell>
          <cell r="C813" t="str">
            <v>m</v>
          </cell>
          <cell r="D813">
            <v>29.4375</v>
          </cell>
          <cell r="E813">
            <v>23.55</v>
          </cell>
          <cell r="F813" t="str">
            <v>SEDUC</v>
          </cell>
        </row>
        <row r="814">
          <cell r="A814" t="str">
            <v/>
          </cell>
          <cell r="D814">
            <v>0</v>
          </cell>
        </row>
        <row r="815">
          <cell r="A815" t="str">
            <v>06.08.120</v>
          </cell>
          <cell r="B815" t="str">
            <v>ESCARIFICAÇÃO MANUAL, CORTE DE CONCRETO ATÉ 3,00 CM DE PROFUNDIDADE</v>
          </cell>
          <cell r="C815" t="str">
            <v>m2</v>
          </cell>
          <cell r="D815">
            <v>60.975000000000001</v>
          </cell>
          <cell r="E815">
            <v>48.78</v>
          </cell>
          <cell r="F815" t="str">
            <v>SEDUC</v>
          </cell>
        </row>
        <row r="816">
          <cell r="A816" t="str">
            <v/>
          </cell>
          <cell r="D816">
            <v>0</v>
          </cell>
        </row>
        <row r="817">
          <cell r="A817" t="str">
            <v>06.08.130</v>
          </cell>
          <cell r="B817" t="str">
            <v xml:space="preserve"> LIMPEZA DE ARMADURA ATRAVÉS DE LIXAMENTO COM LIXADEIRA ELÉTRICA E ESCOVA DE AÇO</v>
          </cell>
          <cell r="C817" t="str">
            <v>m</v>
          </cell>
          <cell r="D817">
            <v>2.2000000000000002</v>
          </cell>
          <cell r="E817">
            <v>1.76</v>
          </cell>
          <cell r="F817" t="str">
            <v>SEDUC</v>
          </cell>
        </row>
        <row r="818">
          <cell r="A818" t="str">
            <v/>
          </cell>
          <cell r="D818">
            <v>0</v>
          </cell>
        </row>
        <row r="819">
          <cell r="A819" t="str">
            <v>06.08.140</v>
          </cell>
          <cell r="B819" t="str">
            <v>LIMPEZA DO SUBSTRATO COM APLICAÇÃO DE JATO DE ÁGUA FRIA.</v>
          </cell>
          <cell r="C819" t="str">
            <v>m2</v>
          </cell>
          <cell r="D819">
            <v>1.1375</v>
          </cell>
          <cell r="E819">
            <v>0.91</v>
          </cell>
          <cell r="F819" t="str">
            <v>SEDUC</v>
          </cell>
        </row>
        <row r="820">
          <cell r="A820" t="str">
            <v/>
          </cell>
          <cell r="D820">
            <v>0</v>
          </cell>
        </row>
        <row r="821">
          <cell r="A821" t="str">
            <v>06.08.141</v>
          </cell>
          <cell r="B821" t="str">
            <v>REPARO PROFUNDO EM ESTRUTURA COM ARGAMASSA AUTO-ADENSÁVEL DE ALTA RESISTÊNCIA PARA GRAUTEAMENTO, SIKAGROUT OU SIMILAR, E=3,00CM A 5,00CM.</v>
          </cell>
          <cell r="C821" t="str">
            <v>m3</v>
          </cell>
          <cell r="D821">
            <v>2147</v>
          </cell>
          <cell r="E821">
            <v>1717.6</v>
          </cell>
          <cell r="F821" t="str">
            <v>SEDUC</v>
          </cell>
        </row>
        <row r="822">
          <cell r="A822" t="str">
            <v/>
          </cell>
          <cell r="D822">
            <v>0</v>
          </cell>
        </row>
        <row r="823">
          <cell r="A823" t="str">
            <v>06.08.142</v>
          </cell>
          <cell r="B823" t="str">
            <v>REPARO PROFUNDO EM ESTRUTURA COM APLICAÇÃO DE MICRO-CONCRETO COM ARGAMASSA CIMENTÍCIA FLUÍDA, SIKAGROUT 250 OU SIMILAR E PEDRISCO (BRITA 19), E=5,00CM A 30,00CM.</v>
          </cell>
          <cell r="C823" t="str">
            <v>m3</v>
          </cell>
          <cell r="D823">
            <v>1816.6499999999999</v>
          </cell>
          <cell r="E823">
            <v>1453.32</v>
          </cell>
          <cell r="F823" t="str">
            <v>SEDUC</v>
          </cell>
        </row>
        <row r="824">
          <cell r="A824" t="str">
            <v/>
          </cell>
          <cell r="D824">
            <v>0</v>
          </cell>
        </row>
        <row r="825">
          <cell r="A825" t="str">
            <v>06.08.143</v>
          </cell>
          <cell r="B825" t="str">
            <v>REPARO PROFUNDO EM ESTRUTURA COM ARGAMASSA TIXOTRÓPICA MONOCOMPONENTE PARA REPAROS ESTRUTURAIS, V1 GROUT TIX OU SIMILAR.</v>
          </cell>
          <cell r="C825" t="str">
            <v>m3</v>
          </cell>
          <cell r="D825">
            <v>2803.25</v>
          </cell>
          <cell r="E825">
            <v>2242.6</v>
          </cell>
          <cell r="F825" t="str">
            <v>SEDUC</v>
          </cell>
        </row>
        <row r="826">
          <cell r="A826" t="str">
            <v/>
          </cell>
          <cell r="D826">
            <v>0</v>
          </cell>
        </row>
        <row r="827">
          <cell r="A827" t="str">
            <v>06.10.020</v>
          </cell>
          <cell r="B827" t="str">
            <v>FORN.E MONT.EST. METALICA P/QUADRA C/TERÇAS, ESPAÇADORES, CONTRAVENTOS, PILARES E ARCOS, SOLDADOS PROC.ELETRODO E6010  3,50MM E 4MM,SOLDA DE CAMPO E6010 6MM, LIMP.MEC.SUPERFÍCIE ST3, FUNDO C/APLIC.1 DEMÃO PRIMER EPOXI C/120MICRA E APLIC.2 DEMAOS ESMALTE E</v>
          </cell>
          <cell r="C827" t="str">
            <v>Kg</v>
          </cell>
          <cell r="D827">
            <v>11.9125</v>
          </cell>
          <cell r="E827">
            <v>9.5299999999999994</v>
          </cell>
          <cell r="F827" t="str">
            <v>SEDUC</v>
          </cell>
        </row>
        <row r="828">
          <cell r="A828" t="str">
            <v/>
          </cell>
          <cell r="D828">
            <v>0</v>
          </cell>
        </row>
        <row r="829">
          <cell r="A829" t="str">
            <v>06.10.042</v>
          </cell>
          <cell r="B829" t="str">
            <v>TRATAMENTO DA ESTRUTURA DE CONCRETO INCLUINDO HIDROLAVAGEM, ESTUCAGEM E LIXAMENTO DA SUPERFÍCIE DE CONCRETO.</v>
          </cell>
          <cell r="C829" t="str">
            <v>m2</v>
          </cell>
          <cell r="D829">
            <v>11.6</v>
          </cell>
          <cell r="E829">
            <v>9.2799999999999994</v>
          </cell>
          <cell r="F829" t="str">
            <v>SEDUC</v>
          </cell>
        </row>
        <row r="830">
          <cell r="A830" t="str">
            <v/>
          </cell>
          <cell r="D830">
            <v>0</v>
          </cell>
        </row>
        <row r="831">
          <cell r="A831" t="str">
            <v>06.10.044</v>
          </cell>
          <cell r="B831" t="str">
            <v>FORNECIMENTO E MONTAGEM DE REFORÇO METÁLICO EM VIGA ATRAVÉS DE CHAPA DE AÇO ASTM A36 DE 3/8", TIPO "U", COM 1,50M DE COMPRIMENTO , 0,,15M DE LARGURA E 0,50M DE ALTURA, FIXADA ATRAVÉS DE 20UND DE CHUMBADORES TUPO PARABOLT COMPLETO DE 3/8" X 3 1/2", CONFORM</v>
          </cell>
          <cell r="C831" t="str">
            <v>Un</v>
          </cell>
          <cell r="D831">
            <v>597.61249999999995</v>
          </cell>
          <cell r="E831">
            <v>478.09</v>
          </cell>
          <cell r="F831" t="str">
            <v>SEDUC</v>
          </cell>
        </row>
        <row r="832">
          <cell r="A832" t="str">
            <v/>
          </cell>
          <cell r="D832">
            <v>0</v>
          </cell>
        </row>
        <row r="833">
          <cell r="A833" t="str">
            <v>06.10.045</v>
          </cell>
          <cell r="B833" t="str">
            <v>FORNEC. E MONT.DE TIRANTE EM AÇO CA-25, COMPRIM.10,61M,DIÂM. 20MM, INCLUINDO 2(DUAS) UNID.DE CHAPA DE AÇO ASTM A36 DE 3/8", TIPO "U", NAS DIM.DE 0,30X0,08X0,10M E PARAFUSO PASSANTE EM FERRO GALVANIZADO DE 12,5X100MM C/PORCA E ARRUELA.PREÇO EFETUADO CONF.P</v>
          </cell>
          <cell r="C833" t="str">
            <v>Un</v>
          </cell>
          <cell r="D833">
            <v>161.9</v>
          </cell>
          <cell r="E833">
            <v>129.52000000000001</v>
          </cell>
          <cell r="F833" t="str">
            <v>SEDUC</v>
          </cell>
        </row>
        <row r="834">
          <cell r="A834" t="str">
            <v/>
          </cell>
          <cell r="D834">
            <v>0</v>
          </cell>
        </row>
        <row r="835">
          <cell r="A835" t="str">
            <v>06.10.047</v>
          </cell>
          <cell r="B835" t="str">
            <v>FORNECIMENTO E MONTAGEM DE CHAPA LISA DE AÇO ASTM A36 DE 1/4" (DIMENSÃO 120 x 320 MM), CORTADA E COM 4 FUROS, FIXADA COM 4 CHUMBADORES TIPO PARABOLT COMPLETO DE 1/4", INCLUSIVE COM PINTURA DE PROTEÇÃO COM ZARCÃO E LIXAMENTO, SEM PINTURA DE ACABAMENTO.</v>
          </cell>
          <cell r="C835" t="str">
            <v>Un</v>
          </cell>
          <cell r="D835">
            <v>54.800000000000004</v>
          </cell>
          <cell r="E835">
            <v>43.84</v>
          </cell>
          <cell r="F835" t="str">
            <v>SEDUC</v>
          </cell>
        </row>
        <row r="836">
          <cell r="A836" t="str">
            <v/>
          </cell>
          <cell r="D836">
            <v>0</v>
          </cell>
        </row>
        <row r="837">
          <cell r="A837" t="str">
            <v>06.10.048</v>
          </cell>
          <cell r="B837" t="str">
            <v>FORNECIMENTO E MONTAGEM DE CHAPA LISA DE AÇO ASTM A36 DE 3/8" (DIMENSÃO 200 x 300 MM), CORTADA E COM 4 FUROS, FIXADA COM 4 CHUMBADORES TIPO PARABOLT COMPLETO DE 3/8", INCLUSIVE PINTURA DE PROTEÇÃO COM ZARCÃO E LIXAMENTO, SEM PINTURA DE ACABAMENTO.</v>
          </cell>
          <cell r="C837" t="str">
            <v>Un</v>
          </cell>
          <cell r="D837">
            <v>67.900000000000006</v>
          </cell>
          <cell r="E837">
            <v>54.32</v>
          </cell>
          <cell r="F837" t="str">
            <v>SEDUC</v>
          </cell>
        </row>
        <row r="838">
          <cell r="A838" t="str">
            <v/>
          </cell>
          <cell r="D838">
            <v>0</v>
          </cell>
        </row>
        <row r="839">
          <cell r="A839" t="str">
            <v>06.10.072</v>
          </cell>
          <cell r="B839" t="str">
            <v>FORNECIMENTO E MONTAGEM DE PERFIL LAMINADO TIPO "I", W200x 19,30kg/m, FABRICAÇÃO: GERDAU/AÇOMINAS OU SIMILAR, SEM PINTURA DE ACABAMENTO, INCLUSIVE SOLDA .</v>
          </cell>
          <cell r="C839" t="str">
            <v>m</v>
          </cell>
          <cell r="D839">
            <v>133.82499999999999</v>
          </cell>
          <cell r="E839">
            <v>107.06</v>
          </cell>
          <cell r="F839" t="str">
            <v>SEDUC</v>
          </cell>
        </row>
        <row r="840">
          <cell r="A840" t="str">
            <v/>
          </cell>
          <cell r="D840">
            <v>0</v>
          </cell>
        </row>
        <row r="841">
          <cell r="A841" t="str">
            <v>06.10.073</v>
          </cell>
          <cell r="B841" t="str">
            <v>FORNECIMENTO E MONTAGEM DE PERFIL LAMINADO TIPO "H", W 200 X 35,90 KG/M,FABRICAÇÃO GERDAU/AÇOMINAS OU SIMILAR,INCLUSIVE SOLDA, SEM PINTURA DE ACABAMENTO.</v>
          </cell>
          <cell r="C841" t="str">
            <v>m</v>
          </cell>
          <cell r="D841">
            <v>269.33749999999998</v>
          </cell>
          <cell r="E841">
            <v>215.47</v>
          </cell>
          <cell r="F841" t="str">
            <v>SEDUC</v>
          </cell>
        </row>
        <row r="842">
          <cell r="A842" t="str">
            <v/>
          </cell>
          <cell r="D842">
            <v>0</v>
          </cell>
        </row>
        <row r="843">
          <cell r="A843" t="str">
            <v>06.10.074</v>
          </cell>
          <cell r="B843" t="str">
            <v>FORNECIMENTO E MONTAGEM DE PERFIL LAMINADO TIPO "I", W 150 X 24,00 KG/M, FABRICAÇÃO GERDAU/AÇOMIAS OU SIMILAR,INCLUSIVE SOLDA,SEM PINTURA DE ACABAMENTO</v>
          </cell>
          <cell r="C843" t="str">
            <v>m</v>
          </cell>
          <cell r="D843">
            <v>190.01249999999999</v>
          </cell>
          <cell r="E843">
            <v>152.01</v>
          </cell>
          <cell r="F843" t="str">
            <v>SEDUC</v>
          </cell>
        </row>
        <row r="844">
          <cell r="A844" t="str">
            <v/>
          </cell>
          <cell r="D844">
            <v>0</v>
          </cell>
        </row>
        <row r="845">
          <cell r="A845" t="str">
            <v>06.10.075</v>
          </cell>
          <cell r="B845" t="str">
            <v>FORNECIMENTO E MONTAGEM DE PERFIL LAMINADO TIPO "I" W 250 X 17,90 Kg/m, FABRICAÇÃO GERDAU/AÇOMINAS OU SIMILAR, INCLUSIVE SOLDA, SEM PINTURA DE ACABAMENTO</v>
          </cell>
          <cell r="C845" t="str">
            <v>m</v>
          </cell>
          <cell r="D845">
            <v>169.78750000000002</v>
          </cell>
          <cell r="E845">
            <v>135.83000000000001</v>
          </cell>
          <cell r="F845" t="str">
            <v>SEDUC</v>
          </cell>
        </row>
        <row r="846">
          <cell r="A846" t="str">
            <v/>
          </cell>
          <cell r="D846">
            <v>0</v>
          </cell>
        </row>
        <row r="847">
          <cell r="A847" t="str">
            <v>06.10.076</v>
          </cell>
          <cell r="B847" t="str">
            <v>FORNECIMENTO E MONTAGEM DE PERFIL LAMINADO TIPO "I" W 410 X 38,80 Kg/m, FABRICAÇÃO GERDAU/AÇOMINAS OU SIMILAR, INCLUSIVE SOLDA, SEM PINTURA DE ACABAMENTO</v>
          </cell>
          <cell r="C847" t="str">
            <v>m</v>
          </cell>
          <cell r="D847">
            <v>304.88749999999999</v>
          </cell>
          <cell r="E847">
            <v>243.91</v>
          </cell>
          <cell r="F847" t="str">
            <v>SEDUC</v>
          </cell>
        </row>
        <row r="848">
          <cell r="A848" t="str">
            <v/>
          </cell>
          <cell r="D848">
            <v>0</v>
          </cell>
        </row>
        <row r="849">
          <cell r="A849" t="str">
            <v>06.10.077</v>
          </cell>
          <cell r="B849" t="str">
            <v>FORNECIMENTO E MONTAGEM DE PERFIL LAMINADO TIPO "I", W310 x 21,0 KG/M, FABRICAÇÃO GERDAU/AÇOMINAS OU SIMILAR, INCLUSIVE PINTURA DE PROTEÇÃO COM ZARCÃO, LIXAMENTO E SOLDA, SEM PINTURA DE ACABAMENTO E SEM ESCORAMENTO</v>
          </cell>
          <cell r="C849" t="str">
            <v>m</v>
          </cell>
          <cell r="D849">
            <v>172.72500000000002</v>
          </cell>
          <cell r="E849">
            <v>138.18</v>
          </cell>
          <cell r="F849" t="str">
            <v>SEDUC</v>
          </cell>
        </row>
        <row r="850">
          <cell r="A850" t="str">
            <v/>
          </cell>
          <cell r="D850">
            <v>0</v>
          </cell>
        </row>
        <row r="851">
          <cell r="A851" t="str">
            <v>06.10.085</v>
          </cell>
          <cell r="B851" t="str">
            <v>FORNECIMENTO E INSTALAÇÃO DE ESTRUTURA METÁLICA DE COBERTA EM TRELIÇAS, TERÇAS, SUPORTES, APOIOS, ESPAÇADORES, CONTRAVENTAMENTOS, PARAFUSOS, PORCAS, PARABOLT E DEMAIS ACESS., INCL.PREP. SUPERFÍCIE EM JATEAMENTO ABRASIVO, LIMPEZA MEC.E PINT. ACAB.EM ESM. P</v>
          </cell>
          <cell r="C851" t="str">
            <v>Kg</v>
          </cell>
          <cell r="D851">
            <v>10.887500000000001</v>
          </cell>
          <cell r="E851">
            <v>8.7100000000000009</v>
          </cell>
          <cell r="F851" t="str">
            <v>SEDUC</v>
          </cell>
        </row>
        <row r="852">
          <cell r="A852" t="str">
            <v/>
          </cell>
          <cell r="D852">
            <v>0</v>
          </cell>
        </row>
        <row r="853">
          <cell r="A853" t="str">
            <v>06.11.001</v>
          </cell>
          <cell r="B853" t="str">
            <v>EXECUÇÃO DE 04 FUROS NO MÍNIMO VERTICAIS EM PISO DE CONCRETO ARMADO COM PERFURATRIZ DIAMANTADA, DIÂMETROS DE 6" E PROFUNDIDADE DE 20CM.</v>
          </cell>
          <cell r="C853" t="str">
            <v>Un</v>
          </cell>
          <cell r="D853">
            <v>100</v>
          </cell>
          <cell r="E853">
            <v>80</v>
          </cell>
          <cell r="F853" t="str">
            <v>SEDUC</v>
          </cell>
        </row>
        <row r="854">
          <cell r="A854" t="str">
            <v/>
          </cell>
          <cell r="D854">
            <v>0</v>
          </cell>
        </row>
        <row r="855">
          <cell r="A855" t="str">
            <v>06.11.002</v>
          </cell>
          <cell r="B855" t="str">
            <v>EXECUÇÃO DE FURO COM BROCA VÍDEA, DIÂMETRO DE ATÉ 6,30MM, UTILIZANDO MARTELETE ELÉTRICO PERFURADOR, PROFUNDIDADE DE 10CM.</v>
          </cell>
          <cell r="C855" t="str">
            <v>Un</v>
          </cell>
          <cell r="D855">
            <v>0.21250000000000002</v>
          </cell>
          <cell r="E855">
            <v>0.17</v>
          </cell>
          <cell r="F855" t="str">
            <v>SEDUC</v>
          </cell>
        </row>
        <row r="856">
          <cell r="A856" t="str">
            <v/>
          </cell>
          <cell r="D856">
            <v>0</v>
          </cell>
        </row>
        <row r="857">
          <cell r="A857" t="str">
            <v>06.11.003</v>
          </cell>
          <cell r="B857" t="str">
            <v>EXECUÇÃO DE FURO COM BROCA VÍDEA, DIÂMETRO DE 8,0MM A 12,5MM, UTILIZANDO MARTELETE ELÉTRICO PERFURADOR, PROFUNDIDADE DE 15CM.</v>
          </cell>
          <cell r="C857" t="str">
            <v>Un</v>
          </cell>
          <cell r="D857">
            <v>0.76249999999999996</v>
          </cell>
          <cell r="E857">
            <v>0.61</v>
          </cell>
          <cell r="F857" t="str">
            <v>SEDUC</v>
          </cell>
        </row>
        <row r="858">
          <cell r="A858" t="str">
            <v/>
          </cell>
          <cell r="D858">
            <v>0</v>
          </cell>
        </row>
        <row r="859">
          <cell r="A859" t="str">
            <v>06.12.001</v>
          </cell>
          <cell r="B859" t="str">
            <v>CORTE EM CONCRETO SIMPLES COM ATÉ 5,00CM DE PROFUNDIDADE UTILIZANDO CORTADORA DE PISO ELÉTRICA TIPO MAKITA OU SIMILAR E DISCO DE VÍDEA .</v>
          </cell>
          <cell r="C859" t="str">
            <v>m</v>
          </cell>
          <cell r="D859">
            <v>1.0249999999999999</v>
          </cell>
          <cell r="E859">
            <v>0.82</v>
          </cell>
          <cell r="F859" t="str">
            <v>SEDUC</v>
          </cell>
        </row>
        <row r="860">
          <cell r="A860" t="str">
            <v/>
          </cell>
          <cell r="D860">
            <v>0</v>
          </cell>
        </row>
        <row r="861">
          <cell r="A861" t="str">
            <v>06.21.010</v>
          </cell>
          <cell r="B861" t="str">
            <v>EXECUÇÃO DE NICHOS EM CONCRETO PARA ANCORAGEM DE RESERVATÓRIO METÁLICO TIPO TAÇA, CONF. DETALHE DA DIPAWA, UTILIZANDO TUBO DE PVC DE 150MM, VERGALHÃO DE 1/2" E ENCHIMENTO COM CONCRETO ESTRUTURAL DE 25MPA.</v>
          </cell>
          <cell r="C861" t="str">
            <v>Un</v>
          </cell>
          <cell r="D861">
            <v>100.1875</v>
          </cell>
          <cell r="E861">
            <v>80.150000000000006</v>
          </cell>
          <cell r="F861" t="str">
            <v>SEDUC</v>
          </cell>
        </row>
        <row r="862">
          <cell r="A862" t="str">
            <v/>
          </cell>
          <cell r="D862">
            <v>0</v>
          </cell>
        </row>
        <row r="863">
          <cell r="A863" t="str">
            <v>06.30.001</v>
          </cell>
          <cell r="B86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863" t="str">
            <v>m</v>
          </cell>
          <cell r="D863">
            <v>201.875</v>
          </cell>
          <cell r="E863">
            <v>161.5</v>
          </cell>
          <cell r="F863" t="str">
            <v>SEE</v>
          </cell>
        </row>
        <row r="864">
          <cell r="A864" t="str">
            <v/>
          </cell>
          <cell r="D864">
            <v>0</v>
          </cell>
        </row>
        <row r="865">
          <cell r="A865" t="str">
            <v>06.30.002</v>
          </cell>
          <cell r="B86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865" t="str">
            <v>m</v>
          </cell>
          <cell r="D865">
            <v>248.75</v>
          </cell>
          <cell r="E865">
            <v>199</v>
          </cell>
          <cell r="F865" t="str">
            <v>SEE</v>
          </cell>
        </row>
        <row r="866">
          <cell r="A866" t="str">
            <v/>
          </cell>
          <cell r="D866">
            <v>0</v>
          </cell>
        </row>
        <row r="867">
          <cell r="A867" t="str">
            <v>06.40.011</v>
          </cell>
          <cell r="B867" t="str">
            <v>TRANSPORTE DE MATERIAIS E EQUIPAMENTOS DE RECIFE PARA FERNANDO DE NORONHA, PARA OBRA NA ESCOLA ARQUIPÉLAGO FERNANDO DE NORONHA.</v>
          </cell>
          <cell r="C867" t="str">
            <v>Kg</v>
          </cell>
          <cell r="D867">
            <v>0.75</v>
          </cell>
          <cell r="E867">
            <v>0.6</v>
          </cell>
          <cell r="F867" t="str">
            <v>SEDUC</v>
          </cell>
        </row>
        <row r="868">
          <cell r="A868" t="str">
            <v/>
          </cell>
          <cell r="D868">
            <v>0</v>
          </cell>
        </row>
        <row r="869">
          <cell r="A869" t="str">
            <v>06.40.012</v>
          </cell>
          <cell r="B869" t="str">
            <v>EXCLUIDO</v>
          </cell>
          <cell r="C869" t="str">
            <v>Un</v>
          </cell>
          <cell r="D869">
            <v>0</v>
          </cell>
          <cell r="F869" t="str">
            <v>SEDUC</v>
          </cell>
        </row>
        <row r="870">
          <cell r="A870" t="str">
            <v/>
          </cell>
          <cell r="D870">
            <v>0</v>
          </cell>
        </row>
        <row r="871">
          <cell r="A871" t="str">
            <v>06.40.013</v>
          </cell>
          <cell r="B871" t="str">
            <v>EXCLUIDO</v>
          </cell>
          <cell r="C871" t="str">
            <v>Mês</v>
          </cell>
          <cell r="D871">
            <v>0</v>
          </cell>
          <cell r="F871" t="str">
            <v>SEDUC</v>
          </cell>
        </row>
        <row r="872">
          <cell r="A872" t="str">
            <v/>
          </cell>
          <cell r="D872">
            <v>0</v>
          </cell>
        </row>
        <row r="873">
          <cell r="A873" t="str">
            <v>06.40.014</v>
          </cell>
          <cell r="B873" t="str">
            <v>EXCLUIDO</v>
          </cell>
          <cell r="C873" t="str">
            <v>Mês</v>
          </cell>
          <cell r="D873">
            <v>0</v>
          </cell>
          <cell r="F873" t="str">
            <v>SEDUC</v>
          </cell>
        </row>
        <row r="874">
          <cell r="A874" t="str">
            <v/>
          </cell>
          <cell r="D874">
            <v>0</v>
          </cell>
        </row>
        <row r="875">
          <cell r="A875" t="str">
            <v>06.40.015</v>
          </cell>
          <cell r="B875" t="str">
            <v>EXCLUIDO</v>
          </cell>
          <cell r="C875" t="str">
            <v>Mês</v>
          </cell>
          <cell r="D875">
            <v>0</v>
          </cell>
          <cell r="F875" t="str">
            <v>SEDUC</v>
          </cell>
        </row>
        <row r="876">
          <cell r="A876" t="str">
            <v/>
          </cell>
          <cell r="D876">
            <v>0</v>
          </cell>
        </row>
        <row r="877">
          <cell r="A877" t="str">
            <v>06.40.016</v>
          </cell>
          <cell r="B877" t="str">
            <v>TRANSPORTE DE MATERIAIS E EQUIPAMENTOS DE RECIFE PARA FERNANDO DE NORONHA</v>
          </cell>
          <cell r="C877" t="str">
            <v>Kg</v>
          </cell>
          <cell r="D877">
            <v>0.75</v>
          </cell>
          <cell r="E877">
            <v>0.6</v>
          </cell>
          <cell r="F877" t="str">
            <v>SEDUC</v>
          </cell>
        </row>
        <row r="878">
          <cell r="A878" t="str">
            <v/>
          </cell>
          <cell r="D878">
            <v>0</v>
          </cell>
        </row>
        <row r="879">
          <cell r="A879" t="str">
            <v>06.40.020</v>
          </cell>
          <cell r="B879" t="str">
            <v>ESCORAMENTO DA ESTRUTURA METÁLICA, DE UMA COBERTA QUADRA, COM MACACO HIDRÁULICO, TUBO DE FERRO E CABOS DE AÇO PARA AMARRAÇÃO DE UMA TERÇA PARA OUTRA, SUSPENSÃO P/ TRABALHAR NO PILAR.</v>
          </cell>
          <cell r="C879" t="str">
            <v>Un</v>
          </cell>
          <cell r="D879">
            <v>16.012499999999999</v>
          </cell>
          <cell r="E879">
            <v>12.81</v>
          </cell>
          <cell r="F879" t="str">
            <v>SEDUC</v>
          </cell>
        </row>
        <row r="880">
          <cell r="A880" t="str">
            <v/>
          </cell>
          <cell r="D880">
            <v>0</v>
          </cell>
        </row>
        <row r="881">
          <cell r="A881" t="str">
            <v>06.40.021</v>
          </cell>
          <cell r="B881" t="str">
            <v>FECHAMENTO DO ARCO DE UMA ESTRUTURA METÁLICA, DA COBERTA DE UMA QUADRA, COM CHAPA GALVANIZADA N22 C/ 1,00M DE LARGURA.</v>
          </cell>
          <cell r="C881" t="str">
            <v>m2</v>
          </cell>
          <cell r="D881">
            <v>68.174999999999997</v>
          </cell>
          <cell r="E881">
            <v>54.54</v>
          </cell>
          <cell r="F881" t="str">
            <v>SEDUC</v>
          </cell>
        </row>
        <row r="882">
          <cell r="A882" t="str">
            <v/>
          </cell>
          <cell r="D882">
            <v>0</v>
          </cell>
        </row>
        <row r="883">
          <cell r="A883" t="str">
            <v>06.40.022</v>
          </cell>
          <cell r="B883" t="str">
            <v>SUBSTITUIÇÃO DE PARTES DO ARCO DA ESTRUTURA METÁLICA, DA COBERTA DE UMA QUADRA, COM PERFIL "U" 4"x1/8" E CANTONEIRA "L" 1 1/4"x1/8", INCLUSIVE RETIRADA DAS PARTES DANIFICADAS.</v>
          </cell>
          <cell r="C883" t="str">
            <v>m</v>
          </cell>
          <cell r="D883">
            <v>67.837500000000006</v>
          </cell>
          <cell r="E883">
            <v>54.27</v>
          </cell>
          <cell r="F883" t="str">
            <v>SEDUC</v>
          </cell>
        </row>
        <row r="884">
          <cell r="A884" t="str">
            <v/>
          </cell>
          <cell r="D884">
            <v>0</v>
          </cell>
        </row>
        <row r="885">
          <cell r="A885" t="str">
            <v>06.40.023</v>
          </cell>
          <cell r="B885" t="str">
            <v>SUBSTITUIÇÃO DAS TERÇAS DA ESTRUTURA METÁLICA, DA COBERTA DE UMA QUADRA, COM PERFIL "U" 4"x1/8", INCLUSIVE RETIRADA DAS TERÇAS DANIFICADAS E FIXAÇÃO C/ PARAFUSOS INOX DE 7/8"x1/4".</v>
          </cell>
          <cell r="C885" t="str">
            <v>m</v>
          </cell>
          <cell r="D885">
            <v>48</v>
          </cell>
          <cell r="E885">
            <v>38.4</v>
          </cell>
          <cell r="F885" t="str">
            <v>SEDUC</v>
          </cell>
        </row>
        <row r="886">
          <cell r="A886" t="str">
            <v/>
          </cell>
          <cell r="D886">
            <v>0</v>
          </cell>
        </row>
        <row r="887">
          <cell r="A887" t="str">
            <v>06.40.024</v>
          </cell>
          <cell r="B887" t="str">
            <v>SUBSTITUIÇÃO DA AMARRAÇÃO DO PÉ DA COLUNA DA ESTRUTURA METÁLICA, DA COBERTA DE UMA QUADRA, POR CANTONEIRA "L" 1 1/4"x1/8", INCLUSIVE RETIRADA DAS CANTONEIRAS DANIFICADAS.</v>
          </cell>
          <cell r="C887" t="str">
            <v>m</v>
          </cell>
          <cell r="D887">
            <v>42.162499999999994</v>
          </cell>
          <cell r="E887">
            <v>33.729999999999997</v>
          </cell>
          <cell r="F887" t="str">
            <v>SEDUC</v>
          </cell>
        </row>
        <row r="888">
          <cell r="A888" t="str">
            <v/>
          </cell>
          <cell r="D888">
            <v>0</v>
          </cell>
        </row>
        <row r="889">
          <cell r="A889" t="str">
            <v>06.40.025</v>
          </cell>
          <cell r="B889" t="str">
            <v>SUBSTITUIÇÃO DO PÉ DE COLUNA DA ESTRUTURA METÁLICA, DA COBERTA DE UMA QUADRA, POR CANTONEIRA "U" 4"x1/8" - INCLUSIVE RETIRADA DAS CANTONEIRAS DANIFICADAS.</v>
          </cell>
          <cell r="C889" t="str">
            <v>m</v>
          </cell>
          <cell r="D889">
            <v>66.912499999999994</v>
          </cell>
          <cell r="E889">
            <v>53.53</v>
          </cell>
          <cell r="F889" t="str">
            <v>SEDUC</v>
          </cell>
        </row>
        <row r="890">
          <cell r="A890" t="str">
            <v/>
          </cell>
          <cell r="D890">
            <v>0</v>
          </cell>
        </row>
        <row r="891">
          <cell r="A891" t="str">
            <v>06.40.026</v>
          </cell>
          <cell r="B891" t="str">
            <v>REFORÇO DO PÉ DOS PILARES DA ESTRUTURA METÁLICA, DA COBERTA DE UMA QUADRA, COM CHAPA 5MM (3/16" - FERRO).</v>
          </cell>
          <cell r="C891" t="str">
            <v>m2</v>
          </cell>
          <cell r="D891">
            <v>416.47500000000002</v>
          </cell>
          <cell r="E891">
            <v>333.18</v>
          </cell>
          <cell r="F891" t="str">
            <v>SEDUC</v>
          </cell>
        </row>
        <row r="892">
          <cell r="A892" t="str">
            <v/>
          </cell>
          <cell r="D892">
            <v>0</v>
          </cell>
        </row>
        <row r="893">
          <cell r="A893" t="str">
            <v>06.40.027</v>
          </cell>
          <cell r="B893" t="str">
            <v xml:space="preserve">SUBSTITUIÇÃO DAS CHAPAS DA BASE DOS PILARES DA ESTRUTURA METÁLICA, DA COBERTA DE UMA QUADRA, PELA CHAPA 7/8" SAC 41, INCLUSIVE RETIRADA DA CHAPA DANIFICADA, SUBSTITUIÇÃO DE PORCAS E ARRUELAS. </v>
          </cell>
          <cell r="C893" t="str">
            <v>m2</v>
          </cell>
          <cell r="D893">
            <v>1136.9750000000001</v>
          </cell>
          <cell r="E893">
            <v>909.58</v>
          </cell>
          <cell r="F893" t="str">
            <v>SEDUC</v>
          </cell>
        </row>
        <row r="894">
          <cell r="A894" t="str">
            <v/>
          </cell>
          <cell r="D894">
            <v>0</v>
          </cell>
        </row>
        <row r="895">
          <cell r="A895" t="str">
            <v>06.40.028</v>
          </cell>
          <cell r="B895" t="str">
            <v>LIMPEZA DA ESTRUTURA METÁLICA, DA COBERTA DE UMA QUADRA, COM ESCOVA DE AÇO.</v>
          </cell>
          <cell r="C895" t="str">
            <v>m</v>
          </cell>
          <cell r="D895">
            <v>1.4000000000000001</v>
          </cell>
          <cell r="E895">
            <v>1.1200000000000001</v>
          </cell>
          <cell r="F895" t="str">
            <v>SEDUC</v>
          </cell>
        </row>
        <row r="896">
          <cell r="A896" t="str">
            <v/>
          </cell>
          <cell r="D896">
            <v>0</v>
          </cell>
        </row>
        <row r="897">
          <cell r="A897" t="str">
            <v>06.40.029</v>
          </cell>
          <cell r="B897" t="str">
            <v>FORNECIMENTO E FIXAÇÃO DE TUBO GALVANIZADO DE 2" NA TRANSVERSAL DO ALAMBRADO DE UMA QUADRA.</v>
          </cell>
          <cell r="C897" t="str">
            <v>m</v>
          </cell>
          <cell r="D897">
            <v>43.724999999999994</v>
          </cell>
          <cell r="E897">
            <v>34.979999999999997</v>
          </cell>
          <cell r="F897" t="str">
            <v>SEDUC</v>
          </cell>
        </row>
        <row r="898">
          <cell r="A898" t="str">
            <v/>
          </cell>
          <cell r="D898">
            <v>0</v>
          </cell>
        </row>
        <row r="899">
          <cell r="A899" t="str">
            <v>07.00.000</v>
          </cell>
          <cell r="B899" t="str">
            <v>PAREDES, PAINES E DIVISORIAS</v>
          </cell>
          <cell r="D899">
            <v>0</v>
          </cell>
        </row>
        <row r="900">
          <cell r="A900" t="str">
            <v/>
          </cell>
          <cell r="D900">
            <v>0</v>
          </cell>
        </row>
        <row r="901">
          <cell r="A901" t="str">
            <v>07.01.004</v>
          </cell>
          <cell r="B901" t="str">
            <v>ALVENARIA EM PEDRA RACHÃO ASSENTADA E REJUNTADA COM ARGAMASSA DE CIMENTO E AREIA NO TRAÇO 1:4.</v>
          </cell>
          <cell r="C901" t="str">
            <v>m3</v>
          </cell>
          <cell r="D901">
            <v>225.9</v>
          </cell>
          <cell r="E901">
            <v>180.72</v>
          </cell>
          <cell r="F901" t="str">
            <v>SEDUC</v>
          </cell>
        </row>
        <row r="902">
          <cell r="A902" t="str">
            <v/>
          </cell>
          <cell r="D902">
            <v>0</v>
          </cell>
        </row>
        <row r="903">
          <cell r="A903" t="str">
            <v>07.01.005</v>
          </cell>
          <cell r="B903" t="str">
            <v>ALVENARIA EM PEDRA RACHAO ASSENTADA E REJUNTADA COM ARGAMASSA DE CIMENTO E AREIA NO TRACO 1:6.</v>
          </cell>
          <cell r="C903" t="str">
            <v>m3</v>
          </cell>
          <cell r="D903">
            <v>216.29999999999998</v>
          </cell>
          <cell r="E903">
            <v>173.04</v>
          </cell>
          <cell r="F903" t="str">
            <v>EMLURB</v>
          </cell>
        </row>
        <row r="904">
          <cell r="A904" t="str">
            <v/>
          </cell>
          <cell r="D904">
            <v>0</v>
          </cell>
        </row>
        <row r="905">
          <cell r="A905" t="str">
            <v>07.01.006</v>
          </cell>
          <cell r="B905" t="str">
            <v>ALVENARIA DE PEDRA RACHÃO, SEM O FORNECIMENTO DA PEDRA, ASSENTADA E REJUNTADA COM ARGAMASSA DE CIMENTO E AREIA NO TRAÇO 1:6.</v>
          </cell>
          <cell r="C905" t="str">
            <v>m3</v>
          </cell>
          <cell r="D905">
            <v>158.61250000000001</v>
          </cell>
          <cell r="E905">
            <v>126.89</v>
          </cell>
          <cell r="F905" t="str">
            <v>SEDUC</v>
          </cell>
        </row>
        <row r="906">
          <cell r="A906" t="str">
            <v/>
          </cell>
          <cell r="D906">
            <v>0</v>
          </cell>
        </row>
        <row r="907">
          <cell r="A907" t="str">
            <v>07.01.010</v>
          </cell>
          <cell r="B907" t="str">
            <v>ALVENARIA EM PEDRA RACHAO ASSENTADA E REJUNTADA COM ARGAMASSA DE CIMENTO E AREIA NO TRACO 1:8.</v>
          </cell>
          <cell r="C907" t="str">
            <v>m3</v>
          </cell>
          <cell r="D907">
            <v>205.16249999999999</v>
          </cell>
          <cell r="E907">
            <v>164.13</v>
          </cell>
          <cell r="F907" t="str">
            <v>EMLURB</v>
          </cell>
        </row>
        <row r="908">
          <cell r="A908" t="str">
            <v/>
          </cell>
          <cell r="D908">
            <v>0</v>
          </cell>
        </row>
        <row r="909">
          <cell r="A909" t="str">
            <v>07.01.020</v>
          </cell>
          <cell r="B909" t="str">
            <v>ALVENARIA EM PEDRA RACHAO ASSENTADA E REJUNTADA COM ARGAMASSA DE CIMENTO E AREIA NO TRACO 1:10.</v>
          </cell>
          <cell r="C909" t="str">
            <v>m3</v>
          </cell>
          <cell r="D909">
            <v>200.45000000000002</v>
          </cell>
          <cell r="E909">
            <v>160.36000000000001</v>
          </cell>
          <cell r="F909" t="str">
            <v>EMLURB</v>
          </cell>
        </row>
        <row r="910">
          <cell r="A910" t="str">
            <v/>
          </cell>
          <cell r="D910">
            <v>0</v>
          </cell>
        </row>
        <row r="911">
          <cell r="A911" t="str">
            <v>07.01.030</v>
          </cell>
          <cell r="B911" t="str">
            <v>ENROCAMENTO DE PEDRA CICLOPICA JOGADA AO TALUDE,COM MAO DE OBRA AUXILIAR DE TRANSPORTE ATE 10 METROS.</v>
          </cell>
          <cell r="C911" t="str">
            <v>m3</v>
          </cell>
          <cell r="D911">
            <v>60.824999999999996</v>
          </cell>
          <cell r="E911">
            <v>48.66</v>
          </cell>
          <cell r="F911" t="str">
            <v>EMLURB</v>
          </cell>
        </row>
        <row r="912">
          <cell r="A912" t="str">
            <v/>
          </cell>
          <cell r="D912">
            <v>0</v>
          </cell>
        </row>
        <row r="913">
          <cell r="A913" t="str">
            <v>07.01.035</v>
          </cell>
          <cell r="B913" t="str">
            <v>ALVENARIA DE TIJOLOS MACICOS PRENSADOS,ASSENTADOS E REJUNTADOS COM ARGAMASSA DE CIMENTO E AREIA NO TRACO 1:6 - 1/2 VEZ.</v>
          </cell>
          <cell r="C913" t="str">
            <v>m2</v>
          </cell>
          <cell r="D913">
            <v>45.462499999999999</v>
          </cell>
          <cell r="E913">
            <v>36.369999999999997</v>
          </cell>
          <cell r="F913" t="str">
            <v>EMLURB</v>
          </cell>
        </row>
        <row r="914">
          <cell r="A914" t="str">
            <v/>
          </cell>
          <cell r="D914">
            <v>0</v>
          </cell>
        </row>
        <row r="915">
          <cell r="A915" t="str">
            <v>07.01.040</v>
          </cell>
          <cell r="B915" t="str">
            <v>ALVENARIA DE TIJOLOS MACICOS PRENSADOS , ASSENTADOS E REJUNTADOS COM ARGAMASSA DE CIMENTO E AREIA NO TRACO 1:8 - 1/2 VEZ.</v>
          </cell>
          <cell r="C915" t="str">
            <v>m2</v>
          </cell>
          <cell r="D915">
            <v>44.487500000000004</v>
          </cell>
          <cell r="E915">
            <v>35.590000000000003</v>
          </cell>
          <cell r="F915" t="str">
            <v>EMLURB</v>
          </cell>
        </row>
        <row r="916">
          <cell r="A916" t="str">
            <v/>
          </cell>
          <cell r="D916">
            <v>0</v>
          </cell>
        </row>
        <row r="917">
          <cell r="A917" t="str">
            <v>07.01.050</v>
          </cell>
          <cell r="B917" t="str">
            <v>ALVENARIA DE TIJOLOS MACICOS PRENSADOS , ASSENTADOS E REJUNTADOS COM ARGAMASSA DE CIMENTO E AREIA NO TRACO 1:10 - 1/2 VEZ.</v>
          </cell>
          <cell r="C917" t="str">
            <v>m2</v>
          </cell>
          <cell r="D917">
            <v>44.112499999999997</v>
          </cell>
          <cell r="E917">
            <v>35.29</v>
          </cell>
          <cell r="F917" t="str">
            <v>EMLURB</v>
          </cell>
        </row>
        <row r="918">
          <cell r="A918" t="str">
            <v/>
          </cell>
          <cell r="D918">
            <v>0</v>
          </cell>
        </row>
        <row r="919">
          <cell r="A919" t="str">
            <v>07.01.055</v>
          </cell>
          <cell r="B919" t="str">
            <v>ALVENARIA DE TIJOLOS MACICOS PRENSADOS,ASSENTADOS E REJUNTADOS COM ARGAMASSA DE CIMENTO E AREIA NO TRACO 1:6 - 1 VEZ.</v>
          </cell>
          <cell r="C919" t="str">
            <v>m2</v>
          </cell>
          <cell r="D919">
            <v>83.674999999999997</v>
          </cell>
          <cell r="E919">
            <v>66.94</v>
          </cell>
          <cell r="F919" t="str">
            <v>EMLURB</v>
          </cell>
        </row>
        <row r="920">
          <cell r="A920" t="str">
            <v/>
          </cell>
          <cell r="D920">
            <v>0</v>
          </cell>
        </row>
        <row r="921">
          <cell r="A921" t="str">
            <v>07.01.060</v>
          </cell>
          <cell r="B921" t="str">
            <v>ALVENARIA DE TIJOLOS MACICOS PRENSADOS , ASSENTADOS E REJUNTADOS COM ARGAMASSA DE CIMENTO E AREIA NO TRACO 1:10 - 1 VEZ.</v>
          </cell>
          <cell r="C921" t="str">
            <v>m2</v>
          </cell>
          <cell r="D921">
            <v>80.212500000000006</v>
          </cell>
          <cell r="E921">
            <v>64.17</v>
          </cell>
          <cell r="F921" t="str">
            <v>EMLURB</v>
          </cell>
        </row>
        <row r="922">
          <cell r="A922" t="str">
            <v/>
          </cell>
          <cell r="D922">
            <v>0</v>
          </cell>
        </row>
        <row r="923">
          <cell r="A923" t="str">
            <v>07.01.070</v>
          </cell>
          <cell r="B923" t="str">
            <v>ALVENARIA DE TIJOLOS MACICOS PRENSADOS , ASSENTADOS E REJUNTADOS COM ARGAMASSA DE CIMENTO E AREIA NO TRACO 1:12 - 1 VEZ.</v>
          </cell>
          <cell r="C923" t="str">
            <v>m2</v>
          </cell>
          <cell r="D923">
            <v>79.512500000000003</v>
          </cell>
          <cell r="E923">
            <v>63.61</v>
          </cell>
          <cell r="F923" t="str">
            <v>EMLURB</v>
          </cell>
        </row>
        <row r="924">
          <cell r="A924" t="str">
            <v/>
          </cell>
          <cell r="D924">
            <v>0</v>
          </cell>
        </row>
        <row r="925">
          <cell r="A925" t="str">
            <v>07.01.075</v>
          </cell>
          <cell r="B925" t="str">
            <v>ALVENARIA DE TIJOLOS APARENTES DE 2 FUROS,ASSENTADOS E REJUNTADOS COM ARGAMASSA DE CIMENTO E AREIA NO TRACO 1:6 - 1/2 VEZ.</v>
          </cell>
          <cell r="C925" t="str">
            <v>m2</v>
          </cell>
          <cell r="D925">
            <v>63.0625</v>
          </cell>
          <cell r="E925">
            <v>50.45</v>
          </cell>
          <cell r="F925" t="str">
            <v>EMLURB</v>
          </cell>
        </row>
        <row r="926">
          <cell r="A926" t="str">
            <v/>
          </cell>
          <cell r="D926">
            <v>0</v>
          </cell>
        </row>
        <row r="927">
          <cell r="A927" t="str">
            <v>07.01.080</v>
          </cell>
          <cell r="B927" t="str">
            <v>ALVENARIA DE TIJOLOS APARENTES DE 2 FUROS,ASSENTADOS E REJUNTADOS COM ARGAMASSA DE CIMENTO E AREIA NO TRACO 1:8 - 1/2 VEZ.</v>
          </cell>
          <cell r="C927" t="str">
            <v>m2</v>
          </cell>
          <cell r="D927">
            <v>62</v>
          </cell>
          <cell r="E927">
            <v>49.6</v>
          </cell>
          <cell r="F927" t="str">
            <v>EMLURB</v>
          </cell>
        </row>
        <row r="928">
          <cell r="A928" t="str">
            <v/>
          </cell>
          <cell r="D928">
            <v>0</v>
          </cell>
        </row>
        <row r="929">
          <cell r="A929" t="str">
            <v>07.01.090</v>
          </cell>
          <cell r="B929" t="str">
            <v>ALVENARIA DE TIJOLOS APARENTES DE 2 FUROS,ASSENTADOS E REJUNTADOS COM ARGAMASSA DE CIMENTO E AREIA NO TRACO 1:10 - 1/2 VEZ.</v>
          </cell>
          <cell r="C929" t="str">
            <v>m2</v>
          </cell>
          <cell r="D929">
            <v>61.587500000000006</v>
          </cell>
          <cell r="E929">
            <v>49.27</v>
          </cell>
          <cell r="F929" t="str">
            <v>EMLURB</v>
          </cell>
        </row>
        <row r="930">
          <cell r="A930" t="str">
            <v/>
          </cell>
          <cell r="D930">
            <v>0</v>
          </cell>
        </row>
        <row r="931">
          <cell r="A931" t="str">
            <v>07.01.095</v>
          </cell>
          <cell r="B931" t="str">
            <v>ALVENARIA DE TIJOLOS DE 6 FUROS, ASSENTADOS E REJUNTADOS COM ARGAMASSA DE CIMENTO E AREIA NO TRACO 1:6 - 1/2 VEZ.</v>
          </cell>
          <cell r="C931" t="str">
            <v>m2</v>
          </cell>
          <cell r="D931">
            <v>28.574999999999999</v>
          </cell>
          <cell r="E931">
            <v>22.86</v>
          </cell>
          <cell r="F931" t="str">
            <v>EMLURB</v>
          </cell>
        </row>
        <row r="932">
          <cell r="A932" t="str">
            <v/>
          </cell>
          <cell r="D932">
            <v>0</v>
          </cell>
        </row>
        <row r="933">
          <cell r="A933" t="str">
            <v>07.01.100</v>
          </cell>
          <cell r="B933" t="str">
            <v>ALVENARIA DE TIJOLOS DE 6 FUROS, ASSENTADOS E REJUNTADOS COM ARGAMASSA DE CIMENTO E AREIA NO TRACO 1:8 - 1/2 VEZ.</v>
          </cell>
          <cell r="C933" t="str">
            <v>m2</v>
          </cell>
          <cell r="D933">
            <v>27.912499999999998</v>
          </cell>
          <cell r="E933">
            <v>22.33</v>
          </cell>
          <cell r="F933" t="str">
            <v>EMLURB</v>
          </cell>
        </row>
        <row r="934">
          <cell r="A934" t="str">
            <v/>
          </cell>
          <cell r="D934">
            <v>0</v>
          </cell>
        </row>
        <row r="935">
          <cell r="A935" t="str">
            <v>07.01.110</v>
          </cell>
          <cell r="B935" t="str">
            <v>ALVENARIA DE TIJOLOS DE 6 FUROS, ASSENTADOS E REJUNTADOS COM ARGAMASSA DE CIMENTO E AREIA NO TRACO 1:10 - 1/2 VEZ.</v>
          </cell>
          <cell r="C935" t="str">
            <v>m2</v>
          </cell>
          <cell r="D935">
            <v>27.650000000000002</v>
          </cell>
          <cell r="E935">
            <v>22.12</v>
          </cell>
          <cell r="F935" t="str">
            <v>EMLURB</v>
          </cell>
        </row>
        <row r="936">
          <cell r="A936" t="str">
            <v/>
          </cell>
          <cell r="D936">
            <v>0</v>
          </cell>
        </row>
        <row r="937">
          <cell r="A937" t="str">
            <v>07.01.120</v>
          </cell>
          <cell r="B937" t="str">
            <v>ALVENARIA DE TIJOLOS DE 6 FUROS, ASSENTADOS E REJUNTADOS COM ARGAMASSA DE CIMENTO E AREIA NO TRACO 1:12 - 1/2 VEZ.</v>
          </cell>
          <cell r="C937" t="str">
            <v>m2</v>
          </cell>
          <cell r="D937">
            <v>27.450000000000003</v>
          </cell>
          <cell r="E937">
            <v>21.96</v>
          </cell>
          <cell r="F937" t="str">
            <v>EMLURB</v>
          </cell>
        </row>
        <row r="938">
          <cell r="A938" t="str">
            <v/>
          </cell>
          <cell r="D938">
            <v>0</v>
          </cell>
        </row>
        <row r="939">
          <cell r="A939" t="str">
            <v>07.01.125</v>
          </cell>
          <cell r="B939" t="str">
            <v>ALVENARIA DE TIJOLOS DE 6 FUROS, ASSENTADOS E REJUNTADOS COM ARGAMASSA DE CIMENTO E AREIA NO TRACO 1:6 - 1 VEZ.</v>
          </cell>
          <cell r="C939" t="str">
            <v>m2</v>
          </cell>
          <cell r="D939">
            <v>54.1</v>
          </cell>
          <cell r="E939">
            <v>43.28</v>
          </cell>
          <cell r="F939" t="str">
            <v>EMLURB</v>
          </cell>
        </row>
        <row r="940">
          <cell r="A940" t="str">
            <v/>
          </cell>
          <cell r="D940">
            <v>0</v>
          </cell>
        </row>
        <row r="941">
          <cell r="A941" t="str">
            <v>07.01.130</v>
          </cell>
          <cell r="B941" t="str">
            <v>ALVENARIA DE TIJOLOS DE 6 FUROS, ASSENTADOS E REJUNTADOS COM ARGAMASSA DE CIMENTO E AREIA NO TRACO 1:8 - 1 VEZ.</v>
          </cell>
          <cell r="C941" t="str">
            <v>m2</v>
          </cell>
          <cell r="D941">
            <v>52.087500000000006</v>
          </cell>
          <cell r="E941">
            <v>41.67</v>
          </cell>
          <cell r="F941" t="str">
            <v>EMLURB</v>
          </cell>
        </row>
        <row r="942">
          <cell r="A942" t="str">
            <v/>
          </cell>
          <cell r="D942">
            <v>0</v>
          </cell>
        </row>
        <row r="943">
          <cell r="A943" t="str">
            <v>07.01.140</v>
          </cell>
          <cell r="B943" t="str">
            <v>ALVENARIA DE TIJOLOS DE 6 FUROS, ASSENTADOS E REJUNTADOS COM ARGAMASSA DE CIMENTO E AREIA NO TRACO 1:10 - 1 VEZ.</v>
          </cell>
          <cell r="C943" t="str">
            <v>m2</v>
          </cell>
          <cell r="D943">
            <v>51.275000000000006</v>
          </cell>
          <cell r="E943">
            <v>41.02</v>
          </cell>
          <cell r="F943" t="str">
            <v>EMLURB</v>
          </cell>
        </row>
        <row r="944">
          <cell r="A944" t="str">
            <v/>
          </cell>
          <cell r="D944">
            <v>0</v>
          </cell>
        </row>
        <row r="945">
          <cell r="A945" t="str">
            <v>07.01.150</v>
          </cell>
          <cell r="B945" t="str">
            <v>ALVENARIA DE TIJOLOS DE 6 FUROS, ASSENTADOS E REJUNTADOS COM ARGAMASSA DE CIMENTO E AREIA NO TRACO 1:12 - 1 VEZ.</v>
          </cell>
          <cell r="C945" t="str">
            <v>m2</v>
          </cell>
          <cell r="D945">
            <v>50.712499999999999</v>
          </cell>
          <cell r="E945">
            <v>40.57</v>
          </cell>
          <cell r="F945" t="str">
            <v>EMLURB</v>
          </cell>
        </row>
        <row r="946">
          <cell r="A946" t="str">
            <v/>
          </cell>
          <cell r="D946">
            <v>0</v>
          </cell>
        </row>
        <row r="947">
          <cell r="A947" t="str">
            <v>07.01.155</v>
          </cell>
          <cell r="B947" t="str">
            <v>ALVENARIA DE TIJOLOS DE 8 FUROS, ASSENTADOS E REJUNTADOS COM ARGAMASSA DE CIMENTO E AREIA NO TRACO 1 6 - 1/2 VEZ.</v>
          </cell>
          <cell r="C947" t="str">
            <v>m2</v>
          </cell>
          <cell r="D947">
            <v>22.787500000000001</v>
          </cell>
          <cell r="E947">
            <v>18.23</v>
          </cell>
          <cell r="F947" t="str">
            <v>EMLURB</v>
          </cell>
        </row>
        <row r="948">
          <cell r="A948" t="str">
            <v/>
          </cell>
          <cell r="D948">
            <v>0</v>
          </cell>
        </row>
        <row r="949">
          <cell r="A949" t="str">
            <v>07.01.160</v>
          </cell>
          <cell r="B949" t="str">
            <v>ALVENARIA DE TIJOLOS DE 8 FUROS, ASSENTADOS E REJUNTADOS COM ARGAMASSA DE CIMENTO E AREIA NO TRACO 1:8 - 1/2 VEZ.</v>
          </cell>
          <cell r="C949" t="str">
            <v>m2</v>
          </cell>
          <cell r="D949">
            <v>22.337500000000002</v>
          </cell>
          <cell r="E949">
            <v>17.87</v>
          </cell>
          <cell r="F949" t="str">
            <v>EMLURB</v>
          </cell>
        </row>
        <row r="950">
          <cell r="A950" t="str">
            <v/>
          </cell>
          <cell r="D950">
            <v>0</v>
          </cell>
        </row>
        <row r="951">
          <cell r="A951" t="str">
            <v>07.01.170</v>
          </cell>
          <cell r="B951" t="str">
            <v>ALVENARIA DE TIJOLOS DE 8 FUROS, ASSENTADOS E REJUNTADOS COM ARGAMASSA DE CIMENTO E AREIA NO TRACO 1:10 - 1/2 VEZ.</v>
          </cell>
          <cell r="C951" t="str">
            <v>m2</v>
          </cell>
          <cell r="D951">
            <v>22.125</v>
          </cell>
          <cell r="E951">
            <v>17.7</v>
          </cell>
          <cell r="F951" t="str">
            <v>EMLURB</v>
          </cell>
        </row>
        <row r="952">
          <cell r="A952" t="str">
            <v/>
          </cell>
          <cell r="D952">
            <v>0</v>
          </cell>
        </row>
        <row r="953">
          <cell r="A953" t="str">
            <v>07.01.180</v>
          </cell>
          <cell r="B953" t="str">
            <v>ALVENARIA DE TIJOLOS DE 8 FUROS, ASSENTADOS E REJUNTADOS COM ARGAMASSA DE CIMENTO E AREIA NO TRACO 1:12 - 1/2 VEZ.</v>
          </cell>
          <cell r="C953" t="str">
            <v>m2</v>
          </cell>
          <cell r="D953">
            <v>22.025000000000002</v>
          </cell>
          <cell r="E953">
            <v>17.62</v>
          </cell>
          <cell r="F953" t="str">
            <v>EMLURB</v>
          </cell>
        </row>
        <row r="954">
          <cell r="A954" t="str">
            <v/>
          </cell>
          <cell r="D954">
            <v>0</v>
          </cell>
        </row>
        <row r="955">
          <cell r="A955" t="str">
            <v>07.01.185</v>
          </cell>
          <cell r="B955" t="str">
            <v>ALVENARIA DE TIJOLOS DE 8 FUROS, ASSENTADOS E REJUNTADOS COM ARGAMASSA DE CIMENTO E AREIA NO TRACO 1:6 - 1 VEZ.</v>
          </cell>
          <cell r="C955" t="str">
            <v>m2</v>
          </cell>
          <cell r="D955">
            <v>43.362499999999997</v>
          </cell>
          <cell r="E955">
            <v>34.69</v>
          </cell>
          <cell r="F955" t="str">
            <v>EMLURB</v>
          </cell>
        </row>
        <row r="956">
          <cell r="A956" t="str">
            <v/>
          </cell>
          <cell r="D956">
            <v>0</v>
          </cell>
        </row>
        <row r="957">
          <cell r="A957" t="str">
            <v>07.01.190</v>
          </cell>
          <cell r="B957" t="str">
            <v>ALVENARIA DE TIJOLOS DE 8 FUROS, ASSENTADOS E REJUNTADOS COM ARGAMASSA DE CIMENTO E AREIA NO TRACO 1:8 - 1 VEZ.</v>
          </cell>
          <cell r="C957" t="str">
            <v>m2</v>
          </cell>
          <cell r="D957">
            <v>41.725000000000001</v>
          </cell>
          <cell r="E957">
            <v>33.380000000000003</v>
          </cell>
          <cell r="F957" t="str">
            <v>EMLURB</v>
          </cell>
        </row>
        <row r="958">
          <cell r="A958" t="str">
            <v/>
          </cell>
          <cell r="D958">
            <v>0</v>
          </cell>
        </row>
        <row r="959">
          <cell r="A959" t="str">
            <v>07.01.200</v>
          </cell>
          <cell r="B959" t="str">
            <v>ALVENARIA DE TIJOLOS DE 8 FUROS, ASSENTADOS E REJUNTADOS COM ARGAMASSA DE CIMENTO E AREIA NO TRACO 1:10 - 1 VEZ.</v>
          </cell>
          <cell r="C959" t="str">
            <v>m2</v>
          </cell>
          <cell r="D959">
            <v>41.037499999999994</v>
          </cell>
          <cell r="E959">
            <v>32.83</v>
          </cell>
          <cell r="F959" t="str">
            <v>EMLURB</v>
          </cell>
        </row>
        <row r="960">
          <cell r="A960" t="str">
            <v/>
          </cell>
          <cell r="D960">
            <v>0</v>
          </cell>
        </row>
        <row r="961">
          <cell r="A961" t="str">
            <v>07.01.210</v>
          </cell>
          <cell r="B961" t="str">
            <v>ALVENARIA DE TIJOLOS DE 8 FUROS, ASSENTADOS E REJUNTADOS COM ARGAMASSA DE CIMENTO E AREIA NO TRACO 1:12 - 1 VEZ.</v>
          </cell>
          <cell r="C961" t="str">
            <v>m2</v>
          </cell>
          <cell r="D961">
            <v>40.599999999999994</v>
          </cell>
          <cell r="E961">
            <v>32.479999999999997</v>
          </cell>
          <cell r="F961" t="str">
            <v>EMLURB</v>
          </cell>
        </row>
        <row r="962">
          <cell r="A962" t="str">
            <v/>
          </cell>
          <cell r="D962">
            <v>0</v>
          </cell>
        </row>
        <row r="963">
          <cell r="A963" t="str">
            <v>07.01.212</v>
          </cell>
          <cell r="B963" t="str">
            <v>ALVENARIA ENGAIOLADA (ABERTURAS DE 9X19CM) COM TIJOLOS FURADOS 9X19X19CM, ASSENTADOS E REJUNTADOS COM ARGAMASSA DE CIMENTO E AREIA NO TRAÇO 1:3 - 1/2VEZ</v>
          </cell>
          <cell r="C963" t="str">
            <v>m2</v>
          </cell>
          <cell r="D963">
            <v>22.25</v>
          </cell>
          <cell r="E963">
            <v>17.8</v>
          </cell>
          <cell r="F963" t="str">
            <v>SEDUC</v>
          </cell>
        </row>
        <row r="964">
          <cell r="A964" t="str">
            <v/>
          </cell>
          <cell r="D964">
            <v>0</v>
          </cell>
        </row>
        <row r="965">
          <cell r="A965" t="str">
            <v>07.01.213</v>
          </cell>
          <cell r="B965" t="str">
            <v>ALVENARIA DE VEDAÇÃO COM TIJOLO CERÂMICO DE 08 FUROS-DIMENSÕESDE (9X19X19)CM, ASSENTADOS E REJUNTADOS COM ARGAMASSA DE CIMENTO E AREIA NO TRAÇO 1:7, DE 1 1/2VEZ, ESPESSURA DE 30CM .</v>
          </cell>
          <cell r="C965" t="str">
            <v>m2</v>
          </cell>
          <cell r="D965">
            <v>64.325000000000003</v>
          </cell>
          <cell r="E965">
            <v>51.46</v>
          </cell>
          <cell r="F965" t="str">
            <v>SEDUC</v>
          </cell>
        </row>
        <row r="966">
          <cell r="A966" t="str">
            <v/>
          </cell>
          <cell r="D966">
            <v>0</v>
          </cell>
        </row>
        <row r="967">
          <cell r="A967" t="str">
            <v>07.01.215</v>
          </cell>
          <cell r="B967" t="str">
            <v>ALVENARIA DE BLOCOS DE CONCRETO,DIMENSOES(10 X 20 X 40CM),ASSENTADOS E REJUNTADOS COM ARGAMASSA DE CIMENTO E AREIA NO TRACO 1:6 - 1/2 VEZ.</v>
          </cell>
          <cell r="C967" t="str">
            <v>m2</v>
          </cell>
          <cell r="D967">
            <v>29.1</v>
          </cell>
          <cell r="E967">
            <v>23.28</v>
          </cell>
          <cell r="F967" t="str">
            <v>EMLURB</v>
          </cell>
        </row>
        <row r="968">
          <cell r="A968" t="str">
            <v/>
          </cell>
          <cell r="D968">
            <v>0</v>
          </cell>
        </row>
        <row r="969">
          <cell r="A969" t="str">
            <v>07.01.220</v>
          </cell>
          <cell r="B969" t="str">
            <v>ALVENARIA DE BLOCOS DE CONCRETO , DIMENSOES (10 X 20 X 40CM),ASSENTADOS E REJUNTADOS C/ ARGAMASSA DE CIMENTO E AREIA NO TRACO 1:8 1/2 VEZ.</v>
          </cell>
          <cell r="C969" t="str">
            <v>m2</v>
          </cell>
          <cell r="D969">
            <v>28.700000000000003</v>
          </cell>
          <cell r="E969">
            <v>22.96</v>
          </cell>
          <cell r="F969" t="str">
            <v>EMLURB</v>
          </cell>
        </row>
        <row r="970">
          <cell r="A970" t="str">
            <v/>
          </cell>
          <cell r="D970">
            <v>0</v>
          </cell>
        </row>
        <row r="971">
          <cell r="A971" t="str">
            <v>07.01.225</v>
          </cell>
          <cell r="B971" t="str">
            <v>ALVENARIA DE BLOCOS DE CONCRETO,DIMENSOES(20 X 20 X 40CM),ASSENTADOS E REJUNTADOS COM ARGAMASSA DE CIMENTO E AREIA NO TRACO 1:6 - 1 VEZ.</v>
          </cell>
          <cell r="C971" t="str">
            <v>m2</v>
          </cell>
          <cell r="D971">
            <v>45.962500000000006</v>
          </cell>
          <cell r="E971">
            <v>36.770000000000003</v>
          </cell>
          <cell r="F971" t="str">
            <v>EMLURB</v>
          </cell>
        </row>
        <row r="972">
          <cell r="A972" t="str">
            <v/>
          </cell>
          <cell r="D972">
            <v>0</v>
          </cell>
        </row>
        <row r="973">
          <cell r="A973" t="str">
            <v>07.01.230</v>
          </cell>
          <cell r="B973" t="str">
            <v>ALVENARIA DE BLOCOS DE CONCRETO , DIMENSOES (20 X 20 X 40CM),ASSENTADOS E REJUNTADOS C/ ARGAMASSA DE CIMENTO E AREIA NO TRACO 1:8 1 VEZ.</v>
          </cell>
          <cell r="C973" t="str">
            <v>m2</v>
          </cell>
          <cell r="D973">
            <v>45.162500000000001</v>
          </cell>
          <cell r="E973">
            <v>36.130000000000003</v>
          </cell>
          <cell r="F973" t="str">
            <v>EMLURB</v>
          </cell>
        </row>
        <row r="974">
          <cell r="A974" t="str">
            <v/>
          </cell>
          <cell r="D974">
            <v>0</v>
          </cell>
        </row>
        <row r="975">
          <cell r="A975" t="str">
            <v>07.01.235</v>
          </cell>
          <cell r="B975" t="str">
            <v>ALVENARIA APARENTE DE BLOCOS DE CONCRETO,DIM. (10 X 20 X 40CM),ASSENTADOS E REJUNTADOS COM ARGAMASSA DE CIMENTO E AREIA NO TRACO 1:6 - 1/2 VEZ.</v>
          </cell>
          <cell r="C975" t="str">
            <v>m2</v>
          </cell>
          <cell r="D975">
            <v>32.924999999999997</v>
          </cell>
          <cell r="E975">
            <v>26.34</v>
          </cell>
          <cell r="F975" t="str">
            <v>EMLURB</v>
          </cell>
        </row>
        <row r="976">
          <cell r="A976" t="str">
            <v/>
          </cell>
          <cell r="D976">
            <v>0</v>
          </cell>
        </row>
        <row r="977">
          <cell r="A977" t="str">
            <v>07.01.240</v>
          </cell>
          <cell r="B977" t="str">
            <v>ALVENARIA APARENTE DE BLOCOS DE CONCRETO,DIM. (10 X 20 X 40CM), ASSENTADOS E REJUNTADOS COM ARGAMASSA DE CIMENTO E AREIA NO TRACO 1:8 - 1/2 VEZ.</v>
          </cell>
          <cell r="C977" t="str">
            <v>m2</v>
          </cell>
          <cell r="D977">
            <v>32.174999999999997</v>
          </cell>
          <cell r="E977">
            <v>25.74</v>
          </cell>
          <cell r="F977" t="str">
            <v>EMLURB</v>
          </cell>
        </row>
        <row r="978">
          <cell r="A978" t="str">
            <v/>
          </cell>
          <cell r="D978">
            <v>0</v>
          </cell>
        </row>
        <row r="979">
          <cell r="A979" t="str">
            <v>07.01.245</v>
          </cell>
          <cell r="B979" t="str">
            <v>ALVENARIA APARENTE DE BLOCOS DE CONCRETO,DIM. (20 X 20 X 40CM),ASSENTADOS E REJUNTADOS COM ARGAMASSA DE CIMENTO E AREIA NO TRACO 1:6 - 1 VEZ.</v>
          </cell>
          <cell r="C979" t="str">
            <v>m2</v>
          </cell>
          <cell r="D979">
            <v>49.737499999999997</v>
          </cell>
          <cell r="E979">
            <v>39.79</v>
          </cell>
          <cell r="F979" t="str">
            <v>EMLURB</v>
          </cell>
        </row>
        <row r="980">
          <cell r="A980" t="str">
            <v/>
          </cell>
          <cell r="D980">
            <v>0</v>
          </cell>
        </row>
        <row r="981">
          <cell r="A981" t="str">
            <v>07.01.250</v>
          </cell>
          <cell r="B981" t="str">
            <v>ALVENARIA APARENTE DE BLOCOS DE CONCRETO,DIM. (20 X 20 X 40CM), ASSENTADOS E REJUNTADOS COM ARGAMASSA DE CIMENTO E AREIA NO TRACO 1:8 1 VEZ.</v>
          </cell>
          <cell r="C981" t="str">
            <v>m2</v>
          </cell>
          <cell r="D981">
            <v>48.9375</v>
          </cell>
          <cell r="E981">
            <v>39.15</v>
          </cell>
          <cell r="F981" t="str">
            <v>EMLURB</v>
          </cell>
        </row>
        <row r="982">
          <cell r="A982" t="str">
            <v/>
          </cell>
          <cell r="D982">
            <v>0</v>
          </cell>
        </row>
        <row r="983">
          <cell r="A983" t="str">
            <v>07.01.261</v>
          </cell>
          <cell r="B983" t="str">
            <v>VERGA EM CONCRETO ARMADO DE 0,10X0,15M.</v>
          </cell>
          <cell r="C983" t="str">
            <v>m</v>
          </cell>
          <cell r="D983">
            <v>12.649999999999999</v>
          </cell>
          <cell r="E983">
            <v>10.119999999999999</v>
          </cell>
          <cell r="F983" t="str">
            <v>SEDUC</v>
          </cell>
        </row>
        <row r="984">
          <cell r="A984" t="str">
            <v/>
          </cell>
          <cell r="D984">
            <v>0</v>
          </cell>
        </row>
        <row r="985">
          <cell r="A985" t="str">
            <v>07.01.262</v>
          </cell>
          <cell r="B985" t="str">
            <v>VERGA EM CONCRETO ARMADO</v>
          </cell>
          <cell r="C985" t="str">
            <v>m3</v>
          </cell>
          <cell r="D985">
            <v>842.82500000000005</v>
          </cell>
          <cell r="E985">
            <v>674.26</v>
          </cell>
          <cell r="F985" t="str">
            <v>SEDUC</v>
          </cell>
        </row>
        <row r="986">
          <cell r="A986" t="str">
            <v/>
          </cell>
          <cell r="D986">
            <v>0</v>
          </cell>
        </row>
        <row r="987">
          <cell r="A987" t="str">
            <v>07.01.265</v>
          </cell>
          <cell r="B987" t="str">
            <v>FORNECIMENTO E COLOCAÇÃO DE TELA GALVANIZADA SOLDADA DE 7,50CMX50CM, PARA FIXAÇÃO DE ALVENARIA EM PILAR. A TELA SERÁ FIXADA ATRAVÉS DE ARRUELA, PORCA SEXTAVADA PINOS E FINCAPINOS</v>
          </cell>
          <cell r="C987" t="str">
            <v>Un</v>
          </cell>
          <cell r="D987">
            <v>4.6500000000000004</v>
          </cell>
          <cell r="E987">
            <v>3.72</v>
          </cell>
          <cell r="F987" t="str">
            <v>SEDUC</v>
          </cell>
        </row>
        <row r="988">
          <cell r="A988" t="str">
            <v/>
          </cell>
          <cell r="D988">
            <v>0</v>
          </cell>
        </row>
        <row r="989">
          <cell r="A989" t="str">
            <v>07.01.500</v>
          </cell>
          <cell r="B989" t="str">
            <v>EXECUÇÃO DE RASGO EM ALVENARIA PARA PASSAGEM DE TUBULAÇÃO DIAM. DE 15MM(1/2") A 25MM(1").</v>
          </cell>
          <cell r="C989" t="str">
            <v>m</v>
          </cell>
          <cell r="D989">
            <v>2.3375000000000004</v>
          </cell>
          <cell r="E989">
            <v>1.87</v>
          </cell>
          <cell r="F989" t="str">
            <v>SEDUC</v>
          </cell>
        </row>
        <row r="990">
          <cell r="A990" t="str">
            <v/>
          </cell>
          <cell r="D990">
            <v>0</v>
          </cell>
        </row>
        <row r="991">
          <cell r="A991" t="str">
            <v>07.02.010</v>
          </cell>
          <cell r="B991" t="str">
            <v>COBOGOS DE CIMENTO PRENSADO.</v>
          </cell>
          <cell r="C991" t="str">
            <v>m2</v>
          </cell>
          <cell r="D991">
            <v>69.8125</v>
          </cell>
          <cell r="E991">
            <v>55.85</v>
          </cell>
          <cell r="F991" t="str">
            <v>EMLURB</v>
          </cell>
        </row>
        <row r="992">
          <cell r="A992" t="str">
            <v/>
          </cell>
          <cell r="D992">
            <v>0</v>
          </cell>
        </row>
        <row r="993">
          <cell r="A993" t="str">
            <v>07.02.020</v>
          </cell>
          <cell r="B993" t="str">
            <v>COBOGOS CERAMICOS.</v>
          </cell>
          <cell r="C993" t="str">
            <v>m2</v>
          </cell>
          <cell r="D993">
            <v>78.137500000000003</v>
          </cell>
          <cell r="E993">
            <v>62.51</v>
          </cell>
          <cell r="F993" t="str">
            <v>EMLURB</v>
          </cell>
        </row>
        <row r="994">
          <cell r="A994" t="str">
            <v/>
          </cell>
          <cell r="D994">
            <v>0</v>
          </cell>
        </row>
        <row r="995">
          <cell r="A995" t="str">
            <v>07.02.035</v>
          </cell>
          <cell r="B995" t="str">
            <v>FORNECIMENTO E EXECUÇÃO DE ELEMENTO  VAZADO DE CONCRETO , JUNTAS DE 15 MM, COM ARGAMASSSA DE CIMENTO E AREIA NO TRAÇO 1:4, DIMENSÕES 15 X15X15CM</v>
          </cell>
          <cell r="C995" t="str">
            <v>m2</v>
          </cell>
          <cell r="D995">
            <v>106.95</v>
          </cell>
          <cell r="E995">
            <v>85.56</v>
          </cell>
          <cell r="F995" t="str">
            <v>SEDUC</v>
          </cell>
        </row>
        <row r="996">
          <cell r="A996" t="str">
            <v/>
          </cell>
          <cell r="D996">
            <v>0</v>
          </cell>
        </row>
        <row r="997">
          <cell r="A997" t="str">
            <v>07.03.010</v>
          </cell>
          <cell r="B997" t="str">
            <v>MURO COM EMBASAMENTO DE 50CM E ALTURA DA ALVENARIA DE ELEVACAO DE 1,6M, COM COLUNAS ESPACADAS DE 3 EM 3 METROS, INCLUSIVE CHAPISCO, MASSA UNICA E CAIACAO, E AINDA ESCAVACAO, REATERRO, REMOCAO DE MATERIAL ESCAVADO E CONCRETO MAGRO.</v>
          </cell>
          <cell r="C997" t="str">
            <v>m</v>
          </cell>
          <cell r="D997">
            <v>161.70000000000002</v>
          </cell>
          <cell r="E997">
            <v>129.36000000000001</v>
          </cell>
          <cell r="F997" t="str">
            <v>EMLURB</v>
          </cell>
        </row>
        <row r="998">
          <cell r="A998" t="str">
            <v/>
          </cell>
          <cell r="D998">
            <v>0</v>
          </cell>
        </row>
        <row r="999">
          <cell r="A999" t="str">
            <v>07.03.020</v>
          </cell>
          <cell r="B999" t="str">
            <v>MURO COM EMBASAMENTO DE 5O CM E ALTURA DA ALVENARIA DE ELEVACAO DE 1,8 M, COM COLUNAS ESPACADAS DE 3 EM 3 METROS, INCLUSIVE CHAPISCO, MASSA UNICA E CAIACAO,E AINDA ESCAVACAO, REATERRO, REMOCAO DO MATERIAL ESCAVADO E CONCRETO MAGRO.</v>
          </cell>
          <cell r="C999" t="str">
            <v>m</v>
          </cell>
          <cell r="D999">
            <v>176.78750000000002</v>
          </cell>
          <cell r="E999">
            <v>141.43</v>
          </cell>
          <cell r="F999" t="str">
            <v>EMLURB</v>
          </cell>
        </row>
        <row r="1000">
          <cell r="A1000" t="str">
            <v/>
          </cell>
          <cell r="D1000">
            <v>0</v>
          </cell>
        </row>
        <row r="1001">
          <cell r="A1001" t="str">
            <v>07.03.030</v>
          </cell>
          <cell r="B1001" t="str">
            <v>MURO COM EMBASAMENTO DE 30 CM E ALTURA DE 1,5 M, EM COBOGOS DE CONCRETO, COM COLUNAS EM ALVENARIA ESPACADAS DE 3 EM 3 M REVESTIDAS E CAIADAS, E AINDA ESCAVACAO, REATERRO, REMOCAO DO MATERIAL ESCAVADO E CONCRETO MAGRO.</v>
          </cell>
          <cell r="C1001" t="str">
            <v>m</v>
          </cell>
          <cell r="D1001">
            <v>137.23750000000001</v>
          </cell>
          <cell r="E1001">
            <v>109.79</v>
          </cell>
          <cell r="F1001" t="str">
            <v>EMLURB</v>
          </cell>
        </row>
        <row r="1002">
          <cell r="A1002" t="str">
            <v/>
          </cell>
          <cell r="D1002">
            <v>0</v>
          </cell>
        </row>
        <row r="1003">
          <cell r="A1003" t="str">
            <v>07.03.040</v>
          </cell>
          <cell r="B1003" t="str">
            <v>MURO COM MOURÃO E PLACA PRÉ-FABRICADA DE 1,55X0,50M DE CONCRETO ARMADO, ALTURA LIVRE 2,00M.</v>
          </cell>
          <cell r="C1003" t="str">
            <v>m</v>
          </cell>
          <cell r="D1003">
            <v>142.58749999999998</v>
          </cell>
          <cell r="E1003">
            <v>114.07</v>
          </cell>
          <cell r="F1003" t="str">
            <v>SEDUC</v>
          </cell>
        </row>
        <row r="1004">
          <cell r="A1004" t="str">
            <v/>
          </cell>
          <cell r="D1004">
            <v>0</v>
          </cell>
        </row>
        <row r="1005">
          <cell r="A1005" t="str">
            <v>07.04.010</v>
          </cell>
          <cell r="B1005" t="str">
            <v>FORNECIMENTO E ASSENTAMENTO DE DIVISORIA EM PERFIS DE ALUMINIO, TIPO AL1 (PAINEL/PAINEL), EUCATEX OU SIMILAR, SEM PORTA.</v>
          </cell>
          <cell r="C1005" t="str">
            <v>m2</v>
          </cell>
          <cell r="D1005">
            <v>74.487500000000011</v>
          </cell>
          <cell r="E1005">
            <v>59.59</v>
          </cell>
          <cell r="F1005" t="str">
            <v>EMLURB</v>
          </cell>
        </row>
        <row r="1006">
          <cell r="A1006" t="str">
            <v/>
          </cell>
          <cell r="D1006">
            <v>0</v>
          </cell>
        </row>
        <row r="1007">
          <cell r="A1007" t="str">
            <v>07.04.011</v>
          </cell>
          <cell r="B1007" t="str">
            <v>FORNECIMENTO E MONTAGEM DE PAINÉIS ARTICULADOS DIMOFLEX OU SIMILAR</v>
          </cell>
          <cell r="C1007" t="str">
            <v>m2</v>
          </cell>
          <cell r="D1007">
            <v>2625</v>
          </cell>
          <cell r="E1007">
            <v>2100</v>
          </cell>
          <cell r="F1007" t="str">
            <v>SEDUC</v>
          </cell>
        </row>
        <row r="1008">
          <cell r="A1008" t="str">
            <v/>
          </cell>
          <cell r="D1008">
            <v>0</v>
          </cell>
        </row>
        <row r="1009">
          <cell r="A1009" t="str">
            <v>07.04.015</v>
          </cell>
          <cell r="B1009" t="str">
            <v>ASSENTAMENTO (MONTAGEM) DE DIVISÓRIAS COM REAPROVEITAMENTO DE PERFIS E PAINÉIS, SEM PORTA.</v>
          </cell>
          <cell r="C1009" t="str">
            <v>m2</v>
          </cell>
          <cell r="D1009">
            <v>4.4874999999999998</v>
          </cell>
          <cell r="E1009">
            <v>3.59</v>
          </cell>
          <cell r="F1009" t="str">
            <v>SEDUC</v>
          </cell>
        </row>
        <row r="1010">
          <cell r="A1010" t="str">
            <v/>
          </cell>
          <cell r="D1010">
            <v>0</v>
          </cell>
        </row>
        <row r="1011">
          <cell r="A1011" t="str">
            <v>07.04.020</v>
          </cell>
          <cell r="B1011" t="str">
            <v>FORNECIMENTO E ASSENTAMENTO DE DIVISORIA EM PERFIS DE ALUMINIO, TIPO AL4 (PAINEL/VIDRO) , EUCATEX OU SIMILAR, SEM PORTA.</v>
          </cell>
          <cell r="C1011" t="str">
            <v>m2</v>
          </cell>
          <cell r="D1011">
            <v>85.75</v>
          </cell>
          <cell r="E1011">
            <v>68.599999999999994</v>
          </cell>
          <cell r="F1011" t="str">
            <v>EMLURB</v>
          </cell>
        </row>
        <row r="1012">
          <cell r="A1012" t="str">
            <v/>
          </cell>
          <cell r="D1012">
            <v>0</v>
          </cell>
        </row>
        <row r="1013">
          <cell r="A1013" t="str">
            <v>07.04.030</v>
          </cell>
          <cell r="B1013" t="str">
            <v>DIVISORIA EM PLACA PRE-MOLDADA DE CONCRETO COM ESPESSURA DE 7 CM E ACABAMENTO APARENTE.</v>
          </cell>
          <cell r="C1013" t="str">
            <v>m2</v>
          </cell>
          <cell r="D1013">
            <v>114.60000000000001</v>
          </cell>
          <cell r="E1013">
            <v>91.68</v>
          </cell>
          <cell r="F1013" t="str">
            <v>EMLURB</v>
          </cell>
        </row>
        <row r="1014">
          <cell r="A1014" t="str">
            <v/>
          </cell>
          <cell r="D1014">
            <v>0</v>
          </cell>
        </row>
        <row r="1015">
          <cell r="A1015" t="str">
            <v>07.04.040</v>
          </cell>
          <cell r="B1015" t="str">
            <v>FORNECIMENTO E ASSENTAMENTO DE PORTA DE 0,80X 2,10M, PARA DIVISORIA EUCATEX OU SIMILAR, COM VISOR, INCLUSIVE FERRAGENS.</v>
          </cell>
          <cell r="C1015" t="str">
            <v>UD</v>
          </cell>
          <cell r="D1015">
            <v>269.125</v>
          </cell>
          <cell r="E1015">
            <v>215.3</v>
          </cell>
          <cell r="F1015" t="str">
            <v>EMLURB</v>
          </cell>
        </row>
        <row r="1016">
          <cell r="A1016" t="str">
            <v/>
          </cell>
          <cell r="D1016">
            <v>0</v>
          </cell>
        </row>
        <row r="1017">
          <cell r="A1017" t="str">
            <v>07.04.050</v>
          </cell>
          <cell r="B1017" t="str">
            <v>FORNECIMENTO E ASSENTAMENTO DE PORTA DE 0.80X 2.10M, PARA DIVISORIA EUCATEX OU SIMILAR, SEM VISOR, INCLUSIVE FERRAGENS.</v>
          </cell>
          <cell r="C1017" t="str">
            <v>UD</v>
          </cell>
          <cell r="D1017">
            <v>200.375</v>
          </cell>
          <cell r="E1017">
            <v>160.30000000000001</v>
          </cell>
          <cell r="F1017" t="str">
            <v>EMLURB</v>
          </cell>
        </row>
        <row r="1018">
          <cell r="A1018" t="str">
            <v/>
          </cell>
          <cell r="D1018">
            <v>0</v>
          </cell>
        </row>
        <row r="1019">
          <cell r="A1019" t="str">
            <v>07.05.020</v>
          </cell>
          <cell r="B1019" t="str">
            <v>FORNECIMENTO E INSTALAÇÃO DE CERCA COM NOVE FIOS DE ARAME FARPADO E MOURÕES RETO, SEÇÃO T, H=2,20M, DE CONCRETO A CADA 2,00M. INCLUSIVE ESCAVAÇÃO, REATERRO E CONCRETO MAGRO.</v>
          </cell>
          <cell r="C1019" t="str">
            <v>m</v>
          </cell>
          <cell r="D1019">
            <v>28.237500000000001</v>
          </cell>
          <cell r="E1019">
            <v>22.59</v>
          </cell>
          <cell r="F1019" t="str">
            <v>SEDUC</v>
          </cell>
        </row>
        <row r="1020">
          <cell r="A1020" t="str">
            <v/>
          </cell>
          <cell r="D1020">
            <v>0</v>
          </cell>
        </row>
        <row r="1021">
          <cell r="A1021" t="str">
            <v>07.05.021</v>
          </cell>
          <cell r="B1021" t="str">
            <v>FORNECIMENTO E INSTALAÇÃO DE CERCA COM 9 FIOS DE ARAME GALVANIZADO LISO DE 14 BWG E MOURÕES RETO, SEÇÃO T, 2,20 METROS, DE CONCRETO A CADA 2,00M. INCLUSIVE ESCAVAÇÃO, REATERRO E CONCRETO MAGRO.</v>
          </cell>
          <cell r="C1021" t="str">
            <v>m</v>
          </cell>
          <cell r="D1021">
            <v>26.962499999999999</v>
          </cell>
          <cell r="E1021">
            <v>21.57</v>
          </cell>
          <cell r="F1021" t="str">
            <v>SEDUC</v>
          </cell>
        </row>
        <row r="1022">
          <cell r="A1022" t="str">
            <v/>
          </cell>
          <cell r="D1022">
            <v>0</v>
          </cell>
        </row>
        <row r="1023">
          <cell r="A1023" t="str">
            <v>07.05.030</v>
          </cell>
          <cell r="B1023" t="str">
            <v>ALAMBRADO COM TELA DE ARAME GALVANIZADO, ZINCADO PESADO, MALHA QUADRANGULAR 2X2", FIO 12BWG, SEM REVESTIMENTO EM PVC,  FIXADO EM MOURÕES DE CONCRETO  SEÇÃO "T " H=2,20M RETO E CHUMBADOS COM CONCRETO SIMPLES EM MURETA DE ALVENARIA EXISTENTE. ALTURA LIVRE D</v>
          </cell>
          <cell r="C1023" t="str">
            <v>m</v>
          </cell>
          <cell r="D1023">
            <v>71.924999999999997</v>
          </cell>
          <cell r="E1023">
            <v>57.54</v>
          </cell>
          <cell r="F1023" t="str">
            <v>SEDUC</v>
          </cell>
        </row>
        <row r="1024">
          <cell r="A1024" t="str">
            <v/>
          </cell>
          <cell r="D1024">
            <v>0</v>
          </cell>
        </row>
        <row r="1025">
          <cell r="A1025" t="str">
            <v>07.06.001</v>
          </cell>
          <cell r="B1025" t="str">
            <v>PAREDE EM BLOCOS DE GESSO COM 7,5CM DE ESPESSURA.</v>
          </cell>
          <cell r="C1025" t="str">
            <v>m2</v>
          </cell>
          <cell r="D1025">
            <v>30.462500000000002</v>
          </cell>
          <cell r="E1025">
            <v>24.37</v>
          </cell>
          <cell r="F1025" t="str">
            <v>SEDUC</v>
          </cell>
        </row>
        <row r="1026">
          <cell r="A1026" t="str">
            <v/>
          </cell>
          <cell r="D1026">
            <v>0</v>
          </cell>
        </row>
        <row r="1027">
          <cell r="A1027" t="str">
            <v>07.06.010</v>
          </cell>
          <cell r="B1027" t="str">
            <v>FORNECIMENTO E INSTALAÇÃO DE DIVISÓRIA DE GESSO ACARTONADO (DRYWALL), COM ESPESSURA DE 10MM.</v>
          </cell>
          <cell r="C1027" t="str">
            <v>m2</v>
          </cell>
          <cell r="D1027">
            <v>65.912499999999994</v>
          </cell>
          <cell r="E1027">
            <v>52.73</v>
          </cell>
          <cell r="F1027" t="str">
            <v>FORNECIMENTO E INSTALAÇÃO DE DIVISÓRIA DE GESSO ACARTONADO (DRYWALL), COM ESPESSURA DE 10MM.</v>
          </cell>
        </row>
        <row r="1028">
          <cell r="A1028" t="str">
            <v/>
          </cell>
          <cell r="D1028">
            <v>0</v>
          </cell>
        </row>
        <row r="1029">
          <cell r="A1029" t="str">
            <v>07.07.010</v>
          </cell>
          <cell r="B1029" t="str">
            <v>DIVISÓRIA EM GRANITO CINZA CORUMBÁ POLIDO, ESPESSURA 3CM, INCLUSIVE MONTAGEM COM FERRAGENS.</v>
          </cell>
          <cell r="C1029" t="str">
            <v>m2</v>
          </cell>
          <cell r="D1029">
            <v>360.13750000000005</v>
          </cell>
          <cell r="E1029">
            <v>288.11</v>
          </cell>
          <cell r="F1029" t="str">
            <v>SEDUC</v>
          </cell>
        </row>
        <row r="1030">
          <cell r="A1030" t="str">
            <v/>
          </cell>
          <cell r="D1030">
            <v>0</v>
          </cell>
        </row>
        <row r="1031">
          <cell r="A1031" t="str">
            <v>08.00.000</v>
          </cell>
          <cell r="B1031" t="str">
            <v>COBERTURAS E IMPERMEABILIZACOES</v>
          </cell>
          <cell r="D1031">
            <v>0</v>
          </cell>
        </row>
        <row r="1032">
          <cell r="A1032" t="str">
            <v/>
          </cell>
          <cell r="D1032">
            <v>0</v>
          </cell>
        </row>
        <row r="1033">
          <cell r="A1033" t="str">
            <v>08.01.010</v>
          </cell>
          <cell r="B1033" t="str">
            <v>ESTRUTURA DE COBERTA EM MADEIRA DE LEI, PARA TELHAS ONDULADAS DE CIMENTO AMIANTO, ALUMINIO OU PLASTICAS - VAO ATE 10 M. (OBS DA SECRETARIA:  CONFORME ITENS SE 0104, SE 0403 EO01.03 DAS ESPECIFICAÇÕES GERAIS).</v>
          </cell>
          <cell r="C1033" t="str">
            <v>m2</v>
          </cell>
          <cell r="D1033">
            <v>86.024999999999991</v>
          </cell>
          <cell r="E1033">
            <v>68.819999999999993</v>
          </cell>
          <cell r="F1033" t="str">
            <v>EMLURB</v>
          </cell>
        </row>
        <row r="1034">
          <cell r="A1034" t="str">
            <v/>
          </cell>
          <cell r="D1034">
            <v>0</v>
          </cell>
        </row>
        <row r="1035">
          <cell r="A1035" t="str">
            <v>08.01.020</v>
          </cell>
          <cell r="B1035" t="str">
            <v>ESTRUTURA DE COBERTA EM MADEIRA DE LEI, PARA TELHAS ONDULADAS DE CIMENTO AMIANTO, ALUMINIO OU PLASTICAS - VAO DE 10 A 15 M.(OBS DA SECRETARIA:  CONFORME ITENS SE 0104, SE 0403 EO01.03 DAS ESPECIFICAÇÕES GERAIS).</v>
          </cell>
          <cell r="C1035" t="str">
            <v>m2</v>
          </cell>
          <cell r="D1035">
            <v>102.5125</v>
          </cell>
          <cell r="E1035">
            <v>82.01</v>
          </cell>
          <cell r="F1035" t="str">
            <v>EMLURB</v>
          </cell>
        </row>
        <row r="1036">
          <cell r="A1036" t="str">
            <v/>
          </cell>
          <cell r="D1036">
            <v>0</v>
          </cell>
        </row>
        <row r="1037">
          <cell r="A1037" t="str">
            <v>08.01.030</v>
          </cell>
          <cell r="B1037" t="str">
            <v>ESTRUTURA DE COBERTA EM MADEIRA DE LEI, PARA TELHAS ONDULADAS DE CIMENTO AMIANTO, ALUMINIO OU PLASTICAS - VAO DE 15 A 20 M.(OBS DA SECRETARIA:  CONFORME ITENS SE 0104, SE 0403 EO01.03 DAS ESPECIFICAÇÕES GERAIS).</v>
          </cell>
          <cell r="C1037" t="str">
            <v>m2</v>
          </cell>
          <cell r="D1037">
            <v>124.01249999999999</v>
          </cell>
          <cell r="E1037">
            <v>99.21</v>
          </cell>
          <cell r="F1037" t="str">
            <v>EMLURB</v>
          </cell>
        </row>
        <row r="1038">
          <cell r="A1038" t="str">
            <v/>
          </cell>
          <cell r="D1038">
            <v>0</v>
          </cell>
        </row>
        <row r="1039">
          <cell r="A1039" t="str">
            <v>08.01.035</v>
          </cell>
          <cell r="B1039" t="str">
            <v>ESTRUTURA DE COBERTA EM MADEIRA DE LEI PARA TELHAS CERAMICAS - VAO ATE 4 M.(OBS DA SECRETARIA:  CONFORME ITENS SE 0104, SE 0403 EO01.03 DAS ESPECIFICAÇÕES GERAIS).</v>
          </cell>
          <cell r="C1039" t="str">
            <v>m2</v>
          </cell>
          <cell r="D1039">
            <v>96.300000000000011</v>
          </cell>
          <cell r="E1039">
            <v>77.040000000000006</v>
          </cell>
          <cell r="F1039" t="str">
            <v>EMLURB</v>
          </cell>
        </row>
        <row r="1040">
          <cell r="A1040" t="str">
            <v/>
          </cell>
          <cell r="D1040">
            <v>0</v>
          </cell>
        </row>
        <row r="1041">
          <cell r="A1041" t="str">
            <v>08.01.040</v>
          </cell>
          <cell r="B1041" t="str">
            <v>ESTRUTURA DE COBERTA EM MADEIRA DE LEI, PARA TELHAS CERAMICAS - VAO DE 4 A 7 M. (OBS DA SECRETARIA:  CONFORME ITENS SE 0104, SE 0403 EO01.03 DAS ESPECIFICAÇÕES GERAIS).</v>
          </cell>
          <cell r="C1041" t="str">
            <v>m2</v>
          </cell>
          <cell r="D1041">
            <v>106.30000000000001</v>
          </cell>
          <cell r="E1041">
            <v>85.04</v>
          </cell>
          <cell r="F1041" t="str">
            <v>EMLURB</v>
          </cell>
        </row>
        <row r="1042">
          <cell r="A1042" t="str">
            <v/>
          </cell>
          <cell r="D1042">
            <v>0</v>
          </cell>
        </row>
        <row r="1043">
          <cell r="A1043" t="str">
            <v>08.01.050</v>
          </cell>
          <cell r="B1043" t="str">
            <v>ESTRUTURA DE COBERTA EM MADEIRA DE LEI PARA TELHAS CERAMICAS - VAO DE 7 A 10 M. (OBS DA SECRETARIA:  CONFORME ITENS SE 0104, SE 0403 EO01.03 DAS ESPECIFICAÇÕES GERAIS).</v>
          </cell>
          <cell r="C1043" t="str">
            <v>m2</v>
          </cell>
          <cell r="D1043">
            <v>114.3</v>
          </cell>
          <cell r="E1043">
            <v>91.44</v>
          </cell>
          <cell r="F1043" t="str">
            <v>EMLURB</v>
          </cell>
        </row>
        <row r="1044">
          <cell r="A1044" t="str">
            <v/>
          </cell>
          <cell r="D1044">
            <v>0</v>
          </cell>
        </row>
        <row r="1045">
          <cell r="A1045" t="str">
            <v>08.01.060</v>
          </cell>
          <cell r="B1045" t="str">
            <v>ESTRUTURA DE COBERTA EM MADEIRA DE LEI PARA TELHAS CERAMICAS - VAO DE 10 A 13 M.(OBS DA SECRETARIA:  CONFORME ITENS SE 0104, SE 0403 EO01.03 DAS ESPECIFICAÇÕES GERAIS).</v>
          </cell>
          <cell r="C1045" t="str">
            <v>m2</v>
          </cell>
          <cell r="D1045">
            <v>125.73750000000001</v>
          </cell>
          <cell r="E1045">
            <v>100.59</v>
          </cell>
          <cell r="F1045" t="str">
            <v>EMLURB</v>
          </cell>
        </row>
        <row r="1046">
          <cell r="A1046" t="str">
            <v/>
          </cell>
          <cell r="D1046">
            <v>0</v>
          </cell>
        </row>
        <row r="1047">
          <cell r="A1047" t="str">
            <v>08.01.070</v>
          </cell>
          <cell r="B1047" t="str">
            <v>ESTRUTURA DE COBERTA EM MADEIRA DE LEI PARA TELHAS AUTOPORTANTES DE CIMENTO AMIANTO, TIPO CANALETE 90 OU KALHETAO. (OBS DA SECRETARIA:  CONFORME ITENS SE 0104, SE 0403 EO01.03 DAS ESPECIFICAÇÕES GERAIS).</v>
          </cell>
          <cell r="C1047" t="str">
            <v>m2</v>
          </cell>
          <cell r="D1047">
            <v>6.9625000000000004</v>
          </cell>
          <cell r="E1047">
            <v>5.57</v>
          </cell>
          <cell r="F1047" t="str">
            <v>EMLURB</v>
          </cell>
        </row>
        <row r="1048">
          <cell r="A1048" t="str">
            <v/>
          </cell>
          <cell r="D1048">
            <v>0</v>
          </cell>
        </row>
        <row r="1049">
          <cell r="A1049" t="str">
            <v>08.01.080</v>
          </cell>
          <cell r="B1049" t="str">
            <v>ESTRUTURA DE COBERTA EM MADEIRA DE LEI PARA TELHAS AUTOPORTANTES DE CIMENTO AMIANTO, TIPO CANALETE 49, OU KALHETA OU MAXIPLAC. (OBS DA SECRETARIA:  CONFORME ITENS SE 0104, SE 0403 EO01.03 DAS ESPECIFICAÇÕES GERAIS).</v>
          </cell>
          <cell r="C1049" t="str">
            <v>m2</v>
          </cell>
          <cell r="D1049">
            <v>11.237500000000001</v>
          </cell>
          <cell r="E1049">
            <v>8.99</v>
          </cell>
          <cell r="F1049" t="str">
            <v>EMLURB</v>
          </cell>
        </row>
        <row r="1050">
          <cell r="A1050" t="str">
            <v/>
          </cell>
          <cell r="D1050">
            <v>0</v>
          </cell>
        </row>
        <row r="1051">
          <cell r="A1051" t="str">
            <v>08.01.090</v>
          </cell>
          <cell r="B1051" t="str">
            <v>ESTRUTURA DE COBERTA EM MADEIRA DE LEI, PONTALETADA PARA TELHAS ONDULADAS DE CIMENTO AMIANTO, ALUMINIO OU PLASTICAS, SOBRE LAJE. (OBS DA SECRETARIA:  CONFORME ITENS SE 0104, SE 0403 EO01.03 DAS ESPECIFICAÇÕES GERAIS).</v>
          </cell>
          <cell r="C1051" t="str">
            <v>m2</v>
          </cell>
          <cell r="D1051">
            <v>55.7</v>
          </cell>
          <cell r="E1051">
            <v>44.56</v>
          </cell>
          <cell r="F1051" t="str">
            <v>EMLURB</v>
          </cell>
        </row>
        <row r="1052">
          <cell r="A1052" t="str">
            <v/>
          </cell>
          <cell r="D1052">
            <v>0</v>
          </cell>
        </row>
        <row r="1053">
          <cell r="A1053" t="str">
            <v>08.01.101</v>
          </cell>
          <cell r="B1053" t="str">
            <v>FORNECIMENTO E COLOCAÇÃO DE RIPA EM MADEIRA DE LEI,  DE 5X1CM  PARA COBERTA EM TELHA CERÂMICA. (OBS DA SECRETARIA:  CONFORME ITENS SE 0104, SE 0403 EO01.03 DAS ESPECIFICAÇÕES GERAIS).</v>
          </cell>
          <cell r="C1053" t="str">
            <v>m</v>
          </cell>
          <cell r="D1053">
            <v>2.2749999999999999</v>
          </cell>
          <cell r="E1053">
            <v>1.82</v>
          </cell>
          <cell r="F1053" t="str">
            <v>SEDUC</v>
          </cell>
        </row>
        <row r="1054">
          <cell r="A1054" t="str">
            <v/>
          </cell>
          <cell r="D1054">
            <v>0</v>
          </cell>
        </row>
        <row r="1055">
          <cell r="A1055" t="str">
            <v>08.01.107</v>
          </cell>
          <cell r="B1055" t="str">
            <v>FORNECIMENTO E COLOCAÇÃO DE LINHA EM MADEIRA DE LEI DE 3"x8" PARA ESTRUTURA DE COBERTA EM TELHA CERÂMICA, CONSIDERANDO ABERTURA DE ENCAIXES E FIXAÇÃO DA MESMA NA ESTRUTURA EXISTENTE. (OBS DA SECRETARIA:  CONFORME ITENS SE 0104, SE 0403 EO01.03 DAS ESPECIF</v>
          </cell>
          <cell r="C1055" t="str">
            <v>m</v>
          </cell>
          <cell r="D1055">
            <v>47.387499999999996</v>
          </cell>
          <cell r="E1055">
            <v>37.909999999999997</v>
          </cell>
          <cell r="F1055" t="str">
            <v>SEDUC</v>
          </cell>
        </row>
        <row r="1056">
          <cell r="A1056" t="str">
            <v/>
          </cell>
          <cell r="D1056">
            <v>0</v>
          </cell>
        </row>
        <row r="1057">
          <cell r="A1057" t="str">
            <v>08.01.108</v>
          </cell>
          <cell r="B1057" t="str">
            <v>FORNECIMENTO E COLOCAÇÃO DE CAIBROS EM MADEIRA DE LEI DE 1 1/2"X2" PARA COBERTA EM TELHA CERÂMICA. (OBS DA SECRETARIA:  CONFORME ITENS SE 0104, SE 0403 EO01.03 DAS ESPECIFICAÇÕES GERAIS).</v>
          </cell>
          <cell r="C1057" t="str">
            <v>m</v>
          </cell>
          <cell r="D1057">
            <v>7.2624999999999993</v>
          </cell>
          <cell r="E1057">
            <v>5.81</v>
          </cell>
          <cell r="F1057" t="str">
            <v>SEDUC</v>
          </cell>
        </row>
        <row r="1058">
          <cell r="A1058" t="str">
            <v/>
          </cell>
          <cell r="D1058">
            <v>0</v>
          </cell>
        </row>
        <row r="1059">
          <cell r="A1059" t="str">
            <v>08.01.109</v>
          </cell>
          <cell r="B1059" t="str">
            <v>RETIRADA E RECOLOCAÇÃO DE RIPA DE 5X1CM EM COBERTA, COM REAPROVEITAMENTO DO MATERIAL</v>
          </cell>
          <cell r="C1059" t="str">
            <v>m</v>
          </cell>
          <cell r="D1059">
            <v>0.86249999999999993</v>
          </cell>
          <cell r="E1059">
            <v>0.69</v>
          </cell>
          <cell r="F1059" t="str">
            <v>SEDUC</v>
          </cell>
        </row>
        <row r="1060">
          <cell r="A1060" t="str">
            <v/>
          </cell>
          <cell r="D1060">
            <v>0</v>
          </cell>
        </row>
        <row r="1061">
          <cell r="A1061" t="str">
            <v>08.01.110</v>
          </cell>
          <cell r="B1061" t="str">
            <v>FORNECIMENTO E COLOCAÇÃO DE LINHA 3"x10",EM MADEIRA DE LEI, PARA ESTRUTURA DE  COBERTA EM TELHA CERÂMICA, CONSIDERANDO ABERTURA DE ENCAIXES E FIXAÇÃO DA MESMA NA ESTRUTURA EXISTENTE. (OBS DA SECRETARIA:  CONFORME ITENS SE 0104, SE 0403 EO01.03 DAS ESPECIF</v>
          </cell>
          <cell r="C1061" t="str">
            <v>m</v>
          </cell>
          <cell r="D1061">
            <v>60.475000000000001</v>
          </cell>
          <cell r="E1061">
            <v>48.38</v>
          </cell>
          <cell r="F1061" t="str">
            <v>SEDUC</v>
          </cell>
        </row>
        <row r="1062">
          <cell r="A1062" t="str">
            <v/>
          </cell>
          <cell r="D1062">
            <v>0</v>
          </cell>
        </row>
        <row r="1063">
          <cell r="A1063" t="str">
            <v>08.01.114</v>
          </cell>
          <cell r="B1063" t="str">
            <v>EXECUÇÃO DE ESTRUTURA DE MADEIRA PARA COBERTA COM TELHAS CERÂMICAS, VÃOS DE 7,00 A 10,00M, COM REAPROVEITAMENTO DA MADEIRA.</v>
          </cell>
          <cell r="C1063" t="str">
            <v>m2</v>
          </cell>
          <cell r="D1063">
            <v>22.887499999999999</v>
          </cell>
          <cell r="E1063">
            <v>18.309999999999999</v>
          </cell>
          <cell r="F1063" t="str">
            <v>SEDUC</v>
          </cell>
        </row>
        <row r="1064">
          <cell r="A1064" t="str">
            <v/>
          </cell>
          <cell r="D1064">
            <v>0</v>
          </cell>
        </row>
        <row r="1065">
          <cell r="A1065" t="str">
            <v>08.01.115</v>
          </cell>
          <cell r="B1065" t="str">
            <v>ESTRUTURA DE COBERTA EM MADEIRA MISTA PARA TELHAS CERÂMICAS - VÃO DE 4 A 7M.</v>
          </cell>
          <cell r="C1065" t="str">
            <v>m2</v>
          </cell>
          <cell r="D1065">
            <v>68.287500000000009</v>
          </cell>
          <cell r="E1065">
            <v>54.63</v>
          </cell>
          <cell r="F1065" t="str">
            <v>SEDUC</v>
          </cell>
        </row>
        <row r="1066">
          <cell r="A1066" t="str">
            <v/>
          </cell>
          <cell r="D1066">
            <v>0</v>
          </cell>
        </row>
        <row r="1067">
          <cell r="A1067" t="str">
            <v>08.01.116</v>
          </cell>
          <cell r="B1067" t="str">
            <v>FORNECIMENTO E COLOCAÇÃO DE LINHA DE MADEIRA DE LEI 3"X4"PARA ESTRUTURA DE COBERTA EM TELHA CERÂMICA, CONSIDERANDO ABERTURA DE ENCAIXES E FIXAÇÃO DA MESMA NA ESTRUTURA EXISTENTE. (OBS DA SECRETARIA:  CONFORME ITENS SE 0104, SE 0403 EO01.03 DAS ESPECIFICAÇ</v>
          </cell>
          <cell r="C1067" t="str">
            <v>m</v>
          </cell>
          <cell r="D1067">
            <v>23.512499999999999</v>
          </cell>
          <cell r="E1067">
            <v>18.809999999999999</v>
          </cell>
          <cell r="F1067" t="str">
            <v>SEDUC</v>
          </cell>
        </row>
        <row r="1068">
          <cell r="A1068" t="str">
            <v/>
          </cell>
          <cell r="D1068">
            <v>0</v>
          </cell>
        </row>
        <row r="1069">
          <cell r="A1069" t="str">
            <v>08.01.117</v>
          </cell>
          <cell r="B1069" t="str">
            <v>FORNECIMENTO E COLOCAÇÃO DE LINHA EM MADEIRA DE LEI DE 2" X 3" PARA ESTRUTURA DE COBERTA EM TELHA CERÂMICA, COM ABERTURA DE ENCAIXES. (OBS DA SECRETARIA:  CONFORME ITENS SE 0104, SE 0403 EO01.03 DAS ESPECIFICAÇÕES GERAIS).</v>
          </cell>
          <cell r="C1069" t="str">
            <v>m</v>
          </cell>
          <cell r="D1069">
            <v>12.037500000000001</v>
          </cell>
          <cell r="E1069">
            <v>9.6300000000000008</v>
          </cell>
          <cell r="F1069" t="str">
            <v>SEDUC</v>
          </cell>
        </row>
        <row r="1070">
          <cell r="A1070" t="str">
            <v/>
          </cell>
          <cell r="D1070">
            <v>0</v>
          </cell>
        </row>
        <row r="1071">
          <cell r="A1071" t="str">
            <v>08.01.118</v>
          </cell>
          <cell r="B1071" t="str">
            <v>FORNECIMENTO E COLOCAÇÃO DE LINHA EM MADEIRA DE LEI DE 3" X 5" PARA ESTRUTURA DE COBERTA EM TELHA CERÂMICA, COM ABERTURA DE ENCAIXES. (OBS DA SECRETARIA:  CONFORME ITENS SE 0104, SE 0403 EO01.03 DAS ESPECIFICAÇÕES GERAIS).</v>
          </cell>
          <cell r="C1071" t="str">
            <v>m</v>
          </cell>
          <cell r="D1071">
            <v>32.037500000000001</v>
          </cell>
          <cell r="E1071">
            <v>25.63</v>
          </cell>
          <cell r="F1071" t="str">
            <v>SEDUC</v>
          </cell>
        </row>
        <row r="1072">
          <cell r="A1072" t="str">
            <v/>
          </cell>
          <cell r="D1072">
            <v>0</v>
          </cell>
        </row>
        <row r="1073">
          <cell r="A1073" t="str">
            <v>08.01.119</v>
          </cell>
          <cell r="B1073" t="str">
            <v>FORNECIMENTO E COLOCAÇÃO DE LINHA EM MADEIRA DE LEI DE 3" X 6" PARA ESTRUTURA DE COBERTA EM TELHA CERÂMICA, COM ABERTURA DE ENCAIXES. (OBS DA SECRETARIA:  CONFORME ITENS SE 0104, SE 0403 EO01.03 DAS ESPECIFICAÇÕES GERAIS).</v>
          </cell>
          <cell r="C1073" t="str">
            <v>m</v>
          </cell>
          <cell r="D1073">
            <v>35.262500000000003</v>
          </cell>
          <cell r="E1073">
            <v>28.21</v>
          </cell>
          <cell r="F1073" t="str">
            <v>SEDUC</v>
          </cell>
        </row>
        <row r="1074">
          <cell r="A1074" t="str">
            <v/>
          </cell>
          <cell r="D1074">
            <v>0</v>
          </cell>
        </row>
        <row r="1075">
          <cell r="A1075" t="str">
            <v>08.01.120</v>
          </cell>
          <cell r="B1075" t="str">
            <v>COLOCAÇÃO DE RIPA DE 5X1CM, COM REAPROVEITAMENTO DO MATERIAL.</v>
          </cell>
          <cell r="C1075" t="str">
            <v>m</v>
          </cell>
          <cell r="D1075">
            <v>0.6875</v>
          </cell>
          <cell r="E1075">
            <v>0.55000000000000004</v>
          </cell>
          <cell r="F1075" t="str">
            <v>SEDUC</v>
          </cell>
        </row>
        <row r="1076">
          <cell r="A1076" t="str">
            <v/>
          </cell>
          <cell r="D1076">
            <v>0</v>
          </cell>
        </row>
        <row r="1077">
          <cell r="A1077" t="str">
            <v>08.01.121</v>
          </cell>
          <cell r="B1077" t="str">
            <v>COLOCAÇÃO DE CAIBROS DE 1.1/2" X 2", COM REAPROVEITAMENTO DO MATERIAL.</v>
          </cell>
          <cell r="C1077" t="str">
            <v>m</v>
          </cell>
          <cell r="D1077">
            <v>2.5374999999999996</v>
          </cell>
          <cell r="E1077">
            <v>2.0299999999999998</v>
          </cell>
          <cell r="F1077" t="str">
            <v>SEDUC</v>
          </cell>
        </row>
        <row r="1078">
          <cell r="A1078" t="str">
            <v/>
          </cell>
          <cell r="D1078">
            <v>0</v>
          </cell>
        </row>
        <row r="1079">
          <cell r="A1079" t="str">
            <v>08.01.122</v>
          </cell>
          <cell r="B1079" t="str">
            <v>FORNECIMENTO E COLOCAÇÃO DE RIPA EM MADEIRA MISTA,  DE 5X1CM  PARA COBERTA EM TELHA CERÂMICA.</v>
          </cell>
          <cell r="C1079" t="str">
            <v>m</v>
          </cell>
          <cell r="D1079">
            <v>1.7249999999999999</v>
          </cell>
          <cell r="E1079">
            <v>1.38</v>
          </cell>
          <cell r="F1079" t="str">
            <v>SEDUC</v>
          </cell>
        </row>
        <row r="1080">
          <cell r="A1080" t="str">
            <v/>
          </cell>
          <cell r="D1080">
            <v>0</v>
          </cell>
        </row>
        <row r="1081">
          <cell r="A1081" t="str">
            <v>08.02.010</v>
          </cell>
          <cell r="B1081" t="str">
            <v>COBERTURA COM TELHAS DE CIMENTO AMIANTO DE 8 MM DE ESPESSURA TIPO KALHETAO OU CANALETE 90, SENDO A AREA MEDIDA NA PROJECAO HORIZONTAL.</v>
          </cell>
          <cell r="C1081" t="str">
            <v>m2</v>
          </cell>
          <cell r="D1081">
            <v>82.25</v>
          </cell>
          <cell r="E1081">
            <v>65.8</v>
          </cell>
          <cell r="F1081" t="str">
            <v>EMLURB</v>
          </cell>
        </row>
        <row r="1082">
          <cell r="A1082" t="str">
            <v/>
          </cell>
          <cell r="D1082">
            <v>0</v>
          </cell>
        </row>
        <row r="1083">
          <cell r="A1083" t="str">
            <v>08.02.020</v>
          </cell>
          <cell r="B1083" t="str">
            <v>COBERTURA COM TELHAS DE CIMENTO AMIANTO TIPO KALHETA OU CANALETA 49, SENDO A AREA MEDIDA NA PROJECAO HORIZONTAL.</v>
          </cell>
          <cell r="C1083" t="str">
            <v>m2</v>
          </cell>
          <cell r="D1083">
            <v>106.67500000000001</v>
          </cell>
          <cell r="E1083">
            <v>85.34</v>
          </cell>
          <cell r="F1083" t="str">
            <v>EMLURB</v>
          </cell>
        </row>
        <row r="1084">
          <cell r="A1084" t="str">
            <v/>
          </cell>
          <cell r="D1084">
            <v>0</v>
          </cell>
        </row>
        <row r="1085">
          <cell r="A1085" t="str">
            <v>08.02.030</v>
          </cell>
          <cell r="B1085" t="str">
            <v>COBERTURA COM TELHAS DE CIMENTO AMIANTO TIPO MAXIPLAC OU SIMILAR, SENDO A AREA MEDIDA NA PROJECAO HORIZONTAL.</v>
          </cell>
          <cell r="C1085" t="str">
            <v>m2</v>
          </cell>
          <cell r="D1085">
            <v>57.212500000000006</v>
          </cell>
          <cell r="E1085">
            <v>45.77</v>
          </cell>
          <cell r="F1085" t="str">
            <v>EMLURB</v>
          </cell>
        </row>
        <row r="1086">
          <cell r="A1086" t="str">
            <v/>
          </cell>
          <cell r="D1086">
            <v>0</v>
          </cell>
        </row>
        <row r="1087">
          <cell r="A1087" t="str">
            <v>08.02.040</v>
          </cell>
          <cell r="B1087" t="str">
            <v>COBERTURA COM TELHAS DE CIMENTO AMIANTO DE 6 MM DE ESPESSURA, SENDO A AREA MEDIDA NA PROJECAO HORIZONTAL.</v>
          </cell>
          <cell r="C1087" t="str">
            <v>m2</v>
          </cell>
          <cell r="D1087">
            <v>24.212500000000002</v>
          </cell>
          <cell r="E1087">
            <v>19.37</v>
          </cell>
          <cell r="F1087" t="str">
            <v>EMLURB</v>
          </cell>
        </row>
        <row r="1088">
          <cell r="A1088" t="str">
            <v/>
          </cell>
          <cell r="D1088">
            <v>0</v>
          </cell>
        </row>
        <row r="1089">
          <cell r="A1089" t="str">
            <v>08.02.041</v>
          </cell>
          <cell r="B1089" t="str">
            <v>COBERTURA COM TELHA ONDULADA DE FIBROCIMENTO SEM AMIANTO, ESPESSURA 6MM, FIXADAS COM PARAFUSO GALVANIZADO DE 8X110MM, ARRUELA GALVANIZADA DE 8MM, E ARRUELA ELÁSTICA DE VEDAÇÃO, INCLUSIVE MOVIMENTAÇÃO HORIZONTAL E VERTICAL DAS TELHAS</v>
          </cell>
          <cell r="C1089" t="str">
            <v>m2</v>
          </cell>
          <cell r="D1089">
            <v>28.362500000000001</v>
          </cell>
          <cell r="E1089">
            <v>22.69</v>
          </cell>
          <cell r="F1089" t="str">
            <v>SEDUC</v>
          </cell>
        </row>
        <row r="1090">
          <cell r="A1090" t="str">
            <v/>
          </cell>
          <cell r="D1090">
            <v>0</v>
          </cell>
        </row>
        <row r="1091">
          <cell r="A1091" t="str">
            <v>08.02.043</v>
          </cell>
          <cell r="B109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91" t="str">
            <v>m2</v>
          </cell>
          <cell r="D1091">
            <v>4.6500000000000004</v>
          </cell>
          <cell r="E1091">
            <v>3.72</v>
          </cell>
          <cell r="F1091" t="str">
            <v>SEDUC</v>
          </cell>
        </row>
        <row r="1092">
          <cell r="A1092" t="str">
            <v/>
          </cell>
          <cell r="D1092">
            <v>0</v>
          </cell>
        </row>
        <row r="1093">
          <cell r="A1093" t="str">
            <v>08.02.045</v>
          </cell>
          <cell r="B1093" t="str">
            <v>COBERTURA COM TELHA DE FIBROCIMENTO ONDULADA E=4MM,UMA ÁGUA, PERFIL ONDULADO, E=4MM, ALTURA 24MM, LARG. ÚTIL 450MM, LARGURA NOMINAL 500MM, FIXADAS COM PREGOS GALVANIZADOS TIPO TELHEIRO 18X27 E ARRUELA ELÁSTICA DE VEDAÇÃO.</v>
          </cell>
          <cell r="C1093" t="str">
            <v>m2</v>
          </cell>
          <cell r="D1093">
            <v>17.0625</v>
          </cell>
          <cell r="E1093">
            <v>13.65</v>
          </cell>
          <cell r="F1093" t="str">
            <v>SEDUC</v>
          </cell>
        </row>
        <row r="1094">
          <cell r="A1094" t="str">
            <v/>
          </cell>
          <cell r="D1094">
            <v>0</v>
          </cell>
        </row>
        <row r="1095">
          <cell r="A1095" t="str">
            <v>08.02.048</v>
          </cell>
          <cell r="B1095" t="str">
            <v>COBERTURA COM TELHA DE FIBROCIMENTO ONDULADA E=8MM,UMA ÁGUA,   COMP.2,44M, LARG. 1,10M, P/ 03 APOIOS, FIXADAS COM PARAFUSOS COM ROSCA SOBERBA GALVANIZADO DIAM. 8MM E COMP. 110MM, INCLUSIVE CONJUNTO DE VEDAÇÃO.</v>
          </cell>
          <cell r="C1095" t="str">
            <v>m2</v>
          </cell>
          <cell r="D1095">
            <v>40.925000000000004</v>
          </cell>
          <cell r="E1095">
            <v>32.74</v>
          </cell>
          <cell r="F1095" t="str">
            <v>SEDUC</v>
          </cell>
        </row>
        <row r="1096">
          <cell r="A1096" t="str">
            <v/>
          </cell>
          <cell r="D1096">
            <v>0</v>
          </cell>
        </row>
        <row r="1097">
          <cell r="A1097" t="str">
            <v>08.02.049</v>
          </cell>
          <cell r="B1097" t="str">
            <v>FORNECIMENTO E COLOCAÇÃO DE CUMEEIRA NORMAL DE FIBROCIMENTO DE 1,10X0,60X0,006M, INCLUSIVE CONJUNTO DE FIXAÇÃO.</v>
          </cell>
          <cell r="C1097" t="str">
            <v>m</v>
          </cell>
          <cell r="D1097">
            <v>38.362500000000004</v>
          </cell>
          <cell r="E1097">
            <v>30.69</v>
          </cell>
          <cell r="F1097" t="str">
            <v>SEDUC</v>
          </cell>
        </row>
        <row r="1098">
          <cell r="A1098" t="str">
            <v/>
          </cell>
          <cell r="D1098">
            <v>0</v>
          </cell>
        </row>
        <row r="1099">
          <cell r="A1099" t="str">
            <v>08.02.050</v>
          </cell>
          <cell r="B1099" t="str">
            <v>COBERTURA COM TELHAS DE CHAPA ONDULADA DE ALUMINIO DE O,5 MM DE ESPESSURA.</v>
          </cell>
          <cell r="C1099" t="str">
            <v>m2</v>
          </cell>
          <cell r="D1099">
            <v>60.1875</v>
          </cell>
          <cell r="E1099">
            <v>48.15</v>
          </cell>
          <cell r="F1099" t="str">
            <v>EMLURB</v>
          </cell>
        </row>
        <row r="1100">
          <cell r="A1100" t="str">
            <v/>
          </cell>
          <cell r="D1100">
            <v>0</v>
          </cell>
        </row>
        <row r="1101">
          <cell r="A1101" t="str">
            <v>08.02.055</v>
          </cell>
          <cell r="B1101" t="str">
            <v>COBERTURA COM TELHA DE ALUMÍNIO ENVERNIZADA OU PINTADA, PERFIL TRAPEZOIDAL, COM REAPROVEITAMENTO DAS TELHAS. INCLUSO GANCHOS DE ALUMÍNIO (CONJUNTO) COM PORCA E ARRUELA COMPRIMENTO 300MM E DIÂMETRO DE 1/4".</v>
          </cell>
          <cell r="C1101" t="str">
            <v>m2</v>
          </cell>
          <cell r="D1101">
            <v>8.4125000000000014</v>
          </cell>
          <cell r="E1101">
            <v>6.73</v>
          </cell>
          <cell r="F1101" t="str">
            <v>SEDUC</v>
          </cell>
        </row>
        <row r="1102">
          <cell r="A1102" t="str">
            <v/>
          </cell>
          <cell r="D1102">
            <v>0</v>
          </cell>
        </row>
        <row r="1103">
          <cell r="A1103" t="str">
            <v>08.02.066</v>
          </cell>
          <cell r="B1103" t="str">
            <v>LAVAGEM DE TELHA CERÂMICA COM ESCOVA DE MADEIRA E SOLUÇÃO DE AGUA E CLORO PARA RETIRADA DO MOFO, INCLUINDO O TRANSPORTE HORIZONTAL A UMA DISTÂNCIA DE ATÉ 50M PARA ARMAZENAMENTO DA MESMA.</v>
          </cell>
          <cell r="C1103" t="str">
            <v>m2</v>
          </cell>
          <cell r="D1103">
            <v>5.7249999999999996</v>
          </cell>
          <cell r="E1103">
            <v>4.58</v>
          </cell>
          <cell r="F1103" t="str">
            <v>SEDUC</v>
          </cell>
        </row>
        <row r="1104">
          <cell r="A1104" t="str">
            <v/>
          </cell>
          <cell r="D1104">
            <v>0</v>
          </cell>
        </row>
        <row r="1105">
          <cell r="A1105" t="str">
            <v>08.02.067</v>
          </cell>
          <cell r="B1105" t="str">
            <v>LAVAGEM DE TELHAS DE FIBROCIMENTO, INCLUINDO CLORO E ESCOVA COM CERDAS DE NYLON PARA LIMPEZA DO MOFO E TRANSPORTE HORIZONTAL DE 50M DA MESMA.</v>
          </cell>
          <cell r="C1105" t="str">
            <v>m2</v>
          </cell>
          <cell r="D1105">
            <v>2.4375</v>
          </cell>
          <cell r="E1105">
            <v>1.95</v>
          </cell>
          <cell r="F1105" t="str">
            <v>SEDUC</v>
          </cell>
        </row>
        <row r="1106">
          <cell r="A1106" t="str">
            <v/>
          </cell>
          <cell r="D1106">
            <v>0</v>
          </cell>
        </row>
        <row r="1107">
          <cell r="A1107" t="str">
            <v>08.02.068</v>
          </cell>
          <cell r="B1107" t="str">
            <v>EMBOÇAMENTO DA ÚLTIMA FIADA DE TELHA CERÂMICA COM ARGAMASSA DE CIMENTO,CAL HIDRATADA E AREIA SEM PENEIRAR, NO TRAÇO 1:2:9 - BEIRA E BICA</v>
          </cell>
          <cell r="C1107" t="str">
            <v>m</v>
          </cell>
          <cell r="D1107">
            <v>4.875</v>
          </cell>
          <cell r="E1107">
            <v>3.9</v>
          </cell>
          <cell r="F1107" t="str">
            <v>SEDUC</v>
          </cell>
        </row>
        <row r="1108">
          <cell r="A1108" t="str">
            <v/>
          </cell>
          <cell r="D1108">
            <v>0</v>
          </cell>
        </row>
        <row r="1109">
          <cell r="A1109" t="str">
            <v>08.02.069</v>
          </cell>
          <cell r="B1109" t="str">
            <v>COLOCAÇÃO DE TELHAS CERÂMICAS FRANCESA COM APROVEITAMENTO DAS TELHAS EXISTENTES, INCLUSIVE TRANSPORTE VERTICAL.</v>
          </cell>
          <cell r="C1109" t="str">
            <v>m2</v>
          </cell>
          <cell r="D1109">
            <v>10.199999999999999</v>
          </cell>
          <cell r="E1109">
            <v>8.16</v>
          </cell>
          <cell r="F1109" t="str">
            <v>SEDUC</v>
          </cell>
        </row>
        <row r="1110">
          <cell r="A1110" t="str">
            <v/>
          </cell>
          <cell r="D1110">
            <v>0</v>
          </cell>
        </row>
        <row r="1111">
          <cell r="A1111" t="str">
            <v>08.02.072</v>
          </cell>
          <cell r="B1111" t="str">
            <v>COLOCAÇÃO DE TELHAS CERÂMICAS COLONIAIS COM APROVEITAMENTO DE 100% DAS TELHAS EXISTENTES, INCLUSIVE TRANSPORTE VERTICAL SEM EMBOÇAMENTO.</v>
          </cell>
          <cell r="C1111" t="str">
            <v>m2</v>
          </cell>
          <cell r="D1111">
            <v>10.199999999999999</v>
          </cell>
          <cell r="E1111">
            <v>8.16</v>
          </cell>
          <cell r="F1111" t="str">
            <v>SEDUC</v>
          </cell>
        </row>
        <row r="1112">
          <cell r="A1112" t="str">
            <v/>
          </cell>
          <cell r="D1112">
            <v>0</v>
          </cell>
        </row>
        <row r="1113">
          <cell r="A1113" t="str">
            <v>08.02.080</v>
          </cell>
          <cell r="B1113" t="str">
            <v>EXECUÇÃO DE ALGEROZ EM CONCRETO ARMADO DE 0,30X 0,05 M, INCLUINDO CONCRETO  FORMA  ARMAÇÃO E ESCORAMENTO.</v>
          </cell>
          <cell r="C1113" t="str">
            <v>m</v>
          </cell>
          <cell r="D1113">
            <v>29.075000000000003</v>
          </cell>
          <cell r="E1113">
            <v>23.26</v>
          </cell>
          <cell r="F1113" t="str">
            <v>SEDUC</v>
          </cell>
        </row>
        <row r="1114">
          <cell r="A1114" t="str">
            <v/>
          </cell>
          <cell r="D1114">
            <v>0</v>
          </cell>
        </row>
        <row r="1115">
          <cell r="A1115" t="str">
            <v>08.02.090</v>
          </cell>
          <cell r="B1115" t="str">
            <v>EXECUÇÃO DE CUMEEIRA COM TELHAS CERÂMICAS TIPO COLONIAL CANAL, INCL. EMBOÇAMENTO COM ARGAMASSA DE CIMENTO, CAL HIDRATADA E AREIA SEM PENEIRAR, NO TRAÇO 1:2:9, E TRANSPORTE.</v>
          </cell>
          <cell r="C1115" t="str">
            <v>m</v>
          </cell>
          <cell r="D1115">
            <v>11.825000000000001</v>
          </cell>
          <cell r="E1115">
            <v>9.4600000000000009</v>
          </cell>
          <cell r="F1115" t="str">
            <v>SEDUC</v>
          </cell>
        </row>
        <row r="1116">
          <cell r="A1116" t="str">
            <v/>
          </cell>
          <cell r="D1116">
            <v>0</v>
          </cell>
        </row>
        <row r="1117">
          <cell r="A1117" t="str">
            <v>08.02.091</v>
          </cell>
          <cell r="B1117" t="str">
            <v>CAPOTE/CUMEEIRA PARA COBERTA COM TELHAS CERÂMICAS TIPO FRANCESA, EMBOÇADAS COM ARGAMASSA DE CIMENTO, CAL HIDRATADA E AREIA SEM PENEIRAR, NO TRAÇO 1:2:9, INCLUSIVE TRANSPORTE VERTICAL.</v>
          </cell>
          <cell r="C1117" t="str">
            <v>m</v>
          </cell>
          <cell r="D1117">
            <v>24.6</v>
          </cell>
          <cell r="E1117">
            <v>19.68</v>
          </cell>
          <cell r="F1117" t="str">
            <v>SEDUC</v>
          </cell>
        </row>
        <row r="1118">
          <cell r="A1118" t="str">
            <v/>
          </cell>
          <cell r="D1118">
            <v>0</v>
          </cell>
        </row>
        <row r="1119">
          <cell r="A1119" t="str">
            <v>08.02.092</v>
          </cell>
          <cell r="B1119" t="str">
            <v>CUMEEIRA/CAPOTE PARA COBERTA COM TELHAS CERÂMICAS TIPO KITAMBAR.</v>
          </cell>
          <cell r="C1119" t="str">
            <v>m</v>
          </cell>
          <cell r="D1119">
            <v>20.85</v>
          </cell>
          <cell r="E1119">
            <v>16.68</v>
          </cell>
          <cell r="F1119" t="str">
            <v>SEDUC</v>
          </cell>
        </row>
        <row r="1120">
          <cell r="A1120" t="str">
            <v/>
          </cell>
          <cell r="D1120">
            <v>0</v>
          </cell>
        </row>
        <row r="1121">
          <cell r="A1121" t="str">
            <v>08.02.093</v>
          </cell>
          <cell r="B1121" t="str">
            <v>ÚLTIMA FIADA  NA LATERAL (VIRADA) DE TELHA CERÂMICA TIPO CANAL E EMBOÇAMENTO COM ARGAMASSA DE CIMENTO, CAL HIDRATADA E AREIA SEM PENEIRAR, NO TRAÇO 1:2:9.</v>
          </cell>
          <cell r="C1121" t="str">
            <v>m</v>
          </cell>
          <cell r="D1121">
            <v>8.8875000000000011</v>
          </cell>
          <cell r="E1121">
            <v>7.11</v>
          </cell>
          <cell r="F1121" t="str">
            <v>SEDUC</v>
          </cell>
        </row>
        <row r="1122">
          <cell r="A1122" t="str">
            <v/>
          </cell>
          <cell r="D1122">
            <v>0</v>
          </cell>
        </row>
        <row r="1123">
          <cell r="A1123" t="str">
            <v>08.02.095</v>
          </cell>
          <cell r="B1123" t="str">
            <v>FORNECIMENTO E COLOCAÇÃO DE TELHAS CERÂMICAS COLONIAL - CANAL DE 1ª QUALIDADE, INCLUSIVE TRANSPORTE VERTICAL, SEM EMBOÇAMENTO.</v>
          </cell>
          <cell r="C1123" t="str">
            <v>m2</v>
          </cell>
          <cell r="D1123">
            <v>22.987500000000001</v>
          </cell>
          <cell r="E1123">
            <v>18.39</v>
          </cell>
          <cell r="F1123" t="str">
            <v>SEDUC</v>
          </cell>
        </row>
        <row r="1124">
          <cell r="A1124" t="str">
            <v/>
          </cell>
          <cell r="D1124">
            <v>0</v>
          </cell>
        </row>
        <row r="1125">
          <cell r="A1125" t="str">
            <v>08.02.096</v>
          </cell>
          <cell r="B1125" t="str">
            <v>FIXAÇÃO DE TELHAS CERÂMICAS TIPO CANAL COM A UTILIZAÇÃO DE GANCHOS CONFECCIONADOS DE ARAME 14 GALVANIZADO, A SER UTILIZADO NA ESCOLA ROTARY ALTO DO PASCOAL.</v>
          </cell>
          <cell r="C1125" t="str">
            <v>m2</v>
          </cell>
          <cell r="D1125">
            <v>8.2625000000000011</v>
          </cell>
          <cell r="E1125">
            <v>6.61</v>
          </cell>
          <cell r="F1125" t="str">
            <v>SEDUC</v>
          </cell>
        </row>
        <row r="1126">
          <cell r="A1126" t="str">
            <v/>
          </cell>
          <cell r="D1126">
            <v>0</v>
          </cell>
        </row>
        <row r="1127">
          <cell r="A1127" t="str">
            <v>08.02.097</v>
          </cell>
          <cell r="B1127" t="str">
            <v>COBERTURA COM TELHA METÁLICA TIPO SANDUICHE ENVERNIZADA OU PINTADA.</v>
          </cell>
          <cell r="C1127" t="str">
            <v>m2</v>
          </cell>
          <cell r="D1127">
            <v>125.36250000000001</v>
          </cell>
          <cell r="E1127">
            <v>100.29</v>
          </cell>
          <cell r="F1127" t="str">
            <v>SEDUC</v>
          </cell>
        </row>
        <row r="1128">
          <cell r="A1128" t="str">
            <v/>
          </cell>
          <cell r="D1128">
            <v>0</v>
          </cell>
        </row>
        <row r="1129">
          <cell r="A1129" t="str">
            <v>08.02.098</v>
          </cell>
          <cell r="B1129" t="str">
            <v>FORNECIMENTO E COLOCAÇÃO DETELHA CERÂMICA COLONIAL - CINCERA OU SIMILAR, INCLINAÇÃO MÍNIMA DE 30%, INCLUSIVE TRANSPORTE VERTICAL SEM EMBOÇAMENTO</v>
          </cell>
          <cell r="C1129" t="str">
            <v>m2</v>
          </cell>
          <cell r="D1129">
            <v>30.35</v>
          </cell>
          <cell r="E1129">
            <v>24.28</v>
          </cell>
          <cell r="F1129" t="str">
            <v>SEDUC</v>
          </cell>
        </row>
        <row r="1130">
          <cell r="A1130" t="str">
            <v/>
          </cell>
          <cell r="D1130">
            <v>0</v>
          </cell>
        </row>
        <row r="1131">
          <cell r="A1131" t="str">
            <v>08.02.099</v>
          </cell>
          <cell r="B1131" t="str">
            <v>FORNECIMENTO E COLOCAÇÃO DE CUMEEIRA EM CHAPA GALVALUME PINTADA NA FACE SUPERIOR.</v>
          </cell>
          <cell r="C1131" t="str">
            <v>m</v>
          </cell>
          <cell r="D1131">
            <v>42.85</v>
          </cell>
          <cell r="E1131">
            <v>34.28</v>
          </cell>
          <cell r="F1131" t="str">
            <v>SEDUC</v>
          </cell>
        </row>
        <row r="1132">
          <cell r="A1132" t="str">
            <v/>
          </cell>
          <cell r="D1132">
            <v>0</v>
          </cell>
        </row>
        <row r="1133">
          <cell r="A1133" t="str">
            <v>08.03.010</v>
          </cell>
          <cell r="B1133" t="str">
            <v>CALHA DE CHAPA GALVANIZADA N. 26.</v>
          </cell>
          <cell r="C1133" t="str">
            <v>m</v>
          </cell>
          <cell r="D1133">
            <v>25.837500000000002</v>
          </cell>
          <cell r="E1133">
            <v>20.67</v>
          </cell>
          <cell r="F1133" t="str">
            <v>EMLURB</v>
          </cell>
        </row>
        <row r="1134">
          <cell r="A1134" t="str">
            <v/>
          </cell>
          <cell r="D1134">
            <v>0</v>
          </cell>
        </row>
        <row r="1135">
          <cell r="A1135" t="str">
            <v>08.03.011</v>
          </cell>
          <cell r="B1135" t="str">
            <v>FORNECIMENTO E EXECUÇÃO DE CALHA TIPO "MEIA CANA" EM CHAPA GALVANIZADA Nº 26, ESPESSURA DE 0,50MM, COM 20CM DE DIÂMETRO, INCLUSIVE SUPORTES PARA SUSTENTAÇÃO A CADA METRO.</v>
          </cell>
          <cell r="C1135" t="str">
            <v>m</v>
          </cell>
          <cell r="D1135">
            <v>64.349999999999994</v>
          </cell>
          <cell r="E1135">
            <v>51.48</v>
          </cell>
          <cell r="F1135" t="str">
            <v>SEDUC</v>
          </cell>
        </row>
        <row r="1136">
          <cell r="A1136" t="str">
            <v/>
          </cell>
          <cell r="D1136">
            <v>0</v>
          </cell>
        </row>
        <row r="1137">
          <cell r="A1137" t="str">
            <v>08.03.020</v>
          </cell>
          <cell r="B1137" t="str">
            <v>FORNECIMENTO E EXECUÇÃO DE CALHA DE ALUMÍNIO ESP. 0,5MM, COM LARGURA DE 0,80M E ALTURA DE 0,20M.</v>
          </cell>
          <cell r="C1137" t="str">
            <v>m</v>
          </cell>
          <cell r="D1137">
            <v>102.85</v>
          </cell>
          <cell r="E1137">
            <v>82.28</v>
          </cell>
          <cell r="F1137" t="str">
            <v>SEDUC</v>
          </cell>
        </row>
        <row r="1138">
          <cell r="A1138" t="str">
            <v/>
          </cell>
          <cell r="D1138">
            <v>0</v>
          </cell>
        </row>
        <row r="1139">
          <cell r="A1139" t="str">
            <v>08.03.021</v>
          </cell>
          <cell r="B1139" t="str">
            <v>FORNECIMENTO E INSTALAÇÃO DE COMPLEMENTO DE CALHA EM ALUMÍNIO COM 0,5MM DE ESPESSURA E COM 1,00M DE LARGURA.</v>
          </cell>
          <cell r="C1139" t="str">
            <v>Un</v>
          </cell>
          <cell r="D1139">
            <v>58.737500000000004</v>
          </cell>
          <cell r="E1139">
            <v>46.99</v>
          </cell>
          <cell r="F1139" t="str">
            <v>SEE</v>
          </cell>
        </row>
        <row r="1140">
          <cell r="A1140" t="str">
            <v/>
          </cell>
          <cell r="D1140">
            <v>0</v>
          </cell>
        </row>
        <row r="1141">
          <cell r="A1141" t="str">
            <v>08.03.022</v>
          </cell>
          <cell r="B1141" t="str">
            <v>FORNECIMENTO E INSTALAÇÃO DE CALHA DE ALUMÍNIO ESP. 0,8MM, COM LARGURA DE 0,30M E ALTURA DE 0,15M, FIXADA EM ESTRUTURA METÁLICA ATRAVÉS DE SUPORTE DE FERRO EM BARRA CHATA DE 3/4"X1/4" COM 1,40M DE COMPRIMENTO A CADA 1,00M.</v>
          </cell>
          <cell r="C1141" t="str">
            <v>m</v>
          </cell>
          <cell r="D1141">
            <v>90.625</v>
          </cell>
          <cell r="E1141">
            <v>72.5</v>
          </cell>
          <cell r="F1141" t="str">
            <v>SEDUC</v>
          </cell>
        </row>
        <row r="1142">
          <cell r="A1142" t="str">
            <v/>
          </cell>
          <cell r="D1142">
            <v>0</v>
          </cell>
        </row>
        <row r="1143">
          <cell r="A1143" t="str">
            <v>08.03.030</v>
          </cell>
          <cell r="B1143" t="str">
            <v>FORNECIMENTO E INSTALAÇÃO DE CALHA DE PVC  PARA ESCOAMENTO DE ÁGUAS PLUVIAIS DN 125 AQUAPLUV TIGRE OU SIMILAR. INCLUSIVE SUPORTES DE APOIO ZINCADO A CADA 1,00M, BOCAL DE SAÍDA, CABECEIRAS, EMENDAS, GRELHA FLEXÍVEL E VEDAÇÕES.</v>
          </cell>
          <cell r="C1143" t="str">
            <v>m</v>
          </cell>
          <cell r="D1143">
            <v>87.137499999999989</v>
          </cell>
          <cell r="E1143">
            <v>69.709999999999994</v>
          </cell>
          <cell r="F1143" t="str">
            <v>SEDUC</v>
          </cell>
        </row>
        <row r="1144">
          <cell r="A1144" t="str">
            <v/>
          </cell>
          <cell r="D1144">
            <v>0</v>
          </cell>
        </row>
        <row r="1145">
          <cell r="A1145" t="str">
            <v>08.03.031</v>
          </cell>
          <cell r="B1145" t="str">
            <v>FORNECIMENTO E INSTALAÇÃO DE CONDUTOR PARA ENCAIXE EM CALHA  DE PVC PARA ESCOAMENTO DE ÁGUAS PLUVIAIS DN 88 AQUAPLUV TIGRE OU SIMILAR. INCLUSIVE ABRAÇADEIRAS E ACOPLAMENTO A CADA 3M.</v>
          </cell>
          <cell r="C1145" t="str">
            <v>m</v>
          </cell>
          <cell r="D1145">
            <v>62.875</v>
          </cell>
          <cell r="E1145">
            <v>50.3</v>
          </cell>
          <cell r="F1145" t="str">
            <v>SEDUC</v>
          </cell>
        </row>
        <row r="1146">
          <cell r="A1146" t="str">
            <v/>
          </cell>
          <cell r="D1146">
            <v>0</v>
          </cell>
        </row>
        <row r="1147">
          <cell r="A1147" t="str">
            <v>08.03.050</v>
          </cell>
          <cell r="B1147" t="str">
            <v>FORNECIMENTO E COLOCAÇÃO DE TELHA DE FIBRA VEGETAL COM BETUME, ONDULINE ECOLÓGICA, 2,00X0,95X0,028M, NA COR AZUL/VERDE, INCLUSIVE CONJUNTO DE FIXAÇÃO.</v>
          </cell>
          <cell r="C1147" t="str">
            <v>m2</v>
          </cell>
          <cell r="D1147">
            <v>36.800000000000004</v>
          </cell>
          <cell r="E1147">
            <v>29.44</v>
          </cell>
          <cell r="F1147" t="str">
            <v>SEDUC</v>
          </cell>
        </row>
        <row r="1148">
          <cell r="A1148" t="str">
            <v/>
          </cell>
          <cell r="D1148">
            <v>0</v>
          </cell>
        </row>
        <row r="1149">
          <cell r="A1149" t="str">
            <v>08.03.051</v>
          </cell>
          <cell r="B1149" t="str">
            <v>FORNECIMENTO E COLOCAÇÃO DE TELHA DE FIBRA VEGETAL COM BETUME, ONDULINE ECOLÓGICA, 2,00X0,95X0,028M, NA COR VERMELHA, INCLUSIVE CONJUNTO DE FIXAÇÃO.</v>
          </cell>
          <cell r="C1149" t="str">
            <v>m2</v>
          </cell>
          <cell r="D1149">
            <v>35.3125</v>
          </cell>
          <cell r="E1149">
            <v>28.25</v>
          </cell>
          <cell r="F1149" t="str">
            <v>SEDUC</v>
          </cell>
        </row>
        <row r="1150">
          <cell r="A1150" t="str">
            <v/>
          </cell>
          <cell r="D1150">
            <v>0</v>
          </cell>
        </row>
        <row r="1151">
          <cell r="A1151" t="str">
            <v>08.03.055</v>
          </cell>
          <cell r="B1151" t="str">
            <v>FORNECIMENTO E COLOCAÇÃO DE CUMEEIRA PARA TELHA DE FIBRA VEGETAL COM BETUME, ONDULINE ECOLÓGICA, 2,00X0,50M, NA COR VERMELHA, INCLUSIVE CONJUNTO DE FIXAÇÃO.</v>
          </cell>
          <cell r="C1151" t="str">
            <v>m</v>
          </cell>
          <cell r="D1151">
            <v>60.412499999999994</v>
          </cell>
          <cell r="E1151">
            <v>48.33</v>
          </cell>
          <cell r="F1151" t="str">
            <v>SEDUC</v>
          </cell>
        </row>
        <row r="1152">
          <cell r="A1152" t="str">
            <v/>
          </cell>
          <cell r="D1152">
            <v>0</v>
          </cell>
        </row>
        <row r="1153">
          <cell r="A1153" t="str">
            <v>08.03.060</v>
          </cell>
          <cell r="B1153" t="str">
            <v xml:space="preserve">FORNECIMENTO E INSTALAÇÃO DE TELHA TRANSLÚCIDA DE FIBRA DE VIDRO, UMA ÁGUA, PERFIL ONDULADO, ESP.=0.08MM - 2,13X1,10M, PARA FIXAÇÃO COM PARAFUSO GALVANIZADO COM ARRUELA DE PLÁSTICO OU BORRACHA.INCLINAÇÃO 27%.   </v>
          </cell>
          <cell r="C1153" t="str">
            <v>m2</v>
          </cell>
          <cell r="D1153">
            <v>56.024999999999999</v>
          </cell>
          <cell r="E1153">
            <v>44.82</v>
          </cell>
          <cell r="F1153" t="str">
            <v>SEDUC</v>
          </cell>
        </row>
        <row r="1154">
          <cell r="A1154" t="str">
            <v/>
          </cell>
          <cell r="D1154">
            <v>0</v>
          </cell>
        </row>
        <row r="1155">
          <cell r="A1155" t="str">
            <v>08.03.070</v>
          </cell>
          <cell r="B1155" t="str">
            <v>COBERTURA COM CHAPA DE POLICARBONATO.</v>
          </cell>
          <cell r="C1155" t="str">
            <v>m2</v>
          </cell>
          <cell r="D1155">
            <v>53.287500000000001</v>
          </cell>
          <cell r="E1155">
            <v>42.63</v>
          </cell>
          <cell r="F1155" t="str">
            <v>SEDUC</v>
          </cell>
        </row>
        <row r="1156">
          <cell r="A1156" t="str">
            <v/>
          </cell>
          <cell r="D1156">
            <v>0</v>
          </cell>
        </row>
        <row r="1157">
          <cell r="A1157" t="str">
            <v>08.04.010</v>
          </cell>
          <cell r="B1157" t="str">
            <v>IMPERMEABILIZACAO,EMPREGANDO ARGAMASSA DE CIMENTO E AREIA GROSSA NO TRACO 1:3 COM SIKA 1 -ESPESSURA DE 3 CM.</v>
          </cell>
          <cell r="C1157" t="str">
            <v>m2</v>
          </cell>
          <cell r="D1157">
            <v>26.262500000000003</v>
          </cell>
          <cell r="E1157">
            <v>21.01</v>
          </cell>
          <cell r="F1157" t="str">
            <v>EMLURB</v>
          </cell>
        </row>
        <row r="1158">
          <cell r="A1158" t="str">
            <v/>
          </cell>
          <cell r="D1158">
            <v>0</v>
          </cell>
        </row>
        <row r="1159">
          <cell r="A1159" t="str">
            <v>08.04.020</v>
          </cell>
          <cell r="B1159" t="str">
            <v>IMPERMEABILIZACAO COM HIDROASFALTO REFORCADO COM VEU DE POLIESTER, PARA LAJES E CALHAS DE CONCRETO ARMADO.</v>
          </cell>
          <cell r="C1159" t="str">
            <v>m2</v>
          </cell>
          <cell r="D1159">
            <v>20.8</v>
          </cell>
          <cell r="E1159">
            <v>16.64</v>
          </cell>
          <cell r="F1159" t="str">
            <v>EMLURB</v>
          </cell>
        </row>
        <row r="1160">
          <cell r="A1160" t="str">
            <v/>
          </cell>
          <cell r="D1160">
            <v>0</v>
          </cell>
        </row>
        <row r="1161">
          <cell r="A1161" t="str">
            <v>08.04.030</v>
          </cell>
          <cell r="B1161" t="str">
            <v>IMPERMEABILIZACAO A BASE DE MANTAS CONTINUAS DE ELASTOMEROS SINTETICOS, CALANDRADOS E PRE- VULCANIZADOS,APLICADOS SOBRE BERCO AMORTECEDOR, PARA LAJES, CALHAS, JARDINEIRAS E ABOBADAS DE CONCRETO ARMADO OU PRE-MOLDADO.</v>
          </cell>
          <cell r="C1161" t="str">
            <v>m2</v>
          </cell>
          <cell r="D1161">
            <v>57.325000000000003</v>
          </cell>
          <cell r="E1161">
            <v>45.86</v>
          </cell>
          <cell r="F1161" t="str">
            <v>EMLURB</v>
          </cell>
        </row>
        <row r="1162">
          <cell r="A1162" t="str">
            <v/>
          </cell>
          <cell r="D1162">
            <v>0</v>
          </cell>
        </row>
        <row r="1163">
          <cell r="A1163" t="str">
            <v>08.04.040</v>
          </cell>
          <cell r="B1163" t="str">
            <v>IMPERMEABILIZACAO EM LENCOL DE PVC E ASFALTO OXIDADO, PARA LAJES, CALHAS, JARDINEIRAS E ABOBADAS DE CONCRETO ARMADO OU PRE-MOLDADO.</v>
          </cell>
          <cell r="C1163" t="str">
            <v>m2</v>
          </cell>
          <cell r="D1163">
            <v>47.637500000000003</v>
          </cell>
          <cell r="E1163">
            <v>38.11</v>
          </cell>
          <cell r="F1163" t="str">
            <v>EMLURB</v>
          </cell>
        </row>
        <row r="1164">
          <cell r="A1164" t="str">
            <v/>
          </cell>
          <cell r="D1164">
            <v>0</v>
          </cell>
        </row>
        <row r="1165">
          <cell r="A1165" t="str">
            <v>08.04.050</v>
          </cell>
          <cell r="B1165" t="str">
            <v>IMPERMEABILIZACAO COM APLICACAO DIRETAMENTE NA ESTRUTURA DE CONCRETO,DE QUATRO DEMAOS DE CIMENTO ESPECIAL IMPERMEABILIZANTE,PREPARADO COM EMULSAO ADESIVA ADEQUADA,PARA RESERVATORIOS E SUPERFICIES ENTERRADAS NAO SUJEITAS A INFILTRACOES NO MOMENTO DA APLICA</v>
          </cell>
          <cell r="C1165" t="str">
            <v>m2</v>
          </cell>
          <cell r="D1165">
            <v>29.075000000000003</v>
          </cell>
          <cell r="E1165">
            <v>23.26</v>
          </cell>
          <cell r="F1165" t="str">
            <v>EMLURB</v>
          </cell>
        </row>
        <row r="1166">
          <cell r="A1166" t="str">
            <v/>
          </cell>
          <cell r="D1166">
            <v>0</v>
          </cell>
        </row>
        <row r="1167">
          <cell r="A1167" t="str">
            <v>08.04.060</v>
          </cell>
          <cell r="B1167" t="str">
            <v>IMPERMEABILIZACAO COM APLICACAO DIRETAMENTE NA ESTRUTURA DE UM COMPOSTO DE CIMENTOS IMPERMEABILIZANTES E SELADOR ESPECIAIS, P/ SUB- SOLOS, POCOS DE ELEVADORES, RESERVATORIOS PARA AGUA, ETC..., SUJEITOS A INFILTRACOES NO MOMENTO DA APLICACAO.</v>
          </cell>
          <cell r="C1167" t="str">
            <v>m2</v>
          </cell>
          <cell r="D1167">
            <v>47</v>
          </cell>
          <cell r="E1167">
            <v>37.6</v>
          </cell>
          <cell r="F1167" t="str">
            <v>EMLURB</v>
          </cell>
        </row>
        <row r="1168">
          <cell r="A1168" t="str">
            <v/>
          </cell>
          <cell r="D1168">
            <v>0</v>
          </cell>
        </row>
        <row r="1169">
          <cell r="A1169" t="str">
            <v>08.04.070</v>
          </cell>
          <cell r="B1169" t="str">
            <v>PROTEÇÃO MECÂNICA DE IMPERMEABILIZAÇÃO COM ARGAMASSA DE CIMENTO E AREIA TRAÇO 1:3, ESPESSURA DE 3 CM E ACABAMENTO ÁSPERO, INCLUINDO JUNTA DE RETRAÇÃO.</v>
          </cell>
          <cell r="C1169" t="str">
            <v>m2</v>
          </cell>
          <cell r="D1169">
            <v>20.924999999999997</v>
          </cell>
          <cell r="E1169">
            <v>16.739999999999998</v>
          </cell>
          <cell r="F1169" t="str">
            <v>SEDUC</v>
          </cell>
        </row>
        <row r="1170">
          <cell r="A1170" t="str">
            <v/>
          </cell>
          <cell r="D1170">
            <v>0</v>
          </cell>
        </row>
        <row r="1171">
          <cell r="A1171" t="str">
            <v>08.04.090</v>
          </cell>
          <cell r="B1171" t="str">
            <v>IMPERMEABILIZAÇÃO DE COBERTURA PLANA,UTILIZANDO MANTA ASFÁLTICA POLIMÉRICA DE ALUMÍNIO COM 3MM DE ESPESSURA SOBRE PRIMER DE TINTA BETUMINOSA E TINTA BETUMINOSA COM ALUMÍNIO PARA ACABAMENTO NO TRANSPASSE DA MANTA.</v>
          </cell>
          <cell r="C1171" t="str">
            <v>m2</v>
          </cell>
          <cell r="D1171">
            <v>29.3</v>
          </cell>
          <cell r="E1171">
            <v>23.44</v>
          </cell>
          <cell r="F1171" t="str">
            <v>SEDUC</v>
          </cell>
        </row>
        <row r="1172">
          <cell r="A1172" t="str">
            <v/>
          </cell>
          <cell r="D1172">
            <v>0</v>
          </cell>
        </row>
        <row r="1173">
          <cell r="A1173" t="str">
            <v>08.04.091</v>
          </cell>
          <cell r="B1173" t="str">
            <v>IMPERMEABILIZAÇÃO DE COBERTURA PLANA, UTILIZANDO MANTA ASFÁLTICA ESTRUTURADA COM NÃO TECIDO DE POLIÉSTER, COM 3MM DE ESPESSURA SOBRE PRIMER DE TINTA BETUMINOSA.</v>
          </cell>
          <cell r="C1173" t="str">
            <v>m2</v>
          </cell>
          <cell r="D1173">
            <v>26.587499999999999</v>
          </cell>
          <cell r="E1173">
            <v>21.27</v>
          </cell>
          <cell r="F1173" t="str">
            <v>SEDUC</v>
          </cell>
        </row>
        <row r="1174">
          <cell r="A1174" t="str">
            <v/>
          </cell>
          <cell r="D1174">
            <v>0</v>
          </cell>
        </row>
        <row r="1175">
          <cell r="A1175" t="str">
            <v>08.04.092</v>
          </cell>
          <cell r="B1175" t="str">
            <v>IMPERMEABILIZAÇÃO DE JARDINEIRAS, UTILIZANDO MANTA ASFÁLTICA POLIMÉRICA ANTI-RAIZ, ESTRUTURADA COM NÃO TECIDO DE POLIÉSTER AGULHADO COM 3MM DE ESPESSURA SOBRE PRIMER DE TINTA BETUMINOSA.</v>
          </cell>
          <cell r="C1175" t="str">
            <v>m2</v>
          </cell>
          <cell r="D1175">
            <v>28.15</v>
          </cell>
          <cell r="E1175">
            <v>22.52</v>
          </cell>
          <cell r="F1175" t="str">
            <v>SEDUC</v>
          </cell>
        </row>
        <row r="1176">
          <cell r="A1176" t="str">
            <v/>
          </cell>
          <cell r="D1176">
            <v>0</v>
          </cell>
        </row>
        <row r="1177">
          <cell r="A1177" t="str">
            <v>08.04.100</v>
          </cell>
          <cell r="B1177" t="str">
            <v>IMPERMEABILIZAÇÃO COM 6 DEMÃOS DE EMULSÃO ACRÍLICA VEDAPREN BRANCO OU SIMILAR, SEM REGULARIZAÇÃO DA SUPERFÍCIE E SEM PROTEÇÃO MECÂNICA</v>
          </cell>
          <cell r="C1177" t="str">
            <v>m2</v>
          </cell>
          <cell r="D1177">
            <v>42.274999999999999</v>
          </cell>
          <cell r="E1177">
            <v>33.82</v>
          </cell>
          <cell r="F1177" t="str">
            <v>SEDUC</v>
          </cell>
        </row>
        <row r="1178">
          <cell r="A1178" t="str">
            <v/>
          </cell>
          <cell r="D1178">
            <v>0</v>
          </cell>
        </row>
        <row r="1179">
          <cell r="A1179" t="str">
            <v>08.04.101</v>
          </cell>
          <cell r="B1179" t="str">
            <v xml:space="preserve">IMPERMEABILIZAÇÃO COM 6 DEMÃOS DE EMULSÃO ASFÁLTICA VEDAPREN PRETO OU SIMILAR, SEM REGULARIZAÇÃO DA SUPERFÍCIE E SEM PROTEÇÃO MECÂNICA   </v>
          </cell>
          <cell r="C1179" t="str">
            <v>m2</v>
          </cell>
          <cell r="D1179">
            <v>25.837500000000002</v>
          </cell>
          <cell r="E1179">
            <v>20.67</v>
          </cell>
          <cell r="F1179" t="str">
            <v>SEDUC</v>
          </cell>
        </row>
        <row r="1180">
          <cell r="A1180" t="str">
            <v/>
          </cell>
          <cell r="D1180">
            <v>0</v>
          </cell>
        </row>
        <row r="1181">
          <cell r="A1181" t="str">
            <v>08.04.110</v>
          </cell>
          <cell r="B1181" t="str">
            <v>IMPERMEABILIZAÇÃO COM APLICAÇÃO DE 3 DEMÃOS DO REVESTIMENTO, SEMI-FLEXÍVEL, BICOMPONENTE, SIKATOP 107 CINZA OU SIMILAR.</v>
          </cell>
          <cell r="C1181" t="str">
            <v>m2</v>
          </cell>
          <cell r="D1181">
            <v>12.925000000000001</v>
          </cell>
          <cell r="E1181">
            <v>10.34</v>
          </cell>
          <cell r="F1181" t="str">
            <v>SEDUC</v>
          </cell>
        </row>
        <row r="1182">
          <cell r="A1182" t="str">
            <v/>
          </cell>
          <cell r="D1182">
            <v>0</v>
          </cell>
        </row>
        <row r="1183">
          <cell r="A1183" t="str">
            <v>08.04.115</v>
          </cell>
          <cell r="B1183"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3" t="str">
            <v>m2</v>
          </cell>
          <cell r="D1183">
            <v>43.650000000000006</v>
          </cell>
          <cell r="E1183">
            <v>34.92</v>
          </cell>
          <cell r="F1183" t="str">
            <v>SEDUC</v>
          </cell>
        </row>
        <row r="1184">
          <cell r="A1184" t="str">
            <v/>
          </cell>
          <cell r="D1184">
            <v>0</v>
          </cell>
        </row>
        <row r="1185">
          <cell r="A1185" t="str">
            <v>08.04.116</v>
          </cell>
          <cell r="B1185" t="str">
            <v>IMPERMEABILIZAÇÃO COM APLICAÇÃO DE 4 DEMÃOS DE MEMBRANA À BASE DE POLÍMEROS ACRÍLICOS PARA REVESTIMENTO IMPERMEÁVEL, FLEXÍVEL, DENVERCRIL OU SIMILAR.</v>
          </cell>
          <cell r="C1185" t="str">
            <v>m2</v>
          </cell>
          <cell r="D1185">
            <v>22.475000000000001</v>
          </cell>
          <cell r="E1185">
            <v>17.98</v>
          </cell>
          <cell r="F1185" t="str">
            <v>SEDUC</v>
          </cell>
        </row>
        <row r="1186">
          <cell r="A1186" t="str">
            <v/>
          </cell>
          <cell r="D1186">
            <v>0</v>
          </cell>
        </row>
        <row r="1187">
          <cell r="A1187" t="str">
            <v>08.05.010</v>
          </cell>
          <cell r="B1187"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7" t="str">
            <v>m2</v>
          </cell>
          <cell r="D1187">
            <v>9.6125000000000007</v>
          </cell>
          <cell r="E1187">
            <v>7.69</v>
          </cell>
          <cell r="F1187" t="str">
            <v>SEDUC</v>
          </cell>
        </row>
        <row r="1188">
          <cell r="A1188" t="str">
            <v/>
          </cell>
          <cell r="D1188">
            <v>0</v>
          </cell>
        </row>
        <row r="1189">
          <cell r="A1189" t="str">
            <v>09.00.000</v>
          </cell>
          <cell r="B1189" t="str">
            <v>ESQUADRIAS</v>
          </cell>
          <cell r="D1189">
            <v>0</v>
          </cell>
        </row>
        <row r="1190">
          <cell r="A1190" t="str">
            <v/>
          </cell>
          <cell r="D1190">
            <v>0</v>
          </cell>
        </row>
        <row r="1191">
          <cell r="A1191" t="str">
            <v>09.01.010</v>
          </cell>
          <cell r="B1191" t="str">
            <v>ESQUADRIA DE MADEIRA COM GRADE EM MADEIRA DE LEI E FOLHA EM COMPENSADO DE JEQUITIBA PARA PORTAS INTERNAS , INCLUSIVE ASSENTAMENTO E FERRAGENS.</v>
          </cell>
          <cell r="C1191" t="str">
            <v>m2</v>
          </cell>
          <cell r="D1191">
            <v>284.33749999999998</v>
          </cell>
          <cell r="E1191">
            <v>227.47</v>
          </cell>
          <cell r="F1191" t="str">
            <v>EMLURB</v>
          </cell>
        </row>
        <row r="1192">
          <cell r="A1192" t="str">
            <v/>
          </cell>
          <cell r="D1192">
            <v>0</v>
          </cell>
        </row>
        <row r="1193">
          <cell r="A1193" t="str">
            <v>09.01.020</v>
          </cell>
          <cell r="B1193" t="str">
            <v>ESQUADRIA DE MADEIRA COM GRADE E FOLHA EM MADEIRA DE LEI PARA PORTAS EXTERNAS INCLUSIVE ASSENTAMENTO E FERRAGENS.</v>
          </cell>
          <cell r="C1193" t="str">
            <v>m2</v>
          </cell>
          <cell r="D1193">
            <v>385.71249999999998</v>
          </cell>
          <cell r="E1193">
            <v>308.57</v>
          </cell>
          <cell r="F1193" t="str">
            <v>EMLURB</v>
          </cell>
        </row>
        <row r="1194">
          <cell r="A1194" t="str">
            <v/>
          </cell>
          <cell r="D1194">
            <v>0</v>
          </cell>
        </row>
        <row r="1195">
          <cell r="A1195" t="str">
            <v>09.01.030</v>
          </cell>
          <cell r="B1195" t="str">
            <v>ESQUADRIA DE MADEIRA COM GRADE EM MADEIRA DE LEI E FOLHA EM COMPENSADO REVESTIDAS DE FORMICA NAS DUAS FACES,INCLUSIVE ASSENTAMENTO E FERRAGENS.</v>
          </cell>
          <cell r="C1195" t="str">
            <v>m2</v>
          </cell>
          <cell r="D1195">
            <v>440.58750000000003</v>
          </cell>
          <cell r="E1195">
            <v>352.47</v>
          </cell>
          <cell r="F1195" t="str">
            <v>EMLURB</v>
          </cell>
        </row>
        <row r="1196">
          <cell r="A1196" t="str">
            <v/>
          </cell>
          <cell r="D1196">
            <v>0</v>
          </cell>
        </row>
        <row r="1197">
          <cell r="A1197" t="str">
            <v>09.01.040</v>
          </cell>
          <cell r="B1197" t="str">
            <v>ESQUADRIA DE MADEIRA PARA JANELAS DE ABRIR OU CORRER, COM VENEZIANA, INCLUSIVE ASSENTAMENTO E FERRAGENS.</v>
          </cell>
          <cell r="C1197" t="str">
            <v>m2</v>
          </cell>
          <cell r="D1197">
            <v>402.9</v>
          </cell>
          <cell r="E1197">
            <v>322.32</v>
          </cell>
          <cell r="F1197" t="str">
            <v>EMLURB</v>
          </cell>
        </row>
        <row r="1198">
          <cell r="A1198" t="str">
            <v/>
          </cell>
          <cell r="D1198">
            <v>0</v>
          </cell>
        </row>
        <row r="1199">
          <cell r="A1199" t="str">
            <v>09.01.050</v>
          </cell>
          <cell r="B1199" t="str">
            <v>ESQUADRIA DE MADEIRA PARA JANELAS DE ABRIR OU CORRER, SEM VENEZIANA, INCLUSIVE ASSENTAMENTO E FERRAGENS.</v>
          </cell>
          <cell r="C1199" t="str">
            <v>m2</v>
          </cell>
          <cell r="D1199">
            <v>390.4</v>
          </cell>
          <cell r="E1199">
            <v>312.32</v>
          </cell>
          <cell r="F1199" t="str">
            <v>EMLURB</v>
          </cell>
        </row>
        <row r="1200">
          <cell r="A1200" t="str">
            <v/>
          </cell>
          <cell r="D1200">
            <v>0</v>
          </cell>
        </row>
        <row r="1201">
          <cell r="A1201" t="str">
            <v>09.01.060</v>
          </cell>
          <cell r="B1201" t="str">
            <v>ESQUADRIA DE MADEIRA PARA JANELAS,TIPO PIVOTANTE, SEM VENEZIANA, INCLUSIVE ASSENTAMENTO E FERRAGENS.</v>
          </cell>
          <cell r="C1201" t="str">
            <v>m2</v>
          </cell>
          <cell r="D1201">
            <v>400</v>
          </cell>
          <cell r="E1201">
            <v>320</v>
          </cell>
          <cell r="F1201" t="str">
            <v>EMLURB</v>
          </cell>
        </row>
        <row r="1202">
          <cell r="A1202" t="str">
            <v/>
          </cell>
          <cell r="D1202">
            <v>0</v>
          </cell>
        </row>
        <row r="1203">
          <cell r="A1203" t="str">
            <v>09.01.064</v>
          </cell>
          <cell r="B1203" t="str">
            <v xml:space="preserve">FORNECIMENTO E COLOCAÇÃO DE GRADE  DE CANTO PARA PORTA, EM MADEIRA DE LEI, VÃO DE 0,80 X 2,10M., ESP= 3,00 CM, LARGURA 10 CM, COM ALISAR EM APENAS UM LADO. </v>
          </cell>
          <cell r="C1203" t="str">
            <v>Un</v>
          </cell>
          <cell r="D1203">
            <v>107.2</v>
          </cell>
          <cell r="E1203">
            <v>85.76</v>
          </cell>
          <cell r="F1203" t="str">
            <v>SEDUC</v>
          </cell>
        </row>
        <row r="1204">
          <cell r="A1204" t="str">
            <v/>
          </cell>
          <cell r="D1204">
            <v>0</v>
          </cell>
        </row>
        <row r="1205">
          <cell r="A1205" t="str">
            <v>09.01.066</v>
          </cell>
          <cell r="B1205" t="str">
            <v>FORNECIMENTO E ASSENTAMENTO DE ALIZAR EM MADEIRA DE LEI LARG:5CM, FIXADO COM PREGOS SEM CABEÇA 1"X15.</v>
          </cell>
          <cell r="C1205" t="str">
            <v>m</v>
          </cell>
          <cell r="D1205">
            <v>3.9624999999999999</v>
          </cell>
          <cell r="E1205">
            <v>3.17</v>
          </cell>
          <cell r="F1205" t="str">
            <v>SEDUC</v>
          </cell>
        </row>
        <row r="1206">
          <cell r="A1206" t="str">
            <v/>
          </cell>
          <cell r="D1206">
            <v>0</v>
          </cell>
        </row>
        <row r="1207">
          <cell r="A1207" t="str">
            <v>09.01.067</v>
          </cell>
          <cell r="B1207" t="str">
            <v>FORNECIMENTO E COLOCAÇÃO DE GRADE DE PORTA COMPLETA EM MADEIRA DE LEI PARA VÃO DE 1,60 X 2,10M, COM ESP.:3,00CM E LARGURA:14CM</v>
          </cell>
          <cell r="C1207" t="str">
            <v>Un</v>
          </cell>
          <cell r="D1207">
            <v>218.48749999999998</v>
          </cell>
          <cell r="E1207">
            <v>174.79</v>
          </cell>
          <cell r="F1207" t="str">
            <v>SEDUC</v>
          </cell>
        </row>
        <row r="1208">
          <cell r="A1208" t="str">
            <v/>
          </cell>
          <cell r="D1208">
            <v>0</v>
          </cell>
        </row>
        <row r="1209">
          <cell r="A1209" t="str">
            <v>09.01.068</v>
          </cell>
          <cell r="B1209" t="str">
            <v>FORNECIMENTO E COLOCAÇÃO DE GRADE DE PORTA COMPLETA EM MADEIRA DE LEI PARA VÃO DE 1,80 X 2,10M, COM ESP.:3,00CM E LARGURA:14CM</v>
          </cell>
          <cell r="C1209" t="str">
            <v>Un</v>
          </cell>
          <cell r="D1209">
            <v>218.48749999999998</v>
          </cell>
          <cell r="E1209">
            <v>174.79</v>
          </cell>
          <cell r="F1209" t="str">
            <v>SEDUC</v>
          </cell>
        </row>
        <row r="1210">
          <cell r="A1210" t="str">
            <v/>
          </cell>
          <cell r="D1210">
            <v>0</v>
          </cell>
        </row>
        <row r="1211">
          <cell r="A1211" t="str">
            <v>09.01.069</v>
          </cell>
          <cell r="B1211" t="str">
            <v>FORNECIMENTO E COLOCAÇÃO DE GRADE DE PORTA   COMPLETA EM MADEIRA DE LEI PARA VÃO DE 0,60X2,10 M, ATÉ 0,90X2,10M , ESP= 3,00 CM , LARGURA 14 CM.</v>
          </cell>
          <cell r="C1211" t="str">
            <v>Un</v>
          </cell>
          <cell r="D1211">
            <v>142.78749999999999</v>
          </cell>
          <cell r="E1211">
            <v>114.23</v>
          </cell>
          <cell r="F1211" t="str">
            <v>SEDUC</v>
          </cell>
        </row>
        <row r="1212">
          <cell r="A1212" t="str">
            <v/>
          </cell>
          <cell r="D1212">
            <v>0</v>
          </cell>
        </row>
        <row r="1213">
          <cell r="A1213" t="str">
            <v>09.01.075</v>
          </cell>
          <cell r="B1213" t="str">
            <v>FORNECIMENTO E COLOCAÇÃO DE GRADE DE PORTA  COMPLETA DE CANTO, EM MADEIRA DE LEI COM  LARG =7,00CM , ESP = 3,00 CM, DIMENSÃO DE 0,60 X 1,60M.</v>
          </cell>
          <cell r="C1213" t="str">
            <v>Un</v>
          </cell>
          <cell r="D1213">
            <v>96.837500000000006</v>
          </cell>
          <cell r="E1213">
            <v>77.47</v>
          </cell>
          <cell r="F1213" t="str">
            <v>SEDUC</v>
          </cell>
        </row>
        <row r="1214">
          <cell r="A1214" t="str">
            <v/>
          </cell>
          <cell r="D1214">
            <v>0</v>
          </cell>
        </row>
        <row r="1215">
          <cell r="A1215" t="str">
            <v>09.01.080</v>
          </cell>
          <cell r="B1215" t="str">
            <v>FORNEC.E COLOC. DE PORTA LISA (0,60X2,10M, ESP. 3CM), EM COMPENSADO DE 1ª QUALIDADE, TIPO EIDAI "MIOLO CHEIO" OU SIMILAR, INCLUINDO: 03 (TRÊS) DOBRADIÇAS DE LATÃO CROMADO DE 3" X 2.1/2" C/ ANEL E PARAFUSOS, E FECHADURA EXT., CROMADA, EMBUTIR, TIPO CILINDR</v>
          </cell>
          <cell r="C1215" t="str">
            <v>Un</v>
          </cell>
          <cell r="D1215">
            <v>238.83749999999998</v>
          </cell>
          <cell r="E1215">
            <v>191.07</v>
          </cell>
          <cell r="F1215" t="str">
            <v>SEDUC</v>
          </cell>
        </row>
        <row r="1216">
          <cell r="A1216" t="str">
            <v/>
          </cell>
          <cell r="D1216">
            <v>0</v>
          </cell>
        </row>
        <row r="1217">
          <cell r="A1217" t="str">
            <v>09.01.081</v>
          </cell>
          <cell r="B1217" t="str">
            <v>FORNEC.E COLOC. DE PORTA LISA (0,70X2,10M, ESP. 3CM), EM COMPENSADO DE 1ª QUALIDADE, TIPO EIDAI "MIOLO CHEIO" OU SIMILAR, INCLUINDO: 03 (TRÊS) DOBRADIÇAS DE LATÃO CROMADO DE 3" X 2.1/2" C/ ANEL E PARAFUSOS, E FECHADURA EXT., CROMADA, EMBUTIR, TIPO CILINDR</v>
          </cell>
          <cell r="C1217" t="str">
            <v>Un</v>
          </cell>
          <cell r="D1217">
            <v>250.3125</v>
          </cell>
          <cell r="E1217">
            <v>200.25</v>
          </cell>
          <cell r="F1217" t="str">
            <v>SEDUC</v>
          </cell>
        </row>
        <row r="1218">
          <cell r="A1218" t="str">
            <v/>
          </cell>
          <cell r="D1218">
            <v>0</v>
          </cell>
        </row>
        <row r="1219">
          <cell r="A1219" t="str">
            <v>09.01.082</v>
          </cell>
          <cell r="B1219" t="str">
            <v>FORNEC.E COLOC. DE PORTA LISA (0,80X2,10M, ESP. 3CM), EM COMPENSADO DE 1ª QUALIDADE, TIPO EIDAI "MIOLO CHEIO" OU SIMILAR, INCLUINDO: 03 (TRÊS) DOBRADIÇAS DE LATÃO CROMADO DE 3" X 2.1/2" C/ ANEL E PARAFUSOS, E FECHADURA EXT., CROMADA, EMBUTIR, TIPO CILINDR</v>
          </cell>
          <cell r="C1219" t="str">
            <v>Un</v>
          </cell>
          <cell r="D1219">
            <v>264.16250000000002</v>
          </cell>
          <cell r="E1219">
            <v>211.33</v>
          </cell>
          <cell r="F1219" t="str">
            <v>SEDUC</v>
          </cell>
        </row>
        <row r="1220">
          <cell r="A1220" t="str">
            <v/>
          </cell>
          <cell r="D1220">
            <v>0</v>
          </cell>
        </row>
        <row r="1221">
          <cell r="A1221" t="str">
            <v>09.01.083</v>
          </cell>
          <cell r="B1221" t="str">
            <v>FORNEC.E COLOC. DE PORTA LISA (0,90X2,10M, ESP. 3CM), EM COMPENSADO DE 1ª QUALIDADE, TIPO EIDAI "MIOLO CHEIO" OU SIMILAR, INCLUINDO: 03 (TRÊS) DOBRADIÇAS DE LATÃO CROMADO DE 3" X 2.1/2" C/ ANEL E PARAFUSOS, E FECHADURA EXT., CROMADA, EMBUTIR, TIPO CILINDR</v>
          </cell>
          <cell r="C1221" t="str">
            <v>Un</v>
          </cell>
          <cell r="D1221">
            <v>279.34999999999997</v>
          </cell>
          <cell r="E1221">
            <v>223.48</v>
          </cell>
          <cell r="F1221" t="str">
            <v>SEDUC</v>
          </cell>
        </row>
        <row r="1222">
          <cell r="A1222" t="str">
            <v/>
          </cell>
          <cell r="D1222">
            <v>0</v>
          </cell>
        </row>
        <row r="1223">
          <cell r="A1223" t="str">
            <v>09.01.084</v>
          </cell>
          <cell r="B1223" t="str">
            <v>FORNEC.E COLOC. DE PORTA LISA (1,00X2,10M, ESP. 3CM), EM COMPENSADO DE 1ª QUALIDADE, TIPO EIDAI "MIOLO CHEIO" OU SIMILAR, INCLUINDO: 03 (TRÊS) DOBRADIÇAS DE LATÃO CROMADO DE 3" X 2.1/2" C/ ANEL E PARAFUSOS, E FECHADURA EXT., CROMADA, EMBUTIR, TIPO CILINDR</v>
          </cell>
          <cell r="C1223" t="str">
            <v>Un</v>
          </cell>
          <cell r="D1223">
            <v>280.75</v>
          </cell>
          <cell r="E1223">
            <v>224.6</v>
          </cell>
          <cell r="F1223" t="str">
            <v>SEDUC</v>
          </cell>
        </row>
        <row r="1224">
          <cell r="A1224" t="str">
            <v/>
          </cell>
          <cell r="D1224">
            <v>0</v>
          </cell>
        </row>
        <row r="1225">
          <cell r="A1225" t="str">
            <v>09.01.088</v>
          </cell>
          <cell r="B1225" t="str">
            <v>FORN.E COLOC.PORTA LISA C/02 FOLHAS COMPENSADO, 1ª QUAL., TIPO EIDAI "MIOLO CHEIO" OU SIM., INCL.06 (SEIS) DOBRADIÇAS DE LATÃO CROMADO DE 3"X2.1/2" C/ANEL E PARAF., FECHADURA SILVANA REF.F 1001/05 EC-CR COM ESPELHO OVAL E MAÇ. ALAVANCA OU SIM.E FERROLHO D</v>
          </cell>
          <cell r="C1225" t="str">
            <v>Un</v>
          </cell>
          <cell r="D1225">
            <v>483.07499999999999</v>
          </cell>
          <cell r="E1225">
            <v>386.46</v>
          </cell>
          <cell r="F1225" t="str">
            <v>SEDUC</v>
          </cell>
        </row>
        <row r="1226">
          <cell r="A1226" t="str">
            <v/>
          </cell>
          <cell r="D1226">
            <v>0</v>
          </cell>
        </row>
        <row r="1227">
          <cell r="A1227" t="str">
            <v>09.01.089</v>
          </cell>
          <cell r="B1227" t="str">
            <v>FORN.E COLOC.PORTA LISA C/02 FOLHAS COMPENSADO, 1ª QUAL., TIPO EIDAI "MIOLO CHEIO" OU SIM., INCL.06 (SEIS) DOBRADIÇAS DE LATÃO CROMADO DE 3"X2.1/2" C/ANEL E PARAF., FECHADURA BRASIL MOD.LYRIO 46 1913 C/CILINDRO OU SIM.E FERROLHO DE 4" FIO REDONDO, SOBREPO</v>
          </cell>
          <cell r="C1227" t="str">
            <v>Un</v>
          </cell>
          <cell r="D1227">
            <v>513.45000000000005</v>
          </cell>
          <cell r="E1227">
            <v>410.76</v>
          </cell>
          <cell r="F1227" t="str">
            <v>SEDUC</v>
          </cell>
        </row>
        <row r="1228">
          <cell r="A1228" t="str">
            <v/>
          </cell>
          <cell r="D1228">
            <v>0</v>
          </cell>
        </row>
        <row r="1229">
          <cell r="A1229" t="str">
            <v>09.01.092</v>
          </cell>
          <cell r="B1229" t="str">
            <v>FORNECIMENTO E COLOCAÇÃO DE PORTA DE FICHA EM MASSARANDUBA, INCLUINDO 03 (TRÊS) DOBRADIÇAS DE LATÃO CROMADO DE 3"X2.1/2" COM ANEL E PARAFUSOS E FECHADURA EXT.CROMADA, EMBUTIR TIPO CILINDRO, MARCA SILVANA REF. F1001/05 - EC - CR, COM ESPELHO OVAL E MAÇANET</v>
          </cell>
          <cell r="C1229" t="str">
            <v>Un</v>
          </cell>
          <cell r="D1229">
            <v>570.52499999999998</v>
          </cell>
          <cell r="E1229">
            <v>456.42</v>
          </cell>
          <cell r="F1229" t="str">
            <v>SEDUC</v>
          </cell>
        </row>
        <row r="1230">
          <cell r="A1230" t="str">
            <v/>
          </cell>
          <cell r="D1230">
            <v>0</v>
          </cell>
        </row>
        <row r="1231">
          <cell r="A1231" t="str">
            <v>09.01.093</v>
          </cell>
          <cell r="B1231" t="str">
            <v>FORNECIMENTO E COLOCAÇÃO DE PORTA DE FICHA EM MASSARANDUBA, INCLUINDO 03 (TRÊS) DOBRADIÇAS DE LATÃO CROMADO DE 3"X2.1/2" COM ANEL E PARAFUSOS E FECHADURA EXT.CROMADA, EMBUTIR TIPO CILINDRO, MARCA SILVANA REF. F1001/05 - EC - CR, COM ESPELHO OVAL E MAÇANET</v>
          </cell>
          <cell r="C1231" t="str">
            <v>Un</v>
          </cell>
          <cell r="D1231">
            <v>680.40000000000009</v>
          </cell>
          <cell r="E1231">
            <v>544.32000000000005</v>
          </cell>
          <cell r="F1231" t="str">
            <v>SEDUC</v>
          </cell>
        </row>
        <row r="1232">
          <cell r="A1232" t="str">
            <v/>
          </cell>
          <cell r="D1232">
            <v>0</v>
          </cell>
        </row>
        <row r="1233">
          <cell r="A1233" t="str">
            <v>09.01.102</v>
          </cell>
          <cell r="B1233" t="str">
            <v>FORNECIMENTO E COLOCAÇÃO DE PORTA ALMOFADADA  EM MADEIRA DE LEI,  INCLUINDO 03 (TRÊS) DOBRADIÇAS DE LATÃO CROMADO DE 3" X2 1/2" COM ANEL E PARAFUSOS  E  FECHADURA  SILVANA F1001/05 - EC-CR  C/ CILINDRO E ESPELHO OVAL,  OU SIMILAR, DIMENSÕES( 0,80X2,10M).</v>
          </cell>
          <cell r="C1233" t="str">
            <v>Un</v>
          </cell>
          <cell r="D1233">
            <v>391.15000000000003</v>
          </cell>
          <cell r="E1233">
            <v>312.92</v>
          </cell>
          <cell r="F1233" t="str">
            <v>SEDUC</v>
          </cell>
        </row>
        <row r="1234">
          <cell r="A1234" t="str">
            <v/>
          </cell>
          <cell r="D1234">
            <v>0</v>
          </cell>
        </row>
        <row r="1235">
          <cell r="A1235" t="str">
            <v>09.01.109</v>
          </cell>
          <cell r="B1235" t="str">
            <v xml:space="preserve">MÃO DE OBRA PARA COLOCAÇÃO DE GRADE DE PORTA COMPLETA EM MADEIRA DE LEI PARA VÃO DE 0,60 x 2,10M ATÉ 0,90 x 2,10M. </v>
          </cell>
          <cell r="C1235" t="str">
            <v>Un</v>
          </cell>
          <cell r="D1235">
            <v>19.987500000000001</v>
          </cell>
          <cell r="E1235">
            <v>15.99</v>
          </cell>
          <cell r="F1235" t="str">
            <v>SEDUC</v>
          </cell>
        </row>
        <row r="1236">
          <cell r="A1236" t="str">
            <v/>
          </cell>
          <cell r="D1236">
            <v>0</v>
          </cell>
        </row>
        <row r="1237">
          <cell r="A1237" t="str">
            <v>09.01.110</v>
          </cell>
          <cell r="B1237" t="str">
            <v>RECOLOCAÇÃO DE FOLHA DE PORTA, EXISTENTE, DE MADEIRA, VARIANDO NAS SEGUINTES DIMENSÕES: LARGURA DE 0,60M , 0,70M, 0,80M E 0,90M COM ALTURA DE 2,10M, INCLUINDO 03 (TRÊS) DOBRADIÇAS EM LATÃO CROMADO 3"X2 1/2"  COM ANEL  E  PARAFUSOS .</v>
          </cell>
          <cell r="C1237" t="str">
            <v>Un</v>
          </cell>
          <cell r="D1237">
            <v>107.3625</v>
          </cell>
          <cell r="E1237">
            <v>85.89</v>
          </cell>
          <cell r="F1237" t="str">
            <v>SEDUC</v>
          </cell>
        </row>
        <row r="1238">
          <cell r="A1238" t="str">
            <v/>
          </cell>
          <cell r="D1238">
            <v>0</v>
          </cell>
        </row>
        <row r="1239">
          <cell r="A1239" t="str">
            <v>09.01.115</v>
          </cell>
          <cell r="B1239" t="str">
            <v>FORN.E COLOC.DE PORTA LISA C/01 FOLHA EM COMPENSADO DE 1ª QUALIDADE, TIPO EIDAI "MIOLO CHEIO" OU SIMILAR, INCL. 02 DOBRADIÇAS DE LATÃO CROMADO DE 3X2.1/2" C/ANEL E PARAFUSOS, FECHADURA LIVRE-OCUPADO,DE EMBUTIR, INTERNA, LATÃO CROMADO, LA FONTE REF. 719 OU</v>
          </cell>
          <cell r="C1239" t="str">
            <v>Un</v>
          </cell>
          <cell r="D1239">
            <v>231.23750000000001</v>
          </cell>
          <cell r="E1239">
            <v>184.99</v>
          </cell>
          <cell r="F1239" t="str">
            <v>SEDUC</v>
          </cell>
        </row>
        <row r="1240">
          <cell r="A1240" t="str">
            <v/>
          </cell>
          <cell r="D1240">
            <v>0</v>
          </cell>
        </row>
        <row r="1241">
          <cell r="A1241" t="str">
            <v>09.01.117</v>
          </cell>
          <cell r="B1241" t="str">
            <v>FORN.E COLOC.DE PORTA LISA C/01 FOLHA EM COMPENSADO DE 1ª QUALIDADE, TIPO EIDAI "MIOLO CHEIO" OU SIMILAR, INCL. 02 DOBRADIÇAS DE LATÃO CROMADO DE 3X2.1/2" C/ANEL E PARAFUSOS, FECHADURA LIVRE-OCUPADO,DE EMBUTIR, INTERNA, LATÃO CROMADO, LA FONTE REF. 719 OU</v>
          </cell>
          <cell r="C1241" t="str">
            <v>Un</v>
          </cell>
          <cell r="D1241">
            <v>266.8125</v>
          </cell>
          <cell r="E1241">
            <v>213.45</v>
          </cell>
          <cell r="F1241" t="str">
            <v>SEDUC</v>
          </cell>
        </row>
        <row r="1242">
          <cell r="A1242" t="str">
            <v/>
          </cell>
          <cell r="D1242">
            <v>0</v>
          </cell>
        </row>
        <row r="1243">
          <cell r="A1243" t="str">
            <v>09.01.118</v>
          </cell>
          <cell r="B1243" t="str">
            <v>FORN.E COLOC.DE PORTA LISA C/01 FOLHA EM COMPENSADO DE 1ª QUALIDADE, TIPO EIDAI "MIOLO CHEIO" OU SIMILAR, INCL. 02 DOBRADIÇAS DE LATÃO CROMADO DE 3X2.1/2" C/ANEL E PARAFUSOS, FECHADURA LIVRE-OCUPADO,DE EMBUTIR, INTERNA, LATÃO CROMADO, LA FONTE REF. 719 OU</v>
          </cell>
          <cell r="C1243" t="str">
            <v>Un</v>
          </cell>
          <cell r="D1243">
            <v>285.27499999999998</v>
          </cell>
          <cell r="E1243">
            <v>228.22</v>
          </cell>
          <cell r="F1243" t="str">
            <v>SEDUC</v>
          </cell>
        </row>
        <row r="1244">
          <cell r="A1244" t="str">
            <v/>
          </cell>
          <cell r="D1244">
            <v>0</v>
          </cell>
        </row>
        <row r="1245">
          <cell r="A1245" t="str">
            <v>09.01.119</v>
          </cell>
          <cell r="B1245" t="str">
            <v>FORNECIMENTO E COLOCAÇÃO DE FECHADURA EXTERNA, CROMADA,  DE EMBUTIR TIPO CILINDRO, MARCA SILVANA REF. F1001/05 - EC - CR, COM ESPELHO OVAL E MAÇANETA TIPO ALAVANCA OU SIMILAR.</v>
          </cell>
          <cell r="C1245" t="str">
            <v>Un</v>
          </cell>
          <cell r="D1245">
            <v>45.662500000000001</v>
          </cell>
          <cell r="E1245">
            <v>36.53</v>
          </cell>
          <cell r="F1245" t="str">
            <v>SEDUC</v>
          </cell>
        </row>
        <row r="1246">
          <cell r="A1246" t="str">
            <v/>
          </cell>
          <cell r="D1246">
            <v>0</v>
          </cell>
        </row>
        <row r="1247">
          <cell r="A1247" t="str">
            <v>09.01.123</v>
          </cell>
          <cell r="B1247" t="str">
            <v>FORNECIMENTO E COLOCAÇÃO DE DOBRADIÇA LATÃO CROMADO, COM ANEL, DE 3" X 2 1/2", EM FOLHA DE PORTA, INCLUINDO  PARAFUSOS DE FIXAÇÃO.</v>
          </cell>
          <cell r="C1247" t="str">
            <v>Un</v>
          </cell>
          <cell r="D1247">
            <v>23.875</v>
          </cell>
          <cell r="E1247">
            <v>19.100000000000001</v>
          </cell>
          <cell r="F1247" t="str">
            <v>SEDUC</v>
          </cell>
        </row>
        <row r="1248">
          <cell r="A1248" t="str">
            <v/>
          </cell>
          <cell r="D1248">
            <v>0</v>
          </cell>
        </row>
        <row r="1249">
          <cell r="A1249" t="str">
            <v>09.01.126</v>
          </cell>
          <cell r="B1249" t="str">
            <v>FORNECIMENTO E COLOCAÇÃO DE FECHADURA INTERNA, CROMADA, INCLUINDO ESPELHO E MAÇANETA REDONDA, MODELO 813/02-EI, FAB:STAM, OU SIMILAR.</v>
          </cell>
          <cell r="C1249" t="str">
            <v>Un</v>
          </cell>
          <cell r="D1249">
            <v>45.174999999999997</v>
          </cell>
          <cell r="E1249">
            <v>36.14</v>
          </cell>
          <cell r="F1249" t="str">
            <v>SEDUC</v>
          </cell>
        </row>
        <row r="1250">
          <cell r="A1250" t="str">
            <v/>
          </cell>
          <cell r="D1250">
            <v>0</v>
          </cell>
        </row>
        <row r="1251">
          <cell r="A1251" t="str">
            <v>09.01.128</v>
          </cell>
          <cell r="B1251" t="str">
            <v>FORNECIMENTO E INSTALAÇÃO DE TARJETA LIVRE-OCUPADO, DE EMBUTIR, EM LATÃO CROMADO, REF. 719 - LA FONTE OU SIMILAR.</v>
          </cell>
          <cell r="C1251" t="str">
            <v>Un</v>
          </cell>
          <cell r="D1251">
            <v>60.25</v>
          </cell>
          <cell r="E1251">
            <v>48.2</v>
          </cell>
          <cell r="F1251" t="str">
            <v>SEDUC</v>
          </cell>
        </row>
        <row r="1252">
          <cell r="A1252" t="str">
            <v/>
          </cell>
          <cell r="D1252">
            <v>0</v>
          </cell>
        </row>
        <row r="1253">
          <cell r="A1253" t="str">
            <v>09.01.129</v>
          </cell>
          <cell r="B1253" t="str">
            <v>FORNECIMENTO E INSTALAÇÃO DE FERROLHO DE 4" FIO REDONDO, SOBREPOR, REF. 500 - ZINCADO - FAB. SILVANA OU SIMILAR.</v>
          </cell>
          <cell r="C1253" t="str">
            <v>Un</v>
          </cell>
          <cell r="D1253">
            <v>6.6374999999999993</v>
          </cell>
          <cell r="E1253">
            <v>5.31</v>
          </cell>
          <cell r="F1253" t="str">
            <v>SEDUC</v>
          </cell>
        </row>
        <row r="1254">
          <cell r="A1254" t="str">
            <v/>
          </cell>
          <cell r="D1254">
            <v>0</v>
          </cell>
        </row>
        <row r="1255">
          <cell r="A1255" t="str">
            <v>09.01.131</v>
          </cell>
          <cell r="B1255" t="str">
            <v>FECHAMENTO DE ESQUADRIAS DE MADEIRA COM CHAPA COMPENSADA DE 6MM,FIXADA COM PREGOS SEM CABEÇA 1"X15 E COLA BRANCA PARA MADEIRA.</v>
          </cell>
          <cell r="C1255" t="str">
            <v>m2</v>
          </cell>
          <cell r="D1255">
            <v>25.85</v>
          </cell>
          <cell r="E1255">
            <v>20.68</v>
          </cell>
          <cell r="F1255" t="str">
            <v>SEDUC</v>
          </cell>
        </row>
        <row r="1256">
          <cell r="A1256" t="str">
            <v/>
          </cell>
          <cell r="D1256">
            <v>0</v>
          </cell>
        </row>
        <row r="1257">
          <cell r="A1257" t="str">
            <v>09.01.132</v>
          </cell>
          <cell r="B1257" t="str">
            <v>FORNECIMENTO E COLOCAÇÃO DE DOBRADIÇAS EM LATÃO CROMADO, SEM ANEL, DE 3"X 2 1/2", COM PARAFUSOS DE FIXAÇÃO.</v>
          </cell>
          <cell r="C1257" t="str">
            <v>Un</v>
          </cell>
          <cell r="D1257">
            <v>19.287500000000001</v>
          </cell>
          <cell r="E1257">
            <v>15.43</v>
          </cell>
          <cell r="F1257" t="str">
            <v>SEDUC</v>
          </cell>
        </row>
        <row r="1258">
          <cell r="A1258" t="str">
            <v/>
          </cell>
          <cell r="D1258">
            <v>0</v>
          </cell>
        </row>
        <row r="1259">
          <cell r="A1259" t="str">
            <v>09.01.150</v>
          </cell>
          <cell r="B1259" t="str">
            <v>FORNECIMENTO E EXECUÇÃO DE REVESTIMENTO DE ARMÁRIOS DE MADEIRA COM LAMINADO MELAMÍNICO TEXTURIZADO, NA COR AZUL MINERAL, ESP.:0,8MM, APLICADO COM COLA.</v>
          </cell>
          <cell r="C1259" t="str">
            <v>m2</v>
          </cell>
          <cell r="D1259">
            <v>53.762499999999996</v>
          </cell>
          <cell r="E1259">
            <v>43.01</v>
          </cell>
          <cell r="F1259" t="str">
            <v>SEDUC</v>
          </cell>
        </row>
        <row r="1260">
          <cell r="A1260" t="str">
            <v/>
          </cell>
          <cell r="D1260">
            <v>0</v>
          </cell>
        </row>
        <row r="1261">
          <cell r="A1261" t="str">
            <v>09.02.010</v>
          </cell>
          <cell r="B1261" t="str">
            <v>ESQUADRIA DE FERRO, TIPO BASCULANTE, COM ASSENTAMENTO.</v>
          </cell>
          <cell r="C1261" t="str">
            <v>m2</v>
          </cell>
          <cell r="D1261">
            <v>191.27500000000001</v>
          </cell>
          <cell r="E1261">
            <v>153.02000000000001</v>
          </cell>
          <cell r="F1261" t="str">
            <v>EMLURB</v>
          </cell>
        </row>
        <row r="1262">
          <cell r="A1262" t="str">
            <v/>
          </cell>
          <cell r="D1262">
            <v>0</v>
          </cell>
        </row>
        <row r="1263">
          <cell r="A1263" t="str">
            <v>09.02.011</v>
          </cell>
          <cell r="B1263" t="str">
            <v>MÃO DE OBRA PARA COLOCAÇÃO DE ESQUADRIA DE FERRO, TIPO BASCULANTE.</v>
          </cell>
          <cell r="C1263" t="str">
            <v>m2</v>
          </cell>
          <cell r="D1263">
            <v>14.9125</v>
          </cell>
          <cell r="E1263">
            <v>11.93</v>
          </cell>
          <cell r="F1263" t="str">
            <v>SEDUC</v>
          </cell>
        </row>
        <row r="1264">
          <cell r="A1264" t="str">
            <v/>
          </cell>
          <cell r="D1264">
            <v>0</v>
          </cell>
        </row>
        <row r="1265">
          <cell r="A1265" t="str">
            <v>09.02.015</v>
          </cell>
          <cell r="B1265" t="str">
            <v>ASSENTAMENTO DE ESQUADRIA DE FERRO COM ARGAMASSA DE CIMENTO E AREIA, INCLUSIVE ACABAMENTO.</v>
          </cell>
          <cell r="C1265" t="str">
            <v>m2</v>
          </cell>
          <cell r="D1265">
            <v>28.05</v>
          </cell>
          <cell r="E1265">
            <v>22.44</v>
          </cell>
          <cell r="F1265" t="str">
            <v>SEDUC</v>
          </cell>
        </row>
        <row r="1266">
          <cell r="A1266" t="str">
            <v/>
          </cell>
          <cell r="D1266">
            <v>0</v>
          </cell>
        </row>
        <row r="1267">
          <cell r="A1267" t="str">
            <v>09.02.020</v>
          </cell>
          <cell r="B1267" t="str">
            <v>GRADE DE PROTECAO DE PORTA EM FERRO C/ VAROES DE 1/2", ESPAC=10CM E ACABAMENTO EM BARRA CHATA DE 1" X 1/4", INCLUSIVE FECHADURA DE SOBREPOR BRASIL OU SIMILAR E ASSENTAMENTO.</v>
          </cell>
          <cell r="C1267" t="str">
            <v>m2</v>
          </cell>
          <cell r="D1267">
            <v>218.9</v>
          </cell>
          <cell r="E1267">
            <v>175.12</v>
          </cell>
          <cell r="F1267" t="str">
            <v>EMLURB</v>
          </cell>
        </row>
        <row r="1268">
          <cell r="A1268" t="str">
            <v/>
          </cell>
          <cell r="D1268">
            <v>0</v>
          </cell>
        </row>
        <row r="1269">
          <cell r="A1269" t="str">
            <v>09.02.021</v>
          </cell>
          <cell r="B1269" t="str">
            <v>MÃO DE OBRA PARA COLOCAÇÃO DE GRADE DE PROTEÇÃO DE PORTA EM FERRO C/ VARÕES, INCLUSIVE FECHADURA (SEM FORNECIMENTO DOS MATERIAIS).</v>
          </cell>
          <cell r="C1269" t="str">
            <v>m2</v>
          </cell>
          <cell r="D1269">
            <v>29.212500000000002</v>
          </cell>
          <cell r="E1269">
            <v>23.37</v>
          </cell>
          <cell r="F1269" t="str">
            <v>SEDUC</v>
          </cell>
        </row>
        <row r="1270">
          <cell r="A1270" t="str">
            <v/>
          </cell>
          <cell r="D1270">
            <v>0</v>
          </cell>
        </row>
        <row r="1271">
          <cell r="A1271" t="str">
            <v>09.02.022</v>
          </cell>
          <cell r="B1271" t="str">
            <v>GRADE DE PROTECAO DE JANELA EM FERRO COM VAROES DE 1/2", ESPAC=10CM E ACABAMENTO EM BARRA CHATA DE 1" X 1/4" INCLUSIVE ASSENTAMENTO.</v>
          </cell>
          <cell r="C1271" t="str">
            <v>m2</v>
          </cell>
          <cell r="D1271">
            <v>141.27500000000001</v>
          </cell>
          <cell r="E1271">
            <v>113.02</v>
          </cell>
          <cell r="F1271" t="str">
            <v>EMLURB</v>
          </cell>
        </row>
        <row r="1272">
          <cell r="A1272" t="str">
            <v/>
          </cell>
          <cell r="D1272">
            <v>0</v>
          </cell>
        </row>
        <row r="1273">
          <cell r="A1273" t="str">
            <v>09.02.030</v>
          </cell>
          <cell r="B1273" t="str">
            <v>PORTA DE ENROLAR DE FERRO, INCLUSIVE ASSENTAMENTO.</v>
          </cell>
          <cell r="C1273" t="str">
            <v>m2</v>
          </cell>
          <cell r="D1273">
            <v>218.46250000000001</v>
          </cell>
          <cell r="E1273">
            <v>174.77</v>
          </cell>
          <cell r="F1273" t="str">
            <v>EMLURB</v>
          </cell>
        </row>
        <row r="1274">
          <cell r="A1274" t="str">
            <v/>
          </cell>
          <cell r="D1274">
            <v>0</v>
          </cell>
        </row>
        <row r="1275">
          <cell r="A1275" t="str">
            <v>09.02.040</v>
          </cell>
          <cell r="B1275" t="str">
            <v>PORTAO EM CHAPA DE FERRO N.16,INCLUSIVE FECHADURA DE SOBREPOR BRASIL OU SIMILAR E ASSENTAMENTO.</v>
          </cell>
          <cell r="C1275" t="str">
            <v>m2</v>
          </cell>
          <cell r="D1275">
            <v>309.61250000000001</v>
          </cell>
          <cell r="E1275">
            <v>247.69</v>
          </cell>
          <cell r="F1275" t="str">
            <v>EMLURB</v>
          </cell>
        </row>
        <row r="1276">
          <cell r="A1276" t="str">
            <v/>
          </cell>
          <cell r="D1276">
            <v>0</v>
          </cell>
        </row>
        <row r="1277">
          <cell r="A1277" t="str">
            <v>09.02.042</v>
          </cell>
          <cell r="B1277" t="str">
            <v>PORTAO SIMPLES EM FERRO COM VAROES DE 1/2", ESPAC=10CM E ACABAMENTO EM BARRA CHATA DE 1" X 1/4",INCLUSIVE FERROLHO E ASSENTAMENTO.</v>
          </cell>
          <cell r="C1277" t="str">
            <v>m2</v>
          </cell>
          <cell r="D1277">
            <v>180.86250000000001</v>
          </cell>
          <cell r="E1277">
            <v>144.69</v>
          </cell>
          <cell r="F1277" t="str">
            <v>EMLURB</v>
          </cell>
        </row>
        <row r="1278">
          <cell r="A1278" t="str">
            <v/>
          </cell>
          <cell r="D1278">
            <v>0</v>
          </cell>
        </row>
        <row r="1279">
          <cell r="A1279" t="str">
            <v>09.02.045</v>
          </cell>
          <cell r="B1279" t="str">
            <v>FORNECIMENTO E INSTALAÇÃO DE PORTÃO DE FERRO PARA PROTEÇÃO DE SUBESTAÇÃO PADRÃO CELPE, EM TELA GALVANIZADA Nº 20 , MALHA DE 1"X1", COM ESTRUTURA EM CANTONEIRA "L" DE 1"X3/16", MEDINDO 1,65X2,20M.</v>
          </cell>
          <cell r="C1279" t="str">
            <v>m2</v>
          </cell>
          <cell r="D1279">
            <v>239.01250000000002</v>
          </cell>
          <cell r="E1279">
            <v>191.21</v>
          </cell>
          <cell r="F1279" t="str">
            <v>SEDUC</v>
          </cell>
        </row>
        <row r="1280">
          <cell r="A1280" t="str">
            <v/>
          </cell>
          <cell r="D1280">
            <v>0</v>
          </cell>
        </row>
        <row r="1281">
          <cell r="A1281" t="str">
            <v>09.02.100</v>
          </cell>
          <cell r="B1281" t="str">
            <v>FORNECIMENTO E INSTALAÇÃO DE PORTÃO EM ALUMÍNIO ANODIZADO DE CORRER, TIPO BÚZIOS, NA COR BRONZE.</v>
          </cell>
          <cell r="C1281" t="str">
            <v>m2</v>
          </cell>
          <cell r="D1281">
            <v>316.66250000000002</v>
          </cell>
          <cell r="E1281">
            <v>253.33</v>
          </cell>
          <cell r="F1281" t="str">
            <v>SEDUC</v>
          </cell>
        </row>
        <row r="1282">
          <cell r="A1282" t="str">
            <v/>
          </cell>
          <cell r="D1282">
            <v>0</v>
          </cell>
        </row>
        <row r="1283">
          <cell r="A1283" t="str">
            <v>09.02.101</v>
          </cell>
          <cell r="B1283" t="str">
            <v>FORNECIMENTO E INSTALAÇÃO DE PORTÃO EM ALUMÍNIO ANODIZADO DE GIRO, TIPO BÚZIOS, NA COR BRONZE.</v>
          </cell>
          <cell r="C1283" t="str">
            <v>m2</v>
          </cell>
          <cell r="D1283">
            <v>341.66249999999997</v>
          </cell>
          <cell r="E1283">
            <v>273.33</v>
          </cell>
          <cell r="F1283" t="str">
            <v>SEDUC</v>
          </cell>
        </row>
        <row r="1284">
          <cell r="A1284" t="str">
            <v/>
          </cell>
          <cell r="D1284">
            <v>0</v>
          </cell>
        </row>
        <row r="1285">
          <cell r="A1285" t="str">
            <v>09.02.110</v>
          </cell>
          <cell r="B1285" t="str">
            <v xml:space="preserve"> FORNECIMENTO E INSTALAÇÃO DE PORTA DE ALUMÍNIO (0,80 x 2,10 m) EBEL DA LINHA CAPRI OU SIMILAR, TIPO VENEZIANA.</v>
          </cell>
          <cell r="C1285" t="str">
            <v>Un</v>
          </cell>
          <cell r="D1285">
            <v>781.97500000000002</v>
          </cell>
          <cell r="E1285">
            <v>625.58000000000004</v>
          </cell>
          <cell r="F1285" t="str">
            <v>SEDUC</v>
          </cell>
        </row>
        <row r="1286">
          <cell r="A1286" t="str">
            <v/>
          </cell>
          <cell r="D1286">
            <v>0</v>
          </cell>
        </row>
        <row r="1287">
          <cell r="A1287" t="str">
            <v>09.02.111</v>
          </cell>
          <cell r="B1287" t="str">
            <v>FORNECIMENTO E INSTALAÇÃO DE PORTA DE ALUMÍNIO (0,90 x 2,10 m) EBEL DA LINHA CAPRI OU SIMILAR, TIPO VENEZIANA.</v>
          </cell>
          <cell r="C1287" t="str">
            <v>Un</v>
          </cell>
          <cell r="D1287">
            <v>908.51249999999993</v>
          </cell>
          <cell r="E1287">
            <v>726.81</v>
          </cell>
          <cell r="F1287" t="str">
            <v>SEDUC</v>
          </cell>
        </row>
        <row r="1288">
          <cell r="A1288" t="str">
            <v/>
          </cell>
          <cell r="D1288">
            <v>0</v>
          </cell>
        </row>
        <row r="1289">
          <cell r="A1289" t="str">
            <v>09.03.010</v>
          </cell>
          <cell r="B1289" t="str">
            <v>FORNECIMENTO DE ESQUADRIA DE ALUMINIO, TIPO CORRER SEM BANDEIRA, COM CONTRAMARCO, INCLUSI VE ASSENTAMENTO.</v>
          </cell>
          <cell r="C1289" t="str">
            <v>m2</v>
          </cell>
          <cell r="D1289">
            <v>244.63750000000002</v>
          </cell>
          <cell r="E1289">
            <v>195.71</v>
          </cell>
          <cell r="F1289" t="str">
            <v>EMLURB</v>
          </cell>
        </row>
        <row r="1290">
          <cell r="A1290" t="str">
            <v/>
          </cell>
          <cell r="D1290">
            <v>0</v>
          </cell>
        </row>
        <row r="1291">
          <cell r="A1291" t="str">
            <v>09.03.020</v>
          </cell>
          <cell r="B1291" t="str">
            <v>FORNECIMENTO DE ESQUADRIA DE ALUMINIO, TIPO CORRER COM BANDEIRA FIXA, COM CONTRAMARCO, INCLUSIVE ASSENTAMENTO.</v>
          </cell>
          <cell r="C1291" t="str">
            <v>m2</v>
          </cell>
          <cell r="D1291">
            <v>333.38749999999999</v>
          </cell>
          <cell r="E1291">
            <v>266.70999999999998</v>
          </cell>
          <cell r="F1291" t="str">
            <v>EMLURB</v>
          </cell>
        </row>
        <row r="1292">
          <cell r="A1292" t="str">
            <v/>
          </cell>
          <cell r="D1292">
            <v>0</v>
          </cell>
        </row>
        <row r="1293">
          <cell r="A1293" t="str">
            <v>09.03.040</v>
          </cell>
          <cell r="B1293" t="str">
            <v>FORNECIMENTO DE ESQUADRIA DE ALUMINIO TIPO MAXIM-AR SEM BANDEIRA, COM CONTRAMARCO, INCLU SIVE ASSENTAMENTO.</v>
          </cell>
          <cell r="C1293" t="str">
            <v>m2</v>
          </cell>
          <cell r="D1293">
            <v>307.13749999999999</v>
          </cell>
          <cell r="E1293">
            <v>245.71</v>
          </cell>
          <cell r="F1293" t="str">
            <v>EMLURB</v>
          </cell>
        </row>
        <row r="1294">
          <cell r="A1294" t="str">
            <v/>
          </cell>
          <cell r="D1294">
            <v>0</v>
          </cell>
        </row>
        <row r="1295">
          <cell r="A1295" t="str">
            <v>09.03.050</v>
          </cell>
          <cell r="B1295" t="str">
            <v>FORNECIMENTO DE ESQUADRIA DE ALUMINIO TIPO BASCULANTE, COM CONTRAMARCO, INCLUSIVE ASSENTAMENTO.</v>
          </cell>
          <cell r="C1295" t="str">
            <v>m2</v>
          </cell>
          <cell r="D1295">
            <v>457.13749999999999</v>
          </cell>
          <cell r="E1295">
            <v>365.71</v>
          </cell>
          <cell r="F1295" t="str">
            <v>EMLURB</v>
          </cell>
        </row>
        <row r="1296">
          <cell r="A1296" t="str">
            <v/>
          </cell>
          <cell r="D1296">
            <v>0</v>
          </cell>
        </row>
        <row r="1297">
          <cell r="A1297" t="str">
            <v>09.04.020</v>
          </cell>
          <cell r="B1297" t="str">
            <v>FORN. E INST.DE ALAMBRADO EM MURO C/TELA SIMPLES TORÇÃO, C/GALV. PESADA SEM REVEST. EM PVC, MALHA 2"X2", FIO 12BWG, ARAME DE AMARRAÇÃO FIO 14BWG, FIXADA EM TUBO VERTICAL DE 2" E EM CABO DE AÇO HORIZONTAL DE 2MM, ALT.ÚTIL DE 2,00M. INCL.CHUMBAMENTO DE 0,50</v>
          </cell>
          <cell r="C1297" t="str">
            <v>m</v>
          </cell>
          <cell r="D1297">
            <v>119.45</v>
          </cell>
          <cell r="E1297">
            <v>95.56</v>
          </cell>
          <cell r="F1297" t="str">
            <v>SEDUC</v>
          </cell>
        </row>
        <row r="1298">
          <cell r="A1298" t="str">
            <v/>
          </cell>
          <cell r="D1298">
            <v>0</v>
          </cell>
        </row>
        <row r="1299">
          <cell r="A1299" t="str">
            <v>09.05.010</v>
          </cell>
          <cell r="B1299" t="str">
            <v>FORNECIMENTO E INSTALAÇÃO DE TELA DE AÇO GALVANIZADO, SIMPLES TORÇÃO, GALVANIZAÇÃO PESADA, SEM REVESTIMENTO EM PVC, MALHA 2"X2", FIO 12 BWG FIXADA COM ARAME GALVANIZADO FIO 14BWG.</v>
          </cell>
          <cell r="C1299" t="str">
            <v>m2</v>
          </cell>
          <cell r="D1299">
            <v>23.4375</v>
          </cell>
          <cell r="E1299">
            <v>18.75</v>
          </cell>
          <cell r="F1299" t="str">
            <v>SEDUC</v>
          </cell>
        </row>
        <row r="1300">
          <cell r="A1300" t="str">
            <v/>
          </cell>
          <cell r="D1300">
            <v>0</v>
          </cell>
        </row>
        <row r="1301">
          <cell r="A1301" t="str">
            <v>09.05.020</v>
          </cell>
          <cell r="B1301" t="str">
            <v>INSTALAÇÃO DE TELA DE AÇO GALVANIZADO, SIMPLES TORÇÃO, GALVANIZAÇÃO PESADA, FIXADA COM ARAME GALVANIZADO FIO 14BWG, SEM O FORNECIMENTO DA TELA.</v>
          </cell>
          <cell r="C1301" t="str">
            <v>m2</v>
          </cell>
          <cell r="D1301">
            <v>6.7625000000000002</v>
          </cell>
          <cell r="E1301">
            <v>5.41</v>
          </cell>
          <cell r="F1301" t="str">
            <v>SEDUC</v>
          </cell>
        </row>
        <row r="1302">
          <cell r="A1302" t="str">
            <v/>
          </cell>
          <cell r="D1302">
            <v>0</v>
          </cell>
        </row>
        <row r="1303">
          <cell r="A1303" t="str">
            <v>09.05.030</v>
          </cell>
          <cell r="B1303" t="str">
            <v>RETIRADA E RECOLOCAÇÃO DE TUBO HORIZONTAL DE AÇO GALVANIZADO EM ALAMBRADO, DIÂMETRO DE 2", INCLUSIVE CORTE, SOLDA E PINTURA NAS SOLDAS (MEDIR POR METRO DE TUBO DESLOCADO).</v>
          </cell>
          <cell r="C1303" t="str">
            <v>m</v>
          </cell>
          <cell r="D1303">
            <v>3.0249999999999999</v>
          </cell>
          <cell r="E1303">
            <v>2.42</v>
          </cell>
          <cell r="F1303" t="str">
            <v>SEDUC</v>
          </cell>
        </row>
        <row r="1304">
          <cell r="A1304" t="str">
            <v/>
          </cell>
          <cell r="D1304">
            <v>0</v>
          </cell>
        </row>
        <row r="1305">
          <cell r="A1305" t="str">
            <v>09.06.010</v>
          </cell>
          <cell r="B1305"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5" t="str">
            <v>m</v>
          </cell>
          <cell r="D1305">
            <v>2.4</v>
          </cell>
          <cell r="E1305">
            <v>1.92</v>
          </cell>
          <cell r="F1305" t="str">
            <v>SEDUC</v>
          </cell>
        </row>
        <row r="1306">
          <cell r="A1306" t="str">
            <v/>
          </cell>
          <cell r="D1306">
            <v>0</v>
          </cell>
        </row>
        <row r="1307">
          <cell r="A1307" t="str">
            <v>09.06.020</v>
          </cell>
          <cell r="B1307"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7" t="str">
            <v>m</v>
          </cell>
          <cell r="D1307">
            <v>2.4</v>
          </cell>
          <cell r="E1307">
            <v>1.92</v>
          </cell>
          <cell r="F1307" t="str">
            <v>SEDUC</v>
          </cell>
        </row>
        <row r="1308">
          <cell r="A1308" t="str">
            <v/>
          </cell>
          <cell r="D1308">
            <v>0</v>
          </cell>
        </row>
        <row r="1309">
          <cell r="A1309" t="str">
            <v>09.07.010</v>
          </cell>
          <cell r="B1309" t="str">
            <v>FORNECIMENTO E INSTALAÇÃO DE BRISE METÁLICO, TERMOBRISE DE 15CM, DA HUNTER DOUGLAS OU SIMILAR.</v>
          </cell>
          <cell r="C1309" t="str">
            <v>m2</v>
          </cell>
          <cell r="D1309">
            <v>625</v>
          </cell>
          <cell r="E1309">
            <v>500</v>
          </cell>
          <cell r="F1309" t="str">
            <v>SEDUC</v>
          </cell>
        </row>
        <row r="1310">
          <cell r="A1310" t="str">
            <v/>
          </cell>
          <cell r="D1310">
            <v>0</v>
          </cell>
        </row>
        <row r="1311">
          <cell r="A1311" t="str">
            <v>10.00.000</v>
          </cell>
          <cell r="B1311" t="str">
            <v>VIDROS</v>
          </cell>
          <cell r="D1311">
            <v>0</v>
          </cell>
        </row>
        <row r="1312">
          <cell r="A1312" t="str">
            <v/>
          </cell>
          <cell r="D1312">
            <v>0</v>
          </cell>
        </row>
        <row r="1313">
          <cell r="A1313" t="str">
            <v>10.01.010</v>
          </cell>
          <cell r="B1313" t="str">
            <v>VIDRO PLANO, COMUM, LISO, TRANSPARENTE E COM 3 MM DE ESPESSURA - COLOCADO.</v>
          </cell>
          <cell r="C1313" t="str">
            <v>m2</v>
          </cell>
          <cell r="D1313">
            <v>74.424999999999997</v>
          </cell>
          <cell r="E1313">
            <v>59.54</v>
          </cell>
          <cell r="F1313" t="str">
            <v>EMLURB</v>
          </cell>
        </row>
        <row r="1314">
          <cell r="A1314" t="str">
            <v/>
          </cell>
          <cell r="D1314">
            <v>0</v>
          </cell>
        </row>
        <row r="1315">
          <cell r="A1315" t="str">
            <v>10.01.020</v>
          </cell>
          <cell r="B1315" t="str">
            <v>VIDRO PLANO, COMUM, LISO, TRANSPARENTE E COM 4 MM DE ESPESSURA - COLOCADO.</v>
          </cell>
          <cell r="C1315" t="str">
            <v>m2</v>
          </cell>
          <cell r="D1315">
            <v>83.612499999999997</v>
          </cell>
          <cell r="E1315">
            <v>66.89</v>
          </cell>
          <cell r="F1315" t="str">
            <v>EMLURB</v>
          </cell>
        </row>
        <row r="1316">
          <cell r="A1316" t="str">
            <v/>
          </cell>
          <cell r="D1316">
            <v>0</v>
          </cell>
        </row>
        <row r="1317">
          <cell r="A1317" t="str">
            <v>10.01.030</v>
          </cell>
          <cell r="B1317" t="str">
            <v>VIDRO PLANO, COMUM, LISO, TRANSPARENTE E COM 5 MM DE ESPESSURA - COLOCADO.</v>
          </cell>
          <cell r="C1317" t="str">
            <v>m2</v>
          </cell>
          <cell r="D1317">
            <v>115.625</v>
          </cell>
          <cell r="E1317">
            <v>92.5</v>
          </cell>
          <cell r="F1317" t="str">
            <v>EMLURB</v>
          </cell>
        </row>
        <row r="1318">
          <cell r="A1318" t="str">
            <v/>
          </cell>
          <cell r="D1318">
            <v>0</v>
          </cell>
        </row>
        <row r="1319">
          <cell r="A1319" t="str">
            <v>10.01.040</v>
          </cell>
          <cell r="B1319" t="str">
            <v>VIDRO PLANO, COMUM, LISO, TRANSPARENTE E COM 6 MM DE ESPESSURA - COLOCADO.</v>
          </cell>
          <cell r="C1319" t="str">
            <v>m2</v>
          </cell>
          <cell r="D1319">
            <v>127.175</v>
          </cell>
          <cell r="E1319">
            <v>101.74</v>
          </cell>
          <cell r="F1319" t="str">
            <v>EMLURB</v>
          </cell>
        </row>
        <row r="1320">
          <cell r="A1320" t="str">
            <v/>
          </cell>
          <cell r="D1320">
            <v>0</v>
          </cell>
        </row>
        <row r="1321">
          <cell r="A1321" t="str">
            <v>10.02.010</v>
          </cell>
          <cell r="B1321" t="str">
            <v>VIDRO PLANO FANTASIA EM GERAL, EXCETO CANELADO - COLOCADO.</v>
          </cell>
          <cell r="C1321" t="str">
            <v>m2</v>
          </cell>
          <cell r="D1321">
            <v>71.875</v>
          </cell>
          <cell r="E1321">
            <v>57.5</v>
          </cell>
          <cell r="F1321" t="str">
            <v>EMLURB</v>
          </cell>
        </row>
        <row r="1322">
          <cell r="A1322" t="str">
            <v/>
          </cell>
          <cell r="D1322">
            <v>0</v>
          </cell>
        </row>
        <row r="1323">
          <cell r="A1323" t="str">
            <v>10.02.020</v>
          </cell>
          <cell r="B1323" t="str">
            <v>VIDRO PLANO FANTASIA CANELADO.</v>
          </cell>
          <cell r="C1323" t="str">
            <v>m2</v>
          </cell>
          <cell r="D1323">
            <v>71.875</v>
          </cell>
          <cell r="E1323">
            <v>57.5</v>
          </cell>
          <cell r="F1323" t="str">
            <v>EMLURB</v>
          </cell>
        </row>
        <row r="1324">
          <cell r="A1324" t="str">
            <v/>
          </cell>
          <cell r="D1324">
            <v>0</v>
          </cell>
        </row>
        <row r="1325">
          <cell r="A1325" t="str">
            <v>10.03.010</v>
          </cell>
          <cell r="B1325" t="str">
            <v>FORNECIMENTO E INSTALAÇÃO DE VIDRO TEMPERADO COM ESPESSURA DE 8MM, INCLUSIVE FERRAGENS.</v>
          </cell>
          <cell r="C1325" t="str">
            <v>m2</v>
          </cell>
          <cell r="D1325">
            <v>305.9375</v>
          </cell>
          <cell r="E1325">
            <v>244.75</v>
          </cell>
          <cell r="F1325" t="str">
            <v>SEDUC</v>
          </cell>
        </row>
        <row r="1326">
          <cell r="A1326" t="str">
            <v/>
          </cell>
          <cell r="D1326">
            <v>0</v>
          </cell>
        </row>
        <row r="1327">
          <cell r="A1327" t="str">
            <v>10.03.020</v>
          </cell>
          <cell r="B1327" t="str">
            <v>FORNECIMENTO E INSTALAÇÃO DE VIDRO TEMPERADO COM ESPESSURA DE 10MM, INCLUSIVE FERRAGENS.</v>
          </cell>
          <cell r="C1327" t="str">
            <v>m2</v>
          </cell>
          <cell r="D1327">
            <v>337.55</v>
          </cell>
          <cell r="E1327">
            <v>270.04000000000002</v>
          </cell>
          <cell r="F1327" t="str">
            <v>SEDUC</v>
          </cell>
        </row>
        <row r="1328">
          <cell r="A1328" t="str">
            <v/>
          </cell>
          <cell r="D1328">
            <v>0</v>
          </cell>
        </row>
        <row r="1329">
          <cell r="A1329" t="str">
            <v>10.05.010</v>
          </cell>
          <cell r="B1329" t="str">
            <v>FORNECIMENTO E INSTALAÇÃO DE PELÍCULA TIPO BLACKOUT EM VIDROS DE JANELA, DIMENSÕES (0,75X0,33M)</v>
          </cell>
          <cell r="C1329" t="str">
            <v>m2</v>
          </cell>
          <cell r="D1329">
            <v>54.699999999999996</v>
          </cell>
          <cell r="E1329">
            <v>43.76</v>
          </cell>
          <cell r="F1329" t="str">
            <v>SEDUC</v>
          </cell>
        </row>
        <row r="1330">
          <cell r="A1330" t="str">
            <v/>
          </cell>
          <cell r="D1330">
            <v>0</v>
          </cell>
        </row>
        <row r="1331">
          <cell r="A1331" t="str">
            <v>10.06.010</v>
          </cell>
          <cell r="B1331" t="str">
            <v>ESPELHO CIRCULAR COM 6MM DE ESPESSURA, ACABAMENTO BISOTADO, DIÂMETRO = 60CM.</v>
          </cell>
          <cell r="C1331" t="str">
            <v>Un</v>
          </cell>
          <cell r="D1331">
            <v>72.625</v>
          </cell>
          <cell r="E1331">
            <v>58.1</v>
          </cell>
          <cell r="F1331" t="str">
            <v>SEDUC</v>
          </cell>
        </row>
        <row r="1332">
          <cell r="A1332" t="str">
            <v/>
          </cell>
          <cell r="D1332">
            <v>0</v>
          </cell>
        </row>
        <row r="1333">
          <cell r="A1333" t="str">
            <v>11.00.000</v>
          </cell>
          <cell r="B1333" t="str">
            <v>ARGAMASSAS E REVESTIMENTOS DE PAREDES E TETOS</v>
          </cell>
          <cell r="D1333">
            <v>0</v>
          </cell>
        </row>
        <row r="1334">
          <cell r="A1334" t="str">
            <v/>
          </cell>
          <cell r="D1334">
            <v>0</v>
          </cell>
        </row>
        <row r="1335">
          <cell r="A1335" t="str">
            <v>11.01.010</v>
          </cell>
          <cell r="B1335" t="str">
            <v>ARGAMASSA DE CIMENTO E AREIA NO TRACO 1:2.</v>
          </cell>
          <cell r="C1335" t="str">
            <v>m3</v>
          </cell>
          <cell r="D1335">
            <v>448.72500000000002</v>
          </cell>
          <cell r="E1335">
            <v>358.98</v>
          </cell>
          <cell r="F1335" t="str">
            <v>EMLURB</v>
          </cell>
        </row>
        <row r="1336">
          <cell r="A1336" t="str">
            <v/>
          </cell>
          <cell r="D1336">
            <v>0</v>
          </cell>
        </row>
        <row r="1337">
          <cell r="A1337" t="str">
            <v>11.01.020</v>
          </cell>
          <cell r="B1337" t="str">
            <v>ARGAMASSA DE CIMENTO E AREIA NO TRACO 1:3.</v>
          </cell>
          <cell r="C1337" t="str">
            <v>m3</v>
          </cell>
          <cell r="D1337">
            <v>340.33749999999998</v>
          </cell>
          <cell r="E1337">
            <v>272.27</v>
          </cell>
          <cell r="F1337" t="str">
            <v>EMLURB</v>
          </cell>
        </row>
        <row r="1338">
          <cell r="A1338" t="str">
            <v/>
          </cell>
          <cell r="D1338">
            <v>0</v>
          </cell>
        </row>
        <row r="1339">
          <cell r="A1339" t="str">
            <v>11.01.030</v>
          </cell>
          <cell r="B1339" t="str">
            <v>ARGAMASSA DE CIMENTO E AREIA NO TRACO 1:4.</v>
          </cell>
          <cell r="C1339" t="str">
            <v>m3</v>
          </cell>
          <cell r="D1339">
            <v>284.8125</v>
          </cell>
          <cell r="E1339">
            <v>227.85</v>
          </cell>
          <cell r="F1339" t="str">
            <v>EMLURB</v>
          </cell>
        </row>
        <row r="1340">
          <cell r="A1340" t="str">
            <v/>
          </cell>
          <cell r="D1340">
            <v>0</v>
          </cell>
        </row>
        <row r="1341">
          <cell r="A1341" t="str">
            <v>11.01.040</v>
          </cell>
          <cell r="B1341" t="str">
            <v>ARGAMASSA DE CIMENTO E AREIA NO TRACO 1:5.</v>
          </cell>
          <cell r="C1341" t="str">
            <v>m3</v>
          </cell>
          <cell r="D1341">
            <v>251.9375</v>
          </cell>
          <cell r="E1341">
            <v>201.55</v>
          </cell>
          <cell r="F1341" t="str">
            <v>EMLURB</v>
          </cell>
        </row>
        <row r="1342">
          <cell r="A1342" t="str">
            <v/>
          </cell>
          <cell r="D1342">
            <v>0</v>
          </cell>
        </row>
        <row r="1343">
          <cell r="A1343" t="str">
            <v>11.01.050</v>
          </cell>
          <cell r="B1343" t="str">
            <v>ARGAMASSA DE CIMENTO E AREIA NO TRACO 1:6.</v>
          </cell>
          <cell r="C1343" t="str">
            <v>m3</v>
          </cell>
          <cell r="D1343">
            <v>243.16249999999999</v>
          </cell>
          <cell r="E1343">
            <v>194.53</v>
          </cell>
          <cell r="F1343" t="str">
            <v>EMLURB</v>
          </cell>
        </row>
        <row r="1344">
          <cell r="A1344" t="str">
            <v/>
          </cell>
          <cell r="D1344">
            <v>0</v>
          </cell>
        </row>
        <row r="1345">
          <cell r="A1345" t="str">
            <v>11.01.060</v>
          </cell>
          <cell r="B1345" t="str">
            <v>ARGAMASSA DE CIMENTO E AREIA NO TRACO 1:8.</v>
          </cell>
          <cell r="C1345" t="str">
            <v>m3</v>
          </cell>
          <cell r="D1345">
            <v>203.16249999999999</v>
          </cell>
          <cell r="E1345">
            <v>162.53</v>
          </cell>
          <cell r="F1345" t="str">
            <v>EMLURB</v>
          </cell>
        </row>
        <row r="1346">
          <cell r="A1346" t="str">
            <v/>
          </cell>
          <cell r="D1346">
            <v>0</v>
          </cell>
        </row>
        <row r="1347">
          <cell r="A1347" t="str">
            <v>11.01.070</v>
          </cell>
          <cell r="B1347" t="str">
            <v>ARGAMASSA DE CIMENTO E AREIA NO TRACO 1:10.</v>
          </cell>
          <cell r="C1347" t="str">
            <v>m3</v>
          </cell>
          <cell r="D1347">
            <v>186.70000000000002</v>
          </cell>
          <cell r="E1347">
            <v>149.36000000000001</v>
          </cell>
          <cell r="F1347" t="str">
            <v>EMLURB</v>
          </cell>
        </row>
        <row r="1348">
          <cell r="A1348" t="str">
            <v/>
          </cell>
          <cell r="D1348">
            <v>0</v>
          </cell>
        </row>
        <row r="1349">
          <cell r="A1349" t="str">
            <v>11.01.080</v>
          </cell>
          <cell r="B1349" t="str">
            <v>ARGAMASSA DE CIMENTO E AREIA NO TRACO 1:12.</v>
          </cell>
          <cell r="C1349" t="str">
            <v>m3</v>
          </cell>
          <cell r="D1349">
            <v>175.7</v>
          </cell>
          <cell r="E1349">
            <v>140.56</v>
          </cell>
          <cell r="F1349" t="str">
            <v>EMLURB</v>
          </cell>
        </row>
        <row r="1350">
          <cell r="A1350" t="str">
            <v/>
          </cell>
          <cell r="D1350">
            <v>0</v>
          </cell>
        </row>
        <row r="1351">
          <cell r="A1351" t="str">
            <v>11.01.090</v>
          </cell>
          <cell r="B1351" t="str">
            <v>ARGAMASSA DE CIMENTO E AREIA NO TRACO 1:14.</v>
          </cell>
          <cell r="C1351" t="str">
            <v>m3</v>
          </cell>
          <cell r="D1351">
            <v>168.78749999999999</v>
          </cell>
          <cell r="E1351">
            <v>135.03</v>
          </cell>
          <cell r="F1351" t="str">
            <v>EMLURB</v>
          </cell>
        </row>
        <row r="1352">
          <cell r="A1352" t="str">
            <v/>
          </cell>
          <cell r="D1352">
            <v>0</v>
          </cell>
        </row>
        <row r="1353">
          <cell r="A1353" t="str">
            <v>11.01.100</v>
          </cell>
          <cell r="B1353" t="str">
            <v>ARGAMASSA DE CIMENTO E AREIA NO TRACO 1:15.</v>
          </cell>
          <cell r="C1353" t="str">
            <v>m3</v>
          </cell>
          <cell r="D1353">
            <v>165.33750000000001</v>
          </cell>
          <cell r="E1353">
            <v>132.27000000000001</v>
          </cell>
          <cell r="F1353" t="str">
            <v>EMLURB</v>
          </cell>
        </row>
        <row r="1354">
          <cell r="A1354" t="str">
            <v/>
          </cell>
          <cell r="D1354">
            <v>0</v>
          </cell>
        </row>
        <row r="1355">
          <cell r="A1355" t="str">
            <v>11.01.110</v>
          </cell>
          <cell r="B1355" t="str">
            <v>ARGAMASSA DE CIMENTO, SAIBRO E AREIA NO TRACO 1:4:4.</v>
          </cell>
          <cell r="C1355" t="str">
            <v>m3</v>
          </cell>
          <cell r="D1355">
            <v>228.78749999999999</v>
          </cell>
          <cell r="E1355">
            <v>183.03</v>
          </cell>
          <cell r="F1355" t="str">
            <v>EMLURB</v>
          </cell>
        </row>
        <row r="1356">
          <cell r="A1356" t="str">
            <v/>
          </cell>
          <cell r="D1356">
            <v>0</v>
          </cell>
        </row>
        <row r="1357">
          <cell r="A1357" t="str">
            <v>11.01.120</v>
          </cell>
          <cell r="B1357" t="str">
            <v>ARGAMASSA DE CIMENTO, SAIBRO E AREIA NO TRACO 1:4:8.</v>
          </cell>
          <cell r="C1357" t="str">
            <v>m3</v>
          </cell>
          <cell r="D1357">
            <v>168.97500000000002</v>
          </cell>
          <cell r="E1357">
            <v>135.18</v>
          </cell>
          <cell r="F1357" t="str">
            <v>EMLURB</v>
          </cell>
        </row>
        <row r="1358">
          <cell r="A1358" t="str">
            <v/>
          </cell>
          <cell r="D1358">
            <v>0</v>
          </cell>
        </row>
        <row r="1359">
          <cell r="A1359" t="str">
            <v>11.01.130</v>
          </cell>
          <cell r="B1359" t="str">
            <v>ARGAMASSA DE CAL PRETA EM PASTA E AREIA NO TRACO 1:4.</v>
          </cell>
          <cell r="C1359" t="str">
            <v>m3</v>
          </cell>
          <cell r="D1359">
            <v>249.73749999999998</v>
          </cell>
          <cell r="E1359">
            <v>199.79</v>
          </cell>
          <cell r="F1359" t="str">
            <v>EMLURB</v>
          </cell>
        </row>
        <row r="1360">
          <cell r="A1360" t="str">
            <v/>
          </cell>
          <cell r="D1360">
            <v>0</v>
          </cell>
        </row>
        <row r="1361">
          <cell r="A1361" t="str">
            <v>11.01.140</v>
          </cell>
          <cell r="B1361" t="str">
            <v>ARGAMASSA DE CAL PRETA EM PASTA E AREIA NO TRACO 1:4, DOSADA COM 110 KG DE CIMENTO.</v>
          </cell>
          <cell r="C1361" t="str">
            <v>m3</v>
          </cell>
          <cell r="D1361">
            <v>326.0625</v>
          </cell>
          <cell r="E1361">
            <v>260.85000000000002</v>
          </cell>
          <cell r="F1361" t="str">
            <v>EMLURB</v>
          </cell>
        </row>
        <row r="1362">
          <cell r="A1362" t="str">
            <v/>
          </cell>
          <cell r="D1362">
            <v>0</v>
          </cell>
        </row>
        <row r="1363">
          <cell r="A1363" t="str">
            <v>11.01.150</v>
          </cell>
          <cell r="B1363" t="str">
            <v>ARGAMASSA DE CAL BRANCA E AREIA DE FINGIR PENEIRADA NO TRACO 1:2.</v>
          </cell>
          <cell r="C1363" t="str">
            <v>m3</v>
          </cell>
          <cell r="D1363">
            <v>424.01249999999999</v>
          </cell>
          <cell r="E1363">
            <v>339.21</v>
          </cell>
          <cell r="F1363" t="str">
            <v>EMLURB</v>
          </cell>
        </row>
        <row r="1364">
          <cell r="A1364" t="str">
            <v/>
          </cell>
          <cell r="D1364">
            <v>0</v>
          </cell>
        </row>
        <row r="1365">
          <cell r="A1365" t="str">
            <v>11.01.160</v>
          </cell>
          <cell r="B1365" t="str">
            <v>ARGAMASSA DE CAL BRANCA E AREIA DE FINGIR PENEIRADA NO TRACO 1:2, DOSADA COM 70 KG DE CIMENTO.</v>
          </cell>
          <cell r="C1365" t="str">
            <v>m3</v>
          </cell>
          <cell r="D1365">
            <v>461.63749999999999</v>
          </cell>
          <cell r="E1365">
            <v>369.31</v>
          </cell>
          <cell r="F1365" t="str">
            <v>EMLURB</v>
          </cell>
        </row>
        <row r="1366">
          <cell r="A1366" t="str">
            <v/>
          </cell>
          <cell r="D1366">
            <v>0</v>
          </cell>
        </row>
        <row r="1367">
          <cell r="A1367" t="str">
            <v>11.02.010</v>
          </cell>
          <cell r="B1367" t="str">
            <v>CHAPISCO COM ARGAMASSA DE CIMENTO E AREIA NO TRACO 1:3.</v>
          </cell>
          <cell r="C1367" t="str">
            <v>m2</v>
          </cell>
          <cell r="D1367">
            <v>4.5625</v>
          </cell>
          <cell r="E1367">
            <v>3.65</v>
          </cell>
          <cell r="F1367" t="str">
            <v>EMLURB</v>
          </cell>
        </row>
        <row r="1368">
          <cell r="A1368" t="str">
            <v/>
          </cell>
          <cell r="D1368">
            <v>0</v>
          </cell>
        </row>
        <row r="1369">
          <cell r="A1369" t="str">
            <v>11.02.020</v>
          </cell>
          <cell r="B1369" t="str">
            <v>REVESTIMENTO EM CHAPISCO PARA PAREDE E  TETO , INTERNOS OU EXTERNOS, COM ARGAMASSA DE CIMENTO E AREIA TRAÇO 1:3, COM BIANCO.</v>
          </cell>
          <cell r="C1369" t="str">
            <v>m2</v>
          </cell>
          <cell r="D1369">
            <v>5.3874999999999993</v>
          </cell>
          <cell r="E1369">
            <v>4.3099999999999996</v>
          </cell>
          <cell r="F1369" t="str">
            <v>SEDUC</v>
          </cell>
        </row>
        <row r="1370">
          <cell r="A1370" t="str">
            <v/>
          </cell>
          <cell r="D1370">
            <v>0</v>
          </cell>
        </row>
        <row r="1371">
          <cell r="A1371" t="str">
            <v>11.02.030</v>
          </cell>
          <cell r="B1371" t="str">
            <v>REVESTIMENTO EM ASSANHADINHO, TIPO CHAPISCO NA PENEIRA, ARGAMASSA DE CIMENTO E AREIA TRAÇO 1:4 SOBRE EMBOÇO PRONTO</v>
          </cell>
          <cell r="C1371" t="str">
            <v>m2</v>
          </cell>
          <cell r="D1371">
            <v>5.9375</v>
          </cell>
          <cell r="E1371">
            <v>4.75</v>
          </cell>
          <cell r="F1371" t="str">
            <v>SEDUC</v>
          </cell>
        </row>
        <row r="1372">
          <cell r="A1372" t="str">
            <v/>
          </cell>
          <cell r="D1372">
            <v>0</v>
          </cell>
        </row>
        <row r="1373">
          <cell r="A1373" t="str">
            <v>11.03.010</v>
          </cell>
          <cell r="B1373" t="str">
            <v>EMBOCO COM ARGAMASSA DE CAL PRETA EM PASTA E AREIA NO TRACO 1:4 , DOSADA COM 110 KG DE CIMENTO, COM 2,0 CM DE ESPESSURA.</v>
          </cell>
          <cell r="C1373" t="str">
            <v>m2</v>
          </cell>
          <cell r="D1373">
            <v>16.5625</v>
          </cell>
          <cell r="E1373">
            <v>13.25</v>
          </cell>
          <cell r="F1373" t="str">
            <v>EMLURB</v>
          </cell>
        </row>
        <row r="1374">
          <cell r="A1374" t="str">
            <v/>
          </cell>
          <cell r="D1374">
            <v>0</v>
          </cell>
        </row>
        <row r="1375">
          <cell r="A1375" t="str">
            <v>11.03.020</v>
          </cell>
          <cell r="B1375" t="str">
            <v>EMBOCO COM ARGAMASSA DE CIMENTO , SAIBRO E AREIA NO TRACO 1:4:4, COM 2,0 CM DE ESPESSURA.</v>
          </cell>
          <cell r="C1375" t="str">
            <v>m2</v>
          </cell>
          <cell r="D1375">
            <v>14.6</v>
          </cell>
          <cell r="E1375">
            <v>11.68</v>
          </cell>
          <cell r="F1375" t="str">
            <v>EMLURB</v>
          </cell>
        </row>
        <row r="1376">
          <cell r="A1376" t="str">
            <v/>
          </cell>
          <cell r="D1376">
            <v>0</v>
          </cell>
        </row>
        <row r="1377">
          <cell r="A1377" t="str">
            <v>11.03.030</v>
          </cell>
          <cell r="B1377" t="str">
            <v>EMBOCO FRISADO COM ARGAMASSA DE CIMENTO SAIBRO E AREIA NO TRACO 1:4:4 , COM 2,0 CM DE ESPESSURA.</v>
          </cell>
          <cell r="C1377" t="str">
            <v>m2</v>
          </cell>
          <cell r="D1377">
            <v>16.837500000000002</v>
          </cell>
          <cell r="E1377">
            <v>13.47</v>
          </cell>
          <cell r="F1377" t="str">
            <v>EMLURB</v>
          </cell>
        </row>
        <row r="1378">
          <cell r="A1378" t="str">
            <v/>
          </cell>
          <cell r="D1378">
            <v>0</v>
          </cell>
        </row>
        <row r="1379">
          <cell r="A1379" t="str">
            <v>11.03.040</v>
          </cell>
          <cell r="B1379" t="str">
            <v>EMBOCO COM ARGAMASSA DE CIMENTO, SAIBRO E AREIA NO TRACO 1:4:8 , COM 2,0 CM DE ESPESSURA.</v>
          </cell>
          <cell r="C1379" t="str">
            <v>m2</v>
          </cell>
          <cell r="D1379">
            <v>13.5375</v>
          </cell>
          <cell r="E1379">
            <v>10.83</v>
          </cell>
          <cell r="F1379" t="str">
            <v>EMLURB</v>
          </cell>
        </row>
        <row r="1380">
          <cell r="A1380" t="str">
            <v/>
          </cell>
          <cell r="D1380">
            <v>0</v>
          </cell>
        </row>
        <row r="1381">
          <cell r="A1381" t="str">
            <v>11.03.050</v>
          </cell>
          <cell r="B1381" t="str">
            <v>EMBOCO COM ARGAMASSA DE CIMENTO E AREIA NO TRACO 1:3, COM 2,0 CM DE ESPESSURA.</v>
          </cell>
          <cell r="C1381" t="str">
            <v>m2</v>
          </cell>
          <cell r="D1381">
            <v>17.399999999999999</v>
          </cell>
          <cell r="E1381">
            <v>13.92</v>
          </cell>
          <cell r="F1381" t="str">
            <v>EMLURB</v>
          </cell>
        </row>
        <row r="1382">
          <cell r="A1382" t="str">
            <v/>
          </cell>
          <cell r="D1382">
            <v>0</v>
          </cell>
        </row>
        <row r="1383">
          <cell r="A1383" t="str">
            <v>11.03.060</v>
          </cell>
          <cell r="B1383" t="str">
            <v>EMBOCO COM ARGAMASSA DE CIMENTO E AREIA NO TRACO 1:4, COM 2,0 CM DE ESPESSURA.</v>
          </cell>
          <cell r="C1383" t="str">
            <v>m2</v>
          </cell>
          <cell r="D1383">
            <v>16.425000000000001</v>
          </cell>
          <cell r="E1383">
            <v>13.14</v>
          </cell>
          <cell r="F1383" t="str">
            <v>EMLURB</v>
          </cell>
        </row>
        <row r="1384">
          <cell r="A1384" t="str">
            <v/>
          </cell>
          <cell r="D1384">
            <v>0</v>
          </cell>
        </row>
        <row r="1385">
          <cell r="A1385" t="str">
            <v>11.03.061</v>
          </cell>
          <cell r="B1385" t="str">
            <v>EMBOÇO COM ARGAMASSA DE CIMENTO,SAIBRO E AREIA NO TRAÇO 1:4:4, COM 3,0CM DE ESPESSURA</v>
          </cell>
          <cell r="C1385" t="str">
            <v>m2</v>
          </cell>
          <cell r="D1385">
            <v>19.012500000000003</v>
          </cell>
          <cell r="E1385">
            <v>15.21</v>
          </cell>
          <cell r="F1385" t="str">
            <v>SEDUC</v>
          </cell>
        </row>
        <row r="1386">
          <cell r="A1386" t="str">
            <v/>
          </cell>
          <cell r="D1386">
            <v>0</v>
          </cell>
        </row>
        <row r="1387">
          <cell r="A1387" t="str">
            <v>11.03.062</v>
          </cell>
          <cell r="B1387" t="str">
            <v>EMBOÇO COM ARGAMASSA DE CIMENTO, CAL HIDRATADA  E AREIA NO TRAÇO 1:2:6, COM 20 MM  DE ESPESSURA</v>
          </cell>
          <cell r="C1387" t="str">
            <v>m2</v>
          </cell>
          <cell r="D1387">
            <v>17.375</v>
          </cell>
          <cell r="E1387">
            <v>13.9</v>
          </cell>
          <cell r="F1387" t="str">
            <v>SEDUC</v>
          </cell>
        </row>
        <row r="1388">
          <cell r="A1388" t="str">
            <v/>
          </cell>
          <cell r="D1388">
            <v>0</v>
          </cell>
        </row>
        <row r="1389">
          <cell r="A1389" t="str">
            <v>11.03.063</v>
          </cell>
          <cell r="B1389" t="str">
            <v>EMBOÇO COM ARGAMASSA DE CIMENTO, CAL HIDRATADA  E AREIA NO TRAÇO 1:2:8, COM 20 MM  DE ESPESSURA</v>
          </cell>
          <cell r="C1389" t="str">
            <v>m2</v>
          </cell>
          <cell r="D1389">
            <v>16.112500000000001</v>
          </cell>
          <cell r="E1389">
            <v>12.89</v>
          </cell>
          <cell r="F1389" t="str">
            <v>SEDUC</v>
          </cell>
        </row>
        <row r="1390">
          <cell r="A1390" t="str">
            <v/>
          </cell>
          <cell r="D1390">
            <v>0</v>
          </cell>
        </row>
        <row r="1391">
          <cell r="A1391" t="str">
            <v>11.03.064</v>
          </cell>
          <cell r="B1391" t="str">
            <v>Emboço com argamassa de cimento, cal hidratada e areia no traço 1:2:8, com 20mm de espessura, incluindo impermeabilizante tipo vedacit ou similar para fundações.</v>
          </cell>
          <cell r="C1391" t="str">
            <v>Un</v>
          </cell>
          <cell r="D1391">
            <v>19.362500000000001</v>
          </cell>
          <cell r="E1391">
            <v>15.49</v>
          </cell>
          <cell r="F1391" t="str">
            <v>SEDUC</v>
          </cell>
        </row>
        <row r="1392">
          <cell r="A1392" t="str">
            <v/>
          </cell>
          <cell r="D1392">
            <v>0</v>
          </cell>
        </row>
        <row r="1393">
          <cell r="A1393" t="str">
            <v>11.03.070</v>
          </cell>
          <cell r="B1393" t="str">
            <v>CAPEAÇO DE REVESTIMENTO EM EMBOÇO, PARA ALVENARIA DE 15CM DE ESPESSURA, COM ARGAMASSA MISTA DE CAL HIDRATADA E AREIA PENEIRADA, TRAÇO 1:4, COM ADIÇÃO DE 130KG DE CIMENTO ESPESSURA DE 20MM, INCLUSIVE CHAPISCO NO TRAÇO 1:3.</v>
          </cell>
          <cell r="C1393" t="str">
            <v>m</v>
          </cell>
          <cell r="D1393">
            <v>6.5749999999999993</v>
          </cell>
          <cell r="E1393">
            <v>5.26</v>
          </cell>
          <cell r="F1393" t="str">
            <v>SEDUC</v>
          </cell>
        </row>
        <row r="1394">
          <cell r="A1394" t="str">
            <v/>
          </cell>
          <cell r="D1394">
            <v>0</v>
          </cell>
        </row>
        <row r="1395">
          <cell r="A1395" t="str">
            <v>11.03.080</v>
          </cell>
          <cell r="B1395" t="str">
            <v>CAPEAÇO DE REVESTIMENTO EM EMBOÇO, PARA ALVENARIA DE 25CM DE ESPESSURA, COM ARGAMASSA MISTA DE CAL HIDRATADA E AREIA PENEIRADA, TRAÇO 1:4, COM ADIÇÃO DE 130KG DE CIMENTO ESPESSURA DE 20MM, INCLUSIVE CHAPISCO NO TRAÇO 1:3.</v>
          </cell>
          <cell r="C1395" t="str">
            <v>m</v>
          </cell>
          <cell r="D1395">
            <v>7.3250000000000002</v>
          </cell>
          <cell r="E1395">
            <v>5.86</v>
          </cell>
          <cell r="F1395" t="str">
            <v>SEDUC</v>
          </cell>
        </row>
        <row r="1396">
          <cell r="A1396" t="str">
            <v/>
          </cell>
          <cell r="D1396">
            <v>0</v>
          </cell>
        </row>
        <row r="1397">
          <cell r="A1397" t="str">
            <v>11.04.010</v>
          </cell>
          <cell r="B1397" t="str">
            <v>REBOCO COM ARGAMASSA DE CAL BRANCA E AREIA DE FINGIR PENEIRADA NO TRACO 1:2 COM 5,0 MM DE ESPESSURA.</v>
          </cell>
          <cell r="C1397" t="str">
            <v>m2</v>
          </cell>
          <cell r="D1397">
            <v>12</v>
          </cell>
          <cell r="E1397">
            <v>9.6</v>
          </cell>
          <cell r="F1397" t="str">
            <v>EMLURB</v>
          </cell>
        </row>
        <row r="1398">
          <cell r="A1398" t="str">
            <v/>
          </cell>
          <cell r="D1398">
            <v>0</v>
          </cell>
        </row>
        <row r="1399">
          <cell r="A1399" t="str">
            <v>11.04.020</v>
          </cell>
          <cell r="B1399" t="str">
            <v>REBOCO EM CIMENTADO, TIPO BARRA LISA , APLICADA SOBRE EMBOCO PRONTO COM 5,0 MM DE ESPESSURA.</v>
          </cell>
          <cell r="C1399" t="str">
            <v>m2</v>
          </cell>
          <cell r="D1399">
            <v>13.774999999999999</v>
          </cell>
          <cell r="E1399">
            <v>11.02</v>
          </cell>
          <cell r="F1399" t="str">
            <v>EMLURB</v>
          </cell>
        </row>
        <row r="1400">
          <cell r="A1400" t="str">
            <v/>
          </cell>
          <cell r="D1400">
            <v>0</v>
          </cell>
        </row>
        <row r="1401">
          <cell r="A1401" t="str">
            <v>11.04.030</v>
          </cell>
          <cell r="B1401" t="str">
            <v>REBOCO EM CIMENTADO, COM ACABAMENTO TIPO CONCRETO APARENTE, APLICADO SOBRE EMBOCO PRONTO COM 5,0 MM DE ESPESSURA.</v>
          </cell>
          <cell r="C1401" t="str">
            <v>m2</v>
          </cell>
          <cell r="D1401">
            <v>14.675000000000001</v>
          </cell>
          <cell r="E1401">
            <v>11.74</v>
          </cell>
          <cell r="F1401" t="str">
            <v>EMLURB</v>
          </cell>
        </row>
        <row r="1402">
          <cell r="A1402" t="str">
            <v/>
          </cell>
          <cell r="D1402">
            <v>0</v>
          </cell>
        </row>
        <row r="1403">
          <cell r="A1403" t="str">
            <v>11.05.010</v>
          </cell>
          <cell r="B1403" t="str">
            <v>REVESTIMENTO COM ARGAMASSA DE CIMENTO E AREIA NO TRACO 1:3, COM 2,0 CM DE ESPESSURA.</v>
          </cell>
          <cell r="C1403" t="str">
            <v>m2</v>
          </cell>
          <cell r="D1403">
            <v>19.387499999999999</v>
          </cell>
          <cell r="E1403">
            <v>15.51</v>
          </cell>
          <cell r="F1403" t="str">
            <v>EMLURB</v>
          </cell>
        </row>
        <row r="1404">
          <cell r="A1404" t="str">
            <v/>
          </cell>
          <cell r="D1404">
            <v>0</v>
          </cell>
        </row>
        <row r="1405">
          <cell r="A1405" t="str">
            <v>11.05.015</v>
          </cell>
          <cell r="B1405" t="str">
            <v>REVESTIMENTO COM ARGAMASSA DE CIMENTO E AREIA NO TRACO 1:3, COM 2,0 CM DE ESPESSURA E ACABA MENTO LISO EM CIMENTO QUEIMADO.</v>
          </cell>
          <cell r="C1405" t="str">
            <v>m2</v>
          </cell>
          <cell r="D1405">
            <v>23.9375</v>
          </cell>
          <cell r="E1405">
            <v>19.149999999999999</v>
          </cell>
          <cell r="F1405" t="str">
            <v>EMLURB</v>
          </cell>
        </row>
        <row r="1406">
          <cell r="A1406" t="str">
            <v/>
          </cell>
          <cell r="D1406">
            <v>0</v>
          </cell>
        </row>
        <row r="1407">
          <cell r="A1407" t="str">
            <v>11.05.020</v>
          </cell>
          <cell r="B1407" t="str">
            <v>REVESTIMENTO COM ARGAMASSA DE CIMENTO E AREIA NO TRACO 1:4, COM 2,0 CM DE ESPESSURA.</v>
          </cell>
          <cell r="C1407" t="str">
            <v>m2</v>
          </cell>
          <cell r="D1407">
            <v>18.425000000000001</v>
          </cell>
          <cell r="E1407">
            <v>14.74</v>
          </cell>
          <cell r="F1407" t="str">
            <v>EMLURB</v>
          </cell>
        </row>
        <row r="1408">
          <cell r="A1408" t="str">
            <v/>
          </cell>
          <cell r="D1408">
            <v>0</v>
          </cell>
        </row>
        <row r="1409">
          <cell r="A1409" t="str">
            <v>11.05.025</v>
          </cell>
          <cell r="B1409" t="str">
            <v>REVESTIMENTO COM ARGAMASSA DE CIMENTO E AREIA NO TRACO 1:6 COM 2,0 CM DE ESPESSURA.</v>
          </cell>
          <cell r="C1409" t="str">
            <v>m2</v>
          </cell>
          <cell r="D1409">
            <v>17.8125</v>
          </cell>
          <cell r="E1409">
            <v>14.25</v>
          </cell>
          <cell r="F1409" t="str">
            <v>EMLURB</v>
          </cell>
        </row>
        <row r="1410">
          <cell r="A1410" t="str">
            <v/>
          </cell>
          <cell r="D1410">
            <v>0</v>
          </cell>
        </row>
        <row r="1411">
          <cell r="A1411" t="str">
            <v>11.05.026</v>
          </cell>
          <cell r="B1411" t="str">
            <v>REVESTIMENTO COM ARGAMASSA DE CIMENTO E AREIA NO TRAÇO 1:6 COM 2,5CM DE ESPESSURA</v>
          </cell>
          <cell r="C1411" t="str">
            <v>m2</v>
          </cell>
          <cell r="D1411">
            <v>18.425000000000001</v>
          </cell>
          <cell r="E1411">
            <v>14.74</v>
          </cell>
          <cell r="F1411" t="str">
            <v>SEDUC</v>
          </cell>
        </row>
        <row r="1412">
          <cell r="A1412" t="str">
            <v/>
          </cell>
          <cell r="D1412">
            <v>0</v>
          </cell>
        </row>
        <row r="1413">
          <cell r="A1413" t="str">
            <v>11.05.027</v>
          </cell>
          <cell r="B1413" t="str">
            <v>REVESTIMENTO COM ARGAMASSA DE CIMENTO, CAL HIDRATADA E AREIA TRAÇO 1:1:6, COM 2,00CM DE ESPESSURA</v>
          </cell>
          <cell r="C1413" t="str">
            <v>m2</v>
          </cell>
          <cell r="D1413">
            <v>17.787500000000001</v>
          </cell>
          <cell r="E1413">
            <v>14.23</v>
          </cell>
          <cell r="F1413" t="str">
            <v>SEDUC</v>
          </cell>
        </row>
        <row r="1414">
          <cell r="A1414" t="str">
            <v/>
          </cell>
          <cell r="D1414">
            <v>0</v>
          </cell>
        </row>
        <row r="1415">
          <cell r="A1415" t="str">
            <v>11.05.028</v>
          </cell>
          <cell r="B1415" t="str">
            <v>REVESTIMENTO COM ARGAMASSA DE CIMENTO, CAL HIDRATADA E AREIA TRAÇO 1:2:8, COM 20 MM DE ESPESSURA</v>
          </cell>
          <cell r="C1415" t="str">
            <v>m2</v>
          </cell>
          <cell r="D1415">
            <v>18.100000000000001</v>
          </cell>
          <cell r="E1415">
            <v>14.48</v>
          </cell>
          <cell r="F1415" t="str">
            <v>SEDUC</v>
          </cell>
        </row>
        <row r="1416">
          <cell r="A1416" t="str">
            <v/>
          </cell>
          <cell r="D1416">
            <v>0</v>
          </cell>
        </row>
        <row r="1417">
          <cell r="A1417" t="str">
            <v>11.05.030</v>
          </cell>
          <cell r="B1417" t="str">
            <v>REVESTIMENTO COM ARGAMASSA DE CIMENTO, SAIBRO E AREIA NO TRACO 1:4:4 , COM 2,0 CM DE ESPESSURA.</v>
          </cell>
          <cell r="C1417" t="str">
            <v>m2</v>
          </cell>
          <cell r="D1417">
            <v>16.599999999999998</v>
          </cell>
          <cell r="E1417">
            <v>13.28</v>
          </cell>
          <cell r="F1417" t="str">
            <v>EMLURB</v>
          </cell>
        </row>
        <row r="1418">
          <cell r="A1418" t="str">
            <v/>
          </cell>
          <cell r="D1418">
            <v>0</v>
          </cell>
        </row>
        <row r="1419">
          <cell r="A1419" t="str">
            <v>11.05.040</v>
          </cell>
          <cell r="B1419" t="str">
            <v>REVESTIMENTO FRISADO, COM ARGAMASSA DE CIMENTO, SAIBRO E AREIA NO TRACO 1:4:4, COM 2,0 CM DE ESPESSURA.</v>
          </cell>
          <cell r="C1419" t="str">
            <v>m2</v>
          </cell>
          <cell r="D1419">
            <v>18.975000000000001</v>
          </cell>
          <cell r="E1419">
            <v>15.18</v>
          </cell>
          <cell r="F1419" t="str">
            <v>EMLURB</v>
          </cell>
        </row>
        <row r="1420">
          <cell r="A1420" t="str">
            <v/>
          </cell>
          <cell r="D1420">
            <v>0</v>
          </cell>
        </row>
        <row r="1421">
          <cell r="A1421" t="str">
            <v>11.05.041</v>
          </cell>
          <cell r="B1421" t="str">
            <v>MASSA UNICA FRISADA PARA RETOQUES SIMULANDO ACABAMENTO DE TIJOLOS APARENTES EM PAREDES, COM ARGAMASSA DE CIMENTO, AREIA E SAIBRO NO TRAÇO 1:3:3, ESP.3CM.</v>
          </cell>
          <cell r="C1421" t="str">
            <v>m2</v>
          </cell>
          <cell r="D1421">
            <v>20.975000000000001</v>
          </cell>
          <cell r="E1421">
            <v>16.78</v>
          </cell>
          <cell r="F1421" t="str">
            <v>SEDUC</v>
          </cell>
        </row>
        <row r="1422">
          <cell r="A1422" t="str">
            <v/>
          </cell>
          <cell r="D1422">
            <v>0</v>
          </cell>
        </row>
        <row r="1423">
          <cell r="A1423" t="str">
            <v>11.05.050</v>
          </cell>
          <cell r="B1423" t="str">
            <v>REVESTIMENTO COM ARGAMASSA DE CIMENTO, SAIBRO E AREIA, NO TRACO 1:4:8, COM 2,0 CM DE ESPESSURA.</v>
          </cell>
          <cell r="C1423" t="str">
            <v>m2</v>
          </cell>
          <cell r="D1423">
            <v>15.5375</v>
          </cell>
          <cell r="E1423">
            <v>12.43</v>
          </cell>
          <cell r="F1423" t="str">
            <v>EMLURB</v>
          </cell>
        </row>
        <row r="1424">
          <cell r="A1424" t="str">
            <v/>
          </cell>
          <cell r="D1424">
            <v>0</v>
          </cell>
        </row>
        <row r="1425">
          <cell r="A1425" t="str">
            <v>11.05.060</v>
          </cell>
          <cell r="B1425" t="str">
            <v>REVESTIMENTO EM MASSA ÚNICA PARA PAREDE COM ARGAMASSA DE CIMENTO E AREIA TRAÇO 1:4 INCLUINDO IMPERMEABILIZANTE TIPO VEDACIT OU SIMILAR, ESPESSURA DE 20MM.</v>
          </cell>
          <cell r="C1425" t="str">
            <v>m2</v>
          </cell>
          <cell r="D1425">
            <v>18.05</v>
          </cell>
          <cell r="E1425">
            <v>14.44</v>
          </cell>
          <cell r="F1425" t="str">
            <v>SEDUC</v>
          </cell>
        </row>
        <row r="1426">
          <cell r="A1426" t="str">
            <v/>
          </cell>
          <cell r="D1426">
            <v>0</v>
          </cell>
        </row>
        <row r="1427">
          <cell r="A1427" t="str">
            <v>11.05.070</v>
          </cell>
          <cell r="B1427" t="str">
            <v>CAPEAÇO DE REVESTIMENTO EM MASSA ÚNICA, PARA ALVENARIA DE 15CM DE ESPESSURA, COM ARGAMASSA MISTA DE CAL HIDRATADA E AREIA PENEIRADA, TRAÇO 1:4, COM ADIÇÃO DE 130 KG DE CIMENTO, ESPESSURA DE 20MM, INCLUSIVE CHAPISCO NO TRAÇO 1:3.</v>
          </cell>
          <cell r="C1427" t="str">
            <v>m</v>
          </cell>
          <cell r="D1427">
            <v>6.5749999999999993</v>
          </cell>
          <cell r="E1427">
            <v>5.26</v>
          </cell>
          <cell r="F1427" t="str">
            <v>SEDUC</v>
          </cell>
        </row>
        <row r="1428">
          <cell r="A1428" t="str">
            <v/>
          </cell>
          <cell r="D1428">
            <v>0</v>
          </cell>
        </row>
        <row r="1429">
          <cell r="A1429" t="str">
            <v>11.05.080</v>
          </cell>
          <cell r="B1429" t="str">
            <v>CAPEAÇO DE REVESTIMENTO EM MASSA ÚNICA, PARA ALVENARIA DE 25CM DE ESPESSURA, COM ARGAMASSA MISTA DE CAL HIDRATADA E AREIA PENEIRADA, TRAÇO 1:4, COM ADIÇÃO DE 130KG DE CIMENTO ESPESSURA DE 20MM, INCLUSIVE CHAPISCO NO TRAÇO 1:3.</v>
          </cell>
          <cell r="C1429" t="str">
            <v>m</v>
          </cell>
          <cell r="D1429">
            <v>7.3250000000000002</v>
          </cell>
          <cell r="E1429">
            <v>5.86</v>
          </cell>
          <cell r="F1429" t="str">
            <v>SEDUC</v>
          </cell>
        </row>
        <row r="1430">
          <cell r="A1430" t="str">
            <v/>
          </cell>
          <cell r="D1430">
            <v>0</v>
          </cell>
        </row>
        <row r="1431">
          <cell r="A1431" t="str">
            <v>11.05.090</v>
          </cell>
          <cell r="B1431" t="str">
            <v>MOLDURA DE ARGAMASSA DE CIMENTO E AREIA, TRAÇO 1:3, ESPESSURA DE 20MM, LARGURA DE 10 CM.</v>
          </cell>
          <cell r="C1431" t="str">
            <v>m</v>
          </cell>
          <cell r="D1431">
            <v>5.9499999999999993</v>
          </cell>
          <cell r="E1431">
            <v>4.76</v>
          </cell>
          <cell r="F1431" t="str">
            <v>SEDUC</v>
          </cell>
        </row>
        <row r="1432">
          <cell r="A1432" t="str">
            <v/>
          </cell>
          <cell r="D1432">
            <v>0</v>
          </cell>
        </row>
        <row r="1433">
          <cell r="A1433" t="str">
            <v>11.05.100</v>
          </cell>
          <cell r="B1433" t="str">
            <v>MOLDURA DE ARGAMASSA DE CIMENTO E AREIA, TRAÇO 1:3, ESPESSURA DE 20MM, LARGURA DE 15 CM.</v>
          </cell>
          <cell r="C1433" t="str">
            <v>m</v>
          </cell>
          <cell r="D1433">
            <v>6.2</v>
          </cell>
          <cell r="E1433">
            <v>4.96</v>
          </cell>
          <cell r="F1433" t="str">
            <v>SEDUC</v>
          </cell>
        </row>
        <row r="1434">
          <cell r="A1434" t="str">
            <v/>
          </cell>
          <cell r="D1434">
            <v>0</v>
          </cell>
        </row>
        <row r="1435">
          <cell r="A1435" t="str">
            <v>11.06.005</v>
          </cell>
          <cell r="B1435" t="str">
            <v>REVESTIMENTO DE AZULEJOS BRANCOS , CLASSE A , ASSENTADOS COM PASTA DE CIMENTO, SOBRE EMBOCO PRONTO.</v>
          </cell>
          <cell r="C1435" t="str">
            <v>m2</v>
          </cell>
          <cell r="D1435">
            <v>53.987499999999997</v>
          </cell>
          <cell r="E1435">
            <v>43.19</v>
          </cell>
          <cell r="F1435" t="str">
            <v>EMLURB</v>
          </cell>
        </row>
        <row r="1436">
          <cell r="A1436" t="str">
            <v/>
          </cell>
          <cell r="D1436">
            <v>0</v>
          </cell>
        </row>
        <row r="1437">
          <cell r="A1437" t="str">
            <v>11.06.010</v>
          </cell>
          <cell r="B1437" t="str">
            <v>REVESTIMENTO DE AZULEJOS BRANCOS , CLASSE C , ASSENTADOS COM PASTA DE CIMENTO, SOBRE EMBOCO PRONTO.</v>
          </cell>
          <cell r="C1437" t="str">
            <v>m2</v>
          </cell>
          <cell r="D1437">
            <v>50.575000000000003</v>
          </cell>
          <cell r="E1437">
            <v>40.46</v>
          </cell>
          <cell r="F1437" t="str">
            <v>EMLURB</v>
          </cell>
        </row>
        <row r="1438">
          <cell r="A1438" t="str">
            <v/>
          </cell>
          <cell r="D1438">
            <v>0</v>
          </cell>
        </row>
        <row r="1439">
          <cell r="A1439" t="str">
            <v>11.06.015</v>
          </cell>
          <cell r="B1439" t="str">
            <v>REVESTIMENTO DE AZULEJOS DE COR,CLASSE A, ASSENTADOS COM PASTA DE CIMENTO , SOBRE EMBOCO PRONTO.</v>
          </cell>
          <cell r="C1439" t="str">
            <v>m2</v>
          </cell>
          <cell r="D1439">
            <v>59.5</v>
          </cell>
          <cell r="E1439">
            <v>47.6</v>
          </cell>
          <cell r="F1439" t="str">
            <v>EMLURB</v>
          </cell>
        </row>
        <row r="1440">
          <cell r="A1440" t="str">
            <v/>
          </cell>
          <cell r="D1440">
            <v>0</v>
          </cell>
        </row>
        <row r="1441">
          <cell r="A1441" t="str">
            <v>11.06.020</v>
          </cell>
          <cell r="B1441" t="str">
            <v>REVESTIMENTO DE AZULEJOS DE COR, CLASSE C,ASSENTADOS COM PASTA DE CIMENTO , SOBRE EMBOCO PRONTO.</v>
          </cell>
          <cell r="C1441" t="str">
            <v>m2</v>
          </cell>
          <cell r="D1441">
            <v>54.974999999999994</v>
          </cell>
          <cell r="E1441">
            <v>43.98</v>
          </cell>
          <cell r="F1441" t="str">
            <v>EMLURB</v>
          </cell>
        </row>
        <row r="1442">
          <cell r="A1442" t="str">
            <v/>
          </cell>
          <cell r="D1442">
            <v>0</v>
          </cell>
        </row>
        <row r="1443">
          <cell r="A1443" t="str">
            <v>11.06.025</v>
          </cell>
          <cell r="B1443" t="str">
            <v>REVESTIMENTO DE AZULEJOS BRANCOS , CLASSE A, ASSENTADOS COM PASTA DE CIMENTO , INCLUSIVE EMBOCO COM ARGAMASSA DE CIMENTO, SAIBRO E AREIA, NO TRACO 1:4:4.</v>
          </cell>
          <cell r="C1443" t="str">
            <v>m2</v>
          </cell>
          <cell r="D1443">
            <v>68.587499999999991</v>
          </cell>
          <cell r="E1443">
            <v>54.87</v>
          </cell>
          <cell r="F1443" t="str">
            <v>EMLURB</v>
          </cell>
        </row>
        <row r="1444">
          <cell r="A1444" t="str">
            <v/>
          </cell>
          <cell r="D1444">
            <v>0</v>
          </cell>
        </row>
        <row r="1445">
          <cell r="A1445" t="str">
            <v>11.06.030</v>
          </cell>
          <cell r="B1445" t="str">
            <v>REVESTIMENTO DE AZULEJOS BRANCOS , CLASSE C , ASSENTADOS COM PASTA DE CIMENTO,INCLUSIVE EMBOCO, COM ARGAMASSA DE CIMENTO,SAIBRO E AREIA NO TRACO 1:4:4.</v>
          </cell>
          <cell r="C1445" t="str">
            <v>m2</v>
          </cell>
          <cell r="D1445">
            <v>65.174999999999997</v>
          </cell>
          <cell r="E1445">
            <v>52.14</v>
          </cell>
          <cell r="F1445" t="str">
            <v>EMLURB</v>
          </cell>
        </row>
        <row r="1446">
          <cell r="A1446" t="str">
            <v/>
          </cell>
          <cell r="D1446">
            <v>0</v>
          </cell>
        </row>
        <row r="1447">
          <cell r="A1447" t="str">
            <v>11.06.035</v>
          </cell>
          <cell r="B1447" t="str">
            <v>REVESTIMENTO DE AZULEJOS DE COR, CLASSE A,ASSENTADOS COM PASTA DE CIMENTO,INCLUSIVE EMBOCO COM ARGAMASSA DE CIMENTO, SAIBRO E AREIA , NO TRACO 1:4: 4.</v>
          </cell>
          <cell r="C1447" t="str">
            <v>m2</v>
          </cell>
          <cell r="D1447">
            <v>74.099999999999994</v>
          </cell>
          <cell r="E1447">
            <v>59.28</v>
          </cell>
          <cell r="F1447" t="str">
            <v>EMLURB</v>
          </cell>
        </row>
        <row r="1448">
          <cell r="A1448" t="str">
            <v/>
          </cell>
          <cell r="D1448">
            <v>0</v>
          </cell>
        </row>
        <row r="1449">
          <cell r="A1449" t="str">
            <v>11.06.040</v>
          </cell>
          <cell r="B1449" t="str">
            <v>REVESTIMENTO DE AZULEJOS DE COR,CLASSE C, ASSENTADOS COM PASTA DE CIMENTO , INCLUSIVE EMBOCO COM ARGAMASSA DE CIMENTO, SAIBRO E AREIA NO TRACO 1:4:4.</v>
          </cell>
          <cell r="C1449" t="str">
            <v>m2</v>
          </cell>
          <cell r="D1449">
            <v>69.574999999999989</v>
          </cell>
          <cell r="E1449">
            <v>55.66</v>
          </cell>
          <cell r="F1449" t="str">
            <v>EMLURB</v>
          </cell>
        </row>
        <row r="1450">
          <cell r="A1450" t="str">
            <v/>
          </cell>
          <cell r="D1450">
            <v>0</v>
          </cell>
        </row>
        <row r="1451">
          <cell r="A1451" t="str">
            <v>11.06.050</v>
          </cell>
          <cell r="B1451" t="str">
            <v>REVESTIMENTO DE AZULEJOS BRANCOS, CLASSE A ASSENTADOS COM ARGAMASSA PRE-FABRICADA DE CIMENTO COLANTE, INCLUSIVE REJUNTE, SOBRE EMBOCO PRONTO.</v>
          </cell>
          <cell r="C1451" t="str">
            <v>m2</v>
          </cell>
          <cell r="D1451">
            <v>31.362500000000001</v>
          </cell>
          <cell r="E1451">
            <v>25.09</v>
          </cell>
          <cell r="F1451" t="str">
            <v>EMLURB</v>
          </cell>
        </row>
        <row r="1452">
          <cell r="A1452" t="str">
            <v/>
          </cell>
          <cell r="D1452">
            <v>0</v>
          </cell>
        </row>
        <row r="1453">
          <cell r="A1453" t="str">
            <v>11.06.060</v>
          </cell>
          <cell r="B1453" t="str">
            <v>REVESTIMENTO DE AZULEJOS BRANCOS, CLASSE C ASSENTADOS COM ARGAMASSA PRE-FABRICADA DE CIMENTO COLANTE, INCLUSIVE REJUNTE, SOBRE EMBOCO PRONTO.</v>
          </cell>
          <cell r="C1453" t="str">
            <v>m2</v>
          </cell>
          <cell r="D1453">
            <v>27.787500000000001</v>
          </cell>
          <cell r="E1453">
            <v>22.23</v>
          </cell>
          <cell r="F1453" t="str">
            <v>EMLURB</v>
          </cell>
        </row>
        <row r="1454">
          <cell r="A1454" t="str">
            <v/>
          </cell>
          <cell r="D1454">
            <v>0</v>
          </cell>
        </row>
        <row r="1455">
          <cell r="A1455" t="str">
            <v>11.06.070</v>
          </cell>
          <cell r="B1455" t="str">
            <v>REVESTIMENTO DE AZULEJOS DE COR, CLASSE A ASSENTADOS COM ARGAMASSA PRE-FABRICADA DE CIMENTO COLANTE, INCLUSIVE REJUNTE, SOBRE EMBOCO PRONTO.</v>
          </cell>
          <cell r="C1455" t="str">
            <v>m2</v>
          </cell>
          <cell r="D1455">
            <v>37.137500000000003</v>
          </cell>
          <cell r="E1455">
            <v>29.71</v>
          </cell>
          <cell r="F1455" t="str">
            <v>EMLURB</v>
          </cell>
        </row>
        <row r="1456">
          <cell r="A1456" t="str">
            <v/>
          </cell>
          <cell r="D1456">
            <v>0</v>
          </cell>
        </row>
        <row r="1457">
          <cell r="A1457" t="str">
            <v>11.06.080</v>
          </cell>
          <cell r="B1457" t="str">
            <v>REVESTIMENTO DE AZULEJOS DE COR, CLASSE C ASSENTADOS COM ARGAMASSA PRE-FABRICADA DE CIMENTO COLANTE, INCLUSIVE REJUNTE, SOBRE EMBOCO PRONTO.</v>
          </cell>
          <cell r="C1457" t="str">
            <v>m2</v>
          </cell>
          <cell r="D1457">
            <v>32.412500000000001</v>
          </cell>
          <cell r="E1457">
            <v>25.93</v>
          </cell>
          <cell r="F1457" t="str">
            <v>EMLURB</v>
          </cell>
        </row>
        <row r="1458">
          <cell r="A1458" t="str">
            <v/>
          </cell>
          <cell r="D1458">
            <v>0</v>
          </cell>
        </row>
        <row r="1459">
          <cell r="A1459" t="str">
            <v>11.07.010</v>
          </cell>
          <cell r="B1459" t="str">
            <v>REVESTIMENTO EM PAREDES COM PASTILHAS ESMALTADAS , ASSENTADAS EM ARGAMASSA DE CIMENTO , CAL E AREIA, NO TRACO 1:1:6, INCLUSIVE EMBOCO PRONTO.</v>
          </cell>
          <cell r="C1459" t="str">
            <v>m2</v>
          </cell>
          <cell r="D1459">
            <v>96.637500000000003</v>
          </cell>
          <cell r="E1459">
            <v>77.31</v>
          </cell>
          <cell r="F1459" t="str">
            <v>EMLURB</v>
          </cell>
        </row>
        <row r="1460">
          <cell r="A1460" t="str">
            <v/>
          </cell>
          <cell r="D1460">
            <v>0</v>
          </cell>
        </row>
        <row r="1461">
          <cell r="A1461" t="str">
            <v>11.07.020</v>
          </cell>
          <cell r="B1461" t="str">
            <v>REVESTIMENTO EM PAREDES COM PASTILHAS ESMALTADAS , ASSENTADAS EM ARGAMASSA DE CIMENTO , CAL E AREIA, NO TRACO 1:1:6, INCLUSIVE EMBOCO COM ARGAMASSA DE CIMENTO, SAIBRO E AREIA NO TRACO 1:4:4.</v>
          </cell>
          <cell r="C1461" t="str">
            <v>m2</v>
          </cell>
          <cell r="D1461">
            <v>111.22500000000001</v>
          </cell>
          <cell r="E1461">
            <v>88.98</v>
          </cell>
          <cell r="F1461" t="str">
            <v>EMLURB</v>
          </cell>
        </row>
        <row r="1462">
          <cell r="A1462" t="str">
            <v/>
          </cell>
          <cell r="D1462">
            <v>0</v>
          </cell>
        </row>
        <row r="1463">
          <cell r="A1463" t="str">
            <v>11.08.010</v>
          </cell>
          <cell r="B1463" t="str">
            <v>REVESTIMENTO EM PAREDE COM CASQUILHO CERAMICO SOBRE EMBOCO PRONTO.</v>
          </cell>
          <cell r="C1463" t="str">
            <v>m2</v>
          </cell>
          <cell r="D1463">
            <v>51.449999999999996</v>
          </cell>
          <cell r="E1463">
            <v>41.16</v>
          </cell>
          <cell r="F1463" t="str">
            <v>EMLURB</v>
          </cell>
        </row>
        <row r="1464">
          <cell r="A1464" t="str">
            <v/>
          </cell>
          <cell r="D1464">
            <v>0</v>
          </cell>
        </row>
        <row r="1465">
          <cell r="A1465" t="str">
            <v>11.08.020</v>
          </cell>
          <cell r="B1465" t="str">
            <v>REVESTIMENTO EM PAREDE COM CASQUILHO CERAMICO,INCLUSIVE EMBOCO COM ARGAMASSA DE CIMENTO, SAIBRO E AREIA NO TRACO 1:4:4.</v>
          </cell>
          <cell r="C1465" t="str">
            <v>m2</v>
          </cell>
          <cell r="D1465">
            <v>66.050000000000011</v>
          </cell>
          <cell r="E1465">
            <v>52.84</v>
          </cell>
          <cell r="F1465" t="str">
            <v>EMLURB</v>
          </cell>
        </row>
        <row r="1466">
          <cell r="A1466" t="str">
            <v/>
          </cell>
          <cell r="D1466">
            <v>0</v>
          </cell>
        </row>
        <row r="1467">
          <cell r="A1467" t="str">
            <v>11.09.010</v>
          </cell>
          <cell r="B1467" t="str">
            <v>REVESTIMENTO EM PAREDE COM PLACA PRE-MOLDADA DE CONCRETO COM ESPESSURA DE 2,5 CM , SOBRE EMBOCO PRONTO.</v>
          </cell>
          <cell r="C1467" t="str">
            <v>m2</v>
          </cell>
          <cell r="D1467">
            <v>66.725000000000009</v>
          </cell>
          <cell r="E1467">
            <v>53.38</v>
          </cell>
          <cell r="F1467" t="str">
            <v>EMLURB</v>
          </cell>
        </row>
        <row r="1468">
          <cell r="A1468" t="str">
            <v/>
          </cell>
          <cell r="D1468">
            <v>0</v>
          </cell>
        </row>
        <row r="1469">
          <cell r="A1469" t="str">
            <v>11.09.020</v>
          </cell>
          <cell r="B1469" t="str">
            <v>REVESTIMENTO EM PAREDE COM PLACA PRE-MOLDADA DE CONCRETO COM ESPESSURA DE 2,5 CM, INCLUSIVE EMBOCO COM ARGAMASSA DE CIMENTO, SAIBRO E AREIA NO TRACO 1:4:4.</v>
          </cell>
          <cell r="C1469" t="str">
            <v>m2</v>
          </cell>
          <cell r="D1469">
            <v>81.325000000000003</v>
          </cell>
          <cell r="E1469">
            <v>65.06</v>
          </cell>
          <cell r="F1469" t="str">
            <v>EMLURB</v>
          </cell>
        </row>
        <row r="1470">
          <cell r="A1470" t="str">
            <v/>
          </cell>
          <cell r="D1470">
            <v>0</v>
          </cell>
        </row>
        <row r="1471">
          <cell r="A1471" t="str">
            <v>11.10.010</v>
          </cell>
          <cell r="B1471" t="str">
            <v>TRATAMENTO EM CONCRETO APARENTE , INCLUINDO DESBASTE, ESTUCAGEM COM CIMENTO BRANCO E POLIMENTO.</v>
          </cell>
          <cell r="C1471" t="str">
            <v>m2</v>
          </cell>
          <cell r="D1471">
            <v>18.649999999999999</v>
          </cell>
          <cell r="E1471">
            <v>14.92</v>
          </cell>
          <cell r="F1471" t="str">
            <v>EMLURB</v>
          </cell>
        </row>
        <row r="1472">
          <cell r="A1472" t="str">
            <v/>
          </cell>
          <cell r="D1472">
            <v>0</v>
          </cell>
        </row>
        <row r="1473">
          <cell r="A1473" t="str">
            <v>11.11.030</v>
          </cell>
          <cell r="B1473" t="str">
            <v>CAPEAÇO DE REVESTIMENTO EM CERÂMICA (10X10) CM2, TIPO A, PARA PAREDE COM ESPESSURA DE 25CM, ASSENTADO E REJUNTADA COM ARGAMASSA PRÉ-FABRICADA.</v>
          </cell>
          <cell r="C1473" t="str">
            <v>m</v>
          </cell>
          <cell r="D1473">
            <v>18.662500000000001</v>
          </cell>
          <cell r="E1473">
            <v>14.93</v>
          </cell>
          <cell r="F1473" t="str">
            <v>SEDUC</v>
          </cell>
        </row>
        <row r="1474">
          <cell r="A1474" t="str">
            <v/>
          </cell>
          <cell r="D1474">
            <v>0</v>
          </cell>
        </row>
        <row r="1475">
          <cell r="A1475" t="str">
            <v>11.11.040</v>
          </cell>
          <cell r="B1475" t="str">
            <v>CAPEAÇO DE REVESTIMENTO EM CERÂMICA (10X10) CM2, TIPO A, PARA PAREDE COM ESPESSURA DE 15CM, ASSENTADO E REJUNTADA COM ARGAMASSA PRÉ-FABRICADA.</v>
          </cell>
          <cell r="C1475" t="str">
            <v>m</v>
          </cell>
          <cell r="D1475">
            <v>11.174999999999999</v>
          </cell>
          <cell r="E1475">
            <v>8.94</v>
          </cell>
          <cell r="F1475" t="str">
            <v>SEDUC</v>
          </cell>
        </row>
        <row r="1476">
          <cell r="A1476" t="str">
            <v/>
          </cell>
          <cell r="D1476">
            <v>0</v>
          </cell>
        </row>
        <row r="1477">
          <cell r="A1477" t="str">
            <v>11.12.010</v>
          </cell>
          <cell r="B1477" t="str">
            <v xml:space="preserve">FORNECIMENTO E COLOCAÇÃO DE CARPETE EM PAREDE, CARPETE DILLOP OU SIMILAR, ESPESSURA 3,5MM, COR BEGE. </v>
          </cell>
          <cell r="C1477" t="str">
            <v>m2</v>
          </cell>
          <cell r="D1477">
            <v>30.387499999999999</v>
          </cell>
          <cell r="E1477">
            <v>24.31</v>
          </cell>
          <cell r="F1477" t="str">
            <v>SEDUC</v>
          </cell>
        </row>
        <row r="1478">
          <cell r="A1478" t="str">
            <v/>
          </cell>
          <cell r="D1478">
            <v>0</v>
          </cell>
        </row>
        <row r="1479">
          <cell r="A1479" t="str">
            <v>11.13.010</v>
          </cell>
          <cell r="B1479" t="str">
            <v>REJUNTAMENTO DE CERÂMICA 10 X 10CM COM ARGAMASSA PRÉ-FABRICADA PARA REJUNTE WEBER-COLOR FLEXÍVEL FAB.:QUARTZOLIT OU SIMILAR, PARA JUNTAS DE 6MM.</v>
          </cell>
          <cell r="C1479" t="str">
            <v>m2</v>
          </cell>
          <cell r="D1479">
            <v>5.85</v>
          </cell>
          <cell r="E1479">
            <v>4.68</v>
          </cell>
          <cell r="F1479" t="str">
            <v>SEDUC</v>
          </cell>
        </row>
        <row r="1480">
          <cell r="A1480" t="str">
            <v/>
          </cell>
          <cell r="D1480">
            <v>0</v>
          </cell>
        </row>
        <row r="1481">
          <cell r="A1481" t="str">
            <v>11.14.010</v>
          </cell>
          <cell r="B1481" t="str">
            <v>REVESTIMENTO DE PAREDES COM PASTA DE GESSO, ESPESSURA ATÉ 18MM, SOBRE ALVENARIA.</v>
          </cell>
          <cell r="C1481" t="str">
            <v>m2</v>
          </cell>
          <cell r="D1481">
            <v>12</v>
          </cell>
          <cell r="E1481">
            <v>9.6</v>
          </cell>
          <cell r="F1481" t="str">
            <v>SEDUC</v>
          </cell>
        </row>
        <row r="1482">
          <cell r="A1482" t="str">
            <v/>
          </cell>
          <cell r="D1482">
            <v>0</v>
          </cell>
        </row>
        <row r="1483">
          <cell r="A1483" t="str">
            <v>11.15.010</v>
          </cell>
          <cell r="B1483" t="str">
            <v>CHAPIM EM GRANITO CINZA CORUMBÁ POLIDO, COM 2 CM DE ESPESSURA E 20 CM DE LARGURA, ASSENTADO COM ARGAMASSA MISTA DE CIMENTO, CAL HIDRATADA E AREIA SEM PENEIRAR, TRAÇO 1:1:4.</v>
          </cell>
          <cell r="C1483" t="str">
            <v>m</v>
          </cell>
          <cell r="D1483">
            <v>52.325000000000003</v>
          </cell>
          <cell r="E1483">
            <v>41.86</v>
          </cell>
          <cell r="F1483" t="str">
            <v>SEDUC</v>
          </cell>
        </row>
        <row r="1484">
          <cell r="A1484" t="str">
            <v/>
          </cell>
          <cell r="D1484">
            <v>0</v>
          </cell>
        </row>
        <row r="1485">
          <cell r="A1485" t="str">
            <v>11.16.010</v>
          </cell>
          <cell r="B1485" t="str">
            <v>REVESTIMENTO EM PAREDE COM GRANITO CINZA CORUMBÁ, ESPESSURA 2 CM, APLICADO COM ARGAMASSA INDUSTRIALIZADA AC-I.</v>
          </cell>
          <cell r="C1485" t="str">
            <v>m2</v>
          </cell>
          <cell r="D1485">
            <v>184.41249999999999</v>
          </cell>
          <cell r="E1485">
            <v>147.53</v>
          </cell>
          <cell r="F1485" t="str">
            <v>SEDUC</v>
          </cell>
        </row>
        <row r="1486">
          <cell r="A1486" t="str">
            <v/>
          </cell>
          <cell r="D1486">
            <v>0</v>
          </cell>
        </row>
        <row r="1487">
          <cell r="A1487" t="str">
            <v>12.00.000</v>
          </cell>
          <cell r="B1487" t="str">
            <v>FORROS</v>
          </cell>
          <cell r="D1487">
            <v>0</v>
          </cell>
        </row>
        <row r="1488">
          <cell r="A1488" t="str">
            <v/>
          </cell>
          <cell r="D1488">
            <v>0</v>
          </cell>
        </row>
        <row r="1489">
          <cell r="A1489" t="str">
            <v>12.01.010</v>
          </cell>
          <cell r="B1489" t="str">
            <v>FORRO DE GESSO APLICADO EM LAJE PRE-MOLDADA.</v>
          </cell>
          <cell r="C1489" t="str">
            <v>m2</v>
          </cell>
          <cell r="D1489">
            <v>13.525</v>
          </cell>
          <cell r="E1489">
            <v>10.82</v>
          </cell>
          <cell r="F1489" t="str">
            <v>EMLURB</v>
          </cell>
        </row>
        <row r="1490">
          <cell r="A1490" t="str">
            <v/>
          </cell>
          <cell r="D1490">
            <v>0</v>
          </cell>
        </row>
        <row r="1491">
          <cell r="A1491" t="str">
            <v>12.01.020</v>
          </cell>
          <cell r="B1491" t="str">
            <v>FORRO DE GESSO APLICADO EM LAJE DE CONCRETO.</v>
          </cell>
          <cell r="C1491" t="str">
            <v>m2</v>
          </cell>
          <cell r="D1491">
            <v>13.525</v>
          </cell>
          <cell r="E1491">
            <v>10.82</v>
          </cell>
          <cell r="F1491" t="str">
            <v>EMLURB</v>
          </cell>
        </row>
        <row r="1492">
          <cell r="A1492" t="str">
            <v/>
          </cell>
          <cell r="D1492">
            <v>0</v>
          </cell>
        </row>
        <row r="1493">
          <cell r="A1493" t="str">
            <v>12.01.025</v>
          </cell>
          <cell r="B1493" t="str">
            <v>FORNECIMENTO E INSTALAÇÃO DE FORRO DE GESSO EM PLACAS, SUSPENSO POR ARAME GALVANIZADO Nº18, EM ESTRUTURA DE MADEIRA DE COBERTA.</v>
          </cell>
          <cell r="C1493" t="str">
            <v>m2</v>
          </cell>
          <cell r="D1493">
            <v>19.375</v>
          </cell>
          <cell r="E1493">
            <v>15.5</v>
          </cell>
          <cell r="F1493" t="str">
            <v>SEDUC</v>
          </cell>
        </row>
        <row r="1494">
          <cell r="A1494" t="str">
            <v/>
          </cell>
          <cell r="D1494">
            <v>0</v>
          </cell>
        </row>
        <row r="1495">
          <cell r="A1495" t="str">
            <v>12.01.026</v>
          </cell>
          <cell r="B1495" t="str">
            <v>FORNECIMENTO E INSTALAÇÃO DE FORRO EM GESSO ACARTONADO</v>
          </cell>
          <cell r="C1495" t="str">
            <v>m2</v>
          </cell>
          <cell r="D1495">
            <v>41.662499999999994</v>
          </cell>
          <cell r="E1495">
            <v>33.33</v>
          </cell>
          <cell r="F1495" t="str">
            <v>SEDUC</v>
          </cell>
        </row>
        <row r="1496">
          <cell r="A1496" t="str">
            <v/>
          </cell>
          <cell r="D1496">
            <v>0</v>
          </cell>
        </row>
        <row r="1497">
          <cell r="A1497" t="str">
            <v>12.02.010</v>
          </cell>
          <cell r="B1497" t="str">
            <v>FORNECIMENTO E ASSENTAMENTO DE FORROPACOTE DA EUCATEX, PADRAO LISO, MONTADO COM PERFIS APARENTES DE ACO PRE-PINTADO.</v>
          </cell>
          <cell r="C1497" t="str">
            <v>m2</v>
          </cell>
          <cell r="D1497">
            <v>48.3</v>
          </cell>
          <cell r="E1497">
            <v>38.64</v>
          </cell>
          <cell r="F1497" t="str">
            <v>EMLURB</v>
          </cell>
        </row>
        <row r="1498">
          <cell r="A1498" t="str">
            <v/>
          </cell>
          <cell r="D1498">
            <v>0</v>
          </cell>
        </row>
        <row r="1499">
          <cell r="A1499" t="str">
            <v>12.02.020</v>
          </cell>
          <cell r="B1499" t="str">
            <v>FORNECIMENTO E ASSENTAMENTO DE FORROPACOTE DA EUCATEX, PADRAO LISO, MONTADO COM PERFIS APARENTES DE ALUMINIO ANODIZADO.</v>
          </cell>
          <cell r="C1499" t="str">
            <v>m2</v>
          </cell>
          <cell r="D1499">
            <v>51.050000000000004</v>
          </cell>
          <cell r="E1499">
            <v>40.840000000000003</v>
          </cell>
          <cell r="F1499" t="str">
            <v>EMLURB</v>
          </cell>
        </row>
        <row r="1500">
          <cell r="A1500" t="str">
            <v/>
          </cell>
          <cell r="D1500">
            <v>0</v>
          </cell>
        </row>
        <row r="1501">
          <cell r="A1501" t="str">
            <v>12.03.011</v>
          </cell>
          <cell r="B1501" t="str">
            <v>FORNECIMENTO E INSTALAÇÃO DE FORRO DE PVC COM RÉGUAS DE 100X6000MM, ENCAIXADOS ENTRE SI E FIXADOS COM ESTRUTURA AUXILIAR GALVANIZADA E ARAME GALVANIZADO, INCLUINDO ARREMATE EM PVC.</v>
          </cell>
          <cell r="C1501" t="str">
            <v>m2</v>
          </cell>
          <cell r="D1501">
            <v>33.662500000000001</v>
          </cell>
          <cell r="E1501">
            <v>26.93</v>
          </cell>
          <cell r="F1501" t="str">
            <v>SEDUC</v>
          </cell>
        </row>
        <row r="1502">
          <cell r="A1502" t="str">
            <v/>
          </cell>
          <cell r="D1502">
            <v>0</v>
          </cell>
        </row>
        <row r="1503">
          <cell r="A1503" t="str">
            <v>12.03.013</v>
          </cell>
          <cell r="B1503" t="str">
            <v>FORNECIMENTO E INSTALAÇÃO DE FORRO DE PVC COM REGUAS DE 200MM DE LARGURA ENCAIXADOS ENTRE SI E FIXADOS COM ESTRUTURA AUXILIAR GALVANIZADA E ARAME GALVANIZADO, INCLUINDO ARREMATE PARA FORRO EM PVC.</v>
          </cell>
          <cell r="C1503" t="str">
            <v>m2</v>
          </cell>
          <cell r="D1503">
            <v>33.237499999999997</v>
          </cell>
          <cell r="E1503">
            <v>26.59</v>
          </cell>
          <cell r="F1503" t="str">
            <v>SEDUC</v>
          </cell>
        </row>
        <row r="1504">
          <cell r="A1504" t="str">
            <v/>
          </cell>
          <cell r="D1504">
            <v>0</v>
          </cell>
        </row>
        <row r="1505">
          <cell r="A1505" t="str">
            <v>12.03.020</v>
          </cell>
          <cell r="B1505" t="str">
            <v>REINSTALAÇÃO DE FORRO EM PVC, EXISTENTE.</v>
          </cell>
          <cell r="C1505" t="str">
            <v>m2</v>
          </cell>
          <cell r="D1505">
            <v>10.700000000000001</v>
          </cell>
          <cell r="E1505">
            <v>8.56</v>
          </cell>
          <cell r="F1505" t="str">
            <v>SEDUC</v>
          </cell>
        </row>
        <row r="1506">
          <cell r="A1506" t="str">
            <v/>
          </cell>
          <cell r="D1506">
            <v>0</v>
          </cell>
        </row>
        <row r="1507">
          <cell r="A1507" t="str">
            <v>12.04.011</v>
          </cell>
          <cell r="B1507" t="str">
            <v>FORRO COM TÁBUAS DE 10X1CM, FIXADA EM CAIBROS DE 5X6CM ESPAÇADO DE 50CM.</v>
          </cell>
          <cell r="C1507" t="str">
            <v>m2</v>
          </cell>
          <cell r="D1507">
            <v>83.337500000000006</v>
          </cell>
          <cell r="E1507">
            <v>66.67</v>
          </cell>
          <cell r="F1507" t="str">
            <v>SEDUC</v>
          </cell>
        </row>
        <row r="1508">
          <cell r="A1508" t="str">
            <v/>
          </cell>
          <cell r="D1508">
            <v>0</v>
          </cell>
        </row>
        <row r="1509">
          <cell r="A1509" t="str">
            <v>12.05.010</v>
          </cell>
          <cell r="B1509" t="str">
            <v>FORNECIMENTO E INSTALAÇÃO DE FORRO ACÚSTICO EM FIBRA MINERAL (MARCA ARMSTRONG - LINHA ENCORE OU SIMILAR), EM PERFIS TIPO "T" DE AÇO GALVANIZADO COM PINTURA A BASE DE POLIÉSTER.</v>
          </cell>
          <cell r="C1509" t="str">
            <v>m2</v>
          </cell>
          <cell r="D1509">
            <v>58.8125</v>
          </cell>
          <cell r="E1509">
            <v>47.05</v>
          </cell>
          <cell r="F1509" t="str">
            <v>SEDUC</v>
          </cell>
        </row>
        <row r="1510">
          <cell r="A1510" t="str">
            <v/>
          </cell>
          <cell r="D1510">
            <v>0</v>
          </cell>
        </row>
        <row r="1511">
          <cell r="A1511" t="str">
            <v>12.06.010</v>
          </cell>
          <cell r="B1511" t="str">
            <v>FORNECIMENTO E INSTALAÇÃO DE FORRO LUXALON</v>
          </cell>
          <cell r="C1511" t="str">
            <v>m2</v>
          </cell>
          <cell r="D1511">
            <v>228.33749999999998</v>
          </cell>
          <cell r="E1511">
            <v>182.67</v>
          </cell>
          <cell r="F1511" t="str">
            <v>SEDUC</v>
          </cell>
        </row>
        <row r="1512">
          <cell r="A1512" t="str">
            <v/>
          </cell>
          <cell r="D1512">
            <v>0</v>
          </cell>
        </row>
        <row r="1513">
          <cell r="A1513" t="str">
            <v>12.07.010</v>
          </cell>
          <cell r="B1513" t="str">
            <v>FORNECIMENTO E INSTALAÇÃO DE ESTRUTURA AUXILIAR EM CABO DE AÇO DE 5/16", PARABOLT5/16", PORCA SEXTAVADADE 1/4", CASTANHA DE 5/16" E ESTICADOR DE 5/16", PARA O FORRO DE PVC E CABEAMENTO ELÉTRICO NA ESCOLA TÉCNICA DE JABOATÃO.</v>
          </cell>
          <cell r="C1513" t="str">
            <v>m2</v>
          </cell>
          <cell r="D1513">
            <v>34.25</v>
          </cell>
          <cell r="E1513">
            <v>27.4</v>
          </cell>
          <cell r="F1513" t="str">
            <v>SEE</v>
          </cell>
        </row>
        <row r="1514">
          <cell r="A1514" t="str">
            <v/>
          </cell>
          <cell r="D1514">
            <v>0</v>
          </cell>
        </row>
        <row r="1515">
          <cell r="A1515" t="str">
            <v>13.00.000</v>
          </cell>
          <cell r="B1515" t="str">
            <v>PISOS</v>
          </cell>
          <cell r="D1515">
            <v>0</v>
          </cell>
        </row>
        <row r="1516">
          <cell r="A1516" t="str">
            <v/>
          </cell>
          <cell r="D1516">
            <v>0</v>
          </cell>
        </row>
        <row r="1517">
          <cell r="A1517" t="str">
            <v>13.01.010</v>
          </cell>
          <cell r="B1517" t="str">
            <v>LASTRO DE PISO COM 10,0 CM DE ESPESSURA EM CONCRETO 1:4:8.</v>
          </cell>
          <cell r="C1517" t="str">
            <v>m2</v>
          </cell>
          <cell r="D1517">
            <v>37.962499999999999</v>
          </cell>
          <cell r="E1517">
            <v>30.37</v>
          </cell>
          <cell r="F1517" t="str">
            <v>EMLURB</v>
          </cell>
        </row>
        <row r="1518">
          <cell r="A1518" t="str">
            <v/>
          </cell>
          <cell r="D1518">
            <v>0</v>
          </cell>
        </row>
        <row r="1519">
          <cell r="A1519" t="str">
            <v>13.01.020</v>
          </cell>
          <cell r="B1519" t="str">
            <v>LASTRO DE PISO COM A UTILIZACAO DE ADITIVO IMPERMEABILIZANTE - SIKA 1, COM 10,0 CM DE ESPESSURA EM CONCRETO 1:4:8.</v>
          </cell>
          <cell r="C1519" t="str">
            <v>m2</v>
          </cell>
          <cell r="D1519">
            <v>55.762500000000003</v>
          </cell>
          <cell r="E1519">
            <v>44.61</v>
          </cell>
          <cell r="F1519" t="str">
            <v>EMLURB</v>
          </cell>
        </row>
        <row r="1520">
          <cell r="A1520" t="str">
            <v/>
          </cell>
          <cell r="D1520">
            <v>0</v>
          </cell>
        </row>
        <row r="1521">
          <cell r="A1521" t="str">
            <v>13.01.030</v>
          </cell>
          <cell r="B1521" t="str">
            <v>LASTRO DE PISO COM 5,0 CM DE ESPESSURA EM CONCRETO 1:4:8.</v>
          </cell>
          <cell r="C1521" t="str">
            <v>m2</v>
          </cell>
          <cell r="D1521">
            <v>20.425000000000001</v>
          </cell>
          <cell r="E1521">
            <v>16.34</v>
          </cell>
          <cell r="F1521" t="str">
            <v>EMLURB</v>
          </cell>
        </row>
        <row r="1522">
          <cell r="A1522" t="str">
            <v/>
          </cell>
          <cell r="D1522">
            <v>0</v>
          </cell>
        </row>
        <row r="1523">
          <cell r="A1523" t="str">
            <v>13.01.040</v>
          </cell>
          <cell r="B1523" t="str">
            <v>LASTRO DE PISO , COM A UTILIZACAO DE ADITIVO IMPERMEABILIZANTE - SIKA 1, COM 5,0 CM DE ESPESSURA EM CONCRETO 1:4:8.</v>
          </cell>
          <cell r="C1523" t="str">
            <v>m2</v>
          </cell>
          <cell r="D1523">
            <v>29.325000000000003</v>
          </cell>
          <cell r="E1523">
            <v>23.46</v>
          </cell>
          <cell r="F1523" t="str">
            <v>EMLURB</v>
          </cell>
        </row>
        <row r="1524">
          <cell r="A1524" t="str">
            <v/>
          </cell>
          <cell r="D1524">
            <v>0</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19.262499999999999</v>
          </cell>
          <cell r="E1525">
            <v>15.41</v>
          </cell>
          <cell r="F1525" t="str">
            <v>EMLURB</v>
          </cell>
        </row>
        <row r="1526">
          <cell r="A1526" t="str">
            <v/>
          </cell>
          <cell r="D1526">
            <v>0</v>
          </cell>
        </row>
        <row r="1527">
          <cell r="A1527" t="str">
            <v>13.02.015</v>
          </cell>
          <cell r="B1527" t="str">
            <v>ESTANHAMENTO DE PISO UTILIZANDO PASTA DE CIMENTO.</v>
          </cell>
          <cell r="C1527" t="str">
            <v>m2</v>
          </cell>
          <cell r="D1527">
            <v>1.625</v>
          </cell>
          <cell r="E1527">
            <v>1.3</v>
          </cell>
          <cell r="F1527" t="str">
            <v>SEDUC</v>
          </cell>
        </row>
        <row r="1528">
          <cell r="A1528" t="str">
            <v/>
          </cell>
          <cell r="D1528">
            <v>0</v>
          </cell>
        </row>
        <row r="1529">
          <cell r="A1529" t="str">
            <v>13.03.010</v>
          </cell>
          <cell r="B1529" t="str">
            <v>PISO CIMENTADO COM ARGAMASSA DE CIMENTO E AREIA NO TRACO 1:3, COM 2,0 CM DE ESPESSURA, E COM ACABAMENTO LISO.</v>
          </cell>
          <cell r="C1529" t="str">
            <v>m2</v>
          </cell>
          <cell r="D1529">
            <v>21.112500000000001</v>
          </cell>
          <cell r="E1529">
            <v>16.89</v>
          </cell>
          <cell r="F1529" t="str">
            <v>EMLURB</v>
          </cell>
        </row>
        <row r="1530">
          <cell r="A1530" t="str">
            <v/>
          </cell>
          <cell r="D1530">
            <v>0</v>
          </cell>
        </row>
        <row r="1531">
          <cell r="A1531" t="str">
            <v>13.03.020</v>
          </cell>
          <cell r="B1531" t="str">
            <v>PISO CIMENTADO COM ARGAMASSA DE CIMENTO E AREIA NO TRACO 1:3, COM 2,0 CM DE ESPESSURA E JUNTAS DE VIDRO FORMANDO QUADROS DE 1,0 X 1,0 M, E COM ACABAMENTO LISO.</v>
          </cell>
          <cell r="C1531" t="str">
            <v>m2</v>
          </cell>
          <cell r="D1531">
            <v>24.237500000000001</v>
          </cell>
          <cell r="E1531">
            <v>19.39</v>
          </cell>
          <cell r="F1531" t="str">
            <v>EMLURB</v>
          </cell>
        </row>
        <row r="1532">
          <cell r="A1532" t="str">
            <v/>
          </cell>
          <cell r="D1532">
            <v>0</v>
          </cell>
        </row>
        <row r="1533">
          <cell r="A1533" t="str">
            <v>13.03.030</v>
          </cell>
          <cell r="B1533" t="str">
            <v>PISO CIMENTADO COM ARGAMASSA DE CIMENTO E AREIA NO TRACO 1:3 , COM 2,0 CM DE ESPESSURA E JUNTAS DE MADEIRA FORMANDO QUADROS DE 2,0 X 2,0 M, E COM ACABAMENTO LISO.</v>
          </cell>
          <cell r="C1533" t="str">
            <v>m2</v>
          </cell>
          <cell r="D1533">
            <v>23.3125</v>
          </cell>
          <cell r="E1533">
            <v>18.649999999999999</v>
          </cell>
          <cell r="F1533" t="str">
            <v>EMLURB</v>
          </cell>
        </row>
        <row r="1534">
          <cell r="A1534" t="str">
            <v/>
          </cell>
          <cell r="D1534">
            <v>0</v>
          </cell>
        </row>
        <row r="1535">
          <cell r="A1535" t="str">
            <v>13.03.040</v>
          </cell>
          <cell r="B1535" t="str">
            <v>PISO CIMENTADO COM ARGAMASSA DE CIMENTO E AREIA NO TRACO 1:4 , COM 1,5 CM DE ESPESSURA E COM ACABAMENTO LISO.</v>
          </cell>
          <cell r="C1535" t="str">
            <v>m2</v>
          </cell>
          <cell r="D1535">
            <v>18.574999999999999</v>
          </cell>
          <cell r="E1535">
            <v>14.86</v>
          </cell>
          <cell r="F1535" t="str">
            <v>EMLURB</v>
          </cell>
        </row>
        <row r="1536">
          <cell r="A1536" t="str">
            <v/>
          </cell>
          <cell r="D1536">
            <v>0</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24.15</v>
          </cell>
          <cell r="E1537">
            <v>19.32</v>
          </cell>
          <cell r="F1537" t="str">
            <v>SEDUC</v>
          </cell>
        </row>
        <row r="1538">
          <cell r="A1538" t="str">
            <v/>
          </cell>
          <cell r="D1538">
            <v>0</v>
          </cell>
        </row>
        <row r="1539">
          <cell r="A1539" t="str">
            <v>13.03.052</v>
          </cell>
          <cell r="B1539" t="str">
            <v>PISO CIMENTADO ÁSPERO PARA CALÇADAS TRAÇO 1:4, ESPESSURA 2CM.</v>
          </cell>
          <cell r="C1539" t="str">
            <v>m2</v>
          </cell>
          <cell r="D1539">
            <v>18.787499999999998</v>
          </cell>
          <cell r="E1539">
            <v>15.03</v>
          </cell>
          <cell r="F1539" t="str">
            <v>SEDUC</v>
          </cell>
        </row>
        <row r="1540">
          <cell r="A1540" t="str">
            <v/>
          </cell>
          <cell r="D1540">
            <v>0</v>
          </cell>
        </row>
        <row r="1541">
          <cell r="A1541" t="str">
            <v>13.03.060</v>
          </cell>
          <cell r="B1541" t="str">
            <v>PISO EM LENCOL DE GRANITO ARTIFICIAL ( MARMORITE ) COM JUNTAS DE VIDRO, FORMANDO QUADROS DE 1,0 X 1,0 M, NA COR BRANCA. (OBS. DA SE: PREÇO INCLUSIVE COM REGULARIZAÇÃO)</v>
          </cell>
          <cell r="C1541" t="str">
            <v>m2</v>
          </cell>
          <cell r="D1541">
            <v>65.174999999999997</v>
          </cell>
          <cell r="E1541">
            <v>52.14</v>
          </cell>
          <cell r="F1541" t="str">
            <v>EMLURB</v>
          </cell>
        </row>
        <row r="1542">
          <cell r="A1542" t="str">
            <v/>
          </cell>
          <cell r="D1542">
            <v>0</v>
          </cell>
        </row>
        <row r="1543">
          <cell r="A1543" t="str">
            <v>13.03.070</v>
          </cell>
          <cell r="B1543" t="str">
            <v>PISO EM LENCOL DE GRANITO ARTIFICIAL ( MARMORITE ) COM JUNTAS DE VIDRO, FORMANDO QUADROS DE 1,0 X 1,0 M, NA COR CINZA. (OBS. DA SE: PREÇO INCLUSIVE COM REGULARIZAÇÃO)</v>
          </cell>
          <cell r="C1543" t="str">
            <v>m2</v>
          </cell>
          <cell r="D1543">
            <v>51.475000000000001</v>
          </cell>
          <cell r="E1543">
            <v>41.18</v>
          </cell>
          <cell r="F1543" t="str">
            <v>EMLURB</v>
          </cell>
        </row>
        <row r="1544">
          <cell r="A1544" t="str">
            <v/>
          </cell>
          <cell r="D1544">
            <v>0</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57.975000000000001</v>
          </cell>
          <cell r="E1545">
            <v>46.38</v>
          </cell>
          <cell r="F1545" t="str">
            <v>EMLURB</v>
          </cell>
        </row>
        <row r="1546">
          <cell r="A1546" t="str">
            <v/>
          </cell>
          <cell r="D1546">
            <v>0</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66.3</v>
          </cell>
          <cell r="E1547">
            <v>53.04</v>
          </cell>
          <cell r="F1547" t="str">
            <v>EMLURB</v>
          </cell>
        </row>
        <row r="1548">
          <cell r="A1548" t="str">
            <v/>
          </cell>
          <cell r="D1548">
            <v>0</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52.599999999999994</v>
          </cell>
          <cell r="E1549">
            <v>42.08</v>
          </cell>
          <cell r="F1549" t="str">
            <v>EMLURB</v>
          </cell>
        </row>
        <row r="1550">
          <cell r="A1550" t="str">
            <v/>
          </cell>
          <cell r="D1550">
            <v>0</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59.1</v>
          </cell>
          <cell r="E1551">
            <v>47.28</v>
          </cell>
          <cell r="F1551" t="str">
            <v>EMLURB</v>
          </cell>
        </row>
        <row r="1552">
          <cell r="A1552" t="str">
            <v/>
          </cell>
          <cell r="D1552">
            <v>0</v>
          </cell>
        </row>
        <row r="1553">
          <cell r="A1553" t="str">
            <v>13.03.121</v>
          </cell>
          <cell r="B1553" t="str">
            <v>LIXAMENTO E POLIMENTO COM ESMERILHADEIRA EM PISO GRANILITE EXISTENTE, PARA ÁREA ACIMA DE 50M2.</v>
          </cell>
          <cell r="C1553" t="str">
            <v>m2</v>
          </cell>
          <cell r="D1553">
            <v>7.5</v>
          </cell>
          <cell r="E1553">
            <v>6</v>
          </cell>
          <cell r="F1553" t="str">
            <v>SEDUC</v>
          </cell>
        </row>
        <row r="1554">
          <cell r="A1554" t="str">
            <v/>
          </cell>
          <cell r="D1554">
            <v>0</v>
          </cell>
        </row>
        <row r="1555">
          <cell r="A1555" t="str">
            <v>13.03.130</v>
          </cell>
          <cell r="B1555" t="str">
            <v>PISO CERAMICO COMUM,TIPO A, 20X20CM, PEI 3 ASSENTADO COM ARGAMASSA DE CIMENTO E AREIA NO TRACO 1:6, COM 2CM DE ESPESSURA INCLUSIVE REJUNTE.</v>
          </cell>
          <cell r="C1555" t="str">
            <v>m2</v>
          </cell>
          <cell r="D1555">
            <v>40.462499999999999</v>
          </cell>
          <cell r="E1555">
            <v>32.369999999999997</v>
          </cell>
          <cell r="F1555" t="str">
            <v>EMLURB</v>
          </cell>
        </row>
        <row r="1556">
          <cell r="A1556" t="str">
            <v/>
          </cell>
          <cell r="D1556">
            <v>0</v>
          </cell>
        </row>
        <row r="1557">
          <cell r="A1557" t="str">
            <v>13.03.140</v>
          </cell>
          <cell r="B1557" t="str">
            <v>PISO CERAMICO COMUM,TIPO A, 20X20CM, PEI 3 ASSENTADO COM ARGAMASSA PRE-FABRICADA DE CIMENTO COLANTE INCLUSIVE REJUNTE.</v>
          </cell>
          <cell r="C1557" t="str">
            <v>m2</v>
          </cell>
          <cell r="D1557">
            <v>26.625</v>
          </cell>
          <cell r="E1557">
            <v>21.3</v>
          </cell>
          <cell r="F1557" t="str">
            <v>EMLURB</v>
          </cell>
        </row>
        <row r="1558">
          <cell r="A1558" t="str">
            <v/>
          </cell>
          <cell r="D1558">
            <v>0</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39.125</v>
          </cell>
          <cell r="E1559">
            <v>31.3</v>
          </cell>
          <cell r="F1559" t="str">
            <v>SEDUC</v>
          </cell>
        </row>
        <row r="1560">
          <cell r="A1560" t="str">
            <v/>
          </cell>
          <cell r="D1560">
            <v>0</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26.8</v>
          </cell>
          <cell r="E1561">
            <v>21.44</v>
          </cell>
          <cell r="F1561" t="str">
            <v>SEDUC</v>
          </cell>
        </row>
        <row r="1562">
          <cell r="A1562" t="str">
            <v/>
          </cell>
          <cell r="D1562">
            <v>0</v>
          </cell>
        </row>
        <row r="1563">
          <cell r="A1563" t="str">
            <v>13.03.146</v>
          </cell>
          <cell r="B1563" t="str">
            <v>PISO CERÂMICO 32 x 32 CM, ELIZABETH OU SIMILAR, PEI 5, ASSENTADO COM ARGAMASSA PRÉ-FABRICADA DE CIMENTO COLANTE, INCLUSIVE REJUNTAMENTO.</v>
          </cell>
          <cell r="C1563" t="str">
            <v>m2</v>
          </cell>
          <cell r="D1563">
            <v>30.625</v>
          </cell>
          <cell r="E1563">
            <v>24.5</v>
          </cell>
          <cell r="F1563" t="str">
            <v>SEDUC</v>
          </cell>
        </row>
        <row r="1564">
          <cell r="A1564" t="str">
            <v/>
          </cell>
          <cell r="D1564">
            <v>0</v>
          </cell>
        </row>
        <row r="1565">
          <cell r="A1565" t="str">
            <v>13.03.147</v>
          </cell>
          <cell r="B1565" t="str">
            <v>PISO CERÂMICO 32 x 32 CM, ELIZABETH OU SIMILAR, PEI 5, ASSENTADO COM ARGAMASSA PISO SOBRE PISO INTERNO QUARTZOLIT OU SIMILAR, INCLUSIVE REJUNTAMENTO.</v>
          </cell>
          <cell r="C1565" t="str">
            <v>m2</v>
          </cell>
          <cell r="D1565">
            <v>45.012499999999996</v>
          </cell>
          <cell r="E1565">
            <v>36.01</v>
          </cell>
          <cell r="F1565" t="str">
            <v>SEDUC</v>
          </cell>
        </row>
        <row r="1566">
          <cell r="A1566" t="str">
            <v/>
          </cell>
          <cell r="D1566">
            <v>0</v>
          </cell>
        </row>
        <row r="1567">
          <cell r="A1567" t="str">
            <v>13.03.150</v>
          </cell>
          <cell r="B1567" t="str">
            <v>PISO PAVIFLEX COM 2 MM DE ESPESSURA, SOBRE BASE REGULARIZADA JA PRONTA.</v>
          </cell>
          <cell r="C1567" t="str">
            <v>m2</v>
          </cell>
          <cell r="D1567">
            <v>53.8</v>
          </cell>
          <cell r="E1567">
            <v>43.04</v>
          </cell>
          <cell r="F1567" t="str">
            <v>EMLURB</v>
          </cell>
        </row>
        <row r="1568">
          <cell r="A1568" t="str">
            <v/>
          </cell>
          <cell r="D1568">
            <v>0</v>
          </cell>
        </row>
        <row r="1569">
          <cell r="A1569" t="str">
            <v>13.03.160</v>
          </cell>
          <cell r="B1569" t="str">
            <v>PISO PAVIFLEX COM 2 MM DE ESPESSURA, INCLUSIVE BASE REGULARIZADA DE ARGAMASSA DE CIMENTO E AREIA NO TRACO 1:4,COM 3,0 CM DE ESPESSURA.</v>
          </cell>
          <cell r="C1569" t="str">
            <v>m2</v>
          </cell>
          <cell r="D1569">
            <v>73.0625</v>
          </cell>
          <cell r="E1569">
            <v>58.45</v>
          </cell>
          <cell r="F1569" t="str">
            <v>EMLURB</v>
          </cell>
        </row>
        <row r="1570">
          <cell r="A1570" t="str">
            <v/>
          </cell>
          <cell r="D1570">
            <v>0</v>
          </cell>
        </row>
        <row r="1571">
          <cell r="A1571" t="str">
            <v>13.03.161</v>
          </cell>
          <cell r="B1571" t="str">
            <v>FORNECIMENTO E INSTALAÇÃO DE PAVIFLEX COM 3,2CM DE ESPESSURA, LINHA DINAMIC OU SIMILAR.</v>
          </cell>
          <cell r="C1571" t="str">
            <v>m2</v>
          </cell>
          <cell r="D1571">
            <v>82.3125</v>
          </cell>
          <cell r="E1571">
            <v>65.849999999999994</v>
          </cell>
          <cell r="F1571" t="str">
            <v>SEDUC</v>
          </cell>
        </row>
        <row r="1572">
          <cell r="A1572" t="str">
            <v/>
          </cell>
          <cell r="D1572">
            <v>0</v>
          </cell>
        </row>
        <row r="1573">
          <cell r="A1573" t="str">
            <v>13.03.162</v>
          </cell>
          <cell r="B1573" t="str">
            <v>FORNECIMENTO E INSTALAÇÃO DE MANTA PAVIFLOR COM 2,00MM DE ESPESSURA, LINHA PRISMA OU SIMILAR.</v>
          </cell>
          <cell r="C1573" t="str">
            <v>m2</v>
          </cell>
          <cell r="D1573">
            <v>83.037500000000009</v>
          </cell>
          <cell r="E1573">
            <v>66.430000000000007</v>
          </cell>
          <cell r="F1573" t="str">
            <v>SEDUC</v>
          </cell>
        </row>
        <row r="1574">
          <cell r="A1574" t="str">
            <v/>
          </cell>
          <cell r="D1574">
            <v>0</v>
          </cell>
        </row>
        <row r="1575">
          <cell r="A1575" t="str">
            <v>13.03.170</v>
          </cell>
          <cell r="B1575" t="str">
            <v>PISO INDUSTRIAL DURBETON , KORODUR OU SIMILAR DE ALTA RESISTENCIA COM 8 MM DE ESPESSURA,COM JUNTAS DE PLASTICO FORMANDO QUADROS DE 1,0 X 1,0 M , NA COR CINZA NATURAL E COM ACABAMENTO DESEMPENADO, INCLUSIVE BASE REGULARIZADA.</v>
          </cell>
          <cell r="C1575" t="str">
            <v>m2</v>
          </cell>
          <cell r="D1575">
            <v>46.8125</v>
          </cell>
          <cell r="E1575">
            <v>37.450000000000003</v>
          </cell>
          <cell r="F1575" t="str">
            <v>EMLURB</v>
          </cell>
        </row>
        <row r="1576">
          <cell r="A1576" t="str">
            <v/>
          </cell>
          <cell r="D1576">
            <v>0</v>
          </cell>
        </row>
        <row r="1577">
          <cell r="A1577" t="str">
            <v>13.03.180</v>
          </cell>
          <cell r="B1577" t="str">
            <v>PISO INDUSTRIAL DURBETON , KORODUR OU SIMILAR DE ALTA RESISTENCIA COM 8 MM DE ESPESSURA,COM JUNTAS DE PLASTICO FORMANDO QUADROS DE 1,0 X 1,0 M , NA COR CINZA NATURAL E COM ACABAMENTO LEVEMENTE RASPADO, INCLUSIVE BASE REGULARIZADA.</v>
          </cell>
          <cell r="C1577" t="str">
            <v>m2</v>
          </cell>
          <cell r="D1577">
            <v>55.412499999999994</v>
          </cell>
          <cell r="E1577">
            <v>44.33</v>
          </cell>
          <cell r="F1577" t="str">
            <v>EMLURB</v>
          </cell>
        </row>
        <row r="1578">
          <cell r="A1578" t="str">
            <v/>
          </cell>
          <cell r="D1578">
            <v>0</v>
          </cell>
        </row>
        <row r="1579">
          <cell r="A1579" t="str">
            <v>13.03.190</v>
          </cell>
          <cell r="B1579" t="str">
            <v>PISO INDUSTRIAL DURBETON , KORODUR OU SIMILAR DE ALTA RESISTENCIA COM 8 MM DE ESPESSURA,COM JUNTAS DE PLASTICO FORMANDO QUADROS DE 1,0 X 1,0 M , NA COR CINZA NATURAL E COM ACABAMENTO RASPADO POLIDO, INCLUSIVE BASE REGULARIZADA.</v>
          </cell>
          <cell r="C1579" t="str">
            <v>m2</v>
          </cell>
          <cell r="D1579">
            <v>61.125</v>
          </cell>
          <cell r="E1579">
            <v>48.9</v>
          </cell>
          <cell r="F1579" t="str">
            <v>EMLURB</v>
          </cell>
        </row>
        <row r="1580">
          <cell r="A1580" t="str">
            <v/>
          </cell>
          <cell r="D1580">
            <v>0</v>
          </cell>
        </row>
        <row r="1581">
          <cell r="A1581" t="str">
            <v>13.03.200</v>
          </cell>
          <cell r="B1581" t="str">
            <v>PISO INDUSTRIAL DURBETON , KORODUR OU SIMILAR DE ALTA RESISTENCIA COM 8 MM DE ESPESSURA,COM JUNTAS DE PLASTICO FORMANDO QUADROS DE 1,0 X 1,0 M , NA COR AMARELA, PRETA, MARROM OU VERMELHA E COM ACABAMENTO DESEMPENADO, INCLUSIVE BASE REGULARIZADA.</v>
          </cell>
          <cell r="C1581" t="str">
            <v>m2</v>
          </cell>
          <cell r="D1581">
            <v>50.1875</v>
          </cell>
          <cell r="E1581">
            <v>40.15</v>
          </cell>
          <cell r="F1581" t="str">
            <v>EMLURB</v>
          </cell>
        </row>
        <row r="1582">
          <cell r="A1582" t="str">
            <v/>
          </cell>
          <cell r="D1582">
            <v>0</v>
          </cell>
        </row>
        <row r="1583">
          <cell r="A1583" t="str">
            <v>13.03.210</v>
          </cell>
          <cell r="B1583" t="str">
            <v>PISO INDUSTRIAL DURBETON , KORODUR OU SIMILAR DE ALTA RESISTENCIA COM 8 MM DE ESPESSURA,COM JUNTAS DE PLASTICO FORMANDO QUADROS DE 1,0 X 1,0 M , NA COR AMARELA, PRETA, MARROM OU VERMELHA E COM ACABAMENTO LEVEMENTE RASPADO, INCLUSIVE BASE REGULARIZADA.</v>
          </cell>
          <cell r="C1583" t="str">
            <v>m2</v>
          </cell>
          <cell r="D1583">
            <v>58.787500000000001</v>
          </cell>
          <cell r="E1583">
            <v>47.03</v>
          </cell>
          <cell r="F1583" t="str">
            <v>EMLURB</v>
          </cell>
        </row>
        <row r="1584">
          <cell r="A1584" t="str">
            <v/>
          </cell>
          <cell r="D1584">
            <v>0</v>
          </cell>
        </row>
        <row r="1585">
          <cell r="A1585" t="str">
            <v>13.03.220</v>
          </cell>
          <cell r="B1585" t="str">
            <v>PISO INDUSTRIAL DURBETON , KORODUR OU SIMILAR DE ALTA RESISTENCIA COM 8 MM DE ESPESSURA,COM JUNTAS DE PLASTICO FORMANDO QUADROS DE 1,0 X 1,0 M , NA COR AMARELA, PRETA, MARROM OU VERMELHA E COM ACABAMENTO RASPADO POLIDO, INCLUSIVE BASE REGULARIZADA.</v>
          </cell>
          <cell r="C1585" t="str">
            <v>m2</v>
          </cell>
          <cell r="D1585">
            <v>64.5</v>
          </cell>
          <cell r="E1585">
            <v>51.6</v>
          </cell>
          <cell r="F1585" t="str">
            <v>EMLURB</v>
          </cell>
        </row>
        <row r="1586">
          <cell r="A1586" t="str">
            <v/>
          </cell>
          <cell r="D1586">
            <v>0</v>
          </cell>
        </row>
        <row r="1587">
          <cell r="A1587" t="str">
            <v>13.03.230</v>
          </cell>
          <cell r="B1587" t="str">
            <v>PISO INDUSTRIAL DURBETON , KORODUR OU SIMILAR DE ALTA RESISTENCIA COM 8 MM DE ESPESSURA,COM JUNTAS DE PLASTICO FORMANDO QUADROS DE 1,0 X 1,0 M, NA COR VERDE E COM ACABAMENTO DESEMPENADO, INCLUSIVE BASE REGULARIZADA.</v>
          </cell>
          <cell r="C1587" t="str">
            <v>m2</v>
          </cell>
          <cell r="D1587">
            <v>53.9375</v>
          </cell>
          <cell r="E1587">
            <v>43.15</v>
          </cell>
          <cell r="F1587" t="str">
            <v>EMLURB</v>
          </cell>
        </row>
        <row r="1588">
          <cell r="A1588" t="str">
            <v/>
          </cell>
          <cell r="D1588">
            <v>0</v>
          </cell>
        </row>
        <row r="1589">
          <cell r="A1589" t="str">
            <v>13.03.240</v>
          </cell>
          <cell r="B1589" t="str">
            <v>PISO INDUSTRIAL DURBETON , KORODUR OU SIMILAR DE ALTA RESISTENCIA COM 8 MM DE ESPESSURA,COM JUNTAS DE PLASTICO FORMANDO QUADROS DE 1,0 X 1,0 M, NA COR VERDE E COM ACABAMENTO LEVEMENTE RASPADO, INCLUSIVE BASE REGULARIZADA.</v>
          </cell>
          <cell r="C1589" t="str">
            <v>m2</v>
          </cell>
          <cell r="D1589">
            <v>62.537500000000001</v>
          </cell>
          <cell r="E1589">
            <v>50.03</v>
          </cell>
          <cell r="F1589" t="str">
            <v>EMLURB</v>
          </cell>
        </row>
        <row r="1590">
          <cell r="A1590" t="str">
            <v/>
          </cell>
          <cell r="D1590">
            <v>0</v>
          </cell>
        </row>
        <row r="1591">
          <cell r="A1591" t="str">
            <v>13.03.250</v>
          </cell>
          <cell r="B1591" t="str">
            <v>PISO INDUSTRIAL DURBETON , KORODUR OU SIMILAR DE ALTA RESISTENCIA COM 8 MM DE ESPESSURA,COM JUNTAS DE PLASTICO FORMANDO QUADROS DE 1,0 X 1,0 M , NA COR VERDE E COM ACABAMENTO RASPADO POLIDO, INCLUSIVE BASE REGULARIZADA.</v>
          </cell>
          <cell r="C1591" t="str">
            <v>m2</v>
          </cell>
          <cell r="D1591">
            <v>68.25</v>
          </cell>
          <cell r="E1591">
            <v>54.6</v>
          </cell>
          <cell r="F1591" t="str">
            <v>EMLURB</v>
          </cell>
        </row>
        <row r="1592">
          <cell r="A1592" t="str">
            <v/>
          </cell>
          <cell r="D1592">
            <v>0</v>
          </cell>
        </row>
        <row r="1593">
          <cell r="A1593" t="str">
            <v>13.03.300</v>
          </cell>
          <cell r="B1593" t="str">
            <v>PISO EM GRANITO CINZA CORUMBÁ, ESPESSURA 2CM, APLICADO COM ARGAMASSA INDUSTRIALIZADA AC-I, NÃO INCLUSO REGULARIZAÇÃO DE BASE.</v>
          </cell>
          <cell r="C1593" t="str">
            <v>m2</v>
          </cell>
          <cell r="D1593">
            <v>188.82499999999999</v>
          </cell>
          <cell r="E1593">
            <v>151.06</v>
          </cell>
          <cell r="F1593" t="str">
            <v>SEDUC</v>
          </cell>
        </row>
        <row r="1594">
          <cell r="A1594" t="str">
            <v/>
          </cell>
          <cell r="D1594">
            <v>0</v>
          </cell>
        </row>
        <row r="1595">
          <cell r="A1595" t="str">
            <v>13.03.301</v>
          </cell>
          <cell r="B1595" t="str">
            <v>PISO EM GRANITO UBATUBA, ESPESSURA 2 CM, APLICADO COM ARGAMASSA INDUSTRIALIZADA AC-1, NÃO INCLUSO REGULARIZAÇÃO DE BASE.</v>
          </cell>
          <cell r="C1595" t="str">
            <v>m</v>
          </cell>
          <cell r="D1595">
            <v>182.26249999999999</v>
          </cell>
          <cell r="E1595">
            <v>145.81</v>
          </cell>
          <cell r="F1595" t="str">
            <v>SEDUC</v>
          </cell>
        </row>
        <row r="1596">
          <cell r="A1596" t="str">
            <v/>
          </cell>
          <cell r="D1596">
            <v>0</v>
          </cell>
        </row>
        <row r="1597">
          <cell r="A1597" t="str">
            <v>13.03.302</v>
          </cell>
          <cell r="B1597" t="str">
            <v>PISO EM GRANITO CINZA CORUMBÁ LEVIGADO, ESPESSURA 2 CM, APLICADO COM ARGAMASSA INDUSTRIALIZADA AC-I, NÃO INCLUSO REGULARIZAÇÃO DE BASE</v>
          </cell>
          <cell r="C1597" t="str">
            <v>m2</v>
          </cell>
          <cell r="D1597">
            <v>152.72500000000002</v>
          </cell>
          <cell r="E1597">
            <v>122.18</v>
          </cell>
          <cell r="F1597" t="str">
            <v>SEDUC</v>
          </cell>
        </row>
        <row r="1598">
          <cell r="A1598" t="str">
            <v/>
          </cell>
          <cell r="D1598">
            <v>0</v>
          </cell>
        </row>
        <row r="1599">
          <cell r="A1599" t="str">
            <v>13.03.303</v>
          </cell>
          <cell r="B1599" t="str">
            <v>PISO EM GRANITO PRETO CEARÁ LEVIGADO, ESPESSURA 2CM, APLICADO COM ARGAMASSA INDUSTRIALIZADA AC-I, NÃO INCLUSO REGULARIZAÇÃO DE BASE.</v>
          </cell>
          <cell r="C1599" t="str">
            <v>m2</v>
          </cell>
          <cell r="D1599">
            <v>282.88749999999999</v>
          </cell>
          <cell r="E1599">
            <v>226.31</v>
          </cell>
          <cell r="F1599" t="str">
            <v>SEDUC</v>
          </cell>
        </row>
        <row r="1600">
          <cell r="A1600" t="str">
            <v/>
          </cell>
          <cell r="D1600">
            <v>0</v>
          </cell>
        </row>
        <row r="1601">
          <cell r="A1601" t="str">
            <v>13.03.304</v>
          </cell>
          <cell r="B1601" t="str">
            <v>PISO EM GRANITO VERDE JEQUITIBÁ, ESPESSURA 2CM, APLICADO COM ARGAMASSA INDUSTRIALIZADA AC-I, NÃO INCLUSO REGULARIZAÇÃO DE BASE.</v>
          </cell>
          <cell r="C1601" t="str">
            <v>m2</v>
          </cell>
          <cell r="D1601">
            <v>182.26249999999999</v>
          </cell>
          <cell r="E1601">
            <v>145.81</v>
          </cell>
          <cell r="F1601" t="str">
            <v>SEDUC</v>
          </cell>
        </row>
        <row r="1602">
          <cell r="A1602" t="str">
            <v/>
          </cell>
          <cell r="D1602">
            <v>0</v>
          </cell>
        </row>
        <row r="1603">
          <cell r="A1603" t="str">
            <v>13.03.305</v>
          </cell>
          <cell r="B1603" t="str">
            <v>PISO EM GRANITO PRETO CEARÁ POLIDO, ESPESSURA 2CM, APLICADO COM ARGAMASSA INDUSTRIALIZADA AC-I, NÃO INCLUSO REGULARIZAÇÃO DE BASE.</v>
          </cell>
          <cell r="C1603" t="str">
            <v>m2</v>
          </cell>
          <cell r="D1603">
            <v>282.88749999999999</v>
          </cell>
          <cell r="E1603">
            <v>226.31</v>
          </cell>
          <cell r="F1603" t="str">
            <v>SEDUC</v>
          </cell>
        </row>
        <row r="1604">
          <cell r="A1604" t="str">
            <v/>
          </cell>
          <cell r="D1604">
            <v>0</v>
          </cell>
        </row>
        <row r="1605">
          <cell r="A1605" t="str">
            <v>13.06.010</v>
          </cell>
          <cell r="B1605" t="str">
            <v>PISO EM ARDÓSIA COM PLACAS DE 30X30CM, ESP. 8MM, ASSENTADA COM ARGAMASSA PRÉ-FABRICADA DE CIMENTO COLANTE, INCLUSIVE REJUNTAMENTO COM JUNTAS DE 5MM.</v>
          </cell>
          <cell r="C1605" t="str">
            <v>m2</v>
          </cell>
          <cell r="D1605">
            <v>35.274999999999999</v>
          </cell>
          <cell r="E1605">
            <v>28.22</v>
          </cell>
          <cell r="F1605" t="str">
            <v>SEDUC</v>
          </cell>
        </row>
        <row r="1606">
          <cell r="A1606" t="str">
            <v/>
          </cell>
          <cell r="D1606">
            <v>0</v>
          </cell>
        </row>
        <row r="1607">
          <cell r="A1607" t="str">
            <v>13.06.020</v>
          </cell>
          <cell r="B1607" t="str">
            <v>PISO CERÂMICO GAIL,LINHA ARQUITETURA NATURAL OU SIMILAR, ANTEDERRAPANTE, ALTA RESISTENCIA E NAS SEGUINTES DIMENSÕES 240 X 116 X 9MM, ASSENTADA COM ARGAMASSA PRE-FABRICADA DE CIMENTO E AREIA,INCLUSIVE REJUNTAMENTO.</v>
          </cell>
          <cell r="C1607" t="str">
            <v>m2</v>
          </cell>
          <cell r="D1607">
            <v>76.412500000000009</v>
          </cell>
          <cell r="E1607">
            <v>61.13</v>
          </cell>
        </row>
        <row r="1608">
          <cell r="A1608" t="str">
            <v/>
          </cell>
          <cell r="D1608">
            <v>0</v>
          </cell>
        </row>
        <row r="1609">
          <cell r="A1609" t="str">
            <v>13.07.010</v>
          </cell>
          <cell r="B1609" t="str">
            <v>PISO EM ASSOALHO DE MADEIRA DE LEI (IPÊ OU SIMILAR), RÉGUAS MACHO E FÊMEA 15 X 2 CM - EXTRA.</v>
          </cell>
          <cell r="C1609" t="str">
            <v>m2</v>
          </cell>
          <cell r="D1609">
            <v>105.67500000000001</v>
          </cell>
          <cell r="E1609">
            <v>84.54</v>
          </cell>
          <cell r="F1609" t="str">
            <v>SEDUC</v>
          </cell>
        </row>
        <row r="1610">
          <cell r="A1610" t="str">
            <v/>
          </cell>
          <cell r="D1610">
            <v>0</v>
          </cell>
        </row>
        <row r="1611">
          <cell r="A1611" t="str">
            <v>14.00.000</v>
          </cell>
          <cell r="B1611" t="str">
            <v>RODAPES,SOLEIRAS,DEGRAUS E CORRIMAOS</v>
          </cell>
          <cell r="D1611">
            <v>0</v>
          </cell>
        </row>
        <row r="1612">
          <cell r="A1612" t="str">
            <v/>
          </cell>
          <cell r="D1612">
            <v>0</v>
          </cell>
        </row>
        <row r="1613">
          <cell r="A1613" t="str">
            <v>14.01.030</v>
          </cell>
          <cell r="B1613" t="str">
            <v>RODAPE DE GRANITO ARTIFICIAL (MARMORITE) COM 10 CM DE ALTURA, NA COR BRANCA.</v>
          </cell>
          <cell r="C1613" t="str">
            <v>m</v>
          </cell>
          <cell r="D1613">
            <v>19.487500000000001</v>
          </cell>
          <cell r="E1613">
            <v>15.59</v>
          </cell>
          <cell r="F1613" t="str">
            <v>EMLURB</v>
          </cell>
        </row>
        <row r="1614">
          <cell r="A1614" t="str">
            <v/>
          </cell>
          <cell r="D1614">
            <v>0</v>
          </cell>
        </row>
        <row r="1615">
          <cell r="A1615" t="str">
            <v>14.01.040</v>
          </cell>
          <cell r="B1615" t="str">
            <v>RODAPE DE GRANITO ARTIFICIAL (MARMORITE) COM 10 CM DE ALTURA, NA COR CINZA.</v>
          </cell>
          <cell r="C1615" t="str">
            <v>m</v>
          </cell>
          <cell r="D1615">
            <v>18.112500000000001</v>
          </cell>
          <cell r="E1615">
            <v>14.49</v>
          </cell>
          <cell r="F1615" t="str">
            <v>EMLURB</v>
          </cell>
        </row>
        <row r="1616">
          <cell r="A1616" t="str">
            <v/>
          </cell>
          <cell r="D1616">
            <v>0</v>
          </cell>
        </row>
        <row r="1617">
          <cell r="A1617" t="str">
            <v>14.01.050</v>
          </cell>
          <cell r="B1617" t="str">
            <v>RODAPE DE GRANITO ARTIFICIAL (MARMORITE) COM 10 CM DE ALTURA, NA COR PRETA OU VERMELHA.</v>
          </cell>
          <cell r="C1617" t="str">
            <v>m</v>
          </cell>
          <cell r="D1617">
            <v>18.762499999999999</v>
          </cell>
          <cell r="E1617">
            <v>15.01</v>
          </cell>
          <cell r="F1617" t="str">
            <v>EMLURB</v>
          </cell>
        </row>
        <row r="1618">
          <cell r="A1618" t="str">
            <v/>
          </cell>
          <cell r="D1618">
            <v>0</v>
          </cell>
        </row>
        <row r="1619">
          <cell r="A1619" t="str">
            <v>14.01.060</v>
          </cell>
          <cell r="B1619" t="str">
            <v>RODAPE DE PAVIFLEX APLICADO SOBRE REVESTIMENTO DE ARGAMASSA DE CIMENTO E AREIA NO TRACO 1:3.</v>
          </cell>
          <cell r="C1619" t="str">
            <v>m</v>
          </cell>
          <cell r="D1619">
            <v>18.075000000000003</v>
          </cell>
          <cell r="E1619">
            <v>14.46</v>
          </cell>
          <cell r="F1619" t="str">
            <v>EMLURB</v>
          </cell>
        </row>
        <row r="1620">
          <cell r="A1620" t="str">
            <v/>
          </cell>
          <cell r="D1620">
            <v>0</v>
          </cell>
        </row>
        <row r="1621">
          <cell r="A1621" t="str">
            <v>14.01.070</v>
          </cell>
          <cell r="B1621" t="str">
            <v>RODAPE DE ARGAMASSA DE ALTA RESISTENCIA DURBETON,KORODUR OU SIMILAR, COM 10,0 CM DE ALTURA NA COR CINZA NATURAL E COM ACABAMENTO RASPADO.</v>
          </cell>
          <cell r="C1621" t="str">
            <v>m</v>
          </cell>
          <cell r="D1621">
            <v>18.587499999999999</v>
          </cell>
          <cell r="E1621">
            <v>14.87</v>
          </cell>
          <cell r="F1621" t="str">
            <v>EMLURB</v>
          </cell>
        </row>
        <row r="1622">
          <cell r="A1622" t="str">
            <v/>
          </cell>
          <cell r="D1622">
            <v>0</v>
          </cell>
        </row>
        <row r="1623">
          <cell r="A1623" t="str">
            <v>14.01.080</v>
          </cell>
          <cell r="B1623" t="str">
            <v>RODAPE DE ARGAMASSA DE ALTA RESISTENCIA DURBETON,KORODUR OU SIMILAR, COM 10,0 CM DE ALTURA NA COR AMARELA, PRETA, MARROM OU VERMELHA E COM ACABAMENTO RASPADO.</v>
          </cell>
          <cell r="C1623" t="str">
            <v>m</v>
          </cell>
          <cell r="D1623">
            <v>19.9375</v>
          </cell>
          <cell r="E1623">
            <v>15.95</v>
          </cell>
          <cell r="F1623" t="str">
            <v>EMLURB</v>
          </cell>
        </row>
        <row r="1624">
          <cell r="A1624" t="str">
            <v/>
          </cell>
          <cell r="D1624">
            <v>0</v>
          </cell>
        </row>
        <row r="1625">
          <cell r="A1625" t="str">
            <v>14.01.090</v>
          </cell>
          <cell r="B1625" t="str">
            <v>RODAPE DE ARGAMASSA DE ALTA RESISTENCIA DURBETON,KORODUR OU SIMILAR, COM 10,0 CM DE ALTURA NA COR VERDE E COM ACABAMENTO RASPADO.</v>
          </cell>
          <cell r="C1625" t="str">
            <v>m</v>
          </cell>
          <cell r="D1625">
            <v>21.4375</v>
          </cell>
          <cell r="E1625">
            <v>17.149999999999999</v>
          </cell>
          <cell r="F1625" t="str">
            <v>EMLURB</v>
          </cell>
        </row>
        <row r="1626">
          <cell r="A1626" t="str">
            <v/>
          </cell>
          <cell r="D1626">
            <v>0</v>
          </cell>
        </row>
        <row r="1627">
          <cell r="A1627" t="str">
            <v>14.01.100</v>
          </cell>
          <cell r="B1627" t="str">
            <v>RODAPÉ EM GRANITO BRANCO POLIDO, ALTURA 7 CM E ESPESSURA 2 CM , APLICADO COM ARGAMSSA INDUSTRIALIZADA AC-1.</v>
          </cell>
          <cell r="C1627" t="str">
            <v>m</v>
          </cell>
          <cell r="D1627">
            <v>25.387499999999999</v>
          </cell>
          <cell r="E1627">
            <v>20.309999999999999</v>
          </cell>
          <cell r="F1627" t="str">
            <v>SEDUC</v>
          </cell>
        </row>
        <row r="1628">
          <cell r="A1628" t="str">
            <v/>
          </cell>
          <cell r="D1628">
            <v>0</v>
          </cell>
        </row>
        <row r="1629">
          <cell r="A1629" t="str">
            <v>14.01.101</v>
          </cell>
          <cell r="B1629" t="str">
            <v>RODAPÉ EM GRANITO CINZA CORUMBÁ, ALTURA 7 CM E ESPESSURA 2 CM, APLICADO COM ARGAMASSA INDUSTRIALIZADA.</v>
          </cell>
          <cell r="C1629" t="str">
            <v>m</v>
          </cell>
          <cell r="D1629">
            <v>27.774999999999999</v>
          </cell>
          <cell r="E1629">
            <v>22.22</v>
          </cell>
          <cell r="F1629" t="str">
            <v>SEDUC</v>
          </cell>
        </row>
        <row r="1630">
          <cell r="A1630" t="str">
            <v/>
          </cell>
          <cell r="D1630">
            <v>0</v>
          </cell>
        </row>
        <row r="1631">
          <cell r="A1631" t="str">
            <v>14.01.102</v>
          </cell>
          <cell r="B1631" t="str">
            <v>RODAPÉ EM GRANITO PRETO CEARÁ, ALTURA 7 CM, E ESPESSURA 2 CM,APLICADO COM ARGAMASSA INDUSTRIALIZADA AC-1.</v>
          </cell>
          <cell r="C1631" t="str">
            <v>m</v>
          </cell>
          <cell r="D1631">
            <v>38.050000000000004</v>
          </cell>
          <cell r="E1631">
            <v>30.44</v>
          </cell>
          <cell r="F1631" t="str">
            <v>SEDUC</v>
          </cell>
        </row>
        <row r="1632">
          <cell r="A1632" t="str">
            <v/>
          </cell>
          <cell r="D1632">
            <v>0</v>
          </cell>
        </row>
        <row r="1633">
          <cell r="A1633" t="str">
            <v>14.01.103</v>
          </cell>
          <cell r="B1633" t="str">
            <v>RODAPÉ EM GRANITO BEGE IMACULADO, ALTURA 7 CM E ESPESSURA 2 CM ,APLICADO COM ARGAMASSA INDUSTRIALIZADA AC-1.</v>
          </cell>
          <cell r="C1633" t="str">
            <v>m</v>
          </cell>
          <cell r="D1633">
            <v>33.8125</v>
          </cell>
          <cell r="E1633">
            <v>27.05</v>
          </cell>
          <cell r="F1633" t="str">
            <v>SEDUC</v>
          </cell>
        </row>
        <row r="1634">
          <cell r="A1634" t="str">
            <v/>
          </cell>
          <cell r="D1634">
            <v>0</v>
          </cell>
        </row>
        <row r="1635">
          <cell r="A1635" t="str">
            <v>14.02.010</v>
          </cell>
          <cell r="B1635" t="str">
            <v>SOLEIRA EM CIMENTADO DE 15 CM DE LARGURA.</v>
          </cell>
          <cell r="C1635" t="str">
            <v>m</v>
          </cell>
          <cell r="D1635">
            <v>3.35</v>
          </cell>
          <cell r="E1635">
            <v>2.68</v>
          </cell>
          <cell r="F1635" t="str">
            <v>EMLURB</v>
          </cell>
        </row>
        <row r="1636">
          <cell r="A1636" t="str">
            <v/>
          </cell>
          <cell r="D1636">
            <v>0</v>
          </cell>
        </row>
        <row r="1637">
          <cell r="A1637" t="str">
            <v>14.02.020</v>
          </cell>
          <cell r="B1637" t="str">
            <v>SOLEIRA DE GRANITO ARTIFICIAL (MARMORITE) COM 15 CM DE LARGURA, NA COR BRANCA.</v>
          </cell>
          <cell r="C1637" t="str">
            <v>m</v>
          </cell>
          <cell r="D1637">
            <v>17.6875</v>
          </cell>
          <cell r="E1637">
            <v>14.15</v>
          </cell>
          <cell r="F1637" t="str">
            <v>EMLURB</v>
          </cell>
        </row>
        <row r="1638">
          <cell r="A1638" t="str">
            <v/>
          </cell>
          <cell r="D1638">
            <v>0</v>
          </cell>
        </row>
        <row r="1639">
          <cell r="A1639" t="str">
            <v>14.02.030</v>
          </cell>
          <cell r="B1639" t="str">
            <v>SOLEIRA DE GRANITO ARTIFICIAL (MARMORITE) COM 15 CM DE LARGURA, NA COR CINZA.</v>
          </cell>
          <cell r="C1639" t="str">
            <v>m</v>
          </cell>
          <cell r="D1639">
            <v>15.637499999999999</v>
          </cell>
          <cell r="E1639">
            <v>12.51</v>
          </cell>
          <cell r="F1639" t="str">
            <v>EMLURB</v>
          </cell>
        </row>
        <row r="1640">
          <cell r="A1640" t="str">
            <v/>
          </cell>
          <cell r="D1640">
            <v>0</v>
          </cell>
        </row>
        <row r="1641">
          <cell r="A1641" t="str">
            <v>14.02.040</v>
          </cell>
          <cell r="B1641" t="str">
            <v>SOLEIRA DE GRANITO ARTIFICIAL (MARMORITE) COM 15 CM DE LARGURA, NA COR PRETA OU VERMELHA.</v>
          </cell>
          <cell r="C1641" t="str">
            <v>m</v>
          </cell>
          <cell r="D1641">
            <v>16.625</v>
          </cell>
          <cell r="E1641">
            <v>13.3</v>
          </cell>
          <cell r="F1641" t="str">
            <v>EMLURB</v>
          </cell>
        </row>
        <row r="1642">
          <cell r="A1642" t="str">
            <v/>
          </cell>
          <cell r="D1642">
            <v>0</v>
          </cell>
        </row>
        <row r="1643">
          <cell r="A1643" t="str">
            <v>14.02.050</v>
          </cell>
          <cell r="B1643" t="str">
            <v>SOLEIRA DE ARGAMASSA DE ALTA RESISTENCIA DURBETON , KORODUR OU SIMILAR , COM 10,0 CM DE LARGURA, NA COR CINZA NATURAL E COM ACABAMENTO RASPADO.</v>
          </cell>
          <cell r="C1643" t="str">
            <v>m</v>
          </cell>
          <cell r="D1643">
            <v>13.274999999999999</v>
          </cell>
          <cell r="E1643">
            <v>10.62</v>
          </cell>
          <cell r="F1643" t="str">
            <v>EMLURB</v>
          </cell>
        </row>
        <row r="1644">
          <cell r="A1644" t="str">
            <v/>
          </cell>
          <cell r="D1644">
            <v>0</v>
          </cell>
        </row>
        <row r="1645">
          <cell r="A1645" t="str">
            <v>14.02.060</v>
          </cell>
          <cell r="B1645" t="str">
            <v>SOLEIRA DE ARGAMASSA DE ALTA RESISTENCIA DURBETON , KORODUR OU SIMILAR , COM 10,0 CM DE LARGURA , NA COR AMARELA , PRETA , MARROM OU VERMELHA E COM ACABAMENTO RASPADO.</v>
          </cell>
          <cell r="C1645" t="str">
            <v>m</v>
          </cell>
          <cell r="D1645">
            <v>13.612500000000001</v>
          </cell>
          <cell r="E1645">
            <v>10.89</v>
          </cell>
          <cell r="F1645" t="str">
            <v>EMLURB</v>
          </cell>
        </row>
        <row r="1646">
          <cell r="A1646" t="str">
            <v/>
          </cell>
          <cell r="D1646">
            <v>0</v>
          </cell>
        </row>
        <row r="1647">
          <cell r="A1647" t="str">
            <v>14.02.070</v>
          </cell>
          <cell r="B1647" t="str">
            <v>SOLEIRA DE ARGAMASSA DE ALTA RESISTENCIA DURBETON , KORODUR OU SIMILAR , COM 10,0 CM DE LARGURA, NA COR VERDE E COM ACABAMENTO RASPADO.</v>
          </cell>
          <cell r="C1647" t="str">
            <v>m</v>
          </cell>
          <cell r="D1647">
            <v>13.987499999999999</v>
          </cell>
          <cell r="E1647">
            <v>11.19</v>
          </cell>
          <cell r="F1647" t="str">
            <v>EMLURB</v>
          </cell>
        </row>
        <row r="1648">
          <cell r="A1648" t="str">
            <v/>
          </cell>
          <cell r="D1648">
            <v>0</v>
          </cell>
        </row>
        <row r="1649">
          <cell r="A1649" t="str">
            <v>14.02.080</v>
          </cell>
          <cell r="B1649" t="str">
            <v>FORNECIMENTO E INSTALAÇÃO DE SOLEIRA EM GRANITO VERMELHO BRASÍLIA COM 0,20M DE LARGURA.</v>
          </cell>
          <cell r="C1649" t="str">
            <v>m</v>
          </cell>
          <cell r="D1649">
            <v>106.0125</v>
          </cell>
          <cell r="E1649">
            <v>84.81</v>
          </cell>
          <cell r="F1649" t="str">
            <v>SEE</v>
          </cell>
        </row>
        <row r="1650">
          <cell r="A1650" t="str">
            <v/>
          </cell>
          <cell r="D1650">
            <v>0</v>
          </cell>
        </row>
        <row r="1651">
          <cell r="A1651" t="str">
            <v>14.03.010</v>
          </cell>
          <cell r="B1651" t="str">
            <v>DEGRAU DE ESCADA COM 30,0 CM, EM GRANITO ARTIFICIAL (MARMORITE) , NA COR BRANCA E ESPELHO COM 20,0 CM.</v>
          </cell>
          <cell r="C1651" t="str">
            <v>m</v>
          </cell>
          <cell r="D1651">
            <v>48.075000000000003</v>
          </cell>
          <cell r="E1651">
            <v>38.46</v>
          </cell>
          <cell r="F1651" t="str">
            <v>EMLURB</v>
          </cell>
        </row>
        <row r="1652">
          <cell r="A1652" t="str">
            <v/>
          </cell>
          <cell r="D1652">
            <v>0</v>
          </cell>
        </row>
        <row r="1653">
          <cell r="A1653" t="str">
            <v>14.03.020</v>
          </cell>
          <cell r="B1653" t="str">
            <v>DEGRAU DE ESCADA COM 30,0 CM, EM GRANITO ARTIFICIAL (MARMORITE) , NA COR CINZA E ESPELHO COM 20,0 CM.</v>
          </cell>
          <cell r="C1653" t="str">
            <v>m</v>
          </cell>
          <cell r="D1653">
            <v>41.224999999999994</v>
          </cell>
          <cell r="E1653">
            <v>32.979999999999997</v>
          </cell>
          <cell r="F1653" t="str">
            <v>EMLURB</v>
          </cell>
        </row>
        <row r="1654">
          <cell r="A1654" t="str">
            <v/>
          </cell>
          <cell r="D1654">
            <v>0</v>
          </cell>
        </row>
        <row r="1655">
          <cell r="A1655" t="str">
            <v>14.03.030</v>
          </cell>
          <cell r="B1655" t="str">
            <v>DEGRAU DE ESCADA COM 30,0 CM, EM GRANITO ARTIFICIAL (MARMORITE), NA COR PRETA OU VERMELHA E ESPELHO COM 20,0 CM.</v>
          </cell>
          <cell r="C1655" t="str">
            <v>m</v>
          </cell>
          <cell r="D1655">
            <v>44.474999999999994</v>
          </cell>
          <cell r="E1655">
            <v>35.58</v>
          </cell>
          <cell r="F1655" t="str">
            <v>EMLURB</v>
          </cell>
        </row>
        <row r="1656">
          <cell r="A1656" t="str">
            <v/>
          </cell>
          <cell r="D1656">
            <v>0</v>
          </cell>
        </row>
        <row r="1657">
          <cell r="A1657" t="str">
            <v>14.03.040</v>
          </cell>
          <cell r="B1657" t="str">
            <v>DEGRAU DE ESCADA COM 30,0 CM, EM ARGAMASSA DE ALTA RESISTENCIA DURBETON,KORODUR OU SIMILAR, E ESPELHO COM 20,0 CM, NA COR CINZA NATURAL E COM ACABAMENTO RASPADO.</v>
          </cell>
          <cell r="C1657" t="str">
            <v>m</v>
          </cell>
          <cell r="D1657">
            <v>49.024999999999999</v>
          </cell>
          <cell r="E1657">
            <v>39.22</v>
          </cell>
          <cell r="F1657" t="str">
            <v>EMLURB</v>
          </cell>
        </row>
        <row r="1658">
          <cell r="A1658" t="str">
            <v/>
          </cell>
          <cell r="D1658">
            <v>0</v>
          </cell>
        </row>
        <row r="1659">
          <cell r="A1659" t="str">
            <v>14.03.050</v>
          </cell>
          <cell r="B1659" t="str">
            <v>DEGRAU DE ESCADA COM 30,0 CM, EM ARGAMASSA DE ALTA RESISTENCIA DURBETON,KORODUR OU SIMILAR, E ESPELHO COM 20,0 CM, NA COR AMARELA, PRETA, MARROM OU VERMELHA E COM ACABAMENTO RASPADO.</v>
          </cell>
          <cell r="C1659" t="str">
            <v>m</v>
          </cell>
          <cell r="D1659">
            <v>52.400000000000006</v>
          </cell>
          <cell r="E1659">
            <v>41.92</v>
          </cell>
          <cell r="F1659" t="str">
            <v>EMLURB</v>
          </cell>
        </row>
        <row r="1660">
          <cell r="A1660" t="str">
            <v/>
          </cell>
          <cell r="D1660">
            <v>0</v>
          </cell>
        </row>
        <row r="1661">
          <cell r="A1661" t="str">
            <v>14.03.060</v>
          </cell>
          <cell r="B1661" t="str">
            <v>DEGRAU DE ESCADA COM 30,0 CM, EM ARGAMASSA DE ALTA RESISTENCIA DURBETON,KORODUR OU SIMILAR, E ESPELHO COM 20,0 CM , NA COR VERDE E COM ACABAMENTO RASPADO.</v>
          </cell>
          <cell r="C1661" t="str">
            <v>m</v>
          </cell>
          <cell r="D1661">
            <v>56.150000000000006</v>
          </cell>
          <cell r="E1661">
            <v>44.92</v>
          </cell>
          <cell r="F1661" t="str">
            <v>EMLURB</v>
          </cell>
        </row>
        <row r="1662">
          <cell r="A1662" t="str">
            <v/>
          </cell>
          <cell r="D1662">
            <v>0</v>
          </cell>
        </row>
        <row r="1663">
          <cell r="A1663" t="str">
            <v>14.04.010</v>
          </cell>
          <cell r="B1663" t="str">
            <v>CORRIMAO DE GRANITO ARTIFICIAL(MARMORITE) COM 15 CM DE LARGURA, NA COR BRANCA.</v>
          </cell>
          <cell r="C1663" t="str">
            <v>m</v>
          </cell>
          <cell r="D1663">
            <v>40.375</v>
          </cell>
          <cell r="E1663">
            <v>32.299999999999997</v>
          </cell>
          <cell r="F1663" t="str">
            <v>EMLURB</v>
          </cell>
        </row>
        <row r="1664">
          <cell r="A1664" t="str">
            <v/>
          </cell>
          <cell r="D1664">
            <v>0</v>
          </cell>
        </row>
        <row r="1665">
          <cell r="A1665" t="str">
            <v>14.04.020</v>
          </cell>
          <cell r="B1665" t="str">
            <v>CORRIMAO DE GRANITO ARTIFICIAL(MARMORITE) COM 15 CM DE LARGURA, NA COR CINZA.</v>
          </cell>
          <cell r="C1665" t="str">
            <v>m</v>
          </cell>
          <cell r="D1665">
            <v>36.949999999999996</v>
          </cell>
          <cell r="E1665">
            <v>29.56</v>
          </cell>
          <cell r="F1665" t="str">
            <v>EMLURB</v>
          </cell>
        </row>
        <row r="1666">
          <cell r="A1666" t="str">
            <v/>
          </cell>
          <cell r="D1666">
            <v>0</v>
          </cell>
        </row>
        <row r="1667">
          <cell r="A1667" t="str">
            <v>14.04.030</v>
          </cell>
          <cell r="B1667" t="str">
            <v>CORRIMAO DE GRANITO ARTIFICIAL(MARMORITE) COM 15 CM DE LARGURA, NA COR PRETA OU VER MELHA.</v>
          </cell>
          <cell r="C1667" t="str">
            <v>m</v>
          </cell>
          <cell r="D1667">
            <v>38.575000000000003</v>
          </cell>
          <cell r="E1667">
            <v>30.86</v>
          </cell>
          <cell r="F1667" t="str">
            <v>EMLURB</v>
          </cell>
        </row>
        <row r="1668">
          <cell r="A1668" t="str">
            <v/>
          </cell>
          <cell r="D1668">
            <v>0</v>
          </cell>
        </row>
        <row r="1669">
          <cell r="A1669" t="str">
            <v>15.00.000</v>
          </cell>
          <cell r="B1669" t="str">
            <v>BALCOES</v>
          </cell>
          <cell r="D1669">
            <v>0</v>
          </cell>
        </row>
        <row r="1670">
          <cell r="A1670" t="str">
            <v/>
          </cell>
          <cell r="D1670">
            <v>0</v>
          </cell>
        </row>
        <row r="1671">
          <cell r="A1671" t="str">
            <v>15.01.010</v>
          </cell>
          <cell r="B1671" t="str">
            <v>BALCAO DE COZINHA DE GRANITO ARTIFICIAL NA COR BRANCA, APLICADO SOBRE LAJE DE CONCRETO DE 3,0 CM DE ESPESSURA.</v>
          </cell>
          <cell r="C1671" t="str">
            <v>m2</v>
          </cell>
          <cell r="D1671">
            <v>96.587499999999991</v>
          </cell>
          <cell r="E1671">
            <v>77.27</v>
          </cell>
          <cell r="F1671" t="str">
            <v>EMLURB</v>
          </cell>
        </row>
        <row r="1672">
          <cell r="A1672" t="str">
            <v/>
          </cell>
          <cell r="D1672">
            <v>0</v>
          </cell>
        </row>
        <row r="1673">
          <cell r="A1673" t="str">
            <v>15.01.020</v>
          </cell>
          <cell r="B1673" t="str">
            <v>BALCAO DE COZINHA DE GRANITO ARTIFICIAL NA COR CINZA , APLICADO SOBRE LAJE DE CONCRETO DE 3,0 CM DE ESPESSURA.</v>
          </cell>
          <cell r="C1673" t="str">
            <v>m2</v>
          </cell>
          <cell r="D1673">
            <v>83.037500000000009</v>
          </cell>
          <cell r="E1673">
            <v>66.430000000000007</v>
          </cell>
          <cell r="F1673" t="str">
            <v>EMLURB</v>
          </cell>
        </row>
        <row r="1674">
          <cell r="A1674" t="str">
            <v/>
          </cell>
          <cell r="D1674">
            <v>0</v>
          </cell>
        </row>
        <row r="1675">
          <cell r="A1675" t="str">
            <v>15.01.030</v>
          </cell>
          <cell r="B1675" t="str">
            <v>BALCAO DE COZINHA DE GRANITO ARTIFICIAL NA COR VERMELHA OU PRETA, APLICADO SOBRE LAJE DE CONCRETO DE 3,0 CM DE ESPESSURA.</v>
          </cell>
          <cell r="C1675" t="str">
            <v>m2</v>
          </cell>
          <cell r="D1675">
            <v>89.537499999999994</v>
          </cell>
          <cell r="E1675">
            <v>71.63</v>
          </cell>
          <cell r="F1675" t="str">
            <v>EMLURB</v>
          </cell>
        </row>
        <row r="1676">
          <cell r="A1676" t="str">
            <v/>
          </cell>
          <cell r="D1676">
            <v>0</v>
          </cell>
        </row>
        <row r="1677">
          <cell r="A1677" t="str">
            <v>15.02.010</v>
          </cell>
          <cell r="B1677" t="str">
            <v>BALCÃO EM GRANITO PRETO CEARÁ POLIDO COM 4,30 METROS DE COMPRIMENTO E 0,60 METROS, INCLUSIVE TESTEIRA COM 5 CM DE ALTURA</v>
          </cell>
          <cell r="C1677" t="str">
            <v>Un</v>
          </cell>
          <cell r="D1677">
            <v>1193.1999999999998</v>
          </cell>
          <cell r="E1677">
            <v>954.56</v>
          </cell>
          <cell r="F1677" t="str">
            <v>SEDUC</v>
          </cell>
        </row>
        <row r="1678">
          <cell r="A1678" t="str">
            <v/>
          </cell>
          <cell r="D1678">
            <v>0</v>
          </cell>
        </row>
        <row r="1679">
          <cell r="A1679" t="str">
            <v>15.02.020</v>
          </cell>
          <cell r="B1679" t="str">
            <v>BALCÃO EM GRANITO PRETO CEARÁ POLIDO COM 1,10 METROS DE COMPRIMENTO E 0,70 METROS, INCLUSIVE TESTEIRA COM 5 CM DE ALTURA</v>
          </cell>
          <cell r="C1679" t="str">
            <v>Un</v>
          </cell>
          <cell r="D1679">
            <v>410.21250000000003</v>
          </cell>
          <cell r="E1679">
            <v>328.17</v>
          </cell>
          <cell r="F1679" t="str">
            <v>SEDUC</v>
          </cell>
        </row>
        <row r="1680">
          <cell r="A1680" t="str">
            <v/>
          </cell>
          <cell r="D1680">
            <v>0</v>
          </cell>
        </row>
        <row r="1681">
          <cell r="A1681" t="str">
            <v>15.02.030</v>
          </cell>
          <cell r="B1681" t="str">
            <v>BALCÃO EM GRANITO PRETO CEARÁ POLIDO COM 1,00 METROS DE COMPRIMENTO E 0,60 METROS, INCLUSIVE TESTEIRA COM 5 CM DE ALTURA.</v>
          </cell>
          <cell r="C1681" t="str">
            <v>Un</v>
          </cell>
          <cell r="D1681">
            <v>338.05</v>
          </cell>
          <cell r="E1681">
            <v>270.44</v>
          </cell>
          <cell r="F1681" t="str">
            <v>SEDUC</v>
          </cell>
        </row>
        <row r="1682">
          <cell r="A1682" t="str">
            <v/>
          </cell>
          <cell r="D1682">
            <v>0</v>
          </cell>
        </row>
        <row r="1683">
          <cell r="A1683" t="str">
            <v>15.02.040</v>
          </cell>
          <cell r="B1683" t="str">
            <v>BALCÃO EM GRANITO CINZA CORUMBÁ POLIDO COM 2,20 METROS DE COMPRIMENTO E 0,55 METROS, INCLUSIVE TESTEIRA COM 5CM DE ALTURA.</v>
          </cell>
          <cell r="C1683" t="str">
            <v>Un</v>
          </cell>
          <cell r="D1683">
            <v>412.2</v>
          </cell>
          <cell r="E1683">
            <v>329.76</v>
          </cell>
          <cell r="F1683" t="str">
            <v>SEDUC</v>
          </cell>
        </row>
        <row r="1684">
          <cell r="A1684" t="str">
            <v/>
          </cell>
          <cell r="D1684">
            <v>0</v>
          </cell>
        </row>
        <row r="1685">
          <cell r="A1685" t="str">
            <v>15.02.050</v>
          </cell>
          <cell r="B1685" t="str">
            <v>BALCÃO EM GRANITO CINZA CORUMBÁ POLIDO COM 1,00 METROS DE COMPRIMENTO E 0,55 METROS, INCLUSIVE TESTEIRA COM 5CM DE ALTURA</v>
          </cell>
          <cell r="C1685" t="str">
            <v>Un</v>
          </cell>
          <cell r="D1685">
            <v>202.39999999999998</v>
          </cell>
          <cell r="E1685">
            <v>161.91999999999999</v>
          </cell>
          <cell r="F1685" t="str">
            <v>SEDUC</v>
          </cell>
        </row>
        <row r="1686">
          <cell r="A1686" t="str">
            <v/>
          </cell>
          <cell r="D1686">
            <v>0</v>
          </cell>
        </row>
        <row r="1687">
          <cell r="A1687" t="str">
            <v>15.02.060</v>
          </cell>
          <cell r="B1687" t="str">
            <v>BALCÃO EM GRANITO CINZA CORUMBÁ POLIDO COM 1,20 METROS DE COMPRIMENTO E 0,55 METROS, INCLUSIVE TESTEIRA COM 5 CM DE ALTURA.</v>
          </cell>
          <cell r="C1687" t="str">
            <v>Un</v>
          </cell>
          <cell r="D1687">
            <v>235.0625</v>
          </cell>
          <cell r="E1687">
            <v>188.05</v>
          </cell>
          <cell r="F1687" t="str">
            <v>SEDUC</v>
          </cell>
        </row>
        <row r="1688">
          <cell r="A1688" t="str">
            <v/>
          </cell>
          <cell r="D1688">
            <v>0</v>
          </cell>
        </row>
        <row r="1689">
          <cell r="A1689" t="str">
            <v>15.02.070</v>
          </cell>
          <cell r="B1689" t="str">
            <v>BACÃO EM GRANITO CINZA CORUMBÁ POLIDO COM 1,50 METROS DE COMPRIMENTO E 0,55 METROS, INCLUSIVE TESTEIRA COM 5 CM DE ALTURA.</v>
          </cell>
          <cell r="C1689" t="str">
            <v>Un</v>
          </cell>
          <cell r="D1689">
            <v>289.76249999999999</v>
          </cell>
          <cell r="E1689">
            <v>231.81</v>
          </cell>
          <cell r="F1689" t="str">
            <v>SEDUC</v>
          </cell>
        </row>
        <row r="1690">
          <cell r="A1690" t="str">
            <v/>
          </cell>
          <cell r="D1690">
            <v>0</v>
          </cell>
        </row>
        <row r="1691">
          <cell r="A1691" t="str">
            <v>15.02.080</v>
          </cell>
          <cell r="B1691" t="str">
            <v>Fornecimento e instalação de balcão em granito cinza andorinha com e=2cm, inclusive testeira de 5x2cm.</v>
          </cell>
          <cell r="C1691" t="str">
            <v>m2</v>
          </cell>
          <cell r="D1691">
            <v>281.4375</v>
          </cell>
          <cell r="E1691">
            <v>225.15</v>
          </cell>
          <cell r="F1691" t="str">
            <v>SEDUC</v>
          </cell>
        </row>
        <row r="1692">
          <cell r="A1692" t="str">
            <v/>
          </cell>
          <cell r="D1692">
            <v>0</v>
          </cell>
        </row>
        <row r="1693">
          <cell r="A1693" t="str">
            <v>15.02.090</v>
          </cell>
          <cell r="B1693" t="str">
            <v>Fornecimento e instalação de balcão de granito cinza andorinha, esp=2cm, com 07 cubas de inox de 50x40x25cm, inclusive testeira de 5x2 cm , válvula e sifão metálico  Escola Técnica - Padrão - FNDE.</v>
          </cell>
          <cell r="C1693" t="str">
            <v>m2</v>
          </cell>
          <cell r="D1693">
            <v>6304.15</v>
          </cell>
          <cell r="E1693">
            <v>5043.32</v>
          </cell>
          <cell r="F1693" t="str">
            <v>SEDUC</v>
          </cell>
        </row>
        <row r="1694">
          <cell r="A1694" t="str">
            <v/>
          </cell>
          <cell r="D1694">
            <v>0</v>
          </cell>
        </row>
        <row r="1695">
          <cell r="A1695" t="str">
            <v>15.02.100</v>
          </cell>
          <cell r="B1695" t="str">
            <v>FORNECIMENTO E INSTALAÇÃO DE MESA EM GRANITO CINZA ANDORINHA COM E = 2 cm, COM TAMPO MEDINDO 3,60 x 1,20 m E 03 MONTANTES MEDINDO 1,20 x 0,85 m QUE SERVIRÃO DE APOIO E 01 MONTANTE MEDINDO 3,60 x 0,85 m QUE FARÁ O TRAVAMENTO.</v>
          </cell>
          <cell r="C1695" t="str">
            <v>Un</v>
          </cell>
          <cell r="D1695">
            <v>3787.2375000000002</v>
          </cell>
          <cell r="E1695">
            <v>3029.79</v>
          </cell>
          <cell r="F1695" t="str">
            <v>SEDUC</v>
          </cell>
        </row>
        <row r="1696">
          <cell r="A1696" t="str">
            <v/>
          </cell>
          <cell r="D1696">
            <v>0</v>
          </cell>
        </row>
        <row r="1697">
          <cell r="A1697" t="str">
            <v>16.00.000</v>
          </cell>
          <cell r="B1697" t="str">
            <v>PINTURA</v>
          </cell>
          <cell r="D1697">
            <v>0</v>
          </cell>
        </row>
        <row r="1698">
          <cell r="A1698" t="str">
            <v/>
          </cell>
          <cell r="D1698">
            <v>0</v>
          </cell>
        </row>
        <row r="1699">
          <cell r="A1699" t="str">
            <v>16.01.010</v>
          </cell>
          <cell r="B1699" t="str">
            <v>REMOCAO DE PINTURA ANTIGA A CAL.</v>
          </cell>
          <cell r="C1699" t="str">
            <v>m2</v>
          </cell>
          <cell r="D1699">
            <v>1.2250000000000001</v>
          </cell>
          <cell r="E1699">
            <v>0.98</v>
          </cell>
          <cell r="F1699" t="str">
            <v>EMLURB</v>
          </cell>
        </row>
        <row r="1700">
          <cell r="A1700" t="str">
            <v/>
          </cell>
          <cell r="D1700">
            <v>0</v>
          </cell>
        </row>
        <row r="1701">
          <cell r="A1701" t="str">
            <v>16.01.020</v>
          </cell>
          <cell r="B1701" t="str">
            <v>REMOCAO DE PINTURA ANTIGA A OLEO OU ESMALTE.</v>
          </cell>
          <cell r="C1701" t="str">
            <v>m2</v>
          </cell>
          <cell r="D1701">
            <v>4.3499999999999996</v>
          </cell>
          <cell r="E1701">
            <v>3.48</v>
          </cell>
          <cell r="F1701" t="str">
            <v>EMLURB</v>
          </cell>
        </row>
        <row r="1702">
          <cell r="A1702" t="str">
            <v/>
          </cell>
          <cell r="D1702">
            <v>0</v>
          </cell>
        </row>
        <row r="1703">
          <cell r="A1703" t="str">
            <v>16.01.030</v>
          </cell>
          <cell r="B1703" t="str">
            <v>REMOÇÃO DE PINTURA</v>
          </cell>
          <cell r="C1703" t="str">
            <v>m2</v>
          </cell>
          <cell r="D1703">
            <v>2.4375</v>
          </cell>
          <cell r="E1703">
            <v>1.95</v>
          </cell>
          <cell r="F1703" t="str">
            <v>SEDUC</v>
          </cell>
        </row>
        <row r="1704">
          <cell r="A1704" t="str">
            <v/>
          </cell>
          <cell r="D1704">
            <v>0</v>
          </cell>
        </row>
        <row r="1705">
          <cell r="A1705" t="str">
            <v>16.02.010</v>
          </cell>
          <cell r="B1705" t="str">
            <v>CAIACAO BRANCA EM PAREDES INTERNAS E EXTERNAS, EM OBRAS DE APENAS UM PAVIMENTO, TRES DEMAOS.</v>
          </cell>
          <cell r="C1705" t="str">
            <v>m2</v>
          </cell>
          <cell r="D1705">
            <v>2.5249999999999999</v>
          </cell>
          <cell r="E1705">
            <v>2.02</v>
          </cell>
          <cell r="F1705" t="str">
            <v>EMLURB</v>
          </cell>
        </row>
        <row r="1706">
          <cell r="A1706" t="str">
            <v/>
          </cell>
          <cell r="D1706">
            <v>0</v>
          </cell>
        </row>
        <row r="1707">
          <cell r="A1707" t="str">
            <v>16.02.020</v>
          </cell>
          <cell r="B1707" t="str">
            <v>CAIACAO DE COR EM PAREDES INTERNAS E EXTERNAS, EM OBRAS DE APENAS UM PAVIMENTO, TRES DEMAOS.</v>
          </cell>
          <cell r="C1707" t="str">
            <v>m2</v>
          </cell>
          <cell r="D1707">
            <v>3.35</v>
          </cell>
          <cell r="E1707">
            <v>2.68</v>
          </cell>
          <cell r="F1707" t="str">
            <v>EMLURB</v>
          </cell>
        </row>
        <row r="1708">
          <cell r="A1708" t="str">
            <v/>
          </cell>
          <cell r="D1708">
            <v>0</v>
          </cell>
        </row>
        <row r="1709">
          <cell r="A1709" t="str">
            <v>16.02.030</v>
          </cell>
          <cell r="B1709" t="str">
            <v>CAIACAO BRANCA EM PAREDES EXTERNAS, EM OBRAS COM MAIS DE UM PAVIMENTO, TRES DEMAOS.</v>
          </cell>
          <cell r="C1709" t="str">
            <v>m2</v>
          </cell>
          <cell r="D1709">
            <v>3.35</v>
          </cell>
          <cell r="E1709">
            <v>2.68</v>
          </cell>
          <cell r="F1709" t="str">
            <v>EMLURB</v>
          </cell>
        </row>
        <row r="1710">
          <cell r="A1710" t="str">
            <v/>
          </cell>
          <cell r="D1710">
            <v>0</v>
          </cell>
        </row>
        <row r="1711">
          <cell r="A1711" t="str">
            <v>16.02.040</v>
          </cell>
          <cell r="B1711" t="str">
            <v>CAIACAO DE COR EM PAREDES EXTERNAS, EM OBRAS COM MAIS DE UM PAVIMENTO, TRES DEMAOS.</v>
          </cell>
          <cell r="C1711" t="str">
            <v>m2</v>
          </cell>
          <cell r="D1711">
            <v>4.3375000000000004</v>
          </cell>
          <cell r="E1711">
            <v>3.47</v>
          </cell>
          <cell r="F1711" t="str">
            <v>EMLURB</v>
          </cell>
        </row>
        <row r="1712">
          <cell r="A1712" t="str">
            <v/>
          </cell>
          <cell r="D1712">
            <v>0</v>
          </cell>
        </row>
        <row r="1713">
          <cell r="A1713" t="str">
            <v>16.02.050</v>
          </cell>
          <cell r="B1713" t="str">
            <v>CAIACAO DE COR BATIDA A ESCOVA (PLASTEX).</v>
          </cell>
          <cell r="C1713" t="str">
            <v>m2</v>
          </cell>
          <cell r="D1713">
            <v>4.75</v>
          </cell>
          <cell r="E1713">
            <v>3.8</v>
          </cell>
          <cell r="F1713" t="str">
            <v>EMLURB</v>
          </cell>
        </row>
        <row r="1714">
          <cell r="A1714" t="str">
            <v/>
          </cell>
          <cell r="D1714">
            <v>0</v>
          </cell>
        </row>
        <row r="1715">
          <cell r="A1715" t="str">
            <v>16.03.010</v>
          </cell>
          <cell r="B1715" t="str">
            <v>PINTURA LATEX EM PAREDES INTERNAS, CORALAR OU SIMILAR, DUAS DEMAOS, SEM MASSA CORRIDA,INCLUSIVE APLICACAO DE UMA DEMAO DE LIQUIDO SELADOR DE PAREDE.</v>
          </cell>
          <cell r="C1715" t="str">
            <v>m2</v>
          </cell>
          <cell r="D1715">
            <v>8.25</v>
          </cell>
          <cell r="E1715">
            <v>6.6</v>
          </cell>
          <cell r="F1715" t="str">
            <v>EMLURB</v>
          </cell>
        </row>
        <row r="1716">
          <cell r="A1716" t="str">
            <v/>
          </cell>
          <cell r="D1716">
            <v>0</v>
          </cell>
        </row>
        <row r="1717">
          <cell r="A1717" t="str">
            <v>16.03.011</v>
          </cell>
          <cell r="B1717" t="str">
            <v>PINTURA LATÉX EM PAREDES INTERNAS, CORALAR OU SIMILAR - DUAS DEMÃOS - SEM MASSA CORRIDA,SEM APLICAÇÃO DE LÍQUIDO SELADOR PARA PAREDE .</v>
          </cell>
          <cell r="C1717" t="str">
            <v>m2</v>
          </cell>
          <cell r="D1717">
            <v>4.8250000000000002</v>
          </cell>
          <cell r="E1717">
            <v>3.86</v>
          </cell>
          <cell r="F1717" t="str">
            <v>SEDUC</v>
          </cell>
        </row>
        <row r="1718">
          <cell r="A1718" t="str">
            <v/>
          </cell>
          <cell r="D1718">
            <v>0</v>
          </cell>
        </row>
        <row r="1719">
          <cell r="A1719" t="str">
            <v>16.03.012</v>
          </cell>
          <cell r="B1719" t="str">
            <v>PINTURA LÁTEX EM PAREDES INTERNAS SEM O FORNECIMENTO DA TINTA, DUAS DEMÃOS, SEM MASSA CORRIDA, INCLUSIVE APLICAÇÃO DE UMA DEMÃO DE LIQUIDO SELADOR DE PAREDE.</v>
          </cell>
          <cell r="C1719" t="str">
            <v>m2</v>
          </cell>
          <cell r="D1719">
            <v>6.125</v>
          </cell>
          <cell r="E1719">
            <v>4.9000000000000004</v>
          </cell>
          <cell r="F1719" t="str">
            <v>SEDUC</v>
          </cell>
        </row>
        <row r="1720">
          <cell r="A1720" t="str">
            <v/>
          </cell>
          <cell r="D1720">
            <v>0</v>
          </cell>
        </row>
        <row r="1721">
          <cell r="A1721" t="str">
            <v>16.03.020</v>
          </cell>
          <cell r="B1721" t="str">
            <v>PINTURA LATEX EM PAREDES INTERNAS, CORALAR OU SIMILAR, DUAS DEMAOS, INCLUSIVE APLICACAO DE UMA DEMAO DE LIQUIDO SELADOR E DUAS DEMAOS DE MASSA CORRIDA A BASE DE PVA.</v>
          </cell>
          <cell r="C1721" t="str">
            <v>m2</v>
          </cell>
          <cell r="D1721">
            <v>14.712499999999999</v>
          </cell>
          <cell r="E1721">
            <v>11.77</v>
          </cell>
          <cell r="F1721" t="str">
            <v>EMLURB</v>
          </cell>
        </row>
        <row r="1722">
          <cell r="A1722" t="str">
            <v/>
          </cell>
          <cell r="D1722">
            <v>0</v>
          </cell>
        </row>
        <row r="1723">
          <cell r="A1723" t="str">
            <v>16.03.030</v>
          </cell>
          <cell r="B1723" t="str">
            <v>PINTURA LATEX EM PAREDES EXTERNAS,CORALMUR OU SIMILAR, DUAS DEMAOS, SEM MASSA ACRILICA, INCLUSIVE APLICACAO DE UMA DEMAO DE FUNDO PREPARADOR.</v>
          </cell>
          <cell r="C1723" t="str">
            <v>m2</v>
          </cell>
          <cell r="D1723">
            <v>10.024999999999999</v>
          </cell>
          <cell r="E1723">
            <v>8.02</v>
          </cell>
          <cell r="F1723" t="str">
            <v>EMLURB</v>
          </cell>
        </row>
        <row r="1724">
          <cell r="A1724" t="str">
            <v/>
          </cell>
          <cell r="D1724">
            <v>0</v>
          </cell>
        </row>
        <row r="1725">
          <cell r="A1725" t="str">
            <v>16.03.031</v>
          </cell>
          <cell r="B1725" t="str">
            <v>PINTURA PVA LATÉX EXTERNA, DUAS DEMÃOS, SEM MASSA E SEM SELADOR ACRÍLICO, SOBRE BEIRA E BICA DE TELHA CERÂMICA.</v>
          </cell>
          <cell r="C1725" t="str">
            <v>m</v>
          </cell>
          <cell r="D1725">
            <v>1.7374999999999998</v>
          </cell>
          <cell r="E1725">
            <v>1.39</v>
          </cell>
          <cell r="F1725" t="str">
            <v>SEDUC</v>
          </cell>
        </row>
        <row r="1726">
          <cell r="A1726" t="str">
            <v/>
          </cell>
          <cell r="D1726">
            <v>0</v>
          </cell>
        </row>
        <row r="1727">
          <cell r="A1727" t="str">
            <v>16.03.032</v>
          </cell>
          <cell r="B1727" t="str">
            <v>PINTURA LATÉX EM PAREDES EXTERNAS, CORALMUR OU SIMILAR - DUAS DEMÃOS - SEM MASSA  ACRÍLICA,SEM APLICAÇÃO DE FUNDO PREPARADOR.</v>
          </cell>
          <cell r="C1727" t="str">
            <v>m2</v>
          </cell>
          <cell r="D1727">
            <v>6.125</v>
          </cell>
          <cell r="E1727">
            <v>4.9000000000000004</v>
          </cell>
          <cell r="F1727" t="str">
            <v>SEDUC</v>
          </cell>
        </row>
        <row r="1728">
          <cell r="A1728" t="str">
            <v/>
          </cell>
          <cell r="D1728">
            <v>0</v>
          </cell>
        </row>
        <row r="1729">
          <cell r="A1729" t="str">
            <v>16.03.033</v>
          </cell>
          <cell r="B1729" t="str">
            <v>PINTURA LÁTEX EM PAREDES EXTERNAS SEM O FORNECIMENTO DA TINTA, DUAS DEMÃOS, SEM MASSA CORRIDA, INCLUSIVE APLICAÇÃO DE UMA DEMÃO DE FUNDO PREPARADOR.</v>
          </cell>
          <cell r="C1729" t="str">
            <v>m2</v>
          </cell>
          <cell r="D1729">
            <v>6.75</v>
          </cell>
          <cell r="E1729">
            <v>5.4</v>
          </cell>
          <cell r="F1729" t="str">
            <v>SEDUC</v>
          </cell>
        </row>
        <row r="1730">
          <cell r="A1730" t="str">
            <v/>
          </cell>
          <cell r="D1730">
            <v>0</v>
          </cell>
        </row>
        <row r="1731">
          <cell r="A1731" t="str">
            <v>16.03.040</v>
          </cell>
          <cell r="B1731" t="str">
            <v>PINTURA LATEX EM PAREDES EXTERNAS,CORALMUR OU SIMILAR, DUAS DEMAOS, INCLUSIVE APLICACAO DE SELADOR ACRILICO UMA DEMAO, E MASSA ACRILICA, DUAS DEMAOS.</v>
          </cell>
          <cell r="C1731" t="str">
            <v>m2</v>
          </cell>
          <cell r="D1731">
            <v>17.637499999999999</v>
          </cell>
          <cell r="E1731">
            <v>14.11</v>
          </cell>
          <cell r="F1731" t="str">
            <v>EMLURB</v>
          </cell>
        </row>
        <row r="1732">
          <cell r="A1732" t="str">
            <v/>
          </cell>
          <cell r="D1732">
            <v>0</v>
          </cell>
        </row>
        <row r="1733">
          <cell r="A1733" t="str">
            <v>16.03.050</v>
          </cell>
          <cell r="B1733" t="str">
            <v>PINTURA A BASE DE EMULSAO ACRILICA,CORALAR OU SIMILAR, EM PAREDES INTERNAS, DUAS DEMAOS SEM MASSA, INCLUSIVE SELADOR ACRILICO, UMA DEMAO.</v>
          </cell>
          <cell r="C1733" t="str">
            <v>m2</v>
          </cell>
          <cell r="D1733">
            <v>8.5124999999999993</v>
          </cell>
          <cell r="E1733">
            <v>6.81</v>
          </cell>
          <cell r="F1733" t="str">
            <v>EMLURB</v>
          </cell>
        </row>
        <row r="1734">
          <cell r="A1734" t="str">
            <v/>
          </cell>
          <cell r="D1734">
            <v>0</v>
          </cell>
        </row>
        <row r="1735">
          <cell r="A1735" t="str">
            <v>16.03.060</v>
          </cell>
          <cell r="B1735" t="str">
            <v>PINTURA A BASE DE EMULSAO ACRILICA,CORALAR OU SIMILAR, EM PAREDES INTERNAS, DUAS DEMAOS, INCLUSIVE LIQUIDO SELADOR UMA DEMAO, E DUAS DE MAOS DE MASSA ACRILICA.</v>
          </cell>
          <cell r="C1735" t="str">
            <v>m2</v>
          </cell>
          <cell r="D1735">
            <v>18.337499999999999</v>
          </cell>
          <cell r="E1735">
            <v>14.67</v>
          </cell>
          <cell r="F1735" t="str">
            <v>EMLURB</v>
          </cell>
        </row>
        <row r="1736">
          <cell r="A1736" t="str">
            <v/>
          </cell>
          <cell r="D1736">
            <v>0</v>
          </cell>
        </row>
        <row r="1737">
          <cell r="A1737" t="str">
            <v>16.03.070</v>
          </cell>
          <cell r="B1737" t="str">
            <v>PINTURA A BASE DE EMULSAO ACRILICA, CORALPLUS OU SIMILAR, EM PAREDES EXTERNAS, DUAS DEMAOS, SEM MASSA,INCLUSIVE APLICACAO DE SELADOR ACRILICO, UMA DEMAO.</v>
          </cell>
          <cell r="C1737" t="str">
            <v>m2</v>
          </cell>
          <cell r="D1737">
            <v>11.200000000000001</v>
          </cell>
          <cell r="E1737">
            <v>8.9600000000000009</v>
          </cell>
          <cell r="F1737" t="str">
            <v>EMLURB</v>
          </cell>
        </row>
        <row r="1738">
          <cell r="A1738" t="str">
            <v/>
          </cell>
          <cell r="D1738">
            <v>0</v>
          </cell>
        </row>
        <row r="1739">
          <cell r="A1739" t="str">
            <v>16.03.080</v>
          </cell>
          <cell r="B1739" t="str">
            <v>PINTURA A BASE DE EMULSAO ACRILICA, CORALPLUS OU SIMILAR, EM PAREDES EXTERNAS, DUAS DEMAOS, INCLUSIVE APLICACAO DE SELADOR ACRILICO, UMA DEMAO E DUAS DEMAOS DE MASSA ACRILICA.</v>
          </cell>
          <cell r="C1739" t="str">
            <v>m2</v>
          </cell>
          <cell r="D1739">
            <v>20.037500000000001</v>
          </cell>
          <cell r="E1739">
            <v>16.03</v>
          </cell>
          <cell r="F1739" t="str">
            <v>EMLURB</v>
          </cell>
        </row>
        <row r="1740">
          <cell r="A1740" t="str">
            <v/>
          </cell>
          <cell r="D1740">
            <v>0</v>
          </cell>
        </row>
        <row r="1741">
          <cell r="A1741" t="str">
            <v>16.03.101</v>
          </cell>
          <cell r="B1741" t="str">
            <v>REVESTIMENTO TEXTURIZADO DE COR, APLICADO COM ROLO EM PAREDE INTERNA OU EXTERNA, FAB.: CORAL OU SIMILAR.</v>
          </cell>
          <cell r="C1741" t="str">
            <v>m2</v>
          </cell>
          <cell r="D1741">
            <v>14.5</v>
          </cell>
          <cell r="E1741">
            <v>11.6</v>
          </cell>
          <cell r="F1741" t="str">
            <v>SEDUC</v>
          </cell>
        </row>
        <row r="1742">
          <cell r="A1742" t="str">
            <v/>
          </cell>
          <cell r="D1742">
            <v>0</v>
          </cell>
        </row>
        <row r="1743">
          <cell r="A1743" t="str">
            <v>16.03.110</v>
          </cell>
          <cell r="B1743" t="str">
            <v>EMASSAMENTO DE PAREDES INTERNAS, COM MASSA CORRIDA À BASE DE PVA, DUAS DEMÃOS, PARA PINTURA LATÉX.</v>
          </cell>
          <cell r="C1743" t="str">
            <v>m2</v>
          </cell>
          <cell r="D1743">
            <v>5.5374999999999996</v>
          </cell>
          <cell r="E1743">
            <v>4.43</v>
          </cell>
          <cell r="F1743" t="str">
            <v>SEDUC</v>
          </cell>
        </row>
        <row r="1744">
          <cell r="A1744" t="str">
            <v/>
          </cell>
          <cell r="D1744">
            <v>0</v>
          </cell>
        </row>
        <row r="1745">
          <cell r="A1745" t="str">
            <v>16.03.115</v>
          </cell>
          <cell r="B1745" t="str">
            <v>PINTURA LATEX ACRÍLICA EM PAREDES EXTERNAS APARENTES, EM DUAS DEMÃOS, CORALATEX OU SIMILAR, COR CERÂMICA,SEM MASSA, SEM APLICAÇÃO DE FUNDO PREPARADOR.INCLUSO LIXAMENTO DA SUPERFÍCIE PARA APLICAÇÃO DA TINTA.</v>
          </cell>
          <cell r="C1745" t="str">
            <v>m2</v>
          </cell>
          <cell r="D1745">
            <v>6.0750000000000002</v>
          </cell>
          <cell r="E1745">
            <v>4.8600000000000003</v>
          </cell>
          <cell r="F1745" t="str">
            <v>SEDUC</v>
          </cell>
        </row>
        <row r="1746">
          <cell r="A1746" t="str">
            <v/>
          </cell>
          <cell r="D1746">
            <v>0</v>
          </cell>
        </row>
        <row r="1747">
          <cell r="A1747" t="str">
            <v>16.04.010</v>
          </cell>
          <cell r="B1747" t="str">
            <v>PINTURA A OLEO EM PAREDES INTERNAS, DUAS DEMAOS, SEM EMASSAMENTO, INCLUSIVE APLICACAO DE LIQUIDO PREPARADOR.</v>
          </cell>
          <cell r="C1747" t="str">
            <v>m2</v>
          </cell>
          <cell r="D1747">
            <v>10.5375</v>
          </cell>
          <cell r="E1747">
            <v>8.43</v>
          </cell>
          <cell r="F1747" t="str">
            <v>EMLURB</v>
          </cell>
        </row>
        <row r="1748">
          <cell r="A1748" t="str">
            <v/>
          </cell>
          <cell r="D1748">
            <v>0</v>
          </cell>
        </row>
        <row r="1749">
          <cell r="A1749" t="str">
            <v>16.04.011</v>
          </cell>
          <cell r="B1749" t="str">
            <v>PINTURA A ÓLEO OU ESMALTE SINTÉTICO EM PAREDES INTERNAS, DUAS DEMÃOS, INCLUSIVE LIXAMENTO, SEM EMASSAMENTO E SEM APLICAÇÃO DE LÍQUIDO PREPARADOR.</v>
          </cell>
          <cell r="C1749" t="str">
            <v>m2</v>
          </cell>
          <cell r="D1749">
            <v>8.3249999999999993</v>
          </cell>
          <cell r="E1749">
            <v>6.66</v>
          </cell>
          <cell r="F1749" t="str">
            <v>SEDUC</v>
          </cell>
        </row>
        <row r="1750">
          <cell r="A1750" t="str">
            <v/>
          </cell>
          <cell r="D1750">
            <v>0</v>
          </cell>
        </row>
        <row r="1751">
          <cell r="A1751" t="str">
            <v>16.04.020</v>
          </cell>
          <cell r="B1751" t="str">
            <v>PINTURA A OLEO EM PAREDES INTERNAS, TRES DEMAOS, SEM EMASSAMENTO, INCLUSIVE APLICACAO DE LIQUIDO PREPARADOR.</v>
          </cell>
          <cell r="C1751" t="str">
            <v>m2</v>
          </cell>
          <cell r="D1751">
            <v>12.787500000000001</v>
          </cell>
          <cell r="E1751">
            <v>10.23</v>
          </cell>
          <cell r="F1751" t="str">
            <v>EMLURB</v>
          </cell>
        </row>
        <row r="1752">
          <cell r="A1752" t="str">
            <v/>
          </cell>
          <cell r="D1752">
            <v>0</v>
          </cell>
        </row>
        <row r="1753">
          <cell r="A1753" t="str">
            <v>16.04.030</v>
          </cell>
          <cell r="B1753" t="str">
            <v>PINTURA A OLEO EM PAREDES INTERNAS, DUAS DEMAOS, COM EMASSAMENTO, INCLUSIVE APLICACAO DE LIQUIDO PREPARADOR.</v>
          </cell>
          <cell r="C1753" t="str">
            <v>m2</v>
          </cell>
          <cell r="D1753">
            <v>21.462500000000002</v>
          </cell>
          <cell r="E1753">
            <v>17.170000000000002</v>
          </cell>
          <cell r="F1753" t="str">
            <v>EMLURB</v>
          </cell>
        </row>
        <row r="1754">
          <cell r="A1754" t="str">
            <v/>
          </cell>
          <cell r="D1754">
            <v>0</v>
          </cell>
        </row>
        <row r="1755">
          <cell r="A1755" t="str">
            <v>16.04.040</v>
          </cell>
          <cell r="B1755" t="str">
            <v>PINTURA A OLEO EM PAREDES INTERNAS, TRES DEMAOS, COM EMASSAMENTO, INCLUSIVE APLICACAO DE LIQUIDO PREPARADOR.</v>
          </cell>
          <cell r="C1755" t="str">
            <v>m2</v>
          </cell>
          <cell r="D1755">
            <v>23.712499999999999</v>
          </cell>
          <cell r="E1755">
            <v>18.97</v>
          </cell>
          <cell r="F1755" t="str">
            <v>EMLURB</v>
          </cell>
        </row>
        <row r="1756">
          <cell r="A1756" t="str">
            <v/>
          </cell>
          <cell r="D1756">
            <v>0</v>
          </cell>
        </row>
        <row r="1757">
          <cell r="A1757" t="str">
            <v>16.04.050</v>
          </cell>
          <cell r="B1757" t="str">
            <v>PINTURA A OLEO EM ESQUADRIAS DE MADEIRA, DUAS DEMAOS, COM APARELHAMENTO E SEM EMASSAMENTO, INCLUSIVE APLICACAO DE FUNDO SINTETICO NIVELADOR BRANCO FOSCO, UMA DEMAO.</v>
          </cell>
          <cell r="C1757" t="str">
            <v>m2</v>
          </cell>
          <cell r="D1757">
            <v>10.649999999999999</v>
          </cell>
          <cell r="E1757">
            <v>8.52</v>
          </cell>
          <cell r="F1757" t="str">
            <v>EMLURB</v>
          </cell>
        </row>
        <row r="1758">
          <cell r="A1758" t="str">
            <v/>
          </cell>
          <cell r="D1758">
            <v>0</v>
          </cell>
        </row>
        <row r="1759">
          <cell r="A1759" t="str">
            <v>16.04.051</v>
          </cell>
          <cell r="B1759" t="str">
            <v xml:space="preserve">PINTURA A ÓLEO EM ESQUADRIAS DE MADEIRA, DUAS DEMÃOS, COM APARELHAMENTO, SEM EMASSAMENTO E SEM APLICAÇÃO DE FUNDO BRANCO FOSCO. INCLUSO LIXAMENTO. </v>
          </cell>
          <cell r="C1759" t="str">
            <v>m2</v>
          </cell>
          <cell r="D1759">
            <v>6.625</v>
          </cell>
          <cell r="E1759">
            <v>5.3</v>
          </cell>
          <cell r="F1759" t="str">
            <v>SEDUC</v>
          </cell>
        </row>
        <row r="1760">
          <cell r="A1760" t="str">
            <v/>
          </cell>
          <cell r="D1760">
            <v>0</v>
          </cell>
        </row>
        <row r="1761">
          <cell r="A1761" t="str">
            <v>16.04.060</v>
          </cell>
          <cell r="B1761" t="str">
            <v>PINTURA A OLEO EM ESQUADRIAS DE MADEIRA, DUAS DEMAOS, INCLUSIVE APLICACAO DE FUNDO SINTETICO NIVELADOR BRANCO FOSCO, DUAS DEMAOS, COM MASSA A OLEO, DUAS DEMAOS.</v>
          </cell>
          <cell r="C1761" t="str">
            <v>m2</v>
          </cell>
          <cell r="D1761">
            <v>23.799999999999997</v>
          </cell>
          <cell r="E1761">
            <v>19.04</v>
          </cell>
          <cell r="F1761" t="str">
            <v>EMLURB</v>
          </cell>
        </row>
        <row r="1762">
          <cell r="A1762" t="str">
            <v/>
          </cell>
          <cell r="D1762">
            <v>0</v>
          </cell>
        </row>
        <row r="1763">
          <cell r="A1763" t="str">
            <v>16.04.070</v>
          </cell>
          <cell r="B1763" t="str">
            <v>PINTURA A OLEO EM ESQUADRIAS DE FERRO, DUAS DEMAOS, SEM RASPAGEM E SEM APARELHAMENTO.</v>
          </cell>
          <cell r="C1763" t="str">
            <v>m2</v>
          </cell>
          <cell r="D1763">
            <v>9.2874999999999996</v>
          </cell>
          <cell r="E1763">
            <v>7.43</v>
          </cell>
          <cell r="F1763" t="str">
            <v>EMLURB</v>
          </cell>
        </row>
        <row r="1764">
          <cell r="A1764" t="str">
            <v/>
          </cell>
          <cell r="D1764">
            <v>0</v>
          </cell>
        </row>
        <row r="1765">
          <cell r="A1765" t="str">
            <v>16.04.080</v>
          </cell>
          <cell r="B1765" t="str">
            <v>PINTURA A OLEO EM ESQUADRIAS DE FERRO, DUAS DEMAOS, COM RASPAGEM E APARELHAMENTO COM ZARCAO.</v>
          </cell>
          <cell r="C1765" t="str">
            <v>m2</v>
          </cell>
          <cell r="D1765">
            <v>17.287500000000001</v>
          </cell>
          <cell r="E1765">
            <v>13.83</v>
          </cell>
          <cell r="F1765" t="str">
            <v>EMLURB</v>
          </cell>
        </row>
        <row r="1766">
          <cell r="A1766" t="str">
            <v/>
          </cell>
          <cell r="D1766">
            <v>0</v>
          </cell>
        </row>
        <row r="1767">
          <cell r="A1767" t="str">
            <v>16.04.090</v>
          </cell>
          <cell r="B1767" t="str">
            <v>PINTURA COM ESMALTE SINTETICO EM ESQUADRIA DE FERRO, DUAS DEMAOS, SEM RASPAGEM E SEM APARELHAMENTO.</v>
          </cell>
          <cell r="C1767" t="str">
            <v>m2</v>
          </cell>
          <cell r="D1767">
            <v>9.2874999999999996</v>
          </cell>
          <cell r="E1767">
            <v>7.43</v>
          </cell>
          <cell r="F1767" t="str">
            <v>EMLURB</v>
          </cell>
        </row>
        <row r="1768">
          <cell r="A1768" t="str">
            <v/>
          </cell>
          <cell r="D1768">
            <v>0</v>
          </cell>
        </row>
        <row r="1769">
          <cell r="A1769" t="str">
            <v>16.04.100</v>
          </cell>
          <cell r="B1769" t="str">
            <v>PINTURA COM ESMALTE SINTETICO EM ESQUADRIA DE FERRO, DUAS DEMAOS, COM RASPAGEM E APARELHAMENTO COM ZARCAO.</v>
          </cell>
          <cell r="C1769" t="str">
            <v>m2</v>
          </cell>
          <cell r="D1769">
            <v>17.287500000000001</v>
          </cell>
          <cell r="E1769">
            <v>13.83</v>
          </cell>
          <cell r="F1769" t="str">
            <v>EMLURB</v>
          </cell>
        </row>
        <row r="1770">
          <cell r="A1770" t="str">
            <v/>
          </cell>
          <cell r="D1770">
            <v>0</v>
          </cell>
        </row>
        <row r="1771">
          <cell r="A1771" t="str">
            <v>16.04.110</v>
          </cell>
          <cell r="B1771" t="str">
            <v>PINTURA COM ESMALTE SINTETICO EM ESQUADRIA DE FERRO GALVANIZADO, DUAS DEMAOS, SEM RASPAGEM E APARELHAMENTO COM GALVO PRIMER.</v>
          </cell>
          <cell r="C1771" t="str">
            <v>m2</v>
          </cell>
          <cell r="D1771">
            <v>15.549999999999999</v>
          </cell>
          <cell r="E1771">
            <v>12.44</v>
          </cell>
          <cell r="F1771" t="str">
            <v>EMLURB</v>
          </cell>
        </row>
        <row r="1772">
          <cell r="A1772" t="str">
            <v/>
          </cell>
          <cell r="D1772">
            <v>0</v>
          </cell>
        </row>
        <row r="1773">
          <cell r="A1773" t="str">
            <v>16.04.120</v>
          </cell>
          <cell r="B1773" t="str">
            <v>PINTURA COM ESMALTE SINTETICO EM ESQUADRIAS DE FERRO GALVANIZADO, DUAS DEMAOS, COM RASPAGEM E APARELHAMENTO COM GALVO PRIMER.</v>
          </cell>
          <cell r="C1773" t="str">
            <v>m2</v>
          </cell>
          <cell r="D1773">
            <v>18.125</v>
          </cell>
          <cell r="E1773">
            <v>14.5</v>
          </cell>
          <cell r="F1773" t="str">
            <v>EMLURB</v>
          </cell>
        </row>
        <row r="1774">
          <cell r="A1774" t="str">
            <v/>
          </cell>
          <cell r="D1774">
            <v>0</v>
          </cell>
        </row>
        <row r="1775">
          <cell r="A1775" t="str">
            <v>16.04.130</v>
          </cell>
          <cell r="B1775" t="str">
            <v>PINTURA COM ESMALTE SINTÉTICO, VERDE ESCOLAR FOSCO, EM DUAS DEMÃOS, SOBRE QUADRO VERDE</v>
          </cell>
          <cell r="C1775" t="str">
            <v>m2</v>
          </cell>
          <cell r="D1775">
            <v>10.549999999999999</v>
          </cell>
          <cell r="E1775">
            <v>8.44</v>
          </cell>
          <cell r="F1775" t="str">
            <v>SEDUC</v>
          </cell>
        </row>
        <row r="1776">
          <cell r="A1776" t="str">
            <v/>
          </cell>
          <cell r="D1776">
            <v>0</v>
          </cell>
        </row>
        <row r="1777">
          <cell r="A1777" t="str">
            <v>16.05.010</v>
          </cell>
          <cell r="B1777" t="str">
            <v>PINTURA COM VERNIZ COPAL SINTETICO, DUAS DEMAOS, EM ESQUADRIAS DE MADEIRA.</v>
          </cell>
          <cell r="C1777" t="str">
            <v>m2</v>
          </cell>
          <cell r="D1777">
            <v>7.7875000000000005</v>
          </cell>
          <cell r="E1777">
            <v>6.23</v>
          </cell>
          <cell r="F1777" t="str">
            <v>EMLURB</v>
          </cell>
        </row>
        <row r="1778">
          <cell r="A1778" t="str">
            <v/>
          </cell>
          <cell r="D1778">
            <v>0</v>
          </cell>
        </row>
        <row r="1779">
          <cell r="A1779" t="str">
            <v>16.05.030</v>
          </cell>
          <cell r="B1779" t="str">
            <v>PINTURA COM VERNIZ ACRILICO, TRES DEMAOS, SOBRE TIJOLO NATURAL OU CONCRETO APARENTE, INCLUSIVE FUNDO PREPARADOR, UMA DEMAO.</v>
          </cell>
          <cell r="C1779" t="str">
            <v>m2</v>
          </cell>
          <cell r="D1779">
            <v>10.262500000000001</v>
          </cell>
          <cell r="E1779">
            <v>8.2100000000000009</v>
          </cell>
          <cell r="F1779" t="str">
            <v>EMLURB</v>
          </cell>
        </row>
        <row r="1780">
          <cell r="A1780" t="str">
            <v/>
          </cell>
          <cell r="D1780">
            <v>0</v>
          </cell>
        </row>
        <row r="1781">
          <cell r="A1781" t="str">
            <v>16.05.040</v>
          </cell>
          <cell r="B1781" t="str">
            <v>PINTURA COM VERNIZ POLIURETANICO, TRES DEMAOS SOBRE MADEIRA.</v>
          </cell>
          <cell r="C1781" t="str">
            <v>m2</v>
          </cell>
          <cell r="D1781">
            <v>9.0375000000000014</v>
          </cell>
          <cell r="E1781">
            <v>7.23</v>
          </cell>
          <cell r="F1781" t="str">
            <v>EMLURB</v>
          </cell>
        </row>
        <row r="1782">
          <cell r="A1782" t="str">
            <v/>
          </cell>
          <cell r="D1782">
            <v>0</v>
          </cell>
        </row>
        <row r="1783">
          <cell r="A1783" t="str">
            <v>16.05.050</v>
          </cell>
          <cell r="B1783" t="str">
            <v>EXCLUÍDO</v>
          </cell>
          <cell r="C1783" t="str">
            <v>m2</v>
          </cell>
          <cell r="D1783">
            <v>10</v>
          </cell>
          <cell r="E1783">
            <v>8</v>
          </cell>
          <cell r="F1783" t="str">
            <v>EMLURB</v>
          </cell>
        </row>
        <row r="1784">
          <cell r="A1784" t="str">
            <v/>
          </cell>
          <cell r="D1784">
            <v>0</v>
          </cell>
        </row>
        <row r="1785">
          <cell r="A1785" t="str">
            <v>16.06.010</v>
          </cell>
          <cell r="B1785" t="str">
            <v>PINTURA A BASE DE SILICONE, DUAS DEMAOS,SOBRE PAREDE DE CONCRETO OU DE TIJOLOS CERAMICOS.</v>
          </cell>
          <cell r="C1785" t="str">
            <v>m2</v>
          </cell>
          <cell r="D1785">
            <v>30.175000000000001</v>
          </cell>
          <cell r="E1785">
            <v>24.14</v>
          </cell>
          <cell r="F1785" t="str">
            <v>EMLURB</v>
          </cell>
        </row>
        <row r="1786">
          <cell r="A1786" t="str">
            <v/>
          </cell>
          <cell r="D1786">
            <v>0</v>
          </cell>
        </row>
        <row r="1787">
          <cell r="A1787" t="str">
            <v>16.07.020</v>
          </cell>
          <cell r="B1787" t="str">
            <v>PINTURA A BASE DE EPOXI, DUAS DEMAOS, SEM EMASSAMENTO.</v>
          </cell>
          <cell r="C1787" t="str">
            <v>m2</v>
          </cell>
          <cell r="D1787">
            <v>19.637500000000003</v>
          </cell>
          <cell r="E1787">
            <v>15.71</v>
          </cell>
          <cell r="F1787" t="str">
            <v>EMLURB</v>
          </cell>
        </row>
        <row r="1788">
          <cell r="A1788" t="str">
            <v/>
          </cell>
          <cell r="D1788">
            <v>0</v>
          </cell>
        </row>
        <row r="1789">
          <cell r="A1789" t="str">
            <v>16.07.021</v>
          </cell>
          <cell r="B1789" t="str">
            <v>APLICAÇÃO DE VERNIZ PARA CONCRETO APARENTE  TIPO DEKGUARD FS DA FOSROC EM DUAS DEMÃOS SOBRE PRIMER NITOPRIMER AW DA FOSROC OU SIMILAR.</v>
          </cell>
          <cell r="C1789" t="str">
            <v>m2</v>
          </cell>
          <cell r="D1789">
            <v>18.174999999999997</v>
          </cell>
          <cell r="E1789">
            <v>14.54</v>
          </cell>
          <cell r="F1789" t="str">
            <v>SEDUC</v>
          </cell>
        </row>
        <row r="1790">
          <cell r="A1790" t="str">
            <v/>
          </cell>
          <cell r="D1790">
            <v>0</v>
          </cell>
        </row>
        <row r="1791">
          <cell r="A1791" t="str">
            <v>16.08.010</v>
          </cell>
          <cell r="B1791" t="str">
            <v>PINTURA A BASE DE TINTA ACRILICA CORALPISO,NOVACOR OU SIMILAR PARA PISOS DE QUADRAS DE ESPORTES, ESTACIONAMENTOS, PASSEIOS, ETC(02 DEMAOS),INCLUSIVE PREPARO DA SUPERFICIE QUE DEVE ESTAR LIMPA, SECA E ISENTA DE GORDURA, GRAXA OU MOFO.</v>
          </cell>
          <cell r="C1791" t="str">
            <v>m2</v>
          </cell>
          <cell r="D1791">
            <v>14.6875</v>
          </cell>
          <cell r="E1791">
            <v>11.75</v>
          </cell>
          <cell r="F1791" t="str">
            <v>EMLURB</v>
          </cell>
        </row>
        <row r="1792">
          <cell r="A1792" t="str">
            <v/>
          </cell>
          <cell r="D1792">
            <v>0</v>
          </cell>
        </row>
        <row r="1793">
          <cell r="A1793" t="str">
            <v>16.08.100</v>
          </cell>
          <cell r="B179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93" t="str">
            <v>m</v>
          </cell>
          <cell r="D1793">
            <v>5.9250000000000007</v>
          </cell>
          <cell r="E1793">
            <v>4.74</v>
          </cell>
          <cell r="F1793" t="str">
            <v>EMLURB</v>
          </cell>
        </row>
        <row r="1794">
          <cell r="A1794" t="str">
            <v/>
          </cell>
          <cell r="D1794">
            <v>0</v>
          </cell>
        </row>
        <row r="1795">
          <cell r="A1795" t="str">
            <v>17.00.000</v>
          </cell>
          <cell r="B1795" t="str">
            <v>URBANIZACAO</v>
          </cell>
          <cell r="D1795">
            <v>0</v>
          </cell>
        </row>
        <row r="1796">
          <cell r="A1796" t="str">
            <v/>
          </cell>
          <cell r="D1796">
            <v>0</v>
          </cell>
        </row>
        <row r="1797">
          <cell r="A1797" t="str">
            <v>17.01.020</v>
          </cell>
          <cell r="B1797" t="str">
            <v>PASSEIO EM PEDRA PORTUGUESA ASSENTADA SOBRE ARGAMASSA SECA DE CIMENTO E AREIA NO TRACO 1:6 E REJUNTADA COM ARGAMASSA SECA DE CIMENTO E AREIA NO TRACO 1:2.</v>
          </cell>
          <cell r="C1797" t="str">
            <v>m2</v>
          </cell>
          <cell r="D1797">
            <v>39.1875</v>
          </cell>
          <cell r="E1797">
            <v>31.35</v>
          </cell>
          <cell r="F1797" t="str">
            <v>EMLURB</v>
          </cell>
        </row>
        <row r="1798">
          <cell r="A1798" t="str">
            <v/>
          </cell>
          <cell r="D1798">
            <v>0</v>
          </cell>
        </row>
        <row r="1799">
          <cell r="A1799" t="str">
            <v>17.01.030</v>
          </cell>
          <cell r="B1799" t="str">
            <v>PASSEIO DE CONCRETO 1:4:8 COM 5,0 CM DE ESPESSURA, CAPEADO COM CIMENTO E AREIA NO TRACO 1:3, TENDO 2,0 CM DE ESPESSURA.</v>
          </cell>
          <cell r="C1799" t="str">
            <v>m2</v>
          </cell>
          <cell r="D1799">
            <v>36.637499999999996</v>
          </cell>
          <cell r="E1799">
            <v>29.31</v>
          </cell>
          <cell r="F1799" t="str">
            <v>EMLURB</v>
          </cell>
        </row>
        <row r="1800">
          <cell r="A1800" t="str">
            <v/>
          </cell>
          <cell r="D1800">
            <v>0</v>
          </cell>
        </row>
        <row r="1801">
          <cell r="A1801" t="str">
            <v>17.01.040</v>
          </cell>
          <cell r="B1801" t="str">
            <v>PASSEIO DE CONCRETO 1:3:5 COM 5,0 CM DE ESPESSURA E JUNTAS SECAS EM QUADROS DE 1,0 X 2,0 M.</v>
          </cell>
          <cell r="C1801" t="str">
            <v>m2</v>
          </cell>
          <cell r="D1801">
            <v>29.325000000000003</v>
          </cell>
          <cell r="E1801">
            <v>23.46</v>
          </cell>
          <cell r="F1801" t="str">
            <v>EMLURB</v>
          </cell>
        </row>
        <row r="1802">
          <cell r="A1802" t="str">
            <v/>
          </cell>
          <cell r="D1802">
            <v>0</v>
          </cell>
        </row>
        <row r="1803">
          <cell r="A1803" t="str">
            <v>17.01.050</v>
          </cell>
          <cell r="B1803" t="str">
            <v>PASSEIO DE CONCRETO 1:2,5:4 COM 5,0 CM DE ESPESSURA E JUNTAS SECAS EM QUADROS DE 1,0 X 2,0 M.</v>
          </cell>
          <cell r="C1803" t="str">
            <v>m2</v>
          </cell>
          <cell r="D1803">
            <v>30.5625</v>
          </cell>
          <cell r="E1803">
            <v>24.45</v>
          </cell>
          <cell r="F1803" t="str">
            <v>EMLURB</v>
          </cell>
        </row>
        <row r="1804">
          <cell r="A1804" t="str">
            <v/>
          </cell>
          <cell r="D1804">
            <v>0</v>
          </cell>
        </row>
        <row r="1805">
          <cell r="A1805" t="str">
            <v>17.01.060</v>
          </cell>
          <cell r="B1805" t="str">
            <v>PASSEIO DE CONCRETO 1:3:5 COM 5,0 CM DE ESPESSURA E JUNTAS DE MADEIRA EM QUADROS DE 1,2 X 1,2 M.</v>
          </cell>
          <cell r="C1805" t="str">
            <v>m2</v>
          </cell>
          <cell r="D1805">
            <v>30.387499999999999</v>
          </cell>
          <cell r="E1805">
            <v>24.31</v>
          </cell>
          <cell r="F1805" t="str">
            <v>EMLURB</v>
          </cell>
        </row>
        <row r="1806">
          <cell r="A1806" t="str">
            <v/>
          </cell>
          <cell r="D1806">
            <v>0</v>
          </cell>
        </row>
        <row r="1807">
          <cell r="A1807" t="str">
            <v>17.01.070</v>
          </cell>
          <cell r="B1807" t="str">
            <v>PASSEIO DE CONCRETO 1:2,5:4 COM 5,0 CM DE ESPESSURA E JUNTAS DE MADEIRA EM QUADROS DE 1,2 X 1,2 M.</v>
          </cell>
          <cell r="C1807" t="str">
            <v>m2</v>
          </cell>
          <cell r="D1807">
            <v>31.625</v>
          </cell>
          <cell r="E1807">
            <v>25.3</v>
          </cell>
          <cell r="F1807" t="str">
            <v>EMLURB</v>
          </cell>
        </row>
        <row r="1808">
          <cell r="A1808" t="str">
            <v/>
          </cell>
          <cell r="D1808">
            <v>0</v>
          </cell>
        </row>
        <row r="1809">
          <cell r="A1809" t="str">
            <v>17.01.080</v>
          </cell>
          <cell r="B1809" t="str">
            <v>PASSEIO DE CONCRETO 1:3:5 COM 5,0 CM DE ESPESSURA E JUNTAS DE ASFALTO EM QUADROS DE 1,0 X 2,0 M.</v>
          </cell>
          <cell r="C1809" t="str">
            <v>m2</v>
          </cell>
          <cell r="D1809">
            <v>34.725000000000001</v>
          </cell>
          <cell r="E1809">
            <v>27.78</v>
          </cell>
          <cell r="F1809" t="str">
            <v>EMLURB</v>
          </cell>
        </row>
        <row r="1810">
          <cell r="A1810" t="str">
            <v/>
          </cell>
          <cell r="D1810">
            <v>0</v>
          </cell>
        </row>
        <row r="1811">
          <cell r="A1811" t="str">
            <v>17.01.090</v>
          </cell>
          <cell r="B1811" t="str">
            <v>PASSEIO DE CONCRETO 1:2,5:4 COM 5,0 CM DE ESPESSURA E JUNTAS DE ASFALTO EM QUADROS DE 1,0 X 2,0 M.</v>
          </cell>
          <cell r="C1811" t="str">
            <v>m2</v>
          </cell>
          <cell r="D1811">
            <v>35.962499999999999</v>
          </cell>
          <cell r="E1811">
            <v>28.77</v>
          </cell>
          <cell r="F1811" t="str">
            <v>EMLURB</v>
          </cell>
        </row>
        <row r="1812">
          <cell r="A1812" t="str">
            <v/>
          </cell>
          <cell r="D1812">
            <v>0</v>
          </cell>
        </row>
        <row r="1813">
          <cell r="A1813" t="str">
            <v>17.01.100</v>
          </cell>
          <cell r="B1813" t="str">
            <v>PASSEIO DE CONCRETO 1:3:5 COM 5,0 CM DE ESPESSURA E JUNTAS RISCADAS EM QUADROS DE 1,0 X 2,0 M.</v>
          </cell>
          <cell r="C1813" t="str">
            <v>m2</v>
          </cell>
          <cell r="D1813">
            <v>22.174999999999997</v>
          </cell>
          <cell r="E1813">
            <v>17.739999999999998</v>
          </cell>
          <cell r="F1813" t="str">
            <v>EMLURB</v>
          </cell>
        </row>
        <row r="1814">
          <cell r="A1814" t="str">
            <v/>
          </cell>
          <cell r="D1814">
            <v>0</v>
          </cell>
        </row>
        <row r="1815">
          <cell r="A1815" t="str">
            <v>17.01.110</v>
          </cell>
          <cell r="B1815" t="str">
            <v>PASSEIO DE CONCRETO 1:2,5:4 COM 5,0 CM DE ESPESSURA E JUNTAS RISCADAS EM QUADROS DE 1,0X 2,0 M.</v>
          </cell>
          <cell r="C1815" t="str">
            <v>m2</v>
          </cell>
          <cell r="D1815">
            <v>23.412500000000001</v>
          </cell>
          <cell r="E1815">
            <v>18.73</v>
          </cell>
          <cell r="F1815" t="str">
            <v>EMLURB</v>
          </cell>
        </row>
        <row r="1816">
          <cell r="A1816" t="str">
            <v/>
          </cell>
          <cell r="D1816">
            <v>0</v>
          </cell>
        </row>
        <row r="1817">
          <cell r="A1817" t="str">
            <v>17.01.113</v>
          </cell>
          <cell r="B1817" t="str">
            <v>FORNEC.E EXEC.CALÇADA ACESSO CONC MAGRO 1:3:5 ESP  5 CM COM ACAB CIMENTADO ÁSPERO TR. 1:4 ESP.2 CM  JUNTA DE MAD. 2 X 1 CM. ALVEN. DE TIJ. 8 FUROS 1/2 VEZ P/ CONT. ATERRO CAIXÃO,CALÇ H=20CM, 2 LADOS, SOBRE LASTR. CONC. MAG C/3CM. REV. CHAPISCO TR. 1:3 CIM</v>
          </cell>
          <cell r="C1817" t="str">
            <v>m2</v>
          </cell>
          <cell r="D1817">
            <v>66.787499999999994</v>
          </cell>
          <cell r="E1817">
            <v>53.43</v>
          </cell>
          <cell r="F1817" t="str">
            <v>SEDUC</v>
          </cell>
        </row>
        <row r="1818">
          <cell r="A1818" t="str">
            <v/>
          </cell>
          <cell r="D1818">
            <v>0</v>
          </cell>
        </row>
        <row r="1819">
          <cell r="A1819" t="str">
            <v>17.01.114</v>
          </cell>
          <cell r="B181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19" t="str">
            <v>m</v>
          </cell>
          <cell r="D1819">
            <v>49.412500000000001</v>
          </cell>
          <cell r="E1819">
            <v>39.53</v>
          </cell>
          <cell r="F1819" t="str">
            <v>SEDUC</v>
          </cell>
        </row>
        <row r="1820">
          <cell r="A1820" t="str">
            <v/>
          </cell>
          <cell r="D1820">
            <v>0</v>
          </cell>
        </row>
        <row r="1821">
          <cell r="A1821" t="str">
            <v>17.01.115</v>
          </cell>
          <cell r="B182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21" t="str">
            <v>m</v>
          </cell>
          <cell r="D1821">
            <v>76.95</v>
          </cell>
          <cell r="E1821">
            <v>61.56</v>
          </cell>
          <cell r="F1821" t="str">
            <v>SEDUC</v>
          </cell>
        </row>
        <row r="1822">
          <cell r="A1822" t="str">
            <v/>
          </cell>
          <cell r="D1822">
            <v>0</v>
          </cell>
        </row>
        <row r="1823">
          <cell r="A1823" t="str">
            <v>17.01.120</v>
          </cell>
          <cell r="B1823" t="str">
            <v>PASSEIO EM LAJOTA DE CONCRETO 50 X 50, APLICADO SOBRE LASTRO DE CONCRETO 1:4:8 DE 5 CM DE ESPESSURA, INCLUSIVE EXECUCAO DO LASTRO.</v>
          </cell>
          <cell r="C1823" t="str">
            <v>m2</v>
          </cell>
          <cell r="D1823">
            <v>54.662499999999994</v>
          </cell>
          <cell r="E1823">
            <v>43.73</v>
          </cell>
          <cell r="F1823" t="str">
            <v>EMLURB</v>
          </cell>
        </row>
        <row r="1824">
          <cell r="A1824" t="str">
            <v/>
          </cell>
          <cell r="D1824">
            <v>0</v>
          </cell>
        </row>
        <row r="1825">
          <cell r="A1825" t="str">
            <v>17.01.130</v>
          </cell>
          <cell r="B1825" t="str">
            <v>PASSEIO EM LAJOTA DE CONCRETO 50 X 50, APLICADO SOBRE LASTRO DE CONCRETO JA PRONTO.</v>
          </cell>
          <cell r="C1825" t="str">
            <v>m2</v>
          </cell>
          <cell r="D1825">
            <v>34.212499999999999</v>
          </cell>
          <cell r="E1825">
            <v>27.37</v>
          </cell>
          <cell r="F1825" t="str">
            <v>EMLURB</v>
          </cell>
        </row>
        <row r="1826">
          <cell r="A1826" t="str">
            <v/>
          </cell>
          <cell r="D1826">
            <v>0</v>
          </cell>
        </row>
        <row r="1827">
          <cell r="A1827" t="str">
            <v>17.01.140</v>
          </cell>
          <cell r="B1827" t="str">
            <v>PASSEIO EM LAJOTA DE CONCRETO 50 X 50, APLICADO SOBRE TERRENO, INCLUSIVE REGULARIZACAO DO MESMO.</v>
          </cell>
          <cell r="C1827" t="str">
            <v>m2</v>
          </cell>
          <cell r="D1827">
            <v>35.737499999999997</v>
          </cell>
          <cell r="E1827">
            <v>28.59</v>
          </cell>
          <cell r="F1827" t="str">
            <v>EMLURB</v>
          </cell>
        </row>
        <row r="1828">
          <cell r="A1828" t="str">
            <v/>
          </cell>
          <cell r="D1828">
            <v>0</v>
          </cell>
        </row>
        <row r="1829">
          <cell r="A1829" t="str">
            <v>17.01.145</v>
          </cell>
          <cell r="B1829" t="str">
            <v>REVESTIMENTO COM PEDRAS GRANITICAS DE DIMENSOES MEDIAS (0,45 X 0,45 X 0,05) M E COM UMA SUPERFICIE PLANA (NAO TRABALHADA), ASSENTADAS E REJUNTADAS COM ARGAMASSA DE CIMENTO E AREIA NO TRACO 1:6.</v>
          </cell>
          <cell r="C1829" t="str">
            <v>m2</v>
          </cell>
          <cell r="D1829">
            <v>57.512499999999996</v>
          </cell>
          <cell r="E1829">
            <v>46.01</v>
          </cell>
          <cell r="F1829" t="str">
            <v>EMLURB</v>
          </cell>
        </row>
        <row r="1830">
          <cell r="A1830" t="str">
            <v/>
          </cell>
          <cell r="D1830">
            <v>0</v>
          </cell>
        </row>
        <row r="1831">
          <cell r="A1831" t="str">
            <v>17.01.150</v>
          </cell>
          <cell r="B1831" t="str">
            <v>REPOSICAO DE PASSEIO DE PEDRA PORTUGUESA ASSENTADA SOBRE ARGAMASSA SECA DE CIM. E AREIA NO TRACO 1:6 E REJUNTADA COM ARGAMASSA DE CIMENTO E AREIA NO TRACO 1:2.</v>
          </cell>
          <cell r="C1831" t="str">
            <v>m2</v>
          </cell>
          <cell r="D1831">
            <v>27.762500000000003</v>
          </cell>
          <cell r="E1831">
            <v>22.21</v>
          </cell>
          <cell r="F1831" t="str">
            <v>EMLURB</v>
          </cell>
        </row>
        <row r="1832">
          <cell r="A1832" t="str">
            <v/>
          </cell>
          <cell r="D1832">
            <v>0</v>
          </cell>
        </row>
        <row r="1833">
          <cell r="A1833" t="str">
            <v>17.01.160</v>
          </cell>
          <cell r="B1833" t="str">
            <v>REPOSICAO DE PASSEIO EM LAJOTA DE CONCRETO 50 X 50 , APLICADA SOBRE TERRENO REGULARIZADO OU LASTRO DE CONCRETO ( SO O ASSENTAMENTO ).</v>
          </cell>
          <cell r="C1833" t="str">
            <v>m2</v>
          </cell>
          <cell r="D1833">
            <v>22.337500000000002</v>
          </cell>
          <cell r="E1833">
            <v>17.87</v>
          </cell>
          <cell r="F1833" t="str">
            <v>EMLURB</v>
          </cell>
        </row>
        <row r="1834">
          <cell r="A1834" t="str">
            <v/>
          </cell>
          <cell r="D1834">
            <v>0</v>
          </cell>
        </row>
        <row r="1835">
          <cell r="A1835" t="str">
            <v>17.01.170</v>
          </cell>
          <cell r="B1835" t="str">
            <v>FORNECIMENTO E EXECUÇÃO DE PISO TÁTIL, DIMENSÕES 0,50X0,50M COM ESP.3CM, ASSENTADA COM ARGAMASSA DE CIMENTO E AREIA 1:6 (ESP:2,5CM) E REJUNTADA COM ARGAMASSA DE CIMENTO E AREIA 1:4, SOBRE LASTRO DE CONCRETO PRONTO.</v>
          </cell>
          <cell r="C1835" t="str">
            <v>m2</v>
          </cell>
          <cell r="D1835">
            <v>39.275000000000006</v>
          </cell>
          <cell r="E1835">
            <v>31.42</v>
          </cell>
          <cell r="F1835" t="str">
            <v>SEDUC</v>
          </cell>
        </row>
        <row r="1836">
          <cell r="A1836" t="str">
            <v/>
          </cell>
          <cell r="D1836">
            <v>0</v>
          </cell>
        </row>
        <row r="1837">
          <cell r="A1837" t="str">
            <v>17.010.015</v>
          </cell>
          <cell r="B1837" t="str">
            <v>Fornecimento e instalação de totem medindo 0,80x1,80m, dupla face, estrutura interna em tubo industrial de 30x30, tubo laterais patentes de 11/2", revestimento com chapa galvanizada 20 com aplicação de vinil adesivo calandrado impresso pelo sistema digita</v>
          </cell>
          <cell r="C1837" t="str">
            <v>Un</v>
          </cell>
          <cell r="D1837">
            <v>1570.8375000000001</v>
          </cell>
          <cell r="E1837">
            <v>1256.67</v>
          </cell>
          <cell r="F1837" t="str">
            <v>SEDUC</v>
          </cell>
        </row>
        <row r="1838">
          <cell r="A1838" t="str">
            <v/>
          </cell>
          <cell r="D1838">
            <v>0</v>
          </cell>
        </row>
        <row r="1839">
          <cell r="A1839" t="str">
            <v>17.010.020</v>
          </cell>
          <cell r="B1839" t="str">
            <v>Fornecimento e instalação de placa medindo 6,00x3,60m, estrutura interna em tubo industrial de 30x30, cantoneira L de 11/2"x1/8", tubo patente de 3/4", tratado com anti corrosivo e com aplicação de esmalte sintético, iluminada internamente com 10 conjunto</v>
          </cell>
          <cell r="C1839" t="str">
            <v>Un</v>
          </cell>
          <cell r="D1839">
            <v>17875</v>
          </cell>
          <cell r="E1839">
            <v>14300</v>
          </cell>
        </row>
        <row r="1840">
          <cell r="A1840" t="str">
            <v/>
          </cell>
          <cell r="D1840">
            <v>0</v>
          </cell>
        </row>
        <row r="1841">
          <cell r="A1841" t="str">
            <v>17.010.030</v>
          </cell>
          <cell r="B1841" t="str">
            <v>Fornecimento e instalação de totem medindo 4,00x2,40m, dupla face, estrutura interna em tubo industrial de 30x30 cantoneira L de 11/2"x1/8" e 1"x1/8", tubo patente de 5" todo travado com anticorrosivo e aplicado com esmalte sintético iluminado internament</v>
          </cell>
          <cell r="C1841" t="str">
            <v>Un</v>
          </cell>
          <cell r="D1841">
            <v>24091.662500000002</v>
          </cell>
          <cell r="E1841">
            <v>19273.330000000002</v>
          </cell>
          <cell r="F1841" t="str">
            <v>SEDUC</v>
          </cell>
        </row>
        <row r="1842">
          <cell r="A1842" t="str">
            <v/>
          </cell>
          <cell r="D1842">
            <v>0</v>
          </cell>
        </row>
        <row r="1843">
          <cell r="A1843" t="str">
            <v>17.010.040</v>
          </cell>
          <cell r="B1843" t="str">
            <v>Fornecimento e instalação de totem indicativo medindo 0,30x1,40m, dupla face, estrutura interna em tubo industrial de 30x30, tubo laterais patentes de 11/2", revestimento com chapa galvanizada 20 com aplicação de vinil adesivo calandrado impresso pelo sis</v>
          </cell>
          <cell r="C1843" t="str">
            <v>Un</v>
          </cell>
          <cell r="D1843">
            <v>736.66250000000002</v>
          </cell>
          <cell r="E1843">
            <v>589.33000000000004</v>
          </cell>
          <cell r="F1843" t="str">
            <v>SEDUC</v>
          </cell>
        </row>
        <row r="1844">
          <cell r="A1844" t="str">
            <v/>
          </cell>
          <cell r="D1844">
            <v>0</v>
          </cell>
        </row>
        <row r="1845">
          <cell r="A1845" t="str">
            <v>17.010.050</v>
          </cell>
          <cell r="B1845" t="str">
            <v>Fornecimento e instalação de placa medindo 0,60x0,13m em pvc expandido de 4mm para aplicação de vinil adesivo calandrado impresso pelo sistema digital, detalhes laterais em pvc de 8mm com aplicação de tinta vinilica nas cores indicadas, instalada com util</v>
          </cell>
          <cell r="C1845" t="str">
            <v>Un</v>
          </cell>
          <cell r="D1845">
            <v>105.64999999999999</v>
          </cell>
          <cell r="E1845">
            <v>84.52</v>
          </cell>
          <cell r="F1845" t="str">
            <v>SEDUC</v>
          </cell>
        </row>
        <row r="1846">
          <cell r="A1846" t="str">
            <v/>
          </cell>
          <cell r="D1846">
            <v>0</v>
          </cell>
        </row>
        <row r="1847">
          <cell r="A1847" t="str">
            <v>17.02.010</v>
          </cell>
          <cell r="B1847" t="str">
            <v>FORNECIMENTO DE BARRO DE JARDIM (POSTO OBRA NA PRACA DO RECIFE).</v>
          </cell>
          <cell r="C1847" t="str">
            <v>m3</v>
          </cell>
          <cell r="D1847">
            <v>50</v>
          </cell>
          <cell r="E1847">
            <v>40</v>
          </cell>
          <cell r="F1847" t="str">
            <v>EMLURB</v>
          </cell>
        </row>
        <row r="1848">
          <cell r="A1848" t="str">
            <v/>
          </cell>
          <cell r="D1848">
            <v>0</v>
          </cell>
        </row>
        <row r="1849">
          <cell r="A1849" t="str">
            <v>17.02.020</v>
          </cell>
          <cell r="B1849" t="str">
            <v>FORNECIMENTO DE ESTRUME BOVINO CURTIDO (POSTO OBRA NA PRACA DO RECIFE).</v>
          </cell>
          <cell r="C1849" t="str">
            <v>m3</v>
          </cell>
          <cell r="D1849">
            <v>62.5</v>
          </cell>
          <cell r="E1849">
            <v>50</v>
          </cell>
          <cell r="F1849" t="str">
            <v>EMLURB</v>
          </cell>
        </row>
        <row r="1850">
          <cell r="A1850" t="str">
            <v/>
          </cell>
          <cell r="D1850">
            <v>0</v>
          </cell>
        </row>
        <row r="1851">
          <cell r="A1851" t="str">
            <v>17.02.025</v>
          </cell>
          <cell r="B1851" t="str">
            <v>FORNECIMENTO DE PO DE COCO (POSTO OBRA NA PRACA DO RECIFE).</v>
          </cell>
          <cell r="C1851" t="str">
            <v>m3</v>
          </cell>
          <cell r="D1851">
            <v>62.5</v>
          </cell>
          <cell r="E1851">
            <v>50</v>
          </cell>
          <cell r="F1851" t="str">
            <v>EMLURB</v>
          </cell>
        </row>
        <row r="1852">
          <cell r="A1852" t="str">
            <v/>
          </cell>
          <cell r="D1852">
            <v>0</v>
          </cell>
        </row>
        <row r="1853">
          <cell r="A1853" t="str">
            <v>17.02.030</v>
          </cell>
          <cell r="B1853" t="str">
            <v>FORNECIMENTO DE CASCALHINHO, INCLUSIVE O ESPALHAMENTO DO MESMO ( POSTO OBRA NA PRACA DO RECIFE)</v>
          </cell>
          <cell r="C1853" t="str">
            <v>m3</v>
          </cell>
          <cell r="D1853">
            <v>60.8125</v>
          </cell>
          <cell r="E1853">
            <v>48.65</v>
          </cell>
          <cell r="F1853" t="str">
            <v>EMLURB</v>
          </cell>
        </row>
        <row r="1854">
          <cell r="A1854" t="str">
            <v/>
          </cell>
          <cell r="D1854">
            <v>0</v>
          </cell>
        </row>
        <row r="1855">
          <cell r="A1855" t="str">
            <v>17.02.040</v>
          </cell>
          <cell r="B1855" t="str">
            <v>FORNECIMENTO DE CASCALHINHO, SEM O ESPALHAMENTO DO MESMO ( POSTO OBRA NA PRACA DO RECIFE).</v>
          </cell>
          <cell r="C1855" t="str">
            <v>m3</v>
          </cell>
          <cell r="D1855">
            <v>60</v>
          </cell>
          <cell r="E1855">
            <v>48</v>
          </cell>
          <cell r="F1855" t="str">
            <v>EMLURB</v>
          </cell>
        </row>
        <row r="1856">
          <cell r="A1856" t="str">
            <v/>
          </cell>
          <cell r="D1856">
            <v>0</v>
          </cell>
        </row>
        <row r="1857">
          <cell r="A1857" t="str">
            <v>17.02.050</v>
          </cell>
          <cell r="B1857" t="str">
            <v>FORNECIMENTO DE VARAO COM 2,0 M DE ALTURA E DIAMETRO DE 3,0 CM PARA TUTORAMENTO DE MUDAS INCLUSIVE O ASSENTAMENTO.</v>
          </cell>
          <cell r="C1857" t="str">
            <v>Un</v>
          </cell>
          <cell r="D1857">
            <v>4.8250000000000002</v>
          </cell>
          <cell r="E1857">
            <v>3.86</v>
          </cell>
          <cell r="F1857" t="str">
            <v>EMLURB</v>
          </cell>
        </row>
        <row r="1858">
          <cell r="A1858" t="str">
            <v/>
          </cell>
          <cell r="D1858">
            <v>0</v>
          </cell>
        </row>
        <row r="1859">
          <cell r="A1859" t="str">
            <v>17.02.060</v>
          </cell>
          <cell r="B1859" t="str">
            <v>FORNECIMENTO DE VARAO COM 2,0 M DE ALTURA E DIAMETRO DE 3,0 CM PARA TUTORAMENTO DE MUDAS SEM O ASSENTAMENTO DO MESMO.</v>
          </cell>
          <cell r="C1859" t="str">
            <v>Un</v>
          </cell>
          <cell r="D1859">
            <v>4.375</v>
          </cell>
          <cell r="E1859">
            <v>3.5</v>
          </cell>
          <cell r="F1859" t="str">
            <v>EMLURB</v>
          </cell>
        </row>
        <row r="1860">
          <cell r="A1860" t="str">
            <v/>
          </cell>
          <cell r="D1860">
            <v>0</v>
          </cell>
        </row>
        <row r="1861">
          <cell r="A1861" t="str">
            <v>17.02.070</v>
          </cell>
          <cell r="B1861" t="str">
            <v>FORNECIMENTO DE ESTACAS PARA SUSTENTACAO DE GRADES DE PROTECAO DE MUDAS COM 2,0 M DE ALTURA E DIAMETRO DE 5,0 CM,INCLUSIVE O ASSENTAMENTO DA MESMA.</v>
          </cell>
          <cell r="C1861" t="str">
            <v>Un</v>
          </cell>
          <cell r="D1861">
            <v>5.5750000000000002</v>
          </cell>
          <cell r="E1861">
            <v>4.46</v>
          </cell>
          <cell r="F1861" t="str">
            <v>EMLURB</v>
          </cell>
        </row>
        <row r="1862">
          <cell r="A1862" t="str">
            <v/>
          </cell>
          <cell r="D1862">
            <v>0</v>
          </cell>
        </row>
        <row r="1863">
          <cell r="A1863" t="str">
            <v>17.02.080</v>
          </cell>
          <cell r="B1863" t="str">
            <v>FORNECIMENTO DE ESTACAS PARA SUSTENTACAO DE GRADES DE PROTECAO DE MUDAS COM 2,0 M DE ALTURA E DIAMETRO DE 5,0 CM, SEM O ASSENTAMENTO DA MESMA.</v>
          </cell>
          <cell r="C1863" t="str">
            <v>Un</v>
          </cell>
          <cell r="D1863">
            <v>5.125</v>
          </cell>
          <cell r="E1863">
            <v>4.0999999999999996</v>
          </cell>
          <cell r="F1863" t="str">
            <v>EMLURB</v>
          </cell>
        </row>
        <row r="1864">
          <cell r="A1864" t="str">
            <v/>
          </cell>
          <cell r="D1864">
            <v>0</v>
          </cell>
        </row>
        <row r="1865">
          <cell r="A1865" t="str">
            <v>17.02.090</v>
          </cell>
          <cell r="B1865" t="str">
            <v>FORNECIMENTO DE GRADES DE RIPAS DE MACARANDUBA, COM 1,80 M DE ALTURA POR 1,50 M DE LARGURA,CONFECCIONADAS COM 12 RIPAS DE 5 CM DE LARGURA E 3 FIADAS DE ARAME GALVANIZADO N. 14,INCLUSIVE ASSENTAMENTO.</v>
          </cell>
          <cell r="C1865" t="str">
            <v>Un</v>
          </cell>
          <cell r="D1865">
            <v>45.15</v>
          </cell>
          <cell r="E1865">
            <v>36.119999999999997</v>
          </cell>
          <cell r="F1865" t="str">
            <v>EMLURB</v>
          </cell>
        </row>
        <row r="1866">
          <cell r="A1866" t="str">
            <v/>
          </cell>
          <cell r="D1866">
            <v>0</v>
          </cell>
        </row>
        <row r="1867">
          <cell r="A1867" t="str">
            <v>17.02.100</v>
          </cell>
          <cell r="B1867" t="str">
            <v>FORNECIMENTO DE GRADES DE RIPAS DE MACARANDUBA, COM 1,80 M DE ALTURA POR 1,50 M DE LARGURA CONFECCIONADAS COM 12 RIPAS DE 5 CM DE LARGURA E 3 FIADAS DE ARAME GALVANIZADO N. 14, SEM O ASSENTAMENTO.</v>
          </cell>
          <cell r="C1867" t="str">
            <v>Un</v>
          </cell>
          <cell r="D1867">
            <v>43.75</v>
          </cell>
          <cell r="E1867">
            <v>35</v>
          </cell>
          <cell r="F1867" t="str">
            <v>EMLURB</v>
          </cell>
        </row>
        <row r="1868">
          <cell r="A1868" t="str">
            <v/>
          </cell>
          <cell r="D1868">
            <v>0</v>
          </cell>
        </row>
        <row r="1869">
          <cell r="A1869" t="str">
            <v>17.03.010</v>
          </cell>
          <cell r="B1869" t="str">
            <v>MEIO-FIO DE ALVENARIA REVESTIDO COM ARGAMASSA DE CIMENTO E AREIA 1:3.</v>
          </cell>
          <cell r="C1869" t="str">
            <v>m</v>
          </cell>
          <cell r="D1869">
            <v>13.45</v>
          </cell>
          <cell r="E1869">
            <v>10.76</v>
          </cell>
          <cell r="F1869" t="str">
            <v>EMLURB</v>
          </cell>
        </row>
        <row r="1870">
          <cell r="A1870" t="str">
            <v/>
          </cell>
          <cell r="D1870">
            <v>0</v>
          </cell>
        </row>
        <row r="1871">
          <cell r="A1871" t="str">
            <v>17.03.020</v>
          </cell>
          <cell r="B1871" t="str">
            <v>PREPARO DE SOLO PARA GRAMADO COM 10,0 CM DE ESPESSURA , FEITO COM BARRO DE JARDIM E ESTRUME BOVINO CURTIDO, TRACO 4:1, COM TODO MATERIAL FORNECIDO PELO EMPREITEIRO.</v>
          </cell>
          <cell r="C1871" t="str">
            <v>m2</v>
          </cell>
          <cell r="D1871">
            <v>8.3874999999999993</v>
          </cell>
          <cell r="E1871">
            <v>6.71</v>
          </cell>
          <cell r="F1871" t="str">
            <v>EMLURB</v>
          </cell>
        </row>
        <row r="1872">
          <cell r="A1872" t="str">
            <v/>
          </cell>
          <cell r="D1872">
            <v>0</v>
          </cell>
        </row>
        <row r="1873">
          <cell r="A1873" t="str">
            <v>17.03.030</v>
          </cell>
          <cell r="B1873" t="str">
            <v>PREPARO DE SOLO PARA CANTEIRO COM 20,0 CM DE ESPESSURA, FEITO COM BARRO DE JARDIM E ESTRUME BOVINO CURTIDO, TRACO 2:1,COM TODO MATERIAL FORNECIDO PELO EMPREITEIRO.</v>
          </cell>
          <cell r="C1873" t="str">
            <v>m2</v>
          </cell>
          <cell r="D1873">
            <v>13.9625</v>
          </cell>
          <cell r="E1873">
            <v>11.17</v>
          </cell>
          <cell r="F1873" t="str">
            <v>EMLURB</v>
          </cell>
        </row>
        <row r="1874">
          <cell r="A1874" t="str">
            <v/>
          </cell>
          <cell r="D1874">
            <v>0</v>
          </cell>
        </row>
        <row r="1875">
          <cell r="A1875" t="str">
            <v>17.03.040</v>
          </cell>
          <cell r="B1875" t="str">
            <v>FORNECIMENTO E PLANTIO DE GRAMA INGLESA (STENOTAPHUM).</v>
          </cell>
          <cell r="C1875" t="str">
            <v>m2</v>
          </cell>
          <cell r="D1875">
            <v>6.0750000000000002</v>
          </cell>
          <cell r="E1875">
            <v>4.8600000000000003</v>
          </cell>
          <cell r="F1875" t="str">
            <v>EMLURB</v>
          </cell>
        </row>
        <row r="1876">
          <cell r="A1876" t="str">
            <v/>
          </cell>
          <cell r="D1876">
            <v>0</v>
          </cell>
        </row>
        <row r="1877">
          <cell r="A1877" t="str">
            <v>17.03.045</v>
          </cell>
          <cell r="B1877" t="str">
            <v>FORNECIMENTO E PLANTIO DE GRAMA ESMERALDA (EM TAPETE), INCLUINDO PREPARO DE SOLO COM APENAS BARRO DE JARDIM.</v>
          </cell>
          <cell r="C1877" t="str">
            <v>m2</v>
          </cell>
          <cell r="D1877">
            <v>10.487500000000001</v>
          </cell>
          <cell r="E1877">
            <v>8.39</v>
          </cell>
          <cell r="F1877" t="str">
            <v>EMLURB</v>
          </cell>
        </row>
        <row r="1878">
          <cell r="A1878" t="str">
            <v/>
          </cell>
          <cell r="D1878">
            <v>0</v>
          </cell>
        </row>
        <row r="1879">
          <cell r="A1879" t="str">
            <v>17.03.050</v>
          </cell>
          <cell r="B1879" t="str">
            <v>FORNECIMENTO E PLANTIO DE GRAMA PAPUAM (PASPALUM CONJUGATUM).</v>
          </cell>
          <cell r="C1879" t="str">
            <v>m2</v>
          </cell>
          <cell r="D1879">
            <v>6.0750000000000002</v>
          </cell>
          <cell r="E1879">
            <v>4.8600000000000003</v>
          </cell>
          <cell r="F1879" t="str">
            <v>EMLURB</v>
          </cell>
        </row>
        <row r="1880">
          <cell r="A1880" t="str">
            <v/>
          </cell>
          <cell r="D1880">
            <v>0</v>
          </cell>
        </row>
        <row r="1881">
          <cell r="A1881" t="str">
            <v>17.03.060</v>
          </cell>
          <cell r="B1881" t="str">
            <v>FORNECIMENTO E PLANTIO DE GRAMA DE BURRO (CYNODON DACTYLON).</v>
          </cell>
          <cell r="C1881" t="str">
            <v>m2</v>
          </cell>
          <cell r="D1881">
            <v>5.1375000000000002</v>
          </cell>
          <cell r="E1881">
            <v>4.1100000000000003</v>
          </cell>
          <cell r="F1881" t="str">
            <v>EMLURB</v>
          </cell>
        </row>
        <row r="1882">
          <cell r="A1882" t="str">
            <v/>
          </cell>
          <cell r="D1882">
            <v>0</v>
          </cell>
        </row>
        <row r="1883">
          <cell r="A1883" t="str">
            <v>17.03.070</v>
          </cell>
          <cell r="B1883" t="str">
            <v>FORNECIMENTO E PLANTIO DE MUDAS HERBACEAS TIPO FOLHAGEM - GRUPO 1 (ROXINHO, CROTON PEXAIN, CUIA DE POBRE, CROTON ROXO, CROTON CAXIADO, ARCA DE NOE, BOM DIA, BOA NOITE, ETC.).</v>
          </cell>
          <cell r="C1883" t="str">
            <v>Un</v>
          </cell>
          <cell r="D1883">
            <v>3.95</v>
          </cell>
          <cell r="E1883">
            <v>3.16</v>
          </cell>
          <cell r="F1883" t="str">
            <v>EMLURB</v>
          </cell>
        </row>
        <row r="1884">
          <cell r="A1884" t="str">
            <v/>
          </cell>
          <cell r="D1884">
            <v>0</v>
          </cell>
        </row>
        <row r="1885">
          <cell r="A1885" t="str">
            <v>17.03.080</v>
          </cell>
          <cell r="B1885" t="str">
            <v>FORNECIMENTO E PLANTIO DE MUDAS HERBACEAS TIPO FOLHAGEM - GRUPO 2 (CANA DA INDIA, BRASILEIRINHO, NUVEM, PANAMA, PAQUEVIRA, PINGO DE OURO, ACALIFA, CHUMBINHO, IXORA, BEIJO, SAVIA AZUL, TINHORAO, ETC)</v>
          </cell>
          <cell r="C1885" t="str">
            <v>Un</v>
          </cell>
          <cell r="D1885">
            <v>3.3250000000000002</v>
          </cell>
          <cell r="E1885">
            <v>2.66</v>
          </cell>
          <cell r="F1885" t="str">
            <v>EMLURB</v>
          </cell>
        </row>
        <row r="1886">
          <cell r="A1886" t="str">
            <v/>
          </cell>
          <cell r="D1886">
            <v>0</v>
          </cell>
        </row>
        <row r="1887">
          <cell r="A1887" t="str">
            <v>17.03.090</v>
          </cell>
          <cell r="B1887" t="str">
            <v>FORNECIMENTO E PLANTIO DE MUDAS HERBACEAS TIPO FOLHAGEM - GRUPO 3 (COMIGO NINGUEM PODE, DRACENA, MILIDRAO, LIRIO, COQUEIRINHO, CLOROFITON, COPO DE LEITE, AVENCA, CAMARAO AMARELO BEGONIAS, ETC.)</v>
          </cell>
          <cell r="C1887" t="str">
            <v>Un</v>
          </cell>
          <cell r="D1887">
            <v>7.45</v>
          </cell>
          <cell r="E1887">
            <v>5.96</v>
          </cell>
          <cell r="F1887" t="str">
            <v>EMLURB</v>
          </cell>
        </row>
        <row r="1888">
          <cell r="A1888" t="str">
            <v/>
          </cell>
          <cell r="D1888">
            <v>0</v>
          </cell>
        </row>
        <row r="1889">
          <cell r="A1889" t="str">
            <v>17.03.100</v>
          </cell>
          <cell r="B1889" t="str">
            <v>FORNECIMENTO E PLANTIO DE MUDAS ARBUSTIVAS - GRUPO 1 (PAPOULA, JASMIM ALFINETE,JASMIM VAPOR, ESPIRRADEIRA, ETC.).</v>
          </cell>
          <cell r="C1889" t="str">
            <v>Un</v>
          </cell>
          <cell r="D1889">
            <v>4.95</v>
          </cell>
          <cell r="E1889">
            <v>3.96</v>
          </cell>
          <cell r="F1889" t="str">
            <v>EMLURB</v>
          </cell>
        </row>
        <row r="1890">
          <cell r="A1890" t="str">
            <v/>
          </cell>
          <cell r="D1890">
            <v>0</v>
          </cell>
        </row>
        <row r="1891">
          <cell r="A1891" t="str">
            <v>17.03.110</v>
          </cell>
          <cell r="B1891" t="str">
            <v>FORNECIMENTO E PLANTIO DE MUDAS ARBUSTIVAS - GRUPO 2 (CHAPEU DE NAPOLEAO, PINCEL DE BARBEIRO, PAU D`ARQUINHO, PATA DE VACA, ETC.).</v>
          </cell>
          <cell r="C1891" t="str">
            <v>Un</v>
          </cell>
          <cell r="D1891">
            <v>6.8250000000000002</v>
          </cell>
          <cell r="E1891">
            <v>5.46</v>
          </cell>
          <cell r="F1891" t="str">
            <v>EMLURB</v>
          </cell>
        </row>
        <row r="1892">
          <cell r="A1892" t="str">
            <v/>
          </cell>
          <cell r="D1892">
            <v>0</v>
          </cell>
        </row>
        <row r="1893">
          <cell r="A1893" t="str">
            <v>17.03.120</v>
          </cell>
          <cell r="B1893" t="str">
            <v>FORNECIMENTO E PLANTIO DE MUDAS ARBUSTIVAS - GRUPO 3 (SHEFLERA, CAFEZINHO, MUSSAENDA).</v>
          </cell>
          <cell r="C1893" t="str">
            <v>Un</v>
          </cell>
          <cell r="D1893">
            <v>8.6999999999999993</v>
          </cell>
          <cell r="E1893">
            <v>6.96</v>
          </cell>
          <cell r="F1893" t="str">
            <v>EMLURB</v>
          </cell>
        </row>
        <row r="1894">
          <cell r="A1894" t="str">
            <v/>
          </cell>
          <cell r="D1894">
            <v>0</v>
          </cell>
        </row>
        <row r="1895">
          <cell r="A1895" t="str">
            <v>17.03.130</v>
          </cell>
          <cell r="B1895" t="str">
            <v>FORNECIMENTO E PLANTIO DE MUDAS ARBOREAS DE TAMANHO MEDIO, COM CERCA DE 1,50 M DE ALTURA, INCLUINDO A PREPARACAO DE COVA DE 40,0 X 40,0 X 40,0 CM, COM BARRO DE JARDIM E ESTRUME BOVINO CURTIDO.</v>
          </cell>
          <cell r="C1895" t="str">
            <v>Un</v>
          </cell>
          <cell r="D1895">
            <v>24.224999999999998</v>
          </cell>
          <cell r="E1895">
            <v>19.38</v>
          </cell>
          <cell r="F1895" t="str">
            <v>EMLURB</v>
          </cell>
        </row>
        <row r="1896">
          <cell r="A1896" t="str">
            <v/>
          </cell>
          <cell r="D1896">
            <v>0</v>
          </cell>
        </row>
        <row r="1897">
          <cell r="A1897" t="str">
            <v>17.03.140</v>
          </cell>
          <cell r="B1897" t="str">
            <v>FORNECIMENTO E PLANTIO DE ARECA BAMBU DE TAMANHO MEDIO, COM CERCA DE 1,50 M DE ALTURA,INCLUINDO A PREPARACAO DE COVA DE 40,0 X 40,0 X 40,0 CM, COM BARRO DE JARDIM E ESTRUME BOVINO CURTIDO.</v>
          </cell>
          <cell r="C1897" t="str">
            <v>Un</v>
          </cell>
          <cell r="D1897">
            <v>39.225000000000001</v>
          </cell>
          <cell r="E1897">
            <v>31.38</v>
          </cell>
          <cell r="F1897" t="str">
            <v>EMLURB</v>
          </cell>
        </row>
        <row r="1898">
          <cell r="A1898" t="str">
            <v/>
          </cell>
          <cell r="D1898">
            <v>0</v>
          </cell>
        </row>
        <row r="1899">
          <cell r="A1899" t="str">
            <v>17.03.142</v>
          </cell>
          <cell r="B1899" t="str">
            <v>FORNECIMENTO E PLANTIO DE PALMEIRA PHONIX (ALTURA DO FUSTE DE 0,60M), INCLUINDO A PREPARACAO DE COVA DE 40,0 X 40,0 X 40,0 CM, COM BARRO DE JARDIM E ESTRUME BOVINO CURTIDO.</v>
          </cell>
          <cell r="C1899" t="str">
            <v>Un</v>
          </cell>
          <cell r="D1899">
            <v>42.35</v>
          </cell>
          <cell r="E1899">
            <v>33.880000000000003</v>
          </cell>
          <cell r="F1899" t="str">
            <v>EMLURB</v>
          </cell>
        </row>
        <row r="1900">
          <cell r="A1900" t="str">
            <v/>
          </cell>
          <cell r="D1900">
            <v>0</v>
          </cell>
        </row>
        <row r="1901">
          <cell r="A1901" t="str">
            <v>17.03.144</v>
          </cell>
          <cell r="B1901" t="str">
            <v>FORNECIMENTO E PLANTIO DE PALMEIRAS (IMPERIAL DENDE, JAPONESA, ETC.), COM CERCA DE 1,50 M DE ALTURA, INCLUINDO A PREPARACAO DE COVA DE 40,0 X 40,0 X 40,0 CM, COM BARRO DE JARDIM E ESTRUME BOVINO CURTIDO.</v>
          </cell>
          <cell r="C1901" t="str">
            <v>Un</v>
          </cell>
          <cell r="D1901">
            <v>42.8125</v>
          </cell>
          <cell r="E1901">
            <v>34.25</v>
          </cell>
          <cell r="F1901" t="str">
            <v>EMLURB</v>
          </cell>
        </row>
        <row r="1902">
          <cell r="A1902" t="str">
            <v/>
          </cell>
          <cell r="D1902">
            <v>0</v>
          </cell>
        </row>
        <row r="1903">
          <cell r="A1903" t="str">
            <v>17.03.150</v>
          </cell>
          <cell r="B1903" t="str">
            <v>FORNECIMENTO E PLANTIO DE COQUEIRO (ALTURA DO FUSTE DE 0,60 M),INCLUINDO A PREPARACAO DE COVA DE 40,0 X 40,0 X 40,0 CM, COM BARRO DE JARDIM E ESTRUME BOVINO CURTIDO.</v>
          </cell>
          <cell r="C1903" t="str">
            <v>Un</v>
          </cell>
          <cell r="D1903">
            <v>31.587499999999999</v>
          </cell>
          <cell r="E1903">
            <v>25.27</v>
          </cell>
          <cell r="F1903" t="str">
            <v>EMLURB</v>
          </cell>
        </row>
        <row r="1904">
          <cell r="A1904" t="str">
            <v/>
          </cell>
          <cell r="D1904">
            <v>0</v>
          </cell>
        </row>
        <row r="1905">
          <cell r="A1905" t="str">
            <v>17.03.160</v>
          </cell>
          <cell r="B1905" t="str">
            <v>FORNECIMENTO E PLANTIO DE MACAIBEIRA (ALTURA DO FUSTE DE 1,00 M), INCLUINDO PREPARACAO DE COVA DE 40,0 X 40,0 X 40,0 CM, COM BARRO DE JARDIM E ESTRUME BOVINO CURTIDO.</v>
          </cell>
          <cell r="C1905" t="str">
            <v>Un</v>
          </cell>
          <cell r="D1905">
            <v>122.21249999999999</v>
          </cell>
          <cell r="E1905">
            <v>97.77</v>
          </cell>
          <cell r="F1905" t="str">
            <v>EMLURB</v>
          </cell>
        </row>
        <row r="1906">
          <cell r="A1906" t="str">
            <v/>
          </cell>
          <cell r="D1906">
            <v>0</v>
          </cell>
        </row>
        <row r="1907">
          <cell r="A1907" t="str">
            <v>17.03.170</v>
          </cell>
          <cell r="B1907" t="str">
            <v>FORNECIMENTO E PLANTIO DE FILODENDRO, DE PORTE MEDIO, (ALTURA APROXIMADA DE 0,80 M ).</v>
          </cell>
          <cell r="C1907" t="str">
            <v>Un</v>
          </cell>
          <cell r="D1907">
            <v>17.112500000000001</v>
          </cell>
          <cell r="E1907">
            <v>13.69</v>
          </cell>
          <cell r="F1907" t="str">
            <v>EMLURB</v>
          </cell>
        </row>
        <row r="1908">
          <cell r="A1908" t="str">
            <v/>
          </cell>
          <cell r="D1908">
            <v>0</v>
          </cell>
        </row>
        <row r="1909">
          <cell r="A1909" t="str">
            <v>17.03.180</v>
          </cell>
          <cell r="B1909" t="str">
            <v>FORNECIMENTO E PLANTIO DE GRAVATA,YUCA(TROMBA DE ELEFANTE), AGAVE VARIEGATA, DE PORTE MEDIO (ALTURA APROXIMADA DE 0,60 M).</v>
          </cell>
          <cell r="C1909" t="str">
            <v>Un</v>
          </cell>
          <cell r="D1909">
            <v>17.112500000000001</v>
          </cell>
          <cell r="E1909">
            <v>13.69</v>
          </cell>
          <cell r="F1909" t="str">
            <v>EMLURB</v>
          </cell>
        </row>
        <row r="1910">
          <cell r="A1910" t="str">
            <v/>
          </cell>
          <cell r="D1910">
            <v>0</v>
          </cell>
        </row>
        <row r="1911">
          <cell r="A1911" t="str">
            <v>17.03.190</v>
          </cell>
          <cell r="B1911" t="str">
            <v>FORNECIMENTO E PLANTIO DE MUDAS RASTEIRAS PARA FORRACAO DE CANTEIROS E MANCHAS DE CONTRASTES EM GRAMADOS - GRUPO 1 ( VIOLETA, MAL-ME-QUER, ZEBRINA, ETC).</v>
          </cell>
          <cell r="C1911" t="str">
            <v>m2</v>
          </cell>
          <cell r="D1911">
            <v>5.1375000000000002</v>
          </cell>
          <cell r="E1911">
            <v>4.1100000000000003</v>
          </cell>
          <cell r="F1911" t="str">
            <v>EMLURB</v>
          </cell>
        </row>
        <row r="1912">
          <cell r="A1912" t="str">
            <v/>
          </cell>
          <cell r="D1912">
            <v>0</v>
          </cell>
        </row>
        <row r="1913">
          <cell r="A1913" t="str">
            <v>17.03.200</v>
          </cell>
          <cell r="B1913" t="str">
            <v>FORNECIMENTO E PLANTIO DE MUDAS RASTEIRAS PARA FORRACAO DE CANTEIROS E MANCHAS DE CONTRASTES EM GRAMADOS - GRUPO 2 (VIUVA ALEGRE, FUMACA, ONZE HORAS, ANDARCA, VIUVINHA, ETC. )</v>
          </cell>
          <cell r="C1913" t="str">
            <v>m2</v>
          </cell>
          <cell r="D1913">
            <v>5.7625000000000002</v>
          </cell>
          <cell r="E1913">
            <v>4.6100000000000003</v>
          </cell>
          <cell r="F1913" t="str">
            <v>EMLURB</v>
          </cell>
        </row>
        <row r="1914">
          <cell r="A1914" t="str">
            <v/>
          </cell>
          <cell r="D1914">
            <v>0</v>
          </cell>
        </row>
        <row r="1915">
          <cell r="A1915" t="str">
            <v>17.04.010</v>
          </cell>
          <cell r="B1915" t="str">
            <v>CONSTRUCAO DE BANCO EM CONCRETO ARMADO, COM APOIOS A CADA 2,00 M, EM ALVENARIA DE 1/2 VEZ CHAPISCADA E REVESTIDA, SOBRE SAPATA DE CONCRETO ARMADO, INCLUSIVE ESCAVACAO, REATERRO E REMOCAO. (MOD.AV-27/2000 OPCAO 01).</v>
          </cell>
          <cell r="C1915" t="str">
            <v>m</v>
          </cell>
          <cell r="D1915">
            <v>147.17499999999998</v>
          </cell>
          <cell r="E1915">
            <v>117.74</v>
          </cell>
          <cell r="F1915" t="str">
            <v>EMLURB</v>
          </cell>
        </row>
        <row r="1916">
          <cell r="A1916" t="str">
            <v/>
          </cell>
          <cell r="D1916">
            <v>0</v>
          </cell>
        </row>
        <row r="1917">
          <cell r="A1917" t="str">
            <v>17.04.020</v>
          </cell>
          <cell r="B1917" t="str">
            <v>CONSTRUCAO DE BANCO MURETA EM CONCRETO ARMADO, APOIADO EM ALVENARIA DE 1 VEZ CHAPISCADA E REVESTIDA,SOBRE BASE DE CONCRETO ARMADO, INCLUSIVE ESCAVACAO,REATERRO E REMOCAO.(MOD.AV- 27/2000 OPCAO 02).</v>
          </cell>
          <cell r="C1917" t="str">
            <v>m</v>
          </cell>
          <cell r="D1917">
            <v>183.1</v>
          </cell>
          <cell r="E1917">
            <v>146.47999999999999</v>
          </cell>
          <cell r="F1917" t="str">
            <v>EMLURB</v>
          </cell>
        </row>
        <row r="1918">
          <cell r="A1918" t="str">
            <v/>
          </cell>
          <cell r="D1918">
            <v>0</v>
          </cell>
        </row>
        <row r="1919">
          <cell r="A1919" t="str">
            <v>17.04.030</v>
          </cell>
          <cell r="B1919" t="str">
            <v>CONSTRUCAO DE BANCO JARDINEIRA EM CONCRETO ARMADO, APOIADO EM ALVENARIA DE 1/2 VEZ CHAPISCADA E REVESTIDA, SOBRE BASE DE CONCRETO ARMADO, INCLUSIVE ESCAVACAO, REATERRO E REMOCAO. (MOD. AV-27/2000 OPCAO 03).</v>
          </cell>
          <cell r="C1919" t="str">
            <v>m</v>
          </cell>
          <cell r="D1919">
            <v>193.01249999999999</v>
          </cell>
          <cell r="E1919">
            <v>154.41</v>
          </cell>
          <cell r="F1919" t="str">
            <v>EMLURB</v>
          </cell>
        </row>
        <row r="1920">
          <cell r="A1920" t="str">
            <v/>
          </cell>
          <cell r="D1920">
            <v>0</v>
          </cell>
        </row>
        <row r="1921">
          <cell r="A1921" t="str">
            <v>17.04.040</v>
          </cell>
          <cell r="B192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21" t="str">
            <v>m</v>
          </cell>
          <cell r="D1921">
            <v>162.89999999999998</v>
          </cell>
          <cell r="E1921">
            <v>130.32</v>
          </cell>
          <cell r="F1921" t="str">
            <v>EMLURB</v>
          </cell>
        </row>
        <row r="1922">
          <cell r="A1922" t="str">
            <v/>
          </cell>
          <cell r="D1922">
            <v>0</v>
          </cell>
        </row>
        <row r="1923">
          <cell r="A1923" t="str">
            <v>17.04.050</v>
          </cell>
          <cell r="B1923" t="str">
            <v>CONSTRUCAO DE BANCO MURETA EM CONCRETO ARMADO REVESTIDO COM GRANITO ARTIFICIAL, NA COR CINZA, APOIADO EM ALVENARIA DE 1 VEZ CHAPISCADA E REVESTIDA, SOBRE BASE DE CONCRETO ARMADO, INCLUSIVE ESCAVACAO, REATERRO E REMOCAO.( MOD AV-27/2000 OPCAO 05).</v>
          </cell>
          <cell r="C1923" t="str">
            <v>m</v>
          </cell>
          <cell r="D1923">
            <v>250.97499999999999</v>
          </cell>
          <cell r="E1923">
            <v>200.78</v>
          </cell>
          <cell r="F1923" t="str">
            <v>EMLURB</v>
          </cell>
        </row>
        <row r="1924">
          <cell r="A1924" t="str">
            <v/>
          </cell>
          <cell r="D1924">
            <v>0</v>
          </cell>
        </row>
        <row r="1925">
          <cell r="A1925" t="str">
            <v>17.04.060</v>
          </cell>
          <cell r="B1925" t="str">
            <v>CONSTRUCAO DE BANCO JARDINEIRA EM CONCRETO ARMADO, REVESTIDO COM GRANITO ARTIFICIAL, NA COR CINZA, APOIADO EM ALVENARIA DE 1/2 VEZ CHAPISCADA E REVESTIDA SOBRE BASE DE CONCRETO ARMADO, INCLUSIVE ESCAVACAO, REATERRO E REMOCAO.(MOD.AV-27/2000 OPCAO 06).</v>
          </cell>
          <cell r="C1925" t="str">
            <v>m</v>
          </cell>
          <cell r="D1925">
            <v>221.53749999999999</v>
          </cell>
          <cell r="E1925">
            <v>177.23</v>
          </cell>
          <cell r="F1925" t="str">
            <v>EMLURB</v>
          </cell>
        </row>
        <row r="1926">
          <cell r="A1926" t="str">
            <v/>
          </cell>
          <cell r="D1926">
            <v>0</v>
          </cell>
        </row>
        <row r="1927">
          <cell r="A1927" t="str">
            <v>17.04.100</v>
          </cell>
          <cell r="B1927" t="str">
            <v>FORNECIMENTO E ASSENTAMENTO DE BANCO MODELO RECIFE ANTIGO REF. B-112, GRAMETAL OU SIMILAR PINTADO E COM ROSCAS PARA CHUMBAMENTO,INCLUSIVE ESCAVACAO, REMOCAO E BASE DE CONCRETO.</v>
          </cell>
          <cell r="C1927" t="str">
            <v>Un</v>
          </cell>
          <cell r="D1927">
            <v>830.86250000000007</v>
          </cell>
          <cell r="E1927">
            <v>664.69</v>
          </cell>
          <cell r="F1927" t="str">
            <v>EMLURB</v>
          </cell>
        </row>
        <row r="1928">
          <cell r="A1928" t="str">
            <v/>
          </cell>
          <cell r="D1928">
            <v>0</v>
          </cell>
        </row>
        <row r="1929">
          <cell r="A1929" t="str">
            <v>17.04.110</v>
          </cell>
          <cell r="B1929" t="str">
            <v>FORNECIMENTO E ASSENTAMENTO DE BANCO MODELO TAMANDUA REF.B-108 GRAMETAL OU SIMILAR PINTADO E COM ROSCAS PARA CHUMBAMENTO,INCLUSIVE ESCAVACAO,REMOCAO E BASE DE CONCRETO.</v>
          </cell>
          <cell r="C1929" t="str">
            <v>Un</v>
          </cell>
          <cell r="D1929">
            <v>622.25</v>
          </cell>
          <cell r="E1929">
            <v>497.8</v>
          </cell>
          <cell r="F1929" t="str">
            <v>EMLURB</v>
          </cell>
        </row>
        <row r="1930">
          <cell r="A1930" t="str">
            <v/>
          </cell>
          <cell r="D1930">
            <v>0</v>
          </cell>
        </row>
        <row r="1931">
          <cell r="A1931" t="str">
            <v>17.04.200</v>
          </cell>
          <cell r="B1931" t="str">
            <v>FORNECIMENTO E ASSENTAMENTO DE BANCO PRE-MOL DADO TIPO GRANILITE,INCLUSIVE ESCAVACAO ,REMOCAO E BASE DE CONCRETO.</v>
          </cell>
          <cell r="C1931" t="str">
            <v>Un</v>
          </cell>
          <cell r="D1931">
            <v>85.662499999999994</v>
          </cell>
          <cell r="E1931">
            <v>68.53</v>
          </cell>
          <cell r="F1931" t="str">
            <v>EMLURB</v>
          </cell>
        </row>
        <row r="1932">
          <cell r="A1932" t="str">
            <v/>
          </cell>
          <cell r="D1932">
            <v>0</v>
          </cell>
        </row>
        <row r="1933">
          <cell r="A1933" t="str">
            <v>17.05.010</v>
          </cell>
          <cell r="B1933" t="str">
            <v>FORNECIMENTO E ASSENTAMENTO DE BALANCO MIRIM COM 01 CADEIRA REF. 097, GIRASSOL OU SIMILAR, INCLUSIVE PINTURA E TRANSPORTE PARA REGIAO ME TROPOLITANA DO GRANDE RECIFE.</v>
          </cell>
          <cell r="C1933" t="str">
            <v>Un</v>
          </cell>
          <cell r="D1933">
            <v>226.21250000000001</v>
          </cell>
          <cell r="E1933">
            <v>180.97</v>
          </cell>
          <cell r="F1933" t="str">
            <v>EMLURB</v>
          </cell>
        </row>
        <row r="1934">
          <cell r="A1934" t="str">
            <v/>
          </cell>
          <cell r="D1934">
            <v>0</v>
          </cell>
        </row>
        <row r="1935">
          <cell r="A1935" t="str">
            <v>17.05.020</v>
          </cell>
          <cell r="B1935" t="str">
            <v>FORNECIMENTO E ASSENTAMENTO DE BALANCO MIRIM COM 02 CADEIRAS REF. 098, GIRASSOL OU SIMILAR INCLUSIVE PINTURA E TRANSPORTE PARA REGIAO ME TROPOLITANA DO GRANDE RECIFE.</v>
          </cell>
          <cell r="C1935" t="str">
            <v>Un</v>
          </cell>
          <cell r="D1935">
            <v>437.46250000000003</v>
          </cell>
          <cell r="E1935">
            <v>349.97</v>
          </cell>
          <cell r="F1935" t="str">
            <v>EMLURB</v>
          </cell>
        </row>
        <row r="1936">
          <cell r="A1936" t="str">
            <v/>
          </cell>
          <cell r="D1936">
            <v>0</v>
          </cell>
        </row>
        <row r="1937">
          <cell r="A1937" t="str">
            <v>17.05.030</v>
          </cell>
          <cell r="B1937" t="str">
            <v>FORNECIMENTO E ASSENTAMENTO DE BALANCO MIRIM COM 03 CADEIRAS REF. 099, GIRASSOL OU SIMILAR INCLUSIVE PINTURA E TRANSPORTE PARA REGIAO METROPOLITANA DO GRANDE RECIFE.</v>
          </cell>
          <cell r="C1937" t="str">
            <v>Un</v>
          </cell>
          <cell r="D1937">
            <v>593.71250000000009</v>
          </cell>
          <cell r="E1937">
            <v>474.97</v>
          </cell>
          <cell r="F1937" t="str">
            <v>EMLURB</v>
          </cell>
        </row>
        <row r="1938">
          <cell r="A1938" t="str">
            <v/>
          </cell>
          <cell r="D1938">
            <v>0</v>
          </cell>
        </row>
        <row r="1939">
          <cell r="A1939" t="str">
            <v>17.05.040</v>
          </cell>
          <cell r="B1939" t="str">
            <v>FORNECIMENTO E ASSENTAMENTO DE BALANCO COLEGIAL COM 02 CADEIRAS REF. 120,GIRASSOL OU SIMILAR,INCLUSIVE PINTURA E TRANSPORTE PARA REGIAO METROPOLITANA DO GRANDE RECIFE.</v>
          </cell>
          <cell r="C1939" t="str">
            <v>Un</v>
          </cell>
          <cell r="D1939">
            <v>606.21250000000009</v>
          </cell>
          <cell r="E1939">
            <v>484.97</v>
          </cell>
          <cell r="F1939" t="str">
            <v>EMLURB</v>
          </cell>
        </row>
        <row r="1940">
          <cell r="A1940" t="str">
            <v/>
          </cell>
          <cell r="D1940">
            <v>0</v>
          </cell>
        </row>
        <row r="1941">
          <cell r="A1941" t="str">
            <v>17.05.050</v>
          </cell>
          <cell r="B1941" t="str">
            <v>FORNECIMENTO E ASSENTAMENTO DE BALANCO COLEGIAL COM 03 CADEIRAS REF. 121,GIRASSOL OU SIMILAR,INCLUSIVE PINTURA E TRANSPORTE PARA REGIAO METROPOLITANA DO GRANDE RECIFE.</v>
          </cell>
          <cell r="C1941" t="str">
            <v>Un</v>
          </cell>
          <cell r="D1941">
            <v>718.71250000000009</v>
          </cell>
          <cell r="E1941">
            <v>574.97</v>
          </cell>
          <cell r="F1941" t="str">
            <v>EMLURB</v>
          </cell>
        </row>
        <row r="1942">
          <cell r="A1942" t="str">
            <v/>
          </cell>
          <cell r="D1942">
            <v>0</v>
          </cell>
        </row>
        <row r="1943">
          <cell r="A1943" t="str">
            <v>17.05.060</v>
          </cell>
          <cell r="B1943" t="str">
            <v>FORNECIMENTO E ASSENTAMENTO DE BALANCO COLEGIAL COM 04 CADEIRAS REF. 122,GIRASSOL OU SIMILAR,INCLUSIVE PINTURA E TRANSPORTE PARA REGIAO METROPOLITANA DO GRANDE RECIFE.</v>
          </cell>
          <cell r="C1943" t="str">
            <v>Un</v>
          </cell>
          <cell r="D1943">
            <v>843.71250000000009</v>
          </cell>
          <cell r="E1943">
            <v>674.97</v>
          </cell>
          <cell r="F1943" t="str">
            <v>EMLURB</v>
          </cell>
        </row>
        <row r="1944">
          <cell r="A1944" t="str">
            <v/>
          </cell>
          <cell r="D1944">
            <v>0</v>
          </cell>
        </row>
        <row r="1945">
          <cell r="A1945" t="str">
            <v>17.05.070</v>
          </cell>
          <cell r="B1945" t="str">
            <v>FORNECIMENTO E ASSENTAMENTO DE CARROSSEL STAND TAMANHO PEQUENO REF. 130,GIRASSOL OU SIMILAR,INCLUSIVE PINTURA E TRANSPORTE PARA REGIAO METROPOLITANA DO GRANDE RECIFE.</v>
          </cell>
          <cell r="C1945" t="str">
            <v>Un</v>
          </cell>
          <cell r="D1945">
            <v>801.375</v>
          </cell>
          <cell r="E1945">
            <v>641.1</v>
          </cell>
          <cell r="F1945" t="str">
            <v>EMLURB</v>
          </cell>
        </row>
        <row r="1946">
          <cell r="A1946" t="str">
            <v/>
          </cell>
          <cell r="D1946">
            <v>0</v>
          </cell>
        </row>
        <row r="1947">
          <cell r="A1947" t="str">
            <v>17.05.080</v>
          </cell>
          <cell r="B1947" t="str">
            <v>FORNECIMENTO E ASSENTAMENTO DE CARROSSEL STAND TAMANHO MEDIO REF. 131,GIRASSOL OU SIMILAR,INCLUSIVE PINTURA E TRANSPORTE PARA REGIAO METROPOLITANA DO GRANDE RECIFE.</v>
          </cell>
          <cell r="C1947" t="str">
            <v>Un</v>
          </cell>
          <cell r="D1947">
            <v>926.375</v>
          </cell>
          <cell r="E1947">
            <v>741.1</v>
          </cell>
          <cell r="F1947" t="str">
            <v>EMLURB</v>
          </cell>
        </row>
        <row r="1948">
          <cell r="A1948" t="str">
            <v/>
          </cell>
          <cell r="D1948">
            <v>0</v>
          </cell>
        </row>
        <row r="1949">
          <cell r="A1949" t="str">
            <v>17.05.090</v>
          </cell>
          <cell r="B1949" t="str">
            <v>FORNECIMENTO E ASSENTAMENTO DE CARROSSEL STAND TAMANHO GRANDE REF. 132,GIRASSOL OU SIMILAR,INCLUSIVE PINTURA E TRANSPORTE PARA REGIAO METROPOLITANA DO GRANDE RECIFE.</v>
          </cell>
          <cell r="C1949" t="str">
            <v>Un</v>
          </cell>
          <cell r="D1949">
            <v>1088.875</v>
          </cell>
          <cell r="E1949">
            <v>871.1</v>
          </cell>
          <cell r="F1949" t="str">
            <v>EMLURB</v>
          </cell>
        </row>
        <row r="1950">
          <cell r="A1950" t="str">
            <v/>
          </cell>
          <cell r="D1950">
            <v>0</v>
          </cell>
        </row>
        <row r="1951">
          <cell r="A1951" t="str">
            <v>17.05.100</v>
          </cell>
          <cell r="B1951" t="str">
            <v>FORNECIMENTO E ASSENTAMENTO DE ESCORREGO MIRIM COM RAMPA DE 1.50M REF.180,GIRASSOL OU SIMILAR,INCLUSIVE PINTURA E TRANSPORTE PARA REGIAO METROPOLITANA DO GRANDE RECIFE.</v>
          </cell>
          <cell r="C1951" t="str">
            <v>Un</v>
          </cell>
          <cell r="D1951">
            <v>443.71250000000003</v>
          </cell>
          <cell r="E1951">
            <v>354.97</v>
          </cell>
          <cell r="F1951" t="str">
            <v>EMLURB</v>
          </cell>
        </row>
        <row r="1952">
          <cell r="A1952" t="str">
            <v/>
          </cell>
          <cell r="D1952">
            <v>0</v>
          </cell>
        </row>
        <row r="1953">
          <cell r="A1953" t="str">
            <v>17.05.110</v>
          </cell>
          <cell r="B1953" t="str">
            <v>FORNECIMENTO E ASSENTAMENTO DE ESCORRREGO MEDIO COM RAMPA DE 2.00M REF. 181, GIRASSOL OU SIMILAR,INCLUSIVE PINTURA E TRANSPORTE PARA REGIAO METROPOLITANA DO GRANDE RECIFE.</v>
          </cell>
          <cell r="C1953" t="str">
            <v>Un</v>
          </cell>
          <cell r="D1953">
            <v>581.21250000000009</v>
          </cell>
          <cell r="E1953">
            <v>464.97</v>
          </cell>
          <cell r="F1953" t="str">
            <v>EMLURB</v>
          </cell>
        </row>
        <row r="1954">
          <cell r="A1954" t="str">
            <v/>
          </cell>
          <cell r="D1954">
            <v>0</v>
          </cell>
        </row>
        <row r="1955">
          <cell r="A1955" t="str">
            <v>17.05.120</v>
          </cell>
          <cell r="B1955" t="str">
            <v>FORNECIMENTO E ASSENTAMENTO DE ESCORREGO GRANDE COM RAMPA DE 3.00M REF. 182,GIRASSOL OU SIMILAR,INCLUSIVE PINTURA E TRANSPORTE PARA REGIAO METROPOLITANA DO GRANDE RECIFE.</v>
          </cell>
          <cell r="C1955" t="str">
            <v>Un</v>
          </cell>
          <cell r="D1955">
            <v>762.46250000000009</v>
          </cell>
          <cell r="E1955">
            <v>609.97</v>
          </cell>
          <cell r="F1955" t="str">
            <v>EMLURB</v>
          </cell>
        </row>
        <row r="1956">
          <cell r="A1956" t="str">
            <v/>
          </cell>
          <cell r="D1956">
            <v>0</v>
          </cell>
        </row>
        <row r="1957">
          <cell r="A1957" t="str">
            <v>17.05.130</v>
          </cell>
          <cell r="B1957" t="str">
            <v>FORNECIMENTO E ASSENTAMENTO DE ESCORREGO COM RAMPA DE 4.00M REF.183, GIRASSOL OU SIMILAR, INCLUSIVE PINTURA E TRANSPORTE PARA REGIAO METROPOLITANA DO GRANDE RECIFE.</v>
          </cell>
          <cell r="C1957" t="str">
            <v>Un</v>
          </cell>
          <cell r="D1957">
            <v>1006.2125000000001</v>
          </cell>
          <cell r="E1957">
            <v>804.97</v>
          </cell>
          <cell r="F1957" t="str">
            <v>EMLURB</v>
          </cell>
        </row>
        <row r="1958">
          <cell r="A1958" t="str">
            <v/>
          </cell>
          <cell r="D1958">
            <v>0</v>
          </cell>
        </row>
        <row r="1959">
          <cell r="A1959" t="str">
            <v>17.05.140</v>
          </cell>
          <cell r="B1959" t="str">
            <v>FORNECIMENTO E ASSENTAMENTO DE ESCADA VERTICAL L ALTURA 2.00M REF. 190,GIRASSOL OU SIMILAR,INCLUSIVE PINTURA E TRANSPORTE PARA REGIAO METROPOLITANA DO GRANDE RECIFE.</v>
          </cell>
          <cell r="C1959" t="str">
            <v>Un</v>
          </cell>
          <cell r="D1959">
            <v>385.22500000000002</v>
          </cell>
          <cell r="E1959">
            <v>308.18</v>
          </cell>
          <cell r="F1959" t="str">
            <v>EMLURB</v>
          </cell>
        </row>
        <row r="1960">
          <cell r="A1960" t="str">
            <v/>
          </cell>
          <cell r="D1960">
            <v>0</v>
          </cell>
        </row>
        <row r="1961">
          <cell r="A1961" t="str">
            <v>17.05.150</v>
          </cell>
          <cell r="B1961" t="str">
            <v>FORNECIMENTO E ASSENTAMENTO DE ESCADA VERTICAL L ALTURA 3.00M REF. 191,GIRASSOL OU SIMILAR,INCLUSIVE PINTURA E TRANSPORTE PARA REGIAO METROPOLITANA DO GRANDE RECIFE.</v>
          </cell>
          <cell r="C1961" t="str">
            <v>Un</v>
          </cell>
          <cell r="D1961">
            <v>583.97500000000002</v>
          </cell>
          <cell r="E1961">
            <v>467.18</v>
          </cell>
          <cell r="F1961" t="str">
            <v>EMLURB</v>
          </cell>
        </row>
        <row r="1962">
          <cell r="A1962" t="str">
            <v/>
          </cell>
          <cell r="D1962">
            <v>0</v>
          </cell>
        </row>
        <row r="1963">
          <cell r="A1963" t="str">
            <v>17.05.160</v>
          </cell>
          <cell r="B1963" t="str">
            <v>FORNECIMENTO E ASSENTAMENTO DE ESCADA HORIZONTAL U ALTURA 2.00M REF. 192,GIRASSOL OU SIMILAR,INCLUSIVE PINTURA E TRANSPORTE PARA REGIAO METROPOLITANA DO GRANDE RECIFE.</v>
          </cell>
          <cell r="C1963" t="str">
            <v>Un</v>
          </cell>
          <cell r="D1963">
            <v>587.46250000000009</v>
          </cell>
          <cell r="E1963">
            <v>469.97</v>
          </cell>
          <cell r="F1963" t="str">
            <v>EMLURB</v>
          </cell>
        </row>
        <row r="1964">
          <cell r="A1964" t="str">
            <v/>
          </cell>
          <cell r="D1964">
            <v>0</v>
          </cell>
        </row>
        <row r="1965">
          <cell r="A1965" t="str">
            <v>17.05.170</v>
          </cell>
          <cell r="B1965" t="str">
            <v>FORNECIMENTO E ASSENTAMENTO DE ESCADA HORIZONTAL U ALTURA 3.00M REF. 193,GIRASSOL OU SIMILAR,INCLUSIVE PINTURA E TRANSPORTE PARA REGIAO METROPOLITANA DO GRANDE RECIFE.</v>
          </cell>
          <cell r="C1965" t="str">
            <v>Un</v>
          </cell>
          <cell r="D1965">
            <v>718.71250000000009</v>
          </cell>
          <cell r="E1965">
            <v>574.97</v>
          </cell>
          <cell r="F1965" t="str">
            <v>EMLURB</v>
          </cell>
        </row>
        <row r="1966">
          <cell r="A1966" t="str">
            <v/>
          </cell>
          <cell r="D1966">
            <v>0</v>
          </cell>
        </row>
        <row r="1967">
          <cell r="A1967" t="str">
            <v>17.05.180</v>
          </cell>
          <cell r="B1967" t="str">
            <v>FORNECIMENTO E ASSENTAMENTO DE ESCADA VERTICAL Y ALTURA 3.00M REF. 194,GIRASSOL OU SIMILAR,INCLUSIVE PINTURA E TRANSPORTE PARA REGIAO METROPOLITANA DO GRANDE RECIFE.</v>
          </cell>
          <cell r="C1967" t="str">
            <v>Un</v>
          </cell>
          <cell r="D1967">
            <v>818.71250000000009</v>
          </cell>
          <cell r="E1967">
            <v>654.97</v>
          </cell>
          <cell r="F1967" t="str">
            <v>EMLURB</v>
          </cell>
        </row>
        <row r="1968">
          <cell r="A1968" t="str">
            <v/>
          </cell>
          <cell r="D1968">
            <v>0</v>
          </cell>
        </row>
        <row r="1969">
          <cell r="A1969" t="str">
            <v>17.05.190</v>
          </cell>
          <cell r="B1969" t="str">
            <v>FORNECIMENTO E ASSENTAMENTO DE GANGORRA MIRIM COM 01 PECA REF. 200,GIRASSOL OU SIMILAR, INCLUSIVE PINTURA E TRANSPORTE PARA REGIAO METROPOLITANA DO GRANDE RECIFE.</v>
          </cell>
          <cell r="C1969" t="str">
            <v>Un</v>
          </cell>
          <cell r="D1969">
            <v>388.71250000000003</v>
          </cell>
          <cell r="E1969">
            <v>310.97000000000003</v>
          </cell>
          <cell r="F1969" t="str">
            <v>EMLURB</v>
          </cell>
        </row>
        <row r="1970">
          <cell r="A1970" t="str">
            <v/>
          </cell>
          <cell r="D1970">
            <v>0</v>
          </cell>
        </row>
        <row r="1971">
          <cell r="A1971" t="str">
            <v>17.05.200</v>
          </cell>
          <cell r="B1971" t="str">
            <v>FORNECIMENTO E ASSENTAMENTO DE GANGORRA MIRIM COM 02 PECAS REF. 201,GIRASSOL OU SIMILAR,INCLUSIVE PINTURA E TRANSPORTE PARA REGIAO METROPOLITANA DO GRANDE RECIFE.</v>
          </cell>
          <cell r="C1971" t="str">
            <v>Un</v>
          </cell>
          <cell r="D1971">
            <v>551.21250000000009</v>
          </cell>
          <cell r="E1971">
            <v>440.97</v>
          </cell>
          <cell r="F1971" t="str">
            <v>EMLURB</v>
          </cell>
        </row>
        <row r="1972">
          <cell r="A1972" t="str">
            <v/>
          </cell>
          <cell r="D1972">
            <v>0</v>
          </cell>
        </row>
        <row r="1973">
          <cell r="A1973" t="str">
            <v>17.05.210</v>
          </cell>
          <cell r="B1973" t="str">
            <v>FORNECIMENTO E ASSENTAMENTO DE GANGORRA MIRIM COM 03 PECAS REF. 202,GIRASSOL OU SIMILAR,INCLUSIVE PINTURA E TRANSPORTE PARA REGIAO METROPOLITANA DO GRANDE RECIFE.</v>
          </cell>
          <cell r="C1973" t="str">
            <v>Un</v>
          </cell>
          <cell r="D1973">
            <v>713.71250000000009</v>
          </cell>
          <cell r="E1973">
            <v>570.97</v>
          </cell>
          <cell r="F1973" t="str">
            <v>EMLURB</v>
          </cell>
        </row>
        <row r="1974">
          <cell r="A1974" t="str">
            <v/>
          </cell>
          <cell r="D1974">
            <v>0</v>
          </cell>
        </row>
        <row r="1975">
          <cell r="A1975" t="str">
            <v>17.05.220</v>
          </cell>
          <cell r="B1975" t="str">
            <v>FORNECIMENTO E ASSENTAMENTO DE GANGORRA STAND COM 02 PECAS REF. 203,GIRASSOL OU SIMILAR,INCLUSIVE PINTURA E TRANSPORTE PARA REGIAO METROPOLITANA DO GRANDE RECIFE.</v>
          </cell>
          <cell r="C1975" t="str">
            <v>Un</v>
          </cell>
          <cell r="D1975">
            <v>713.71250000000009</v>
          </cell>
          <cell r="E1975">
            <v>570.97</v>
          </cell>
          <cell r="F1975" t="str">
            <v>EMLURB</v>
          </cell>
        </row>
        <row r="1976">
          <cell r="A1976" t="str">
            <v/>
          </cell>
          <cell r="D1976">
            <v>0</v>
          </cell>
        </row>
        <row r="1977">
          <cell r="A1977" t="str">
            <v>17.05.230</v>
          </cell>
          <cell r="B1977" t="str">
            <v>FORNECIMENTO E ASSENTAMENTO DE GANGORRA STAND COM 03 PECAS REF. 204,GIRASSOL OU SIMILAR,INCLUSIVE PINTURA E TRANSPORTE PARA REGIAO METROPOLITANA DO GRANDE RECIFE.</v>
          </cell>
          <cell r="C1977" t="str">
            <v>Un</v>
          </cell>
          <cell r="D1977">
            <v>843.71250000000009</v>
          </cell>
          <cell r="E1977">
            <v>674.97</v>
          </cell>
          <cell r="F1977" t="str">
            <v>EMLURB</v>
          </cell>
        </row>
        <row r="1978">
          <cell r="A1978" t="str">
            <v/>
          </cell>
          <cell r="D1978">
            <v>0</v>
          </cell>
        </row>
        <row r="1979">
          <cell r="A1979" t="str">
            <v>17.05.240</v>
          </cell>
          <cell r="B1979" t="str">
            <v>FORNECIMENTO E ASSENTAMENTO DE GANGORRA STAND COM 04 PECAS REF. 205,GIRASSOL OU SIMILAR,INCLUSIVE PINTURA E TRANSPORTE PARA REGIAO METROPOLITANA DO GRANDE RECIFE.</v>
          </cell>
          <cell r="C1979" t="str">
            <v>Un</v>
          </cell>
          <cell r="D1979">
            <v>1006.2125000000001</v>
          </cell>
          <cell r="E1979">
            <v>804.97</v>
          </cell>
          <cell r="F1979" t="str">
            <v>EMLURB</v>
          </cell>
        </row>
        <row r="1980">
          <cell r="A1980" t="str">
            <v/>
          </cell>
          <cell r="D1980">
            <v>0</v>
          </cell>
        </row>
        <row r="1981">
          <cell r="A1981" t="str">
            <v>17.05.250</v>
          </cell>
          <cell r="B1981" t="str">
            <v>FORNECIMENTO E ASSENTAMENTO DE GAIOLA COM (1.20 X 1.20 X 2.50)M REF. 220,GIRASSOL OU SI MILAR,INCLUSIVE PINTURA E TRANSPORTE PARA REGIAO METROPOLITANA DO GRANDE RECIFE.</v>
          </cell>
          <cell r="C1981" t="str">
            <v>Un</v>
          </cell>
          <cell r="D1981">
            <v>892.03750000000002</v>
          </cell>
          <cell r="E1981">
            <v>713.63</v>
          </cell>
          <cell r="F1981" t="str">
            <v>EMLURB</v>
          </cell>
        </row>
        <row r="1982">
          <cell r="A1982" t="str">
            <v/>
          </cell>
          <cell r="D1982">
            <v>0</v>
          </cell>
        </row>
        <row r="1983">
          <cell r="A1983" t="str">
            <v>17.05.260</v>
          </cell>
          <cell r="B1983" t="str">
            <v>FORNECIMENTO E ASSENTAMENTO DE GAIOLA COM (1.40 X 1.40 X 2.50)M REF. 221,GIRASSOL OU SI MILAR,INCLUSIVE PINTURA E TRANSPORTE PARA REGIAO METROPOLITANA DO GRANDE RECIFE.</v>
          </cell>
          <cell r="C1983" t="str">
            <v>Un</v>
          </cell>
          <cell r="D1983">
            <v>1054.5374999999999</v>
          </cell>
          <cell r="E1983">
            <v>843.63</v>
          </cell>
          <cell r="F1983" t="str">
            <v>EMLURB</v>
          </cell>
        </row>
        <row r="1984">
          <cell r="A1984" t="str">
            <v/>
          </cell>
          <cell r="D1984">
            <v>0</v>
          </cell>
        </row>
        <row r="1985">
          <cell r="A1985" t="str">
            <v>17.05.270</v>
          </cell>
          <cell r="B1985" t="str">
            <v>FORNECIMENTO E ASSENTAMENTO DE GAIOLA COM (1.60 X 1.60 X 2.50)M, REF. 222, GIRASSOL OU SIMILAR, INCLUSIVE PINTURA E TRANSPORTE PARA REGIAO METROPOLITANA DO GRANDE RECIFE.</v>
          </cell>
          <cell r="C1985" t="str">
            <v>Un</v>
          </cell>
          <cell r="D1985">
            <v>1217.0374999999999</v>
          </cell>
          <cell r="E1985">
            <v>973.63</v>
          </cell>
          <cell r="F1985" t="str">
            <v>EMLURB</v>
          </cell>
        </row>
        <row r="1986">
          <cell r="A1986" t="str">
            <v/>
          </cell>
          <cell r="D1986">
            <v>0</v>
          </cell>
        </row>
        <row r="1987">
          <cell r="A1987" t="str">
            <v>17.05.280</v>
          </cell>
          <cell r="B1987" t="str">
            <v>FORNECIMENTO E ASSENTAMENTO DE BARRAS PARA FUTEBOL DE SALAO (MOVEIS), TUBO 1 1/2 POL, REF. 410,GIRASSOL OU SIMILAR,INCLUSIVE PINTURA E TRANSPORTE PARA REGIAO METROPOLITANA DO GRANDE RECIFE.</v>
          </cell>
          <cell r="C1987" t="str">
            <v>PAR</v>
          </cell>
          <cell r="D1987">
            <v>1099.4375</v>
          </cell>
          <cell r="E1987">
            <v>879.55</v>
          </cell>
          <cell r="F1987" t="str">
            <v>EMLURB</v>
          </cell>
        </row>
        <row r="1988">
          <cell r="A1988" t="str">
            <v/>
          </cell>
          <cell r="D1988">
            <v>0</v>
          </cell>
        </row>
        <row r="1989">
          <cell r="A1989" t="str">
            <v>17.05.290</v>
          </cell>
          <cell r="B1989" t="str">
            <v>FORNECIMENTO E ASSENTAMENTO DE BARRAS PARA FUTEBOL DE SALAO (MOVEIS) TUBO 2 POL,REF.411,GIRASSOL OU SIMILAR,INCLUSIVE PINTURA E TRANSPORTE PARA REGIAO METROPOLITANA DO GRANDE RECIFE.</v>
          </cell>
          <cell r="C1989" t="str">
            <v>PAR</v>
          </cell>
          <cell r="D1989">
            <v>1399.4375</v>
          </cell>
          <cell r="E1989">
            <v>1119.55</v>
          </cell>
          <cell r="F1989" t="str">
            <v>EMLURB</v>
          </cell>
        </row>
        <row r="1990">
          <cell r="A1990" t="str">
            <v/>
          </cell>
          <cell r="D1990">
            <v>0</v>
          </cell>
        </row>
        <row r="1991">
          <cell r="A1991" t="str">
            <v>17.05.291</v>
          </cell>
          <cell r="B1991" t="str">
            <v>FORNECIMENTO E FIXAÇÃO DE ABRAÇADEIRA METÁLICA TIPO "U", PARA TUBO DE 2", FIXADA EM CONCRETO ATRAVÉS DE DOIS CHUMBADORES TIPO PARABOLT EXPANSIVO COM PARAFUSO GALVANIZADO 3/8" E COMPRIMENTO 80MM</v>
          </cell>
          <cell r="C1991" t="str">
            <v>Cj</v>
          </cell>
          <cell r="D1991">
            <v>9.4625000000000004</v>
          </cell>
          <cell r="E1991">
            <v>7.57</v>
          </cell>
          <cell r="F1991" t="str">
            <v>SEDUC</v>
          </cell>
        </row>
        <row r="1992">
          <cell r="A1992" t="str">
            <v/>
          </cell>
          <cell r="D1992">
            <v>0</v>
          </cell>
        </row>
        <row r="1993">
          <cell r="A1993" t="str">
            <v>17.05.300</v>
          </cell>
          <cell r="B1993" t="str">
            <v>FORNECIMENTO E ASSENTAMENTO DE BARRAS PARA FUTEBOL DE SALAO (MOVEIS),TUBO 3 POL, REF. 412, GIRASSOL OU SIMILAR,INCLUSIVE PINTURA E TRANSPORTE PARA REGIAO METROPOLITANA DO GRANDE RECIFE.</v>
          </cell>
          <cell r="C1993" t="str">
            <v>PAR</v>
          </cell>
          <cell r="D1993">
            <v>1886.9375</v>
          </cell>
          <cell r="E1993">
            <v>1509.55</v>
          </cell>
          <cell r="F1993" t="str">
            <v>EMLURB</v>
          </cell>
        </row>
        <row r="1994">
          <cell r="A1994" t="str">
            <v/>
          </cell>
          <cell r="D1994">
            <v>0</v>
          </cell>
        </row>
        <row r="1995">
          <cell r="A1995" t="str">
            <v>17.05.301</v>
          </cell>
          <cell r="B1995" t="str">
            <v>FORNECIMENTO E FIXAÇÃO DE ABRAÇADEIRA METÁLICA TIPO "U", PARA TUBO DE 3", FIXADA EM CONCRETO ATRAVÉS DE DOIS CHUMBADORES TIPO PARABOLT EXPANSIVO COM PARAFUSO GALVANIZADO 3/8" E COMPRIMENTO 80MM</v>
          </cell>
          <cell r="C1995" t="str">
            <v>Cj</v>
          </cell>
          <cell r="D1995">
            <v>9.5749999999999993</v>
          </cell>
          <cell r="E1995">
            <v>7.66</v>
          </cell>
          <cell r="F1995" t="str">
            <v>SEDUC</v>
          </cell>
        </row>
        <row r="1996">
          <cell r="A1996" t="str">
            <v/>
          </cell>
          <cell r="D1996">
            <v>0</v>
          </cell>
        </row>
        <row r="1997">
          <cell r="A1997" t="str">
            <v>17.05.310</v>
          </cell>
          <cell r="B1997" t="str">
            <v>FORNECIMENTO E ASSENTAMENTO DE BARRAS PARA FUTEBOL DE CAMPO SOCIETY,TUBO 4 POL,REF. 413,GIRASSOL OU SIMILAR, INCLUSIVE PINTURA E TRANSPORTE PARA REGIAO METROPOLITANA DO GRANDE RECIFE.</v>
          </cell>
          <cell r="C1997" t="str">
            <v>PAR</v>
          </cell>
          <cell r="D1997">
            <v>2378.0500000000002</v>
          </cell>
          <cell r="E1997">
            <v>1902.44</v>
          </cell>
          <cell r="F1997" t="str">
            <v>EMLURB</v>
          </cell>
        </row>
        <row r="1998">
          <cell r="A1998" t="str">
            <v/>
          </cell>
          <cell r="D1998">
            <v>0</v>
          </cell>
        </row>
        <row r="1999">
          <cell r="A1999" t="str">
            <v>17.05.320</v>
          </cell>
          <cell r="B1999" t="str">
            <v>FORNECIMENTO E ASSENTAMENTO DE BARRAS PARA FUTEBOL DE CAMPO OFICIAL,TUBO 4 POL,REF. 414,GIRASSOL OU SIMILAR, INCLUSIVE PINTURA E TRANSPORTE PARA REGIAO METROPOLITANA DO GRANDE RECIFE.</v>
          </cell>
          <cell r="C1999" t="str">
            <v>PAR</v>
          </cell>
          <cell r="D1999">
            <v>3503.05</v>
          </cell>
          <cell r="E1999">
            <v>2802.44</v>
          </cell>
          <cell r="F1999" t="str">
            <v>EMLURB</v>
          </cell>
        </row>
        <row r="2000">
          <cell r="A2000" t="str">
            <v/>
          </cell>
          <cell r="D2000">
            <v>0</v>
          </cell>
        </row>
        <row r="2001">
          <cell r="A2001" t="str">
            <v>17.05.330</v>
          </cell>
          <cell r="B2001" t="str">
            <v>FORNECIMENTO E ASSENTAMENTO DE TRAVES PARA VOLEIBOL,TUBO 2 POL,REF. 400, GIRASSOL OU SIMILAR,INCLUSIVE PINTURA E TRANSPORTE PARA REGIAO METROPOLITANA DO GRANDE RECIFE.</v>
          </cell>
          <cell r="C2001" t="str">
            <v>PAR</v>
          </cell>
          <cell r="D2001">
            <v>702.72499999999991</v>
          </cell>
          <cell r="E2001">
            <v>562.17999999999995</v>
          </cell>
          <cell r="F2001" t="str">
            <v>EMLURB</v>
          </cell>
        </row>
        <row r="2002">
          <cell r="A2002" t="str">
            <v/>
          </cell>
          <cell r="D2002">
            <v>0</v>
          </cell>
        </row>
        <row r="2003">
          <cell r="A2003" t="str">
            <v>17.05.340</v>
          </cell>
          <cell r="B2003" t="str">
            <v>FORNECIMENTO E ASSENTAMENTO DE TRAVES PARA VOLEIBOL,TUBO 3 POL,REF. 401, GIRASSOL OU SIMILAR,INCLUSIVE PINTURA E TRANSPORTE PARA REGIAO METROPOLITANA DO GRANDE RECIFE.</v>
          </cell>
          <cell r="C2003" t="str">
            <v>PAR</v>
          </cell>
          <cell r="D2003">
            <v>915.22499999999991</v>
          </cell>
          <cell r="E2003">
            <v>732.18</v>
          </cell>
          <cell r="F2003" t="str">
            <v>EMLURB</v>
          </cell>
        </row>
        <row r="2004">
          <cell r="A2004" t="str">
            <v/>
          </cell>
          <cell r="D2004">
            <v>0</v>
          </cell>
        </row>
        <row r="2005">
          <cell r="A2005" t="str">
            <v>17.05.350</v>
          </cell>
          <cell r="B2005" t="str">
            <v>FORNECIMENTO E ASSENTAMENTO DE TABELA PARA BASQUETE (OFICIAL) REF. 420 COM ARO PARA TABELA REF. 422,GIRASSOL OU SIMILAR,INCLUSIVE PINTURA E TRANSPORTE PARA REGIAO METROPOLITANA DO GRANDE RECIFE.</v>
          </cell>
          <cell r="C2005" t="str">
            <v>PAR</v>
          </cell>
          <cell r="D2005">
            <v>1370.4124999999999</v>
          </cell>
          <cell r="E2005">
            <v>1096.33</v>
          </cell>
          <cell r="F2005" t="str">
            <v>EMLURB</v>
          </cell>
        </row>
        <row r="2006">
          <cell r="A2006" t="str">
            <v/>
          </cell>
          <cell r="D2006">
            <v>0</v>
          </cell>
        </row>
        <row r="2007">
          <cell r="A2007" t="str">
            <v>17.05.360</v>
          </cell>
          <cell r="B2007" t="str">
            <v>FORNECIMENTO E ASSENTAMENTO DE ESTRUTURA PARA BASQUETE FIXA REF. 430 E TABELA PARA BASQUETE (OFICIAL) REF.420 COM ARO PARA TABELA REF.422 GIRASSOL OU SIMILAR,INCLUSIVE PINTURA E TRANSPORTE PARA REGIAO METROPOLITANA DO GRANDE RECIFE.</v>
          </cell>
          <cell r="C2007" t="str">
            <v>PAR</v>
          </cell>
          <cell r="D2007">
            <v>3607.0875000000001</v>
          </cell>
          <cell r="E2007">
            <v>2885.67</v>
          </cell>
          <cell r="F2007" t="str">
            <v>EMLURB</v>
          </cell>
        </row>
        <row r="2008">
          <cell r="A2008" t="str">
            <v/>
          </cell>
          <cell r="D2008">
            <v>0</v>
          </cell>
        </row>
        <row r="2009">
          <cell r="A2009" t="str">
            <v>17.05.366</v>
          </cell>
          <cell r="B2009" t="str">
            <v>FORNECIMENTO DE ESTRUTURA MÓVEL PARA TABELA DE BASQUETE EM TUBOS DE FERRO DIN 2440 3" E 2", SUPORTE PARA FIXAÇÃO DA TABELA EM CANTONEIRA L 2" X 1/4" ASTM A36, CONTRAPESO EM CHAPA ASTM A36, RODÍZIO DE FERRO FUNDIDO REVESTIDO COM POLIURETANO COM ROLDANA GIR</v>
          </cell>
          <cell r="C2009" t="str">
            <v>PAR</v>
          </cell>
          <cell r="D2009">
            <v>4687.5</v>
          </cell>
          <cell r="E2009">
            <v>3750</v>
          </cell>
          <cell r="F2009" t="str">
            <v>SEDUC</v>
          </cell>
        </row>
        <row r="2010">
          <cell r="A2010" t="str">
            <v/>
          </cell>
          <cell r="D2010">
            <v>0</v>
          </cell>
        </row>
        <row r="2011">
          <cell r="A2011" t="str">
            <v>17.05.370</v>
          </cell>
          <cell r="B2011" t="str">
            <v>FORNECIMENTO E ASSENTAMENTO DE MASTRO COM 5 M DE ALTURA REF. 530,GIRASSOL OU SIMILAR,INCLUSIVE PINTURA E TRANSPORTE PARA REGIAO METROPOLITANA DO GRANDE RECIFE.</v>
          </cell>
          <cell r="C2011" t="str">
            <v>Un</v>
          </cell>
          <cell r="D2011">
            <v>442.96249999999998</v>
          </cell>
          <cell r="E2011">
            <v>354.37</v>
          </cell>
          <cell r="F2011" t="str">
            <v>EMLURB</v>
          </cell>
        </row>
        <row r="2012">
          <cell r="A2012" t="str">
            <v/>
          </cell>
          <cell r="D2012">
            <v>0</v>
          </cell>
        </row>
        <row r="2013">
          <cell r="A2013" t="str">
            <v>17.05.380</v>
          </cell>
          <cell r="B2013" t="str">
            <v>FORNECIMENTO E ASSENTAMENTO DE MASTRO COM 6 M DE ALTURA REF. 531,GIRASSOL OU SIMILAR,INCLUSIVE PINTURA E TRANSPORTE PARA REGIAO METROPOLITANA DO GRANDE RECIFE.</v>
          </cell>
          <cell r="C2013" t="str">
            <v>Un</v>
          </cell>
          <cell r="D2013">
            <v>486.71249999999998</v>
          </cell>
          <cell r="E2013">
            <v>389.37</v>
          </cell>
          <cell r="F2013" t="str">
            <v>EMLURB</v>
          </cell>
        </row>
        <row r="2014">
          <cell r="A2014" t="str">
            <v/>
          </cell>
          <cell r="D2014">
            <v>0</v>
          </cell>
        </row>
        <row r="2015">
          <cell r="A2015" t="str">
            <v>17.05.390</v>
          </cell>
          <cell r="B2015" t="str">
            <v>FORNECIMENTO E ASSENTAMENTO DE MASTRO COM 7 M DE ALTURA REF. 532,GIRASSOL OU SIMILAR,INCLUSIVE PINTURA E TRANSPORTE PARA REGIAO METROPOLITANA DO GRANDE RECIFE.</v>
          </cell>
          <cell r="C2015" t="str">
            <v>Un</v>
          </cell>
          <cell r="D2015">
            <v>604.21249999999998</v>
          </cell>
          <cell r="E2015">
            <v>483.37</v>
          </cell>
          <cell r="F2015" t="str">
            <v>EMLURB</v>
          </cell>
        </row>
        <row r="2016">
          <cell r="A2016" t="str">
            <v/>
          </cell>
          <cell r="D2016">
            <v>0</v>
          </cell>
        </row>
        <row r="2017">
          <cell r="A2017" t="str">
            <v>17.05.400</v>
          </cell>
          <cell r="B2017" t="str">
            <v>FORNECIMENTO E ASSENTAMENTO DE MASTRO COM 8 M DE ALTURA REF. 533,GIRASSOL OU SIMILAR,INCLUSIVE PINTURA E TRANSPORTE PARA REGIAO METROPOLITANA DO GRANDE RECIFE.</v>
          </cell>
          <cell r="C2017" t="str">
            <v>Un</v>
          </cell>
          <cell r="D2017">
            <v>717.96249999999998</v>
          </cell>
          <cell r="E2017">
            <v>574.37</v>
          </cell>
          <cell r="F2017" t="str">
            <v>EMLURB</v>
          </cell>
        </row>
        <row r="2018">
          <cell r="A2018" t="str">
            <v/>
          </cell>
          <cell r="D2018">
            <v>0</v>
          </cell>
        </row>
        <row r="2019">
          <cell r="A2019" t="str">
            <v>17.07.010</v>
          </cell>
          <cell r="B2019" t="str">
            <v>FORNECIMENTO E ASSENTAMENTO DE GRADIL E/OU PORTAO COM FERRAGENS, MODELO AV 31/2000-OP 01 INCLUSIVE APARELHAMENTO E PINTURA COM ESMALTE SINTETICO DUAS DEMAOS.</v>
          </cell>
          <cell r="C2019" t="str">
            <v>m2</v>
          </cell>
          <cell r="D2019">
            <v>225.375</v>
          </cell>
          <cell r="E2019">
            <v>180.3</v>
          </cell>
          <cell r="F2019" t="str">
            <v>EMLURB</v>
          </cell>
        </row>
        <row r="2020">
          <cell r="A2020" t="str">
            <v/>
          </cell>
          <cell r="D2020">
            <v>0</v>
          </cell>
        </row>
        <row r="2021">
          <cell r="A2021" t="str">
            <v>17.07.020</v>
          </cell>
          <cell r="B2021" t="str">
            <v>FORNECIMENTO E ASSENTAMENTO DE GRADIL E/OU PORTAO COM FERRAGENS, MODELO AV 31/2000-OP 02 INCLUSIVE APARELHAMENTO E PINTURA COM ESMALTE SINTETICO DUAS DEMAOS.</v>
          </cell>
          <cell r="C2021" t="str">
            <v>m2</v>
          </cell>
          <cell r="D2021">
            <v>281.625</v>
          </cell>
          <cell r="E2021">
            <v>225.3</v>
          </cell>
          <cell r="F2021" t="str">
            <v>EMLURB</v>
          </cell>
        </row>
        <row r="2022">
          <cell r="A2022" t="str">
            <v/>
          </cell>
          <cell r="D2022">
            <v>0</v>
          </cell>
        </row>
        <row r="2023">
          <cell r="A2023" t="str">
            <v>17.07.030</v>
          </cell>
          <cell r="B2023" t="str">
            <v>FORNECIMENTO E ASSENTAMENTO DE GRADIL E/OU PORTAO COM FERRAGENS, MODELO AV 31/2000-OP 03 INCLUSIVE APARELHAMENTO E PINTURA COM ESMALTE SINTETICO DUAS DEMAOS.</v>
          </cell>
          <cell r="C2023" t="str">
            <v>m2</v>
          </cell>
          <cell r="D2023">
            <v>295.375</v>
          </cell>
          <cell r="E2023">
            <v>236.3</v>
          </cell>
          <cell r="F2023" t="str">
            <v>EMLURB</v>
          </cell>
        </row>
        <row r="2024">
          <cell r="A2024" t="str">
            <v/>
          </cell>
          <cell r="D2024">
            <v>0</v>
          </cell>
        </row>
        <row r="2025">
          <cell r="A2025" t="str">
            <v>17.08.010</v>
          </cell>
          <cell r="B2025" t="str">
            <v>FORNECIMENTO E ASSENTAMENTO DE CAIXA PRE-MOLDADA PARA AR CONDICIONADO, CAPACIDADE 7000BTU TIPO PADRAO (ABERTA).</v>
          </cell>
          <cell r="C2025" t="str">
            <v>Un</v>
          </cell>
          <cell r="D2025">
            <v>73.037499999999994</v>
          </cell>
          <cell r="E2025">
            <v>58.43</v>
          </cell>
          <cell r="F2025" t="str">
            <v>EMLURB</v>
          </cell>
        </row>
        <row r="2026">
          <cell r="A2026" t="str">
            <v/>
          </cell>
          <cell r="D2026">
            <v>0</v>
          </cell>
        </row>
        <row r="2027">
          <cell r="A2027" t="str">
            <v>17.08.020</v>
          </cell>
          <cell r="B2027" t="str">
            <v>FORNECIMENTO E ASSENTAMENTO DE CAIXA PRE-MOLDADA PARA AR CONDICIONADO, CAPACIDADE 10000/ 12000 BTU, TIPO PADRAO (ABERTA).</v>
          </cell>
          <cell r="C2027" t="str">
            <v>Un</v>
          </cell>
          <cell r="D2027">
            <v>90.95</v>
          </cell>
          <cell r="E2027">
            <v>72.760000000000005</v>
          </cell>
          <cell r="F2027" t="str">
            <v>EMLURB</v>
          </cell>
        </row>
        <row r="2028">
          <cell r="A2028" t="str">
            <v/>
          </cell>
          <cell r="D2028">
            <v>0</v>
          </cell>
        </row>
        <row r="2029">
          <cell r="A2029" t="str">
            <v>17.08.021</v>
          </cell>
          <cell r="B2029" t="str">
            <v>FORNECIMENTO E ASSENTAMENTO DE CAIXA PRÉ-MOLDADA DE CONCRETO PARA AR CONDICIONADO, CAPACIDADE 10000/21000 BTU´S 82X56X73CM - FECHADA - TECNOFORM OU SIMILAR.</v>
          </cell>
          <cell r="C2029" t="str">
            <v>Un</v>
          </cell>
          <cell r="D2029">
            <v>166</v>
          </cell>
          <cell r="E2029">
            <v>132.80000000000001</v>
          </cell>
          <cell r="F2029" t="str">
            <v>SEDUC</v>
          </cell>
        </row>
        <row r="2030">
          <cell r="A2030" t="str">
            <v/>
          </cell>
          <cell r="D2030">
            <v>0</v>
          </cell>
        </row>
        <row r="2031">
          <cell r="A2031" t="str">
            <v>17.08.030</v>
          </cell>
          <cell r="B2031" t="str">
            <v>FORNECIMENTO E ASSENTAMENTO DE CAIXA PRE-MOLDADA PARA AR CONDICIONADO, CAPACIDADE 21000 BTU TIPO PADRAO (ABERTA).</v>
          </cell>
          <cell r="C2031" t="str">
            <v>Un</v>
          </cell>
          <cell r="D2031">
            <v>130.53750000000002</v>
          </cell>
          <cell r="E2031">
            <v>104.43</v>
          </cell>
          <cell r="F2031" t="str">
            <v>EMLURB</v>
          </cell>
        </row>
        <row r="2032">
          <cell r="A2032" t="str">
            <v/>
          </cell>
          <cell r="D2032">
            <v>0</v>
          </cell>
        </row>
        <row r="2033">
          <cell r="A2033" t="str">
            <v>17.08.080</v>
          </cell>
          <cell r="B2033" t="str">
            <v>SUPORTE PARA APARELHO DE AR CONDICIONADO DE 0,65X0,65X0,50M, FIXADO EM MADEIRITE, CONFORME DETALHE SEDUC DEZ/2006, EM CANTONEIRA "L" 2"X1/4", TAMPO EM CHAPA 12 E BARRA CHATA DE 2"X1/4". SEM PINTURA.</v>
          </cell>
          <cell r="C2033" t="str">
            <v>Un</v>
          </cell>
          <cell r="D2033">
            <v>245.92500000000001</v>
          </cell>
          <cell r="E2033">
            <v>196.74</v>
          </cell>
          <cell r="F2033" t="str">
            <v>SEDUC</v>
          </cell>
        </row>
        <row r="2034">
          <cell r="A2034" t="str">
            <v/>
          </cell>
          <cell r="D2034">
            <v>0</v>
          </cell>
        </row>
        <row r="2035">
          <cell r="A2035" t="str">
            <v>17.09.010</v>
          </cell>
          <cell r="B2035" t="str">
            <v>FORNECIMENTO E ASSENTAMENTO DE COLETOR INDIVIDUAL  EM POLIETILENO PARA COLETA SELETIVA,COM CAP. DE 50 LITROS COM IMPRESSÃO DE LOGOTIPO "GOVERNO DO ESTADO", FIXADO EM PAREDES ATRAVÉS DE PARAF. GALV. SEXTAV. ROSCA SOBERBA DE 1/4"X50MM COM BUCHA E ARRUELA.</v>
          </cell>
          <cell r="C2035" t="str">
            <v>Un</v>
          </cell>
          <cell r="D2035">
            <v>169.89999999999998</v>
          </cell>
          <cell r="E2035">
            <v>135.91999999999999</v>
          </cell>
          <cell r="F2035" t="str">
            <v>SEDUC</v>
          </cell>
        </row>
        <row r="2036">
          <cell r="A2036" t="str">
            <v/>
          </cell>
          <cell r="D2036">
            <v>0</v>
          </cell>
        </row>
        <row r="2037">
          <cell r="A2037" t="str">
            <v>17.09.020</v>
          </cell>
          <cell r="B203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37" t="str">
            <v>Cj</v>
          </cell>
          <cell r="D2037">
            <v>740.84999999999991</v>
          </cell>
          <cell r="E2037">
            <v>592.67999999999995</v>
          </cell>
          <cell r="F2037" t="str">
            <v>SEDUC</v>
          </cell>
        </row>
        <row r="2038">
          <cell r="A2038" t="str">
            <v/>
          </cell>
          <cell r="D2038">
            <v>0</v>
          </cell>
        </row>
        <row r="2039">
          <cell r="A2039" t="str">
            <v>17.10.010</v>
          </cell>
          <cell r="B2039" t="str">
            <v>FORNECIMENTO E INSTALAÇÃO DE TELA DE NYLON PARA COBERTURA DE QUADRA, MALHA 10X10CM, FIO 3,6MM, INCLUSIVE CABO DE AÇO DE 3/16" TRANSVERSAL A CADA 2,00M, PRESILHAS E ESTICADORES.</v>
          </cell>
          <cell r="C2039" t="str">
            <v>m2</v>
          </cell>
          <cell r="D2039">
            <v>9.1875</v>
          </cell>
          <cell r="E2039">
            <v>7.35</v>
          </cell>
          <cell r="F2039" t="str">
            <v>SEDUC</v>
          </cell>
        </row>
        <row r="2040">
          <cell r="A2040" t="str">
            <v/>
          </cell>
          <cell r="D2040">
            <v>0</v>
          </cell>
        </row>
        <row r="2041">
          <cell r="A2041" t="str">
            <v>18.00.000</v>
          </cell>
          <cell r="B2041" t="str">
            <v>INSTALACOES ELETRICAS</v>
          </cell>
          <cell r="D2041">
            <v>0</v>
          </cell>
        </row>
        <row r="2042">
          <cell r="A2042" t="str">
            <v/>
          </cell>
          <cell r="D2042">
            <v>0</v>
          </cell>
        </row>
        <row r="2043">
          <cell r="A2043" t="str">
            <v>18.01.005</v>
          </cell>
          <cell r="B2043" t="str">
            <v>FIO DE COBRE NU, TEMPERA MEIO-DURO, CLASSE 1A S.M. - 10 MM2, INCLUSIVE ASSENTAMENTO.</v>
          </cell>
          <cell r="C2043" t="str">
            <v>m</v>
          </cell>
          <cell r="D2043">
            <v>7.8500000000000005</v>
          </cell>
          <cell r="E2043">
            <v>6.28</v>
          </cell>
          <cell r="F2043" t="str">
            <v>EMLURB</v>
          </cell>
        </row>
        <row r="2044">
          <cell r="A2044" t="str">
            <v/>
          </cell>
          <cell r="D2044">
            <v>0</v>
          </cell>
        </row>
        <row r="2045">
          <cell r="A2045" t="str">
            <v>18.01.010</v>
          </cell>
          <cell r="B2045" t="str">
            <v>FIO DE COBRE, TEMPERA MEIO-DURO, CLASSE 1, COM COBERTURA DE PVC, TIPO WPP, S.M. - 4 MM2, INCLUSIVE ASSENTAMENTO.</v>
          </cell>
          <cell r="C2045" t="str">
            <v>m</v>
          </cell>
          <cell r="D2045">
            <v>3.8250000000000002</v>
          </cell>
          <cell r="E2045">
            <v>3.06</v>
          </cell>
          <cell r="F2045" t="str">
            <v>EMLURB</v>
          </cell>
        </row>
        <row r="2046">
          <cell r="A2046" t="str">
            <v/>
          </cell>
          <cell r="D2046">
            <v>0</v>
          </cell>
        </row>
        <row r="2047">
          <cell r="A2047" t="str">
            <v>18.01.020</v>
          </cell>
          <cell r="B2047" t="str">
            <v>FIO DE COBRE, TEMPERA MEIO-DURO, CLASSE 1, COM COBERTURA DE PVC, TIPO WPP, S.M. - 6 MM2, INCLUSIVE ASSENTAMENTO.</v>
          </cell>
          <cell r="C2047" t="str">
            <v>m</v>
          </cell>
          <cell r="D2047">
            <v>5.0375000000000005</v>
          </cell>
          <cell r="E2047">
            <v>4.03</v>
          </cell>
          <cell r="F2047" t="str">
            <v>EMLURB</v>
          </cell>
        </row>
        <row r="2048">
          <cell r="A2048" t="str">
            <v/>
          </cell>
          <cell r="D2048">
            <v>0</v>
          </cell>
        </row>
        <row r="2049">
          <cell r="A2049" t="str">
            <v>18.01.025</v>
          </cell>
          <cell r="B2049" t="str">
            <v>FIO DE COBRE, TEMPERA MEIO-DURO, CLASSE 1, COM COBERTURA DE PVC, TIPO WPP, S.M. - 10 MM2, INCLUSIVE ASSENTAMENTO.</v>
          </cell>
          <cell r="C2049" t="str">
            <v>m</v>
          </cell>
          <cell r="D2049">
            <v>7.9874999999999998</v>
          </cell>
          <cell r="E2049">
            <v>6.39</v>
          </cell>
          <cell r="F2049" t="str">
            <v>EMLURB</v>
          </cell>
        </row>
        <row r="2050">
          <cell r="A2050" t="str">
            <v/>
          </cell>
          <cell r="D2050">
            <v>0</v>
          </cell>
        </row>
        <row r="2051">
          <cell r="A2051" t="str">
            <v>18.01.030</v>
          </cell>
          <cell r="B2051" t="str">
            <v>CABO DE COBRE, TEMPERA MEIO-DURO, ENCORDOAMENTO CLASSE 2, COM COBERTURA DE PVC, TIPO WPP, S.M. - 10 MM2, INCLUSIVE ASSENTAMENTO.</v>
          </cell>
          <cell r="C2051" t="str">
            <v>m</v>
          </cell>
          <cell r="D2051">
            <v>6.3375000000000004</v>
          </cell>
          <cell r="E2051">
            <v>5.07</v>
          </cell>
          <cell r="F2051" t="str">
            <v>EMLURB</v>
          </cell>
        </row>
        <row r="2052">
          <cell r="A2052" t="str">
            <v/>
          </cell>
          <cell r="D2052">
            <v>0</v>
          </cell>
        </row>
        <row r="2053">
          <cell r="A2053" t="str">
            <v>18.01.040</v>
          </cell>
          <cell r="B2053" t="str">
            <v>CABO DE COBRE, TEMPERA MEIO-DURO, ENCORDOAMENTO CLASSE 2, COM COBERTURA DE PVC, TIPO WPP, S.M. - 16 MM2, INCLUSIVE ASSENTAMENTO.</v>
          </cell>
          <cell r="C2053" t="str">
            <v>m</v>
          </cell>
          <cell r="D2053">
            <v>8.4125000000000014</v>
          </cell>
          <cell r="E2053">
            <v>6.73</v>
          </cell>
          <cell r="F2053" t="str">
            <v>EMLURB</v>
          </cell>
        </row>
        <row r="2054">
          <cell r="A2054" t="str">
            <v/>
          </cell>
          <cell r="D2054">
            <v>0</v>
          </cell>
        </row>
        <row r="2055">
          <cell r="A2055" t="str">
            <v>18.01.050</v>
          </cell>
          <cell r="B2055" t="str">
            <v>CABO DE COBRE, TEMPERA MEIO DURO, ENCORDOAMENTO CLASSE 2, COM COBERTURA DE PVC, TIPO WPP, S.M. - 25 MM2, INCLUSIVE ASSENTAMENTO.</v>
          </cell>
          <cell r="C2055" t="str">
            <v>m</v>
          </cell>
          <cell r="D2055">
            <v>11.987500000000001</v>
          </cell>
          <cell r="E2055">
            <v>9.59</v>
          </cell>
          <cell r="F2055" t="str">
            <v>EMLURB</v>
          </cell>
        </row>
        <row r="2056">
          <cell r="A2056" t="str">
            <v/>
          </cell>
          <cell r="D2056">
            <v>0</v>
          </cell>
        </row>
        <row r="2057">
          <cell r="A2057" t="str">
            <v>18.01.055</v>
          </cell>
          <cell r="B2057" t="str">
            <v>FORNECIMENTO E INSTALAÇÃO DE CABO PP 4 X 6MM2.</v>
          </cell>
          <cell r="C2057" t="str">
            <v>m</v>
          </cell>
          <cell r="D2057">
            <v>14.074999999999999</v>
          </cell>
          <cell r="E2057">
            <v>11.26</v>
          </cell>
          <cell r="F2057" t="str">
            <v>SEDUC</v>
          </cell>
        </row>
        <row r="2058">
          <cell r="A2058" t="str">
            <v/>
          </cell>
          <cell r="D2058">
            <v>0</v>
          </cell>
        </row>
        <row r="2059">
          <cell r="A2059" t="str">
            <v>18.01.105</v>
          </cell>
          <cell r="B2059" t="str">
            <v>FORNECIMENTO E INSTALAÇÃO DE CANTONEIRA "L" DE FERRO GALVANIZADO 2"X2"X1/4", COMPRIMENTO TOTAL DE 1,50M, CHUMBADA A 40CM NA ALVENARIA COM ARGAMASSA DE CIMENTO E AREIA TRAÇO 1:6.</v>
          </cell>
          <cell r="C2059" t="str">
            <v>Un</v>
          </cell>
          <cell r="D2059">
            <v>47.712500000000006</v>
          </cell>
          <cell r="E2059">
            <v>38.17</v>
          </cell>
          <cell r="F2059" t="str">
            <v>SEDUC</v>
          </cell>
        </row>
        <row r="2060">
          <cell r="A2060" t="str">
            <v/>
          </cell>
          <cell r="D2060">
            <v>0</v>
          </cell>
        </row>
        <row r="2061">
          <cell r="A2061" t="str">
            <v>18.02.018</v>
          </cell>
          <cell r="B2061" t="str">
            <v>POSTE DE CONCRETO SEÇÃO DUPLO T, 75/6, COM ENGASTAMENTO DIRETO NO SOLO, INCLUSIVE COLOCAÇÃO.</v>
          </cell>
          <cell r="C2061" t="str">
            <v>Un</v>
          </cell>
          <cell r="D2061">
            <v>243.11250000000001</v>
          </cell>
          <cell r="E2061">
            <v>194.49</v>
          </cell>
          <cell r="F2061" t="str">
            <v>SEDUC</v>
          </cell>
        </row>
        <row r="2062">
          <cell r="A2062" t="str">
            <v/>
          </cell>
          <cell r="D2062">
            <v>0</v>
          </cell>
        </row>
        <row r="2063">
          <cell r="A2063" t="str">
            <v>18.02.019</v>
          </cell>
          <cell r="B2063" t="str">
            <v>POSTE DE CONCRETO SEÇÃO DUPLO T, 75/7, COM ENGASTAMENTO DIRETO NO SOLO, INCLUSIVE COLOCAÇÃO.</v>
          </cell>
          <cell r="C2063" t="str">
            <v>Un</v>
          </cell>
          <cell r="D2063">
            <v>278</v>
          </cell>
          <cell r="E2063">
            <v>222.4</v>
          </cell>
          <cell r="F2063" t="str">
            <v>SEDUC</v>
          </cell>
        </row>
        <row r="2064">
          <cell r="A2064" t="str">
            <v/>
          </cell>
          <cell r="D2064">
            <v>0</v>
          </cell>
        </row>
        <row r="2065">
          <cell r="A2065" t="str">
            <v>18.02.020</v>
          </cell>
          <cell r="B2065" t="str">
            <v>POSTE DE CONCRETO SECCAO DUPLO T, 100/8, COM ENGASTAMENTO DIRETO NO SOLO DE 1,40 M, INCLUSIVE COLOCACAO.</v>
          </cell>
          <cell r="C2065" t="str">
            <v>Un</v>
          </cell>
          <cell r="D2065">
            <v>386.66249999999997</v>
          </cell>
          <cell r="E2065">
            <v>309.33</v>
          </cell>
          <cell r="F2065" t="str">
            <v>EMLURB</v>
          </cell>
        </row>
        <row r="2066">
          <cell r="A2066" t="str">
            <v/>
          </cell>
          <cell r="D2066">
            <v>0</v>
          </cell>
        </row>
        <row r="2067">
          <cell r="A2067" t="str">
            <v>18.02.021</v>
          </cell>
          <cell r="B2067" t="str">
            <v>COLOCAÇÃO DE POSTE DE CONCRETO TIPO DUPLO T COM 8M DE ALTURA, CONSIDERANDO ENGASTAMENTO DIRETO NO SOLO DE 1,40M. SEM FORNECIMENTO DO POSTE.</v>
          </cell>
          <cell r="C2067" t="str">
            <v>Un</v>
          </cell>
          <cell r="D2067">
            <v>99.162499999999994</v>
          </cell>
          <cell r="E2067">
            <v>79.33</v>
          </cell>
          <cell r="F2067" t="str">
            <v>SEDUC</v>
          </cell>
        </row>
        <row r="2068">
          <cell r="A2068" t="str">
            <v/>
          </cell>
          <cell r="D2068">
            <v>0</v>
          </cell>
        </row>
        <row r="2069">
          <cell r="A2069" t="str">
            <v>18.02.025</v>
          </cell>
          <cell r="B2069" t="str">
            <v>POSTE DE CONCRETO SECCAO DUPLO T, 150/8, COM ENGASTAMENTO DIRETO NO SOLO DE 1.40 M, INCLUSIVE COLOCACAO.</v>
          </cell>
          <cell r="C2069" t="str">
            <v>Un</v>
          </cell>
          <cell r="D2069">
            <v>411.66249999999997</v>
          </cell>
          <cell r="E2069">
            <v>329.33</v>
          </cell>
          <cell r="F2069" t="str">
            <v>EMLURB</v>
          </cell>
        </row>
        <row r="2070">
          <cell r="A2070" t="str">
            <v/>
          </cell>
          <cell r="D2070">
            <v>0</v>
          </cell>
        </row>
        <row r="2071">
          <cell r="A2071" t="str">
            <v>18.02.030</v>
          </cell>
          <cell r="B2071" t="str">
            <v>POSTE DE CONCRETO SECCAO DUPLO T, 200/8, COM ENGASTAMENTO DIRETO NO SOLO DE 1,40 M, INCLUSIVE COLOCACAO.</v>
          </cell>
          <cell r="C2071" t="str">
            <v>Un</v>
          </cell>
          <cell r="D2071">
            <v>427.91249999999997</v>
          </cell>
          <cell r="E2071">
            <v>342.33</v>
          </cell>
          <cell r="F2071" t="str">
            <v>EMLURB</v>
          </cell>
        </row>
        <row r="2072">
          <cell r="A2072" t="str">
            <v/>
          </cell>
          <cell r="D2072">
            <v>0</v>
          </cell>
        </row>
        <row r="2073">
          <cell r="A2073" t="str">
            <v>18.02.040</v>
          </cell>
          <cell r="B2073" t="str">
            <v>POSTE DE CONCRETO SECCAO DUPLO T, 200/12, COM ENGASTAMENTO DIRETO NO SOLO DE 1,80 M, INCLUSIVE COLOCACAO.</v>
          </cell>
          <cell r="C2073" t="str">
            <v>Un</v>
          </cell>
          <cell r="D2073">
            <v>744.73749999999995</v>
          </cell>
          <cell r="E2073">
            <v>595.79</v>
          </cell>
          <cell r="F2073" t="str">
            <v>EMLURB</v>
          </cell>
        </row>
        <row r="2074">
          <cell r="A2074" t="str">
            <v/>
          </cell>
          <cell r="D2074">
            <v>0</v>
          </cell>
        </row>
        <row r="2075">
          <cell r="A2075" t="str">
            <v>18.02.045</v>
          </cell>
          <cell r="B2075" t="str">
            <v>POSTE DE CONCRETO SECCAO DUPLO T, 300/8, COM ENGASTAMENTO DIRETO NO SOLO DE 1,40 M, INCLUSIVE COLOCACAO.</v>
          </cell>
          <cell r="C2075" t="str">
            <v>Un</v>
          </cell>
          <cell r="D2075">
            <v>500.41249999999997</v>
          </cell>
          <cell r="E2075">
            <v>400.33</v>
          </cell>
          <cell r="F2075" t="str">
            <v>EMLURB</v>
          </cell>
        </row>
        <row r="2076">
          <cell r="A2076" t="str">
            <v/>
          </cell>
          <cell r="D2076">
            <v>0</v>
          </cell>
        </row>
        <row r="2077">
          <cell r="A2077" t="str">
            <v>18.02.050</v>
          </cell>
          <cell r="B2077" t="str">
            <v>POSTE DE CONCRETO SECCAO DUPLO T, 300/12, COM ENGASTAMENTO DIRETO NO SOLO DE 1,80 M, INCLUSIVE COLOCACAO.</v>
          </cell>
          <cell r="C2077" t="str">
            <v>Un</v>
          </cell>
          <cell r="D2077">
            <v>1073.4875</v>
          </cell>
          <cell r="E2077">
            <v>858.79</v>
          </cell>
          <cell r="F2077" t="str">
            <v>EMLURB</v>
          </cell>
        </row>
        <row r="2078">
          <cell r="A2078" t="str">
            <v/>
          </cell>
          <cell r="D2078">
            <v>0</v>
          </cell>
        </row>
        <row r="2079">
          <cell r="A2079" t="str">
            <v>18.02.060</v>
          </cell>
          <cell r="B2079" t="str">
            <v>POSTE DE CONCRETO CONICO 200/17, COM ENGASTAMENTO DIRETO NO SOLO DE 2.30M, INCLUSIVE COLOCACAO.</v>
          </cell>
          <cell r="C2079" t="str">
            <v>Un</v>
          </cell>
          <cell r="D2079">
            <v>2202</v>
          </cell>
          <cell r="E2079">
            <v>1761.6</v>
          </cell>
          <cell r="F2079" t="str">
            <v>EMLURB</v>
          </cell>
        </row>
        <row r="2080">
          <cell r="A2080" t="str">
            <v/>
          </cell>
          <cell r="D2080">
            <v>0</v>
          </cell>
        </row>
        <row r="2081">
          <cell r="A2081" t="str">
            <v>18.02.070</v>
          </cell>
          <cell r="B2081" t="str">
            <v>POSTE RETO GALV. A FOGO COM 2.50M, FLANGEADO, 02 ESTAGIOS COM 0.50M - 88.90 MM DOTADO DE JANELA E ALOJAMENTO PARA EQUIPAMENTO, INCLUSIVE COLOCACAO.</v>
          </cell>
          <cell r="C2081" t="str">
            <v>Un</v>
          </cell>
          <cell r="D2081">
            <v>480.34999999999997</v>
          </cell>
          <cell r="E2081">
            <v>384.28</v>
          </cell>
          <cell r="F2081" t="str">
            <v>EMLURB</v>
          </cell>
        </row>
        <row r="2082">
          <cell r="A2082" t="str">
            <v/>
          </cell>
          <cell r="D2082">
            <v>0</v>
          </cell>
        </row>
        <row r="2083">
          <cell r="A2083" t="str">
            <v>18.02.080</v>
          </cell>
          <cell r="B2083" t="str">
            <v>POSTE RETO GALV. A FOGO COM 3.00M, FLANGEADO, 02 ESTAGIOS COM 0.50M - 165.10 MM DOTADO DE JANELA E ALOJAMENTO PARA EQUIPAMENTO, INCLUSIVE COLOCACAO.</v>
          </cell>
          <cell r="C2083" t="str">
            <v>Un</v>
          </cell>
          <cell r="D2083">
            <v>558.6</v>
          </cell>
          <cell r="E2083">
            <v>446.88</v>
          </cell>
          <cell r="F2083" t="str">
            <v>EMLURB</v>
          </cell>
        </row>
        <row r="2084">
          <cell r="A2084" t="str">
            <v/>
          </cell>
          <cell r="D2084">
            <v>0</v>
          </cell>
        </row>
        <row r="2085">
          <cell r="A2085" t="str">
            <v>18.02.090</v>
          </cell>
          <cell r="B2085" t="str">
            <v>POSTE RETO SIMPLES GALV. A FOGO COM 5.00M, 2 POLEGADAS DE DIAMETRO, INCLUSIVE COLOCACAO.</v>
          </cell>
          <cell r="C2085" t="str">
            <v>Un</v>
          </cell>
          <cell r="D2085">
            <v>548.15</v>
          </cell>
          <cell r="E2085">
            <v>438.52</v>
          </cell>
          <cell r="F2085" t="str">
            <v>EMLURB</v>
          </cell>
        </row>
        <row r="2086">
          <cell r="A2086" t="str">
            <v/>
          </cell>
          <cell r="D2086">
            <v>0</v>
          </cell>
        </row>
        <row r="2087">
          <cell r="A2087" t="str">
            <v>18.02.110</v>
          </cell>
          <cell r="B2087" t="str">
            <v>POSTE CURVO DUPLO GALV. A FOGO COM 6.00M, FLANGEADO, 02 ESTAGIOS - 88.90 MM, INCLUSIVE COLOCACAO.</v>
          </cell>
          <cell r="C2087" t="str">
            <v>Un</v>
          </cell>
          <cell r="D2087">
            <v>806.59999999999991</v>
          </cell>
          <cell r="E2087">
            <v>645.28</v>
          </cell>
          <cell r="F2087" t="str">
            <v>EMLURB</v>
          </cell>
        </row>
        <row r="2088">
          <cell r="A2088" t="str">
            <v/>
          </cell>
          <cell r="D2088">
            <v>0</v>
          </cell>
        </row>
        <row r="2089">
          <cell r="A2089" t="str">
            <v>18.02.120</v>
          </cell>
          <cell r="B2089" t="str">
            <v>POSTE CURVO DUPLO GALV. A FOGO COM 8.00M, FLANGEADO, 02 ESTAGIOS, INCLUSIVE COLOCACAO.</v>
          </cell>
          <cell r="C2089" t="str">
            <v>Un</v>
          </cell>
          <cell r="D2089">
            <v>1012.8499999999999</v>
          </cell>
          <cell r="E2089">
            <v>810.28</v>
          </cell>
          <cell r="F2089" t="str">
            <v>EMLURB</v>
          </cell>
        </row>
        <row r="2090">
          <cell r="A2090" t="str">
            <v/>
          </cell>
          <cell r="D2090">
            <v>0</v>
          </cell>
        </row>
        <row r="2091">
          <cell r="A2091" t="str">
            <v>18.02.130</v>
          </cell>
          <cell r="B2091" t="str">
            <v>POSTE RETO GALV. A FOGO COM 15.00M DE ALTURA, COM ENGASTAMENTO DIRETO NO SOLO DE 2.10M, INCLUSIVE COLOCACAO.</v>
          </cell>
          <cell r="C2091" t="str">
            <v>Un</v>
          </cell>
          <cell r="D2091">
            <v>3082.7</v>
          </cell>
          <cell r="E2091">
            <v>2466.16</v>
          </cell>
          <cell r="F2091" t="str">
            <v>EMLURB</v>
          </cell>
        </row>
        <row r="2092">
          <cell r="A2092" t="str">
            <v/>
          </cell>
          <cell r="D2092">
            <v>0</v>
          </cell>
        </row>
        <row r="2093">
          <cell r="A2093" t="str">
            <v>18.02.140</v>
          </cell>
          <cell r="B2093" t="str">
            <v>POSTE DE FERRO GALV. A FOGO, COM 15.00M DE ALTURA, FLANGEADO, INCLUSIVE COLOCACAO.</v>
          </cell>
          <cell r="C2093" t="str">
            <v>Un</v>
          </cell>
          <cell r="D2093">
            <v>3448.8625000000002</v>
          </cell>
          <cell r="E2093">
            <v>2759.09</v>
          </cell>
          <cell r="F2093" t="str">
            <v>EMLURB</v>
          </cell>
        </row>
        <row r="2094">
          <cell r="A2094" t="str">
            <v/>
          </cell>
          <cell r="D2094">
            <v>0</v>
          </cell>
        </row>
        <row r="2095">
          <cell r="A2095" t="str">
            <v>18.02.150</v>
          </cell>
          <cell r="B2095" t="str">
            <v>POSTE RETO GALV. A FOGO, COM 17.00M DE ALTURA COM ENGASTAMENTO DIRETO NO SOLO DE 2.30M, INCLUSIVE COLOCACAO.</v>
          </cell>
          <cell r="C2095" t="str">
            <v>Un</v>
          </cell>
          <cell r="D2095">
            <v>3851.45</v>
          </cell>
          <cell r="E2095">
            <v>3081.16</v>
          </cell>
          <cell r="F2095" t="str">
            <v>EMLURB</v>
          </cell>
        </row>
        <row r="2096">
          <cell r="A2096" t="str">
            <v/>
          </cell>
          <cell r="D2096">
            <v>0</v>
          </cell>
        </row>
        <row r="2097">
          <cell r="A2097" t="str">
            <v>18.02.160</v>
          </cell>
          <cell r="B2097" t="str">
            <v>POSTE RETO GALV. A FOGO, COM 17.00M DE ALTURA FLANGEADO, INCLUSIVE COLOCACAO.</v>
          </cell>
          <cell r="C2097" t="str">
            <v>Un</v>
          </cell>
          <cell r="D2097">
            <v>4390.1125000000002</v>
          </cell>
          <cell r="E2097">
            <v>3512.09</v>
          </cell>
          <cell r="F2097" t="str">
            <v>EMLURB</v>
          </cell>
        </row>
        <row r="2098">
          <cell r="A2098" t="str">
            <v/>
          </cell>
          <cell r="D2098">
            <v>0</v>
          </cell>
        </row>
        <row r="2099">
          <cell r="A2099" t="str">
            <v>18.02.180</v>
          </cell>
          <cell r="B2099" t="str">
            <v>FORNECIMENTO E COLOCAÇÃO DE POSTE DE CONCRETO 300/10, COM ENGASTAMENTO DIRETO NO SOLO DE 1,60M. INCLUINDO ESCAVAÇÃO, REMOÇÃO E CONCRETO ESTRUTURAL PARA ENGASTAMENTO.</v>
          </cell>
          <cell r="C2099" t="str">
            <v>Un</v>
          </cell>
          <cell r="D2099">
            <v>756.53750000000002</v>
          </cell>
          <cell r="E2099">
            <v>605.23</v>
          </cell>
          <cell r="F2099" t="str">
            <v>SEDUC</v>
          </cell>
        </row>
        <row r="2100">
          <cell r="A2100" t="str">
            <v/>
          </cell>
          <cell r="D2100">
            <v>0</v>
          </cell>
        </row>
        <row r="2101">
          <cell r="A2101" t="str">
            <v>18.03.010</v>
          </cell>
          <cell r="B2101" t="str">
            <v>ESTRUTURA SECUNDARIA B1 COMPLETA, INCLUSIVE FIXACAO.</v>
          </cell>
          <cell r="C2101" t="str">
            <v>Un</v>
          </cell>
          <cell r="D2101">
            <v>53.575000000000003</v>
          </cell>
          <cell r="E2101">
            <v>42.86</v>
          </cell>
          <cell r="F2101" t="str">
            <v>EMLURB</v>
          </cell>
        </row>
        <row r="2102">
          <cell r="A2102" t="str">
            <v/>
          </cell>
          <cell r="D2102">
            <v>0</v>
          </cell>
        </row>
        <row r="2103">
          <cell r="A2103" t="str">
            <v>18.03.015</v>
          </cell>
          <cell r="B2103" t="str">
            <v>ESTRUTURA SECUNDARIA B2 COMPLETA, INCLUSIVE FIXACAO.</v>
          </cell>
          <cell r="C2103" t="str">
            <v>Un</v>
          </cell>
          <cell r="D2103">
            <v>63.837499999999999</v>
          </cell>
          <cell r="E2103">
            <v>51.07</v>
          </cell>
          <cell r="F2103" t="str">
            <v>EMLURB</v>
          </cell>
        </row>
        <row r="2104">
          <cell r="A2104" t="str">
            <v/>
          </cell>
          <cell r="D2104">
            <v>0</v>
          </cell>
        </row>
        <row r="2105">
          <cell r="A2105" t="str">
            <v>18.03.020</v>
          </cell>
          <cell r="B2105" t="str">
            <v>ESTRUTURA SECUNDARIA B3 COMPLETA, INCLUSIVE FIXACAO.</v>
          </cell>
          <cell r="C2105" t="str">
            <v>Un</v>
          </cell>
          <cell r="D2105">
            <v>110.2375</v>
          </cell>
          <cell r="E2105">
            <v>88.19</v>
          </cell>
          <cell r="F2105" t="str">
            <v>EMLURB</v>
          </cell>
        </row>
        <row r="2106">
          <cell r="A2106" t="str">
            <v/>
          </cell>
          <cell r="D2106">
            <v>0</v>
          </cell>
        </row>
        <row r="2107">
          <cell r="A2107" t="str">
            <v>18.03.030</v>
          </cell>
          <cell r="B2107" t="str">
            <v>ESTRUTURA SECUNDARIA B4 COMPLETA, INCLUSIVE FIXACAO.</v>
          </cell>
          <cell r="C2107" t="str">
            <v>Un</v>
          </cell>
          <cell r="D2107">
            <v>121.8</v>
          </cell>
          <cell r="E2107">
            <v>97.44</v>
          </cell>
          <cell r="F2107" t="str">
            <v>EMLURB</v>
          </cell>
        </row>
        <row r="2108">
          <cell r="A2108" t="str">
            <v/>
          </cell>
          <cell r="D2108">
            <v>0</v>
          </cell>
        </row>
        <row r="2109">
          <cell r="A2109" t="str">
            <v>18.03.040</v>
          </cell>
          <cell r="B2109" t="str">
            <v>FORNECIMENTO E INSTALAÇÃO DE CRUZETA "T" DE CONCRETO ARMADO DE 1,90M.</v>
          </cell>
          <cell r="C2109" t="str">
            <v>Un</v>
          </cell>
          <cell r="D2109">
            <v>70.45</v>
          </cell>
          <cell r="E2109">
            <v>56.36</v>
          </cell>
          <cell r="F2109" t="str">
            <v>SEDUC</v>
          </cell>
        </row>
        <row r="2110">
          <cell r="A2110" t="str">
            <v/>
          </cell>
          <cell r="D2110">
            <v>0</v>
          </cell>
        </row>
        <row r="2111">
          <cell r="A2111" t="str">
            <v>18.03.041</v>
          </cell>
          <cell r="B2111" t="str">
            <v>FORNECIMENTO E INSTALAÇÃO DE CRUZETA "T" DE CONCRETO ARMADO COM 1,20M. INCLUSIVE PARAFUSOS DE MÁQUINA 5/8"X12" E ARRUELAS COM FURO DE 1 1/16".</v>
          </cell>
          <cell r="C2111" t="str">
            <v>Un</v>
          </cell>
          <cell r="D2111">
            <v>59.800000000000004</v>
          </cell>
          <cell r="E2111">
            <v>47.84</v>
          </cell>
          <cell r="F2111" t="str">
            <v>SEDUC</v>
          </cell>
        </row>
        <row r="2112">
          <cell r="A2112" t="str">
            <v/>
          </cell>
          <cell r="D2112">
            <v>0</v>
          </cell>
        </row>
        <row r="2113">
          <cell r="A2113" t="str">
            <v>18.04.010</v>
          </cell>
          <cell r="B2113" t="str">
            <v>FORNECIMENTO DE ELETRODUTO DE FERRO GALVANIZADO (PESADO), INCLUSIVE ASSENTAMENTO.</v>
          </cell>
          <cell r="C2113" t="str">
            <v>m</v>
          </cell>
          <cell r="D2113">
            <v>21.8</v>
          </cell>
          <cell r="E2113">
            <v>17.440000000000001</v>
          </cell>
          <cell r="F2113" t="str">
            <v>EMLURB</v>
          </cell>
        </row>
        <row r="2114">
          <cell r="A2114" t="str">
            <v/>
          </cell>
          <cell r="D2114">
            <v>0</v>
          </cell>
        </row>
        <row r="2115">
          <cell r="A2115" t="str">
            <v>18.04.020</v>
          </cell>
          <cell r="B2115" t="str">
            <v>FORNECIMENTO DE ELETRODUTO DE FERRO GALVANIZADO DE 1 POL. (PESADO),INCLUSIVE ASSENTAMENTO</v>
          </cell>
          <cell r="C2115" t="str">
            <v>m</v>
          </cell>
          <cell r="D2115">
            <v>30.35</v>
          </cell>
          <cell r="E2115">
            <v>24.28</v>
          </cell>
          <cell r="F2115" t="str">
            <v>EMLURB</v>
          </cell>
        </row>
        <row r="2116">
          <cell r="A2116" t="str">
            <v/>
          </cell>
          <cell r="D2116">
            <v>0</v>
          </cell>
        </row>
        <row r="2117">
          <cell r="A2117" t="str">
            <v>18.04.030</v>
          </cell>
          <cell r="B2117" t="str">
            <v>FORNECIMENTO DE ELETRODUTO DE FERRO GALVANIZADO DE 1 1/2 POL. (PESADO), INCLUSIVE ASSENTAMENTO.</v>
          </cell>
          <cell r="C2117" t="str">
            <v>m</v>
          </cell>
          <cell r="D2117">
            <v>50.012499999999996</v>
          </cell>
          <cell r="E2117">
            <v>40.01</v>
          </cell>
          <cell r="F2117" t="str">
            <v>EMLURB</v>
          </cell>
        </row>
        <row r="2118">
          <cell r="A2118" t="str">
            <v/>
          </cell>
          <cell r="D2118">
            <v>0</v>
          </cell>
        </row>
        <row r="2119">
          <cell r="A2119" t="str">
            <v>18.04.040</v>
          </cell>
          <cell r="B2119" t="str">
            <v>FORNECIMENTO DE ELETRODUTO DE FERRO GALVANIZADO DE 2 POL. (PESADO),INCLUSIVE ASSENTAMENTO.</v>
          </cell>
          <cell r="C2119" t="str">
            <v>m</v>
          </cell>
          <cell r="D2119">
            <v>82.274999999999991</v>
          </cell>
          <cell r="E2119">
            <v>65.819999999999993</v>
          </cell>
          <cell r="F2119" t="str">
            <v>EMLURB</v>
          </cell>
        </row>
        <row r="2120">
          <cell r="A2120" t="str">
            <v/>
          </cell>
          <cell r="D2120">
            <v>0</v>
          </cell>
        </row>
        <row r="2121">
          <cell r="A2121" t="str">
            <v>18.04.050</v>
          </cell>
          <cell r="B2121" t="str">
            <v>FORNECIMENTO DE ELETRODUTO DE FERRO GALVANIZADO DE 2 1/2 POL.(PESADO), INCLUSIVE ASSENTAMENTO.</v>
          </cell>
          <cell r="C2121" t="str">
            <v>m</v>
          </cell>
          <cell r="D2121">
            <v>110.02499999999999</v>
          </cell>
          <cell r="E2121">
            <v>88.02</v>
          </cell>
          <cell r="F2121" t="str">
            <v>EMLURB</v>
          </cell>
        </row>
        <row r="2122">
          <cell r="A2122" t="str">
            <v/>
          </cell>
          <cell r="D2122">
            <v>0</v>
          </cell>
        </row>
        <row r="2123">
          <cell r="A2123" t="str">
            <v>18.04.060</v>
          </cell>
          <cell r="B2123" t="str">
            <v>FORNECIMENTO DE ELETRODUTO DE FERRO GALVANIZADO DE 4 POL. (PESADO), INCLUSIVE ASSENTAMENTO.</v>
          </cell>
          <cell r="C2123" t="str">
            <v>m</v>
          </cell>
          <cell r="D2123">
            <v>203.6</v>
          </cell>
          <cell r="E2123">
            <v>162.88</v>
          </cell>
          <cell r="F2123" t="str">
            <v>EMLURB</v>
          </cell>
        </row>
        <row r="2124">
          <cell r="A2124" t="str">
            <v/>
          </cell>
          <cell r="D2124">
            <v>0</v>
          </cell>
        </row>
        <row r="2125">
          <cell r="A2125" t="str">
            <v>18.04.070</v>
          </cell>
          <cell r="B2125" t="str">
            <v>FORNECIMENTO DE ELETRODUTO DE FERRO GALVANIZADO DE 3/4 DE POL. (LEVE), INCLUSIVE ASSENTAMENTO.</v>
          </cell>
          <cell r="C2125" t="str">
            <v>m</v>
          </cell>
          <cell r="D2125">
            <v>11.05</v>
          </cell>
          <cell r="E2125">
            <v>8.84</v>
          </cell>
          <cell r="F2125" t="str">
            <v>EMLURB</v>
          </cell>
        </row>
        <row r="2126">
          <cell r="A2126" t="str">
            <v/>
          </cell>
          <cell r="D2126">
            <v>0</v>
          </cell>
        </row>
        <row r="2127">
          <cell r="A2127" t="str">
            <v>18.04.080</v>
          </cell>
          <cell r="B2127" t="str">
            <v>FORNECIMENTO DE ELETRODUTO DE FERRO GALVANIZADO DE 1 POL. (LEVE), INCLUSIVE ASSENTAMENTO.</v>
          </cell>
          <cell r="C2127" t="str">
            <v>m</v>
          </cell>
          <cell r="D2127">
            <v>14.475</v>
          </cell>
          <cell r="E2127">
            <v>11.58</v>
          </cell>
          <cell r="F2127" t="str">
            <v>EMLURB</v>
          </cell>
        </row>
        <row r="2128">
          <cell r="A2128" t="str">
            <v/>
          </cell>
          <cell r="D2128">
            <v>0</v>
          </cell>
        </row>
        <row r="2129">
          <cell r="A2129" t="str">
            <v>18.04.090</v>
          </cell>
          <cell r="B2129" t="str">
            <v>FORNECIMENTO DE ELETRODUTO DE FERRO GALVANIZADO DE 1 1/2 POL. (LEVE), INCLUSIVE ASSENTAMENTO.</v>
          </cell>
          <cell r="C2129" t="str">
            <v>m</v>
          </cell>
          <cell r="D2129">
            <v>23.762500000000003</v>
          </cell>
          <cell r="E2129">
            <v>19.010000000000002</v>
          </cell>
          <cell r="F2129" t="str">
            <v>EMLURB</v>
          </cell>
        </row>
        <row r="2130">
          <cell r="A2130" t="str">
            <v/>
          </cell>
          <cell r="D2130">
            <v>0</v>
          </cell>
        </row>
        <row r="2131">
          <cell r="A2131" t="str">
            <v>18.04.100</v>
          </cell>
          <cell r="B2131" t="str">
            <v>FORNECIMENTO DE ELETRODUTO DE FERRO GALVANIZADO DE 2 POL. (LEVE), INCLUSIVE ASSENTAMENTO.</v>
          </cell>
          <cell r="C2131" t="str">
            <v>m</v>
          </cell>
          <cell r="D2131">
            <v>40.1875</v>
          </cell>
          <cell r="E2131">
            <v>32.15</v>
          </cell>
          <cell r="F2131" t="str">
            <v>EMLURB</v>
          </cell>
        </row>
        <row r="2132">
          <cell r="A2132" t="str">
            <v/>
          </cell>
          <cell r="D2132">
            <v>0</v>
          </cell>
        </row>
        <row r="2133">
          <cell r="A2133" t="str">
            <v>18.04.110</v>
          </cell>
          <cell r="B2133" t="str">
            <v>FORNECIMENTO DE ELETRODUTO DE FERRO GALVANIZADO DE 2 1/2 POL. (LEVE), INCLUSIVE ASSENTAMENTO.</v>
          </cell>
          <cell r="C2133" t="str">
            <v>m</v>
          </cell>
          <cell r="D2133">
            <v>74.1875</v>
          </cell>
          <cell r="E2133">
            <v>59.35</v>
          </cell>
          <cell r="F2133" t="str">
            <v>EMLURB</v>
          </cell>
        </row>
        <row r="2134">
          <cell r="A2134" t="str">
            <v/>
          </cell>
          <cell r="D2134">
            <v>0</v>
          </cell>
        </row>
        <row r="2135">
          <cell r="A2135" t="str">
            <v>18.04.120</v>
          </cell>
          <cell r="B2135" t="str">
            <v>FORNECIMENTO DE ELETRODUTO DE FERRO GALVANIZADO DE 4 POL. (LEVE), INCLUSIVE ASSENTAMENTO.</v>
          </cell>
          <cell r="C2135" t="str">
            <v>m</v>
          </cell>
          <cell r="D2135">
            <v>98.6</v>
          </cell>
          <cell r="E2135">
            <v>78.88</v>
          </cell>
          <cell r="F2135" t="str">
            <v>EMLURB</v>
          </cell>
        </row>
        <row r="2136">
          <cell r="A2136" t="str">
            <v/>
          </cell>
          <cell r="D2136">
            <v>0</v>
          </cell>
        </row>
        <row r="2137">
          <cell r="A2137" t="str">
            <v>18.05.010</v>
          </cell>
          <cell r="B2137" t="str">
            <v>FORNECIMENTO DE CURVA DE FERRO GALVANIZADO DE 3/4 POL. (PESADA), INCLUSIVE ASSENTAMENTO.</v>
          </cell>
          <cell r="C2137" t="str">
            <v>Un</v>
          </cell>
          <cell r="D2137">
            <v>10.612500000000001</v>
          </cell>
          <cell r="E2137">
            <v>8.49</v>
          </cell>
          <cell r="F2137" t="str">
            <v>EMLURB</v>
          </cell>
        </row>
        <row r="2138">
          <cell r="A2138" t="str">
            <v/>
          </cell>
          <cell r="D2138">
            <v>0</v>
          </cell>
        </row>
        <row r="2139">
          <cell r="A2139" t="str">
            <v>18.05.020</v>
          </cell>
          <cell r="B2139" t="str">
            <v>FORNECIMENTO DE CURVA DE FERRO GALVANIZADO DE 1 POL. (PESADA), INCLUSIVE ASSENTAMENTO.</v>
          </cell>
          <cell r="C2139" t="str">
            <v>Un</v>
          </cell>
          <cell r="D2139">
            <v>22</v>
          </cell>
          <cell r="E2139">
            <v>17.600000000000001</v>
          </cell>
          <cell r="F2139" t="str">
            <v>EMLURB</v>
          </cell>
        </row>
        <row r="2140">
          <cell r="A2140" t="str">
            <v/>
          </cell>
          <cell r="D2140">
            <v>0</v>
          </cell>
        </row>
        <row r="2141">
          <cell r="A2141" t="str">
            <v>18.05.030</v>
          </cell>
          <cell r="B2141" t="str">
            <v>FORNECIMENTO DE CURVA DE FERRO GALVANIZADO DE 1 1/2 POL. (PESADA), INCLUSIVE ASSENTAMENTO.</v>
          </cell>
          <cell r="C2141" t="str">
            <v>Un</v>
          </cell>
          <cell r="D2141">
            <v>47</v>
          </cell>
          <cell r="E2141">
            <v>37.6</v>
          </cell>
          <cell r="F2141" t="str">
            <v>EMLURB</v>
          </cell>
        </row>
        <row r="2142">
          <cell r="A2142" t="str">
            <v/>
          </cell>
          <cell r="D2142">
            <v>0</v>
          </cell>
        </row>
        <row r="2143">
          <cell r="A2143" t="str">
            <v>18.05.040</v>
          </cell>
          <cell r="B2143" t="str">
            <v>FORNECIMENTO DE CURVA DE FERRO GALVANIZADO DE 2 POL. (PESADA), INCLUSIVE ASSENTAMENTO.</v>
          </cell>
          <cell r="C2143" t="str">
            <v>Un</v>
          </cell>
          <cell r="D2143">
            <v>75.475000000000009</v>
          </cell>
          <cell r="E2143">
            <v>60.38</v>
          </cell>
          <cell r="F2143" t="str">
            <v>EMLURB</v>
          </cell>
        </row>
        <row r="2144">
          <cell r="A2144" t="str">
            <v/>
          </cell>
          <cell r="D2144">
            <v>0</v>
          </cell>
        </row>
        <row r="2145">
          <cell r="A2145" t="str">
            <v>18.05.050</v>
          </cell>
          <cell r="B2145" t="str">
            <v>FORNECIMENTO DE CURVA DE FERRO GALVANIZADO DE 2 1/2 POL. (PESADA), INCLUSIVE ASSENTAMENTO.</v>
          </cell>
          <cell r="C2145" t="str">
            <v>Un</v>
          </cell>
          <cell r="D2145">
            <v>136.80000000000001</v>
          </cell>
          <cell r="E2145">
            <v>109.44</v>
          </cell>
          <cell r="F2145" t="str">
            <v>EMLURB</v>
          </cell>
        </row>
        <row r="2146">
          <cell r="A2146" t="str">
            <v/>
          </cell>
          <cell r="D2146">
            <v>0</v>
          </cell>
        </row>
        <row r="2147">
          <cell r="A2147" t="str">
            <v>18.05.060</v>
          </cell>
          <cell r="B2147" t="str">
            <v>FORNECIMENTO DE CURVA DE FERRO GALVANIZADO DE 4 POL. (PESADA), INCLUSIVE ASSENTAMENTO.</v>
          </cell>
          <cell r="C2147" t="str">
            <v>Un</v>
          </cell>
          <cell r="D2147">
            <v>238.23750000000001</v>
          </cell>
          <cell r="E2147">
            <v>190.59</v>
          </cell>
          <cell r="F2147" t="str">
            <v>EMLURB</v>
          </cell>
        </row>
        <row r="2148">
          <cell r="A2148" t="str">
            <v/>
          </cell>
          <cell r="D2148">
            <v>0</v>
          </cell>
        </row>
        <row r="2149">
          <cell r="A2149" t="str">
            <v>18.05.070</v>
          </cell>
          <cell r="B2149" t="str">
            <v>FORNECIMENTO DE CURVA DE FERRO GALVANIZADO DE 3/4 POL. (LEVE), INCLUSIVE ASSENTAMENTO.</v>
          </cell>
          <cell r="C2149" t="str">
            <v>Un</v>
          </cell>
          <cell r="D2149">
            <v>4.3625000000000007</v>
          </cell>
          <cell r="E2149">
            <v>3.49</v>
          </cell>
          <cell r="F2149" t="str">
            <v>EMLURB</v>
          </cell>
        </row>
        <row r="2150">
          <cell r="A2150" t="str">
            <v/>
          </cell>
          <cell r="D2150">
            <v>0</v>
          </cell>
        </row>
        <row r="2151">
          <cell r="A2151" t="str">
            <v>18.05.080</v>
          </cell>
          <cell r="B2151" t="str">
            <v>FORNECIMENTO DE CURVA DE FERRO GALVANIZADO DE 1 POL. (LEVE), INCLUSIVE ASSENTAMENTO.</v>
          </cell>
          <cell r="C2151" t="str">
            <v>Un</v>
          </cell>
          <cell r="D2151">
            <v>10.725</v>
          </cell>
          <cell r="E2151">
            <v>8.58</v>
          </cell>
          <cell r="F2151" t="str">
            <v>EMLURB</v>
          </cell>
        </row>
        <row r="2152">
          <cell r="A2152" t="str">
            <v/>
          </cell>
          <cell r="D2152">
            <v>0</v>
          </cell>
        </row>
        <row r="2153">
          <cell r="A2153" t="str">
            <v>18.05.090</v>
          </cell>
          <cell r="B2153" t="str">
            <v>FORNECIMENTO DE CURVA DE FERRO GALVANIZADO DE 1 1/2 POL. (LEVE), INCLUSIVE ASSENTAMENTO.</v>
          </cell>
          <cell r="C2153" t="str">
            <v>Un</v>
          </cell>
          <cell r="D2153">
            <v>15.75</v>
          </cell>
          <cell r="E2153">
            <v>12.6</v>
          </cell>
          <cell r="F2153" t="str">
            <v>EMLURB</v>
          </cell>
        </row>
        <row r="2154">
          <cell r="A2154" t="str">
            <v/>
          </cell>
          <cell r="D2154">
            <v>0</v>
          </cell>
        </row>
        <row r="2155">
          <cell r="A2155" t="str">
            <v>18.05.100</v>
          </cell>
          <cell r="B2155" t="str">
            <v>FORNECIMENTO DE CURVA DE FERRO GALVANIZADO DE 2 POL. (LEVE), INCLUSIVE ASSENTAMENTO.</v>
          </cell>
          <cell r="C2155" t="str">
            <v>Un</v>
          </cell>
          <cell r="D2155">
            <v>22.475000000000001</v>
          </cell>
          <cell r="E2155">
            <v>17.98</v>
          </cell>
          <cell r="F2155" t="str">
            <v>EMLURB</v>
          </cell>
        </row>
        <row r="2156">
          <cell r="A2156" t="str">
            <v/>
          </cell>
          <cell r="D2156">
            <v>0</v>
          </cell>
        </row>
        <row r="2157">
          <cell r="A2157" t="str">
            <v>18.05.110</v>
          </cell>
          <cell r="B2157" t="str">
            <v>FORNECIMENTO DE CURVA DE FERRO GALVANIZADO DE 2 1/2 POL. (LEVE), INCLUSIVE ASSENTAMENTO.</v>
          </cell>
          <cell r="C2157" t="str">
            <v>Un</v>
          </cell>
          <cell r="D2157">
            <v>60.55</v>
          </cell>
          <cell r="E2157">
            <v>48.44</v>
          </cell>
          <cell r="F2157" t="str">
            <v>EMLURB</v>
          </cell>
        </row>
        <row r="2158">
          <cell r="A2158" t="str">
            <v/>
          </cell>
          <cell r="D2158">
            <v>0</v>
          </cell>
        </row>
        <row r="2159">
          <cell r="A2159" t="str">
            <v>18.05.120</v>
          </cell>
          <cell r="B2159" t="str">
            <v>FORNECIMENTO DE CURVA DE FERRO GALVANIZADO DE 4 POL. (LEVE), INCLUSIVE ASSENTAMENTO.</v>
          </cell>
          <cell r="C2159" t="str">
            <v>Un</v>
          </cell>
          <cell r="D2159">
            <v>110.73750000000001</v>
          </cell>
          <cell r="E2159">
            <v>88.59</v>
          </cell>
          <cell r="F2159" t="str">
            <v>EMLURB</v>
          </cell>
        </row>
        <row r="2160">
          <cell r="A2160" t="str">
            <v/>
          </cell>
          <cell r="D2160">
            <v>0</v>
          </cell>
        </row>
        <row r="2161">
          <cell r="A2161" t="str">
            <v>18.06.010</v>
          </cell>
          <cell r="B2161" t="str">
            <v>FORNECIMENTO DE LUVA DE FERRO GALVANIZADO DE 3/4 POL. (PESADA), INCLUSIVE ASSENTAMENTO.</v>
          </cell>
          <cell r="C2161" t="str">
            <v>Un</v>
          </cell>
          <cell r="D2161">
            <v>5.3874999999999993</v>
          </cell>
          <cell r="E2161">
            <v>4.3099999999999996</v>
          </cell>
          <cell r="F2161" t="str">
            <v>EMLURB</v>
          </cell>
        </row>
        <row r="2162">
          <cell r="A2162" t="str">
            <v/>
          </cell>
          <cell r="D2162">
            <v>0</v>
          </cell>
        </row>
        <row r="2163">
          <cell r="A2163" t="str">
            <v>18.06.020</v>
          </cell>
          <cell r="B2163" t="str">
            <v>FORNECIMENTO DE LUVA DE FERRO GALVANIZADO DE 1 POL. (PESADA), INCLUSIVE ASSENTAMENTO.</v>
          </cell>
          <cell r="C2163" t="str">
            <v>Un</v>
          </cell>
          <cell r="D2163">
            <v>9.4749999999999996</v>
          </cell>
          <cell r="E2163">
            <v>7.58</v>
          </cell>
          <cell r="F2163" t="str">
            <v>EMLURB</v>
          </cell>
        </row>
        <row r="2164">
          <cell r="A2164" t="str">
            <v/>
          </cell>
          <cell r="D2164">
            <v>0</v>
          </cell>
        </row>
        <row r="2165">
          <cell r="A2165" t="str">
            <v>18.06.030</v>
          </cell>
          <cell r="B2165" t="str">
            <v>FORNECIMENTO DE LUVA DE FERRO GALVANIZADO DE 1 1/2 POL. (PESADA), INCLUSIVE ASSENTAMENTO.</v>
          </cell>
          <cell r="C2165" t="str">
            <v>Un</v>
          </cell>
          <cell r="D2165">
            <v>16.887499999999999</v>
          </cell>
          <cell r="E2165">
            <v>13.51</v>
          </cell>
          <cell r="F2165" t="str">
            <v>EMLURB</v>
          </cell>
        </row>
        <row r="2166">
          <cell r="A2166" t="str">
            <v/>
          </cell>
          <cell r="D2166">
            <v>0</v>
          </cell>
        </row>
        <row r="2167">
          <cell r="A2167" t="str">
            <v>18.06.040</v>
          </cell>
          <cell r="B2167" t="str">
            <v>FORNECIMENTO DE LUVA DE FERRO GALVANIZADO DE 2 POL. (PESADA), INCLUSIVE ASSENTAMENTO.</v>
          </cell>
          <cell r="C2167" t="str">
            <v>Un</v>
          </cell>
          <cell r="D2167">
            <v>18.487499999999997</v>
          </cell>
          <cell r="E2167">
            <v>14.79</v>
          </cell>
          <cell r="F2167" t="str">
            <v>EMLURB</v>
          </cell>
        </row>
        <row r="2168">
          <cell r="A2168" t="str">
            <v/>
          </cell>
          <cell r="D2168">
            <v>0</v>
          </cell>
        </row>
        <row r="2169">
          <cell r="A2169" t="str">
            <v>18.06.050</v>
          </cell>
          <cell r="B2169" t="str">
            <v>FORNECIMENTO DE LUVA DE FERRO GALVANIZADO DE 2 1/2 POL. (PESADA), INCLUSIVE ASSENTAMENTO.</v>
          </cell>
          <cell r="C2169" t="str">
            <v>Un</v>
          </cell>
          <cell r="D2169">
            <v>31.074999999999999</v>
          </cell>
          <cell r="E2169">
            <v>24.86</v>
          </cell>
          <cell r="F2169" t="str">
            <v>EMLURB</v>
          </cell>
        </row>
        <row r="2170">
          <cell r="A2170" t="str">
            <v/>
          </cell>
          <cell r="D2170">
            <v>0</v>
          </cell>
        </row>
        <row r="2171">
          <cell r="A2171" t="str">
            <v>18.06.060</v>
          </cell>
          <cell r="B2171" t="str">
            <v>FORNECIMENTO DE LUVA DE FERRO GALVANIZADO DE 4 POL. (PESADA), INCLUSIVE ASSENTAMENTO.</v>
          </cell>
          <cell r="C2171" t="str">
            <v>Un</v>
          </cell>
          <cell r="D2171">
            <v>76.612499999999997</v>
          </cell>
          <cell r="E2171">
            <v>61.29</v>
          </cell>
          <cell r="F2171" t="str">
            <v>EMLURB</v>
          </cell>
        </row>
        <row r="2172">
          <cell r="A2172" t="str">
            <v/>
          </cell>
          <cell r="D2172">
            <v>0</v>
          </cell>
        </row>
        <row r="2173">
          <cell r="A2173" t="str">
            <v>18.06.070</v>
          </cell>
          <cell r="B2173" t="str">
            <v>FORNECIMENTO DE LUVA DE FERRO GALVANIZADO DE 3/4 POL. (LEVE), INCLUSIVE ASSENTAMENTO.</v>
          </cell>
          <cell r="C2173" t="str">
            <v>Un</v>
          </cell>
          <cell r="D2173">
            <v>2.1625000000000001</v>
          </cell>
          <cell r="E2173">
            <v>1.73</v>
          </cell>
          <cell r="F2173" t="str">
            <v>EMLURB</v>
          </cell>
        </row>
        <row r="2174">
          <cell r="A2174" t="str">
            <v/>
          </cell>
          <cell r="D2174">
            <v>0</v>
          </cell>
        </row>
        <row r="2175">
          <cell r="A2175" t="str">
            <v>18.06.080</v>
          </cell>
          <cell r="B2175" t="str">
            <v>FORNECIMENTO DE LUVA DE FERRO GALVANIZADO DE 1 POL. (LEVE), INCLUSIVE ASSENTAMENTO.</v>
          </cell>
          <cell r="C2175" t="str">
            <v>Un</v>
          </cell>
          <cell r="D2175">
            <v>3.35</v>
          </cell>
          <cell r="E2175">
            <v>2.68</v>
          </cell>
          <cell r="F2175" t="str">
            <v>EMLURB</v>
          </cell>
        </row>
        <row r="2176">
          <cell r="A2176" t="str">
            <v/>
          </cell>
          <cell r="D2176">
            <v>0</v>
          </cell>
        </row>
        <row r="2177">
          <cell r="A2177" t="str">
            <v>18.06.090</v>
          </cell>
          <cell r="B2177" t="str">
            <v>FORNECIMENTO DE LUVA DE FERRO GALVANIZADO DE 1 1/2 POL. (LEVE), INCLUSIVE ASSENTAMENTO.</v>
          </cell>
          <cell r="C2177" t="str">
            <v>Un</v>
          </cell>
          <cell r="D2177">
            <v>6.5749999999999993</v>
          </cell>
          <cell r="E2177">
            <v>5.26</v>
          </cell>
          <cell r="F2177" t="str">
            <v>EMLURB</v>
          </cell>
        </row>
        <row r="2178">
          <cell r="A2178" t="str">
            <v/>
          </cell>
          <cell r="D2178">
            <v>0</v>
          </cell>
        </row>
        <row r="2179">
          <cell r="A2179" t="str">
            <v>18.06.100</v>
          </cell>
          <cell r="B2179" t="str">
            <v>FORNECIMENTO DE LUVA DE FERRO GALVANIZADO DE 2 POL. (LEVE), INCLUSIVE ASSENTAMENTO.</v>
          </cell>
          <cell r="C2179" t="str">
            <v>Un</v>
          </cell>
          <cell r="D2179">
            <v>7.6124999999999998</v>
          </cell>
          <cell r="E2179">
            <v>6.09</v>
          </cell>
          <cell r="F2179" t="str">
            <v>EMLURB</v>
          </cell>
        </row>
        <row r="2180">
          <cell r="A2180" t="str">
            <v/>
          </cell>
          <cell r="D2180">
            <v>0</v>
          </cell>
        </row>
        <row r="2181">
          <cell r="A2181" t="str">
            <v>18.06.110</v>
          </cell>
          <cell r="B2181" t="str">
            <v>FORNECIMENTO DE LUVA DE FERRO GALVANIZADO DE 2.1/2 POL. (LEVE), INCLUSIVE ASSENTAMENTO.</v>
          </cell>
          <cell r="C2181" t="str">
            <v>Un</v>
          </cell>
          <cell r="D2181">
            <v>13.45</v>
          </cell>
          <cell r="E2181">
            <v>10.76</v>
          </cell>
          <cell r="F2181" t="str">
            <v>EMLURB</v>
          </cell>
        </row>
        <row r="2182">
          <cell r="A2182" t="str">
            <v/>
          </cell>
          <cell r="D2182">
            <v>0</v>
          </cell>
        </row>
        <row r="2183">
          <cell r="A2183" t="str">
            <v>18.06.120</v>
          </cell>
          <cell r="B2183" t="str">
            <v>FORNECIMENTO DE LUVA DE FERRO GALVANIZADO DE 4 POL. (LEVE), INCLUSIVE ASSENTAMENTO.</v>
          </cell>
          <cell r="C2183" t="str">
            <v>Un</v>
          </cell>
          <cell r="D2183">
            <v>27.862499999999997</v>
          </cell>
          <cell r="E2183">
            <v>22.29</v>
          </cell>
          <cell r="F2183" t="str">
            <v>EMLURB</v>
          </cell>
        </row>
        <row r="2184">
          <cell r="A2184" t="str">
            <v/>
          </cell>
          <cell r="D2184">
            <v>0</v>
          </cell>
        </row>
        <row r="2185">
          <cell r="A2185" t="str">
            <v>18.07.010</v>
          </cell>
          <cell r="B2185" t="str">
            <v>JOGO DE BUCHA E ARRUELA DE ALUMINIO DE 1/2 POL., INCLUSIVE FIXACAO.</v>
          </cell>
          <cell r="C2185" t="str">
            <v>Cj</v>
          </cell>
          <cell r="D2185">
            <v>0.9375</v>
          </cell>
          <cell r="E2185">
            <v>0.75</v>
          </cell>
          <cell r="F2185" t="str">
            <v>EMLURB</v>
          </cell>
        </row>
        <row r="2186">
          <cell r="A2186" t="str">
            <v/>
          </cell>
          <cell r="D2186">
            <v>0</v>
          </cell>
        </row>
        <row r="2187">
          <cell r="A2187" t="str">
            <v>18.07.020</v>
          </cell>
          <cell r="B2187" t="str">
            <v>JOGO DE BUCHA E ARRUELA DE ALUMINIO DE 3/4 POL., INCLUSIVE FIXACAO.</v>
          </cell>
          <cell r="C2187" t="str">
            <v>Cj</v>
          </cell>
          <cell r="D2187">
            <v>1.05</v>
          </cell>
          <cell r="E2187">
            <v>0.84</v>
          </cell>
          <cell r="F2187" t="str">
            <v>EMLURB</v>
          </cell>
        </row>
        <row r="2188">
          <cell r="A2188" t="str">
            <v/>
          </cell>
          <cell r="D2188">
            <v>0</v>
          </cell>
        </row>
        <row r="2189">
          <cell r="A2189" t="str">
            <v>18.07.030</v>
          </cell>
          <cell r="B2189" t="str">
            <v>JOGO DE BUCHA E ARRUELA DE ALUMINIO DE 1 POL. INCLUSIVE FIXACAO.</v>
          </cell>
          <cell r="C2189" t="str">
            <v>Cj</v>
          </cell>
          <cell r="D2189">
            <v>1.575</v>
          </cell>
          <cell r="E2189">
            <v>1.26</v>
          </cell>
          <cell r="F2189" t="str">
            <v>EMLURB</v>
          </cell>
        </row>
        <row r="2190">
          <cell r="A2190" t="str">
            <v/>
          </cell>
          <cell r="D2190">
            <v>0</v>
          </cell>
        </row>
        <row r="2191">
          <cell r="A2191" t="str">
            <v>18.07.040</v>
          </cell>
          <cell r="B2191" t="str">
            <v>JOGO DE BUCHA E ARRUELA DE ALUMINIO DE 1 1/2 POL., INCLUSIVE FIXACAO.</v>
          </cell>
          <cell r="C2191" t="str">
            <v>Cj</v>
          </cell>
          <cell r="D2191">
            <v>2.75</v>
          </cell>
          <cell r="E2191">
            <v>2.2000000000000002</v>
          </cell>
          <cell r="F2191" t="str">
            <v>EMLURB</v>
          </cell>
        </row>
        <row r="2192">
          <cell r="A2192" t="str">
            <v/>
          </cell>
          <cell r="D2192">
            <v>0</v>
          </cell>
        </row>
        <row r="2193">
          <cell r="A2193" t="str">
            <v>18.07.050</v>
          </cell>
          <cell r="B2193" t="str">
            <v>JOGO DE BUCHA E ARRUELA DE ALUMINIO DE 2 POL. INCLUSIVE FIXACAO.</v>
          </cell>
          <cell r="C2193" t="str">
            <v>Cj</v>
          </cell>
          <cell r="D2193">
            <v>4.25</v>
          </cell>
          <cell r="E2193">
            <v>3.4</v>
          </cell>
          <cell r="F2193" t="str">
            <v>EMLURB</v>
          </cell>
        </row>
        <row r="2194">
          <cell r="A2194" t="str">
            <v/>
          </cell>
          <cell r="D2194">
            <v>0</v>
          </cell>
        </row>
        <row r="2195">
          <cell r="A2195" t="str">
            <v>18.07.060</v>
          </cell>
          <cell r="B2195" t="str">
            <v>JOGO DE BUCHA E ARRUELA DE ALUMINIO DE 2 1/2 POL., INCLUSIVE FIXACAO.</v>
          </cell>
          <cell r="C2195" t="str">
            <v>Cj</v>
          </cell>
          <cell r="D2195">
            <v>6.6624999999999996</v>
          </cell>
          <cell r="E2195">
            <v>5.33</v>
          </cell>
          <cell r="F2195" t="str">
            <v>EMLURB</v>
          </cell>
        </row>
        <row r="2196">
          <cell r="A2196" t="str">
            <v/>
          </cell>
          <cell r="D2196">
            <v>0</v>
          </cell>
        </row>
        <row r="2197">
          <cell r="A2197" t="str">
            <v>18.07.070</v>
          </cell>
          <cell r="B2197" t="str">
            <v>JOGO DE BUCHA E ARRUELA DE ALUMINIO DE 3 POL. INCLUSIVE FIXACAO.</v>
          </cell>
          <cell r="C2197" t="str">
            <v>Cj</v>
          </cell>
          <cell r="D2197">
            <v>9.6125000000000007</v>
          </cell>
          <cell r="E2197">
            <v>7.69</v>
          </cell>
          <cell r="F2197" t="str">
            <v>EMLURB</v>
          </cell>
        </row>
        <row r="2198">
          <cell r="A2198" t="str">
            <v/>
          </cell>
          <cell r="D2198">
            <v>0</v>
          </cell>
        </row>
        <row r="2199">
          <cell r="A2199" t="str">
            <v>18.07.080</v>
          </cell>
          <cell r="B2199" t="str">
            <v>JOGO DE BUCHA E ARRUELA DE ALUMINIO DE 4 POL. INCLUSIVE FIXACAO.</v>
          </cell>
          <cell r="C2199" t="str">
            <v>Cj</v>
          </cell>
          <cell r="D2199">
            <v>13.55</v>
          </cell>
          <cell r="E2199">
            <v>10.84</v>
          </cell>
          <cell r="F2199" t="str">
            <v>EMLURB</v>
          </cell>
        </row>
        <row r="2200">
          <cell r="A2200" t="str">
            <v/>
          </cell>
          <cell r="D2200">
            <v>0</v>
          </cell>
        </row>
        <row r="2201">
          <cell r="A2201" t="str">
            <v>18.08.030</v>
          </cell>
          <cell r="B2201" t="str">
            <v>FORNECIMENTO E ASSENTAMENTO DE CAIXA PARA MEDICAO MONOFASICA E CAIXA PARA DISJUNTOR MONO-FASICO DE POLICARBONATO E NORYL CINZA, INCLUSIVE BUCHAS PLASTICAS E PARAFUSOS PARA INSTALACAO DAS CAIXAS EM PAREDE (PADRAO CELPE) SEM DISJUNTOR.</v>
          </cell>
          <cell r="C2201" t="str">
            <v>UD</v>
          </cell>
          <cell r="D2201">
            <v>113.45</v>
          </cell>
          <cell r="E2201">
            <v>90.76</v>
          </cell>
          <cell r="F2201" t="str">
            <v>EMLURB</v>
          </cell>
        </row>
        <row r="2202">
          <cell r="A2202" t="str">
            <v/>
          </cell>
          <cell r="D2202">
            <v>0</v>
          </cell>
        </row>
        <row r="2203">
          <cell r="A2203" t="str">
            <v>18.08.040</v>
          </cell>
          <cell r="B2203" t="str">
            <v>FORNECIMENTO E ASSENTAMENTO DE CAIXA PARA MEDICAO MONOFASICA E CAIXA PARA DISJUNTOR MONO-FASICO DE POLICARBONATO E NORYL CINZA, INCLUSIVE FITA METALICA E PRESILHA PARA INSTALACAO CAIXAS EM POSTE (PADRAO CELPE) SEM DISJUNTOR.</v>
          </cell>
          <cell r="C2203" t="str">
            <v>UD</v>
          </cell>
          <cell r="D2203">
            <v>120.325</v>
          </cell>
          <cell r="E2203">
            <v>96.26</v>
          </cell>
          <cell r="F2203" t="str">
            <v>EMLURB</v>
          </cell>
        </row>
        <row r="2204">
          <cell r="A2204" t="str">
            <v/>
          </cell>
          <cell r="D2204">
            <v>0</v>
          </cell>
        </row>
        <row r="2205">
          <cell r="A2205" t="str">
            <v>18.09.030</v>
          </cell>
          <cell r="B2205" t="str">
            <v>FORNECIMENTO E ASSENTAMENTO DE CAIXA PARA MEDICAO TRIFASICA E CAIXA PARA DISJUNTOR TRI-FASICO DE POLICARBONATO E NORYL CINZA, INCLUSIVE BUCHAS PLASTICAS E PARAFUSOS PARA INSTALACAO DAS CAIXAS EM PAREDE (PADRAO CELPE) SEM DISJUNTOR.</v>
          </cell>
          <cell r="C2205" t="str">
            <v>UD</v>
          </cell>
          <cell r="D2205">
            <v>208.11250000000001</v>
          </cell>
          <cell r="E2205">
            <v>166.49</v>
          </cell>
          <cell r="F2205" t="str">
            <v>EMLURB</v>
          </cell>
        </row>
        <row r="2206">
          <cell r="A2206" t="str">
            <v/>
          </cell>
          <cell r="D2206">
            <v>0</v>
          </cell>
        </row>
        <row r="2207">
          <cell r="A2207" t="str">
            <v>18.09.040</v>
          </cell>
          <cell r="B2207" t="str">
            <v>FORNECIMENTO E ASSENTAMENTO DE CAIXA PARA MEDICAO TRIFASICA E CAIXA PARA DISJUNTOR TRI-FASICO DE POLICARBONATO E NORYL CINZA, INCLUSIVE FITA METALICA E PRESILHA PARA INSTALACAO DAS CAIXAS EM POSTE (PADRAO CELPE) SEM DISJUN TOR.</v>
          </cell>
          <cell r="C2207" t="str">
            <v>UD</v>
          </cell>
          <cell r="D2207">
            <v>219.36250000000001</v>
          </cell>
          <cell r="E2207">
            <v>175.49</v>
          </cell>
          <cell r="F2207" t="str">
            <v>EMLURB</v>
          </cell>
        </row>
        <row r="2208">
          <cell r="A2208" t="str">
            <v/>
          </cell>
          <cell r="D2208">
            <v>0</v>
          </cell>
        </row>
        <row r="2209">
          <cell r="A2209" t="str">
            <v>18.09.075</v>
          </cell>
          <cell r="B2209" t="str">
            <v>FORNECIMENTO E INSTALAÇÃO DE ATERRAMENTO DO QUADRO DE MEDIÇÃO, COM 01 HASTE DE ATERRAMENTO TIPO COPPERWELD DE 5/8"X2,4M COM CONECTOR, CABO DE COBRE NÚ 25MM² E ELETRODUTO DE PVC RÍGIDO DE 3/4".</v>
          </cell>
          <cell r="C2209" t="str">
            <v>Cj</v>
          </cell>
          <cell r="D2209">
            <v>60.225000000000001</v>
          </cell>
          <cell r="E2209">
            <v>48.18</v>
          </cell>
          <cell r="F2209" t="str">
            <v>SEDUC</v>
          </cell>
        </row>
        <row r="2210">
          <cell r="A2210" t="str">
            <v/>
          </cell>
          <cell r="D2210">
            <v>0</v>
          </cell>
        </row>
        <row r="2211">
          <cell r="A2211" t="str">
            <v>18.09.085</v>
          </cell>
          <cell r="B2211" t="str">
            <v>FORNECIMENTO E INSTALAÇÃO DE ATERRAMENTO DO NEUTRO COM 03 HASTES DE ATERRAMENTO TIPO COPPERWELD DE 5/8"X2,4M COM CONECTORES INTERLIGADAS EM TRIÂNGULO COM DISTÂNCIA ENTRE AS MESMAS DE 3m E CABO DE COBRE NÚ 25MM².</v>
          </cell>
          <cell r="C2211" t="str">
            <v>Cj</v>
          </cell>
          <cell r="D2211">
            <v>274.03749999999997</v>
          </cell>
          <cell r="E2211">
            <v>219.23</v>
          </cell>
          <cell r="F2211" t="str">
            <v>SEDUC</v>
          </cell>
        </row>
        <row r="2212">
          <cell r="A2212" t="str">
            <v/>
          </cell>
          <cell r="D2212">
            <v>0</v>
          </cell>
        </row>
        <row r="2213">
          <cell r="A2213" t="str">
            <v>18.10.020</v>
          </cell>
          <cell r="B2213" t="str">
            <v>CHAVE DE FACA DE 2 POLOS, 30 A, 250 V, COM BASE DE ARDOSIA, COM 02 FUSIVEIS TIPO CARTUCHO E PARAFUSOS, INCLUSIVE INSTALACAO EM QUADRO DE MEDICAO.</v>
          </cell>
          <cell r="C2213" t="str">
            <v>Un</v>
          </cell>
          <cell r="D2213">
            <v>21.8</v>
          </cell>
          <cell r="E2213">
            <v>17.440000000000001</v>
          </cell>
          <cell r="F2213" t="str">
            <v>EMLURB</v>
          </cell>
        </row>
        <row r="2214">
          <cell r="A2214" t="str">
            <v/>
          </cell>
          <cell r="D2214">
            <v>0</v>
          </cell>
        </row>
        <row r="2215">
          <cell r="A2215" t="str">
            <v>18.10.030</v>
          </cell>
          <cell r="B2215" t="str">
            <v>CHAVE DE FACA DE 2 POLOS, 60 A, 250 V, COM BASE DE ARDOSIA, COM 02 FUSIVEIS TIPO CARTUCHO E PARAFUSOS, INCLUSIVE INSTALACAO EM QUADRO DE MEDICAO.</v>
          </cell>
          <cell r="C2215" t="str">
            <v>Un</v>
          </cell>
          <cell r="D2215">
            <v>26.924999999999997</v>
          </cell>
          <cell r="E2215">
            <v>21.54</v>
          </cell>
          <cell r="F2215" t="str">
            <v>EMLURB</v>
          </cell>
        </row>
        <row r="2216">
          <cell r="A2216" t="str">
            <v/>
          </cell>
          <cell r="D2216">
            <v>0</v>
          </cell>
        </row>
        <row r="2217">
          <cell r="A2217" t="str">
            <v>18.10.040</v>
          </cell>
          <cell r="B2217" t="str">
            <v>CHAVE DE FACA DE 3 POLOS, 60 A, 600 V, COM BASE DE ARDOSIA, COM 03 FUSIVEIS TIPO CARTUCHO E PARAFUSOS, INCLUSIVE INSTALACAO EM QUADRO DE MEDICAO.</v>
          </cell>
          <cell r="C2217" t="str">
            <v>Un</v>
          </cell>
          <cell r="D2217">
            <v>85.237499999999997</v>
          </cell>
          <cell r="E2217">
            <v>68.19</v>
          </cell>
          <cell r="F2217" t="str">
            <v>EMLURB</v>
          </cell>
        </row>
        <row r="2218">
          <cell r="A2218" t="str">
            <v/>
          </cell>
          <cell r="D2218">
            <v>0</v>
          </cell>
        </row>
        <row r="2219">
          <cell r="A2219" t="str">
            <v>18.10.050</v>
          </cell>
          <cell r="B2219" t="str">
            <v>CHAVE DE FACA DE 3 POLOS, 100 A, 600 V, COM BASE DE ARDOSIA, COM 03 FUSIVEIS TIPO CARTUCHO E PARAFUSOS, INCLUSIVE INSTALACAO EM QUADRO DE MEDICAO.</v>
          </cell>
          <cell r="C2219" t="str">
            <v>Un</v>
          </cell>
          <cell r="D2219">
            <v>105.1875</v>
          </cell>
          <cell r="E2219">
            <v>84.15</v>
          </cell>
          <cell r="F2219" t="str">
            <v>EMLURB</v>
          </cell>
        </row>
        <row r="2220">
          <cell r="A2220" t="str">
            <v/>
          </cell>
          <cell r="D2220">
            <v>0</v>
          </cell>
        </row>
        <row r="2221">
          <cell r="A2221" t="str">
            <v>18.10.060</v>
          </cell>
          <cell r="B2221" t="str">
            <v>CHAVE SECCIONADORA COM FUSIVEL, 125A, TIPO 3NP4090 SIEMENS OU SIMILAR, TRIPOLAR COM 03 FUSIVEIS NH TAMANHO 00 E PARAFUSOS, INCLUSIVE INSTALACAO EM QUADRO DE MEDICAO.</v>
          </cell>
          <cell r="C2221" t="str">
            <v>Un</v>
          </cell>
          <cell r="D2221">
            <v>280.73750000000001</v>
          </cell>
          <cell r="E2221">
            <v>224.59</v>
          </cell>
          <cell r="F2221" t="str">
            <v>EMLURB</v>
          </cell>
        </row>
        <row r="2222">
          <cell r="A2222" t="str">
            <v/>
          </cell>
          <cell r="D2222">
            <v>0</v>
          </cell>
        </row>
        <row r="2223">
          <cell r="A2223" t="str">
            <v>18.10.070</v>
          </cell>
          <cell r="B2223" t="str">
            <v>CHAVE SECCIONADORA COM FUSIVEL, 250A, TIPO 3NN2200 SIEMENS OU SIMILAR, TRIPOLAR COM 03 FUSIVEIS NH TAMANHO 01 E PARAFUSOS, INCLUSIVE INSTALACAO EM QUADRO DE MEDICAO.</v>
          </cell>
          <cell r="C2223" t="str">
            <v>Un</v>
          </cell>
          <cell r="D2223">
            <v>546.03750000000002</v>
          </cell>
          <cell r="E2223">
            <v>436.83</v>
          </cell>
          <cell r="F2223" t="str">
            <v>EMLURB</v>
          </cell>
        </row>
        <row r="2224">
          <cell r="A2224" t="str">
            <v/>
          </cell>
          <cell r="D2224">
            <v>0</v>
          </cell>
        </row>
        <row r="2225">
          <cell r="A2225" t="str">
            <v>18.11.030</v>
          </cell>
          <cell r="B2225" t="str">
            <v>BASE PARA FUSIVEL TIPO NH DE 6A A 125A, TAMANHO 00, SIEMENS OU SIMILAR, COM PARAFUSOS,INCLUSIVE INSTALACAO EM QUADRO.</v>
          </cell>
          <cell r="C2225" t="str">
            <v>Un</v>
          </cell>
          <cell r="D2225">
            <v>30.1875</v>
          </cell>
          <cell r="E2225">
            <v>24.15</v>
          </cell>
          <cell r="F2225" t="str">
            <v>EMLURB</v>
          </cell>
        </row>
        <row r="2226">
          <cell r="A2226" t="str">
            <v/>
          </cell>
          <cell r="D2226">
            <v>0</v>
          </cell>
        </row>
        <row r="2227">
          <cell r="A2227" t="str">
            <v>18.11.040</v>
          </cell>
          <cell r="B2227" t="str">
            <v>BASE PARA FUSIVEL TIPO NH DE 36A A 250A TAMANHO 1, SIEMENS OU SIMILAR, COM PARAFUSOS INCLUSIVE INSTALACAO EM QUADRO.</v>
          </cell>
          <cell r="C2227" t="str">
            <v>Un</v>
          </cell>
          <cell r="D2227">
            <v>77.862499999999997</v>
          </cell>
          <cell r="E2227">
            <v>62.29</v>
          </cell>
          <cell r="F2227" t="str">
            <v>EMLURB</v>
          </cell>
        </row>
        <row r="2228">
          <cell r="A2228" t="str">
            <v/>
          </cell>
          <cell r="D2228">
            <v>0</v>
          </cell>
        </row>
        <row r="2229">
          <cell r="A2229" t="str">
            <v>18.12.070</v>
          </cell>
          <cell r="B2229" t="str">
            <v>FUSIVEL TIPO NH DE 20A, TAMANHO 00, SIEMENS OU SIMILAR, INCLUSIVE INSTALACAO EM QUADRO.</v>
          </cell>
          <cell r="C2229" t="str">
            <v>Un</v>
          </cell>
          <cell r="D2229">
            <v>22.799999999999997</v>
          </cell>
          <cell r="E2229">
            <v>18.239999999999998</v>
          </cell>
          <cell r="F2229" t="str">
            <v>EMLURB</v>
          </cell>
        </row>
        <row r="2230">
          <cell r="A2230" t="str">
            <v/>
          </cell>
          <cell r="D2230">
            <v>0</v>
          </cell>
        </row>
        <row r="2231">
          <cell r="A2231" t="str">
            <v>18.12.080</v>
          </cell>
          <cell r="B2231" t="str">
            <v>FUSIVEL TIPO NH DE 25A, TAMANHO 00, SIEMENS OU SIMILAR, INCLUSIVE INSTALACAO EM QUADRO.</v>
          </cell>
          <cell r="C2231" t="str">
            <v>Un</v>
          </cell>
          <cell r="D2231">
            <v>22.799999999999997</v>
          </cell>
          <cell r="E2231">
            <v>18.239999999999998</v>
          </cell>
          <cell r="F2231" t="str">
            <v>EMLURB</v>
          </cell>
        </row>
        <row r="2232">
          <cell r="A2232" t="str">
            <v/>
          </cell>
          <cell r="D2232">
            <v>0</v>
          </cell>
        </row>
        <row r="2233">
          <cell r="A2233" t="str">
            <v>18.12.090</v>
          </cell>
          <cell r="B2233" t="str">
            <v>FUSIVEL TIPO NH DE 36A, TAMANHO 00, SIEMENS OU SIMILAR, INCLUSIVE INSTALACAO EM QUADRO.</v>
          </cell>
          <cell r="C2233" t="str">
            <v>Un</v>
          </cell>
          <cell r="D2233">
            <v>22.799999999999997</v>
          </cell>
          <cell r="E2233">
            <v>18.239999999999998</v>
          </cell>
          <cell r="F2233" t="str">
            <v>EMLURB</v>
          </cell>
        </row>
        <row r="2234">
          <cell r="A2234" t="str">
            <v/>
          </cell>
          <cell r="D2234">
            <v>0</v>
          </cell>
        </row>
        <row r="2235">
          <cell r="A2235" t="str">
            <v>18.12.100</v>
          </cell>
          <cell r="B2235" t="str">
            <v>FUSIVEL TIPO NH DE 50A, TAMANHO 00, SIEMENS OU SIMILAR, INCLUSIVE INSTALACAO EM QUADRO.</v>
          </cell>
          <cell r="C2235" t="str">
            <v>Un</v>
          </cell>
          <cell r="D2235">
            <v>22.799999999999997</v>
          </cell>
          <cell r="E2235">
            <v>18.239999999999998</v>
          </cell>
          <cell r="F2235" t="str">
            <v>EMLURB</v>
          </cell>
        </row>
        <row r="2236">
          <cell r="A2236" t="str">
            <v/>
          </cell>
          <cell r="D2236">
            <v>0</v>
          </cell>
        </row>
        <row r="2237">
          <cell r="A2237" t="str">
            <v>18.12.110</v>
          </cell>
          <cell r="B2237" t="str">
            <v>FUSIVEL TIPO NH DE 63A, TAMANHO 00, SIEMENS OU SIMILAR, INCLUSIVE INSTALACAO EM QUADRO.</v>
          </cell>
          <cell r="C2237" t="str">
            <v>Un</v>
          </cell>
          <cell r="D2237">
            <v>22.799999999999997</v>
          </cell>
          <cell r="E2237">
            <v>18.239999999999998</v>
          </cell>
          <cell r="F2237" t="str">
            <v>EMLURB</v>
          </cell>
        </row>
        <row r="2238">
          <cell r="A2238" t="str">
            <v/>
          </cell>
          <cell r="D2238">
            <v>0</v>
          </cell>
        </row>
        <row r="2239">
          <cell r="A2239" t="str">
            <v>18.12.120</v>
          </cell>
          <cell r="B2239" t="str">
            <v>FUSIVEL TIPO NH DE 80A, TAMANHO 00, SIEMENS OU SIMILAR, INCLUSIVE INSTALACAO EM QUADRO.</v>
          </cell>
          <cell r="C2239" t="str">
            <v>Un</v>
          </cell>
          <cell r="D2239">
            <v>22.799999999999997</v>
          </cell>
          <cell r="E2239">
            <v>18.239999999999998</v>
          </cell>
          <cell r="F2239" t="str">
            <v>EMLURB</v>
          </cell>
        </row>
        <row r="2240">
          <cell r="A2240" t="str">
            <v/>
          </cell>
          <cell r="D2240">
            <v>0</v>
          </cell>
        </row>
        <row r="2241">
          <cell r="A2241" t="str">
            <v>18.12.130</v>
          </cell>
          <cell r="B2241" t="str">
            <v>FUSIVEL TIPO NH DE 100A, TAMANHO 00, SIEMENS OU SIMILAR, INCLUSIVE INSTALACAO EM QUADRO.</v>
          </cell>
          <cell r="C2241" t="str">
            <v>Un</v>
          </cell>
          <cell r="D2241">
            <v>22.799999999999997</v>
          </cell>
          <cell r="E2241">
            <v>18.239999999999998</v>
          </cell>
          <cell r="F2241" t="str">
            <v>EMLURB</v>
          </cell>
        </row>
        <row r="2242">
          <cell r="A2242" t="str">
            <v/>
          </cell>
          <cell r="D2242">
            <v>0</v>
          </cell>
        </row>
        <row r="2243">
          <cell r="A2243" t="str">
            <v>18.12.140</v>
          </cell>
          <cell r="B2243" t="str">
            <v>FUSIVEL TIPO NH DE 125A, TAMANHO 00, SIEMENS OU SIMILAR, INCLUSIVE INSTALACAO EM QUADRO.</v>
          </cell>
          <cell r="C2243" t="str">
            <v>Un</v>
          </cell>
          <cell r="D2243">
            <v>22.799999999999997</v>
          </cell>
          <cell r="E2243">
            <v>18.239999999999998</v>
          </cell>
          <cell r="F2243" t="str">
            <v>EMLURB</v>
          </cell>
        </row>
        <row r="2244">
          <cell r="A2244" t="str">
            <v/>
          </cell>
          <cell r="D2244">
            <v>0</v>
          </cell>
        </row>
        <row r="2245">
          <cell r="A2245" t="str">
            <v>18.12.150</v>
          </cell>
          <cell r="B2245" t="str">
            <v>FUSIVEL TIPO NH DE 160A, TAMANHO 1, SIEMENS OU SIMILAR, INCLUSIVE INSTALACAO EM QUADRO.</v>
          </cell>
          <cell r="C2245" t="str">
            <v>Un</v>
          </cell>
          <cell r="D2245">
            <v>38.424999999999997</v>
          </cell>
          <cell r="E2245">
            <v>30.74</v>
          </cell>
          <cell r="F2245" t="str">
            <v>EMLURB</v>
          </cell>
        </row>
        <row r="2246">
          <cell r="A2246" t="str">
            <v/>
          </cell>
          <cell r="D2246">
            <v>0</v>
          </cell>
        </row>
        <row r="2247">
          <cell r="A2247" t="str">
            <v>18.12.160</v>
          </cell>
          <cell r="B2247" t="str">
            <v>FUSIVEL TIPO NH DE 200A, TAMANHO 1, SIEMENS OU SIMILAR, INCLUSIVE INSTALACAO EM QUADRO.</v>
          </cell>
          <cell r="C2247" t="str">
            <v>Un</v>
          </cell>
          <cell r="D2247">
            <v>39.049999999999997</v>
          </cell>
          <cell r="E2247">
            <v>31.24</v>
          </cell>
          <cell r="F2247" t="str">
            <v>EMLURB</v>
          </cell>
        </row>
        <row r="2248">
          <cell r="A2248" t="str">
            <v/>
          </cell>
          <cell r="D2248">
            <v>0</v>
          </cell>
        </row>
        <row r="2249">
          <cell r="A2249" t="str">
            <v>18.12.170</v>
          </cell>
          <cell r="B2249" t="str">
            <v>FUSIVEL TIPO NH DE 250 A, TAMANHO 1, SIEMENS OU SIMILAR, INCLUSIVE INSTALACAO EM QUADRO.</v>
          </cell>
          <cell r="C2249" t="str">
            <v>Un</v>
          </cell>
          <cell r="D2249">
            <v>41.050000000000004</v>
          </cell>
          <cell r="E2249">
            <v>32.840000000000003</v>
          </cell>
          <cell r="F2249" t="str">
            <v>EMLURB</v>
          </cell>
        </row>
        <row r="2250">
          <cell r="A2250" t="str">
            <v/>
          </cell>
          <cell r="D2250">
            <v>0</v>
          </cell>
        </row>
        <row r="2251">
          <cell r="A2251" t="str">
            <v>18.13.010</v>
          </cell>
          <cell r="B2251" t="str">
            <v>ELETRODUTO DE PVC RIGIDO ROSQUEAVEL DE 1/2 POL.,COM LUVA DE ROSCA INTERNA, INCLUSIVE ASSENTAMENTO EM LAJES.</v>
          </cell>
          <cell r="C2251" t="str">
            <v>m</v>
          </cell>
          <cell r="D2251">
            <v>3.625</v>
          </cell>
          <cell r="E2251">
            <v>2.9</v>
          </cell>
          <cell r="F2251" t="str">
            <v>EMLURB</v>
          </cell>
        </row>
        <row r="2252">
          <cell r="A2252" t="str">
            <v/>
          </cell>
          <cell r="D2252">
            <v>0</v>
          </cell>
        </row>
        <row r="2253">
          <cell r="A2253" t="str">
            <v>18.13.020</v>
          </cell>
          <cell r="B2253" t="str">
            <v>ELETRODUTO DE PVC RIGIDO ROSQUEAVEL DE 3/4 POL.,COM LUVA DE ROSCA INTERNA, INCLUSIVE ASSENTAMENTO EM LAJES.</v>
          </cell>
          <cell r="C2253" t="str">
            <v>m</v>
          </cell>
          <cell r="D2253">
            <v>4.6375000000000002</v>
          </cell>
          <cell r="E2253">
            <v>3.71</v>
          </cell>
          <cell r="F2253" t="str">
            <v>EMLURB</v>
          </cell>
        </row>
        <row r="2254">
          <cell r="A2254" t="str">
            <v/>
          </cell>
          <cell r="D2254">
            <v>0</v>
          </cell>
        </row>
        <row r="2255">
          <cell r="A2255" t="str">
            <v>18.13.030</v>
          </cell>
          <cell r="B2255" t="str">
            <v>ELETRODUTO DE PVC RIGIDO ROSQUEAVEL DE 1POL., COM LUVA DE ROSCA INTERNA,INCLUSIVE ASSENTAMENTO EM LAJES.</v>
          </cell>
          <cell r="C2255" t="str">
            <v>m</v>
          </cell>
          <cell r="D2255">
            <v>7.9749999999999996</v>
          </cell>
          <cell r="E2255">
            <v>6.38</v>
          </cell>
          <cell r="F2255" t="str">
            <v>EMLURB</v>
          </cell>
        </row>
        <row r="2256">
          <cell r="A2256" t="str">
            <v/>
          </cell>
          <cell r="D2256">
            <v>0</v>
          </cell>
        </row>
        <row r="2257">
          <cell r="A2257" t="str">
            <v>18.13.040</v>
          </cell>
          <cell r="B2257" t="str">
            <v>ELETRODUTO DE PVC RIGIDO ROSQUEAVEL DE 1/2 POL.,COM LUVA DE ROSCA INTERNA, INCLUSIVE ASSENTAMENTO COM RASGOS EM ALVENARIA.</v>
          </cell>
          <cell r="C2257" t="str">
            <v>m</v>
          </cell>
          <cell r="D2257">
            <v>5.9874999999999998</v>
          </cell>
          <cell r="E2257">
            <v>4.79</v>
          </cell>
          <cell r="F2257" t="str">
            <v>EMLURB</v>
          </cell>
        </row>
        <row r="2258">
          <cell r="A2258" t="str">
            <v/>
          </cell>
          <cell r="D2258">
            <v>0</v>
          </cell>
        </row>
        <row r="2259">
          <cell r="A2259" t="str">
            <v>18.13.050</v>
          </cell>
          <cell r="B2259" t="str">
            <v>ELETRODUTO DE PVC RIGIDO ROSQUEAVEL DE 3/4 POL.,COM LUVA DE ROSCA INTERNA, INCLUSIVE ASSENTAMENTO COM RASGOS EM ALVENARIA.</v>
          </cell>
          <cell r="C2259" t="str">
            <v>m</v>
          </cell>
          <cell r="D2259">
            <v>7</v>
          </cell>
          <cell r="E2259">
            <v>5.6</v>
          </cell>
          <cell r="F2259" t="str">
            <v>EMLURB</v>
          </cell>
        </row>
        <row r="2260">
          <cell r="A2260" t="str">
            <v/>
          </cell>
          <cell r="D2260">
            <v>0</v>
          </cell>
        </row>
        <row r="2261">
          <cell r="A2261" t="str">
            <v>18.13.060</v>
          </cell>
          <cell r="B2261" t="str">
            <v>ELETRODUTO DE PVC RIGIDO ROSQUEAVEL DE 1POL., COM LUVA DE ROSCA INTERNA, INCLUSIVE ASSENTAMENTO COM RASGOS EM ALVENARIA.</v>
          </cell>
          <cell r="C2261" t="str">
            <v>m</v>
          </cell>
          <cell r="D2261">
            <v>10.324999999999999</v>
          </cell>
          <cell r="E2261">
            <v>8.26</v>
          </cell>
          <cell r="F2261" t="str">
            <v>EMLURB</v>
          </cell>
        </row>
        <row r="2262">
          <cell r="A2262" t="str">
            <v/>
          </cell>
          <cell r="D2262">
            <v>0</v>
          </cell>
        </row>
        <row r="2263">
          <cell r="A2263" t="str">
            <v>18.13.070</v>
          </cell>
          <cell r="B2263" t="str">
            <v>ELETRODUTO DE PVC RIGIDO ROSQUEAVEL DE 1 1/4 POL.,COM LUVA DE ROSCA INTERNA, INCLUSIVE ASSENTAMENTO COM RASGOS EM ALVENARIA.</v>
          </cell>
          <cell r="C2263" t="str">
            <v>m</v>
          </cell>
          <cell r="D2263">
            <v>12.212499999999999</v>
          </cell>
          <cell r="E2263">
            <v>9.77</v>
          </cell>
          <cell r="F2263" t="str">
            <v>EMLURB</v>
          </cell>
        </row>
        <row r="2264">
          <cell r="A2264" t="str">
            <v/>
          </cell>
          <cell r="D2264">
            <v>0</v>
          </cell>
        </row>
        <row r="2265">
          <cell r="A2265" t="str">
            <v>18.13.080</v>
          </cell>
          <cell r="B2265" t="str">
            <v>ELETRODUTO DE PVC RIGIDO ROSQUEAVEL DE 1 1/2 POL.,COM LUVA DE ROSCA INTERNA, INCLUSIVE ASSENTAMENTO COM RASGOS EM ALVENARIA.</v>
          </cell>
          <cell r="C2265" t="str">
            <v>m</v>
          </cell>
          <cell r="D2265">
            <v>14.375</v>
          </cell>
          <cell r="E2265">
            <v>11.5</v>
          </cell>
          <cell r="F2265" t="str">
            <v>EMLURB</v>
          </cell>
        </row>
        <row r="2266">
          <cell r="A2266" t="str">
            <v/>
          </cell>
          <cell r="D2266">
            <v>0</v>
          </cell>
        </row>
        <row r="2267">
          <cell r="A2267" t="str">
            <v>18.13.090</v>
          </cell>
          <cell r="B2267" t="str">
            <v>ELETRODUTO DE PVC RIGIDO ROSQUEAVEL DE 2POL., COM LUVA DE ROSCA INTERNA, INCLUSIVE ASSENTAMENTO COM RASGOS EM ALVENARIA.</v>
          </cell>
          <cell r="C2267" t="str">
            <v>m</v>
          </cell>
          <cell r="D2267">
            <v>18.024999999999999</v>
          </cell>
          <cell r="E2267">
            <v>14.42</v>
          </cell>
          <cell r="F2267" t="str">
            <v>EMLURB</v>
          </cell>
        </row>
        <row r="2268">
          <cell r="A2268" t="str">
            <v/>
          </cell>
          <cell r="D2268">
            <v>0</v>
          </cell>
        </row>
        <row r="2269">
          <cell r="A2269" t="str">
            <v>18.13.100</v>
          </cell>
          <cell r="B2269" t="str">
            <v>ELETRODUTO DE PVC RIGIDO ROSQUEAVEL DE 3POL., COM LUVA DE ROSCA INTERNA, INCLUSIVE ASSENTAMENTO COM RASGOS EM ALVENARIA.</v>
          </cell>
          <cell r="C2269" t="str">
            <v>m</v>
          </cell>
          <cell r="D2269">
            <v>39.4</v>
          </cell>
          <cell r="E2269">
            <v>31.52</v>
          </cell>
          <cell r="F2269" t="str">
            <v>EMLURB</v>
          </cell>
        </row>
        <row r="2270">
          <cell r="A2270" t="str">
            <v/>
          </cell>
          <cell r="D2270">
            <v>0</v>
          </cell>
        </row>
        <row r="2271">
          <cell r="A2271" t="str">
            <v>18.13.110</v>
          </cell>
          <cell r="B2271" t="str">
            <v>ELETRODUTO DE PVC RIGIDO ROSQUEAVEL DE 1/2 POL., COM LUVA DE ROSCA INTERNA ASSENTADO EM VALAS COM PROFUNDIDADE DE 0,60M, INCLUSIVE ESCAVACAO E REATERRO.</v>
          </cell>
          <cell r="C2271" t="str">
            <v>m</v>
          </cell>
          <cell r="D2271">
            <v>9.375</v>
          </cell>
          <cell r="E2271">
            <v>7.5</v>
          </cell>
          <cell r="F2271" t="str">
            <v>EMLURB</v>
          </cell>
        </row>
        <row r="2272">
          <cell r="A2272" t="str">
            <v/>
          </cell>
          <cell r="D2272">
            <v>0</v>
          </cell>
        </row>
        <row r="2273">
          <cell r="A2273" t="str">
            <v>18.13.120</v>
          </cell>
          <cell r="B2273" t="str">
            <v>ELETRODUTO DE PVC RIGIDO ROSQUEAVEL DE 3/4 POL., COM LUVA DE ROSCA INTERNA, ASSENTADO EM VALAS COM PROFUNDIDADE DE 0,60M, INCLUSIVE ESCAVACAO E REATERRO.</v>
          </cell>
          <cell r="C2273" t="str">
            <v>m</v>
          </cell>
          <cell r="D2273">
            <v>10.387500000000001</v>
          </cell>
          <cell r="E2273">
            <v>8.31</v>
          </cell>
          <cell r="F2273" t="str">
            <v>EMLURB</v>
          </cell>
        </row>
        <row r="2274">
          <cell r="A2274" t="str">
            <v/>
          </cell>
          <cell r="D2274">
            <v>0</v>
          </cell>
        </row>
        <row r="2275">
          <cell r="A2275" t="str">
            <v>18.13.130</v>
          </cell>
          <cell r="B2275" t="str">
            <v>ELETRODUTO DE PVC RIGIDO ROSQUEAVEL DE 1POL., COM LUVA DE ROSCA INTERNA, ASSENTADO EM VALAS COM PROFUNDIDADE DE 0,60M, INCLUSIVE ESCAVACAO E REATERRO.</v>
          </cell>
          <cell r="C2275" t="str">
            <v>m</v>
          </cell>
          <cell r="D2275">
            <v>13.725000000000001</v>
          </cell>
          <cell r="E2275">
            <v>10.98</v>
          </cell>
          <cell r="F2275" t="str">
            <v>EMLURB</v>
          </cell>
        </row>
        <row r="2276">
          <cell r="A2276" t="str">
            <v/>
          </cell>
          <cell r="D2276">
            <v>0</v>
          </cell>
        </row>
        <row r="2277">
          <cell r="A2277" t="str">
            <v>18.13.140</v>
          </cell>
          <cell r="B2277" t="str">
            <v>ELETRODUTO DE PVC RIGIDO ROSQUEAVEL DE 1 1/2 POL., COM LUVA DE ROSCA INTERNA, ASSENTADO EM VALAS COM PROFUNDIDADE DE 0,60M, INCLUSIVE ESCAVACAO E REATERRO.</v>
          </cell>
          <cell r="C2277" t="str">
            <v>m</v>
          </cell>
          <cell r="D2277">
            <v>16.462499999999999</v>
          </cell>
          <cell r="E2277">
            <v>13.17</v>
          </cell>
          <cell r="F2277" t="str">
            <v>EMLURB</v>
          </cell>
        </row>
        <row r="2278">
          <cell r="A2278" t="str">
            <v/>
          </cell>
          <cell r="D2278">
            <v>0</v>
          </cell>
        </row>
        <row r="2279">
          <cell r="A2279" t="str">
            <v>18.13.150</v>
          </cell>
          <cell r="B2279" t="str">
            <v>ELETRODUTO DE PVC RIGIDO ROSQUEAVEL DE 2POL., COM LUVA DE ROSCA INTERNA, ASSENTADO EM VALAS COM PROFUNDIDADE DE 0,60M, INCLUSIVE ESCAVACAO E REATERRO.</v>
          </cell>
          <cell r="C2279" t="str">
            <v>m</v>
          </cell>
          <cell r="D2279">
            <v>20.099999999999998</v>
          </cell>
          <cell r="E2279">
            <v>16.079999999999998</v>
          </cell>
          <cell r="F2279" t="str">
            <v>EMLURB</v>
          </cell>
        </row>
        <row r="2280">
          <cell r="A2280" t="str">
            <v/>
          </cell>
          <cell r="D2280">
            <v>0</v>
          </cell>
        </row>
        <row r="2281">
          <cell r="A2281" t="str">
            <v>18.13.160</v>
          </cell>
          <cell r="B2281" t="str">
            <v>ELETRODUTO DE PVC RIGIDO ROSQUEAVEL DE 3POL., COM LUVA DE ROSCA INTERNA, ASSENTADO EM VALAS COM PROFUNDIDADE DE 0,60M, INCLUSIVE ESCAVACAO E REATERRO.</v>
          </cell>
          <cell r="C2281" t="str">
            <v>m</v>
          </cell>
          <cell r="D2281">
            <v>39.85</v>
          </cell>
          <cell r="E2281">
            <v>31.88</v>
          </cell>
          <cell r="F2281" t="str">
            <v>EMLURB</v>
          </cell>
        </row>
        <row r="2282">
          <cell r="A2282" t="str">
            <v/>
          </cell>
          <cell r="D2282">
            <v>0</v>
          </cell>
        </row>
        <row r="2283">
          <cell r="A2283" t="str">
            <v>18.13.170</v>
          </cell>
          <cell r="B2283" t="str">
            <v>ELETRODUTO DE PVC RIGIDO ROSQUEAVEL DE 4POL., COM LUVA DE ROSCA INTERNA, ASSENTADO EM VALAS COM PROFUNDIDADE DE 0,60M, INCLUSIVE ESCAVACAO E REATERRO.</v>
          </cell>
          <cell r="C2283" t="str">
            <v>m</v>
          </cell>
          <cell r="D2283">
            <v>50.599999999999994</v>
          </cell>
          <cell r="E2283">
            <v>40.479999999999997</v>
          </cell>
          <cell r="F2283" t="str">
            <v>EMLURB</v>
          </cell>
        </row>
        <row r="2284">
          <cell r="A2284" t="str">
            <v/>
          </cell>
          <cell r="D2284">
            <v>0</v>
          </cell>
        </row>
        <row r="2285">
          <cell r="A2285" t="str">
            <v>18.13.180</v>
          </cell>
          <cell r="B2285" t="str">
            <v>FORNECIMENTO E INSTALAÇÃO DE ELETRODUTO DE PVC RÍGIDO ROSQUEÁVEL DE 1 1/4", COM CURVA DE ROSCA INTERNA, ASSENTADOS EM VALAS COM PROFUNDIDADE DE 0,60M,INCLUSIVE ESCAVAÇÃO E REATERRO.</v>
          </cell>
          <cell r="C2285" t="str">
            <v>m</v>
          </cell>
          <cell r="D2285">
            <v>15.0625</v>
          </cell>
          <cell r="E2285">
            <v>12.05</v>
          </cell>
          <cell r="F2285" t="str">
            <v>SEDUC</v>
          </cell>
        </row>
        <row r="2286">
          <cell r="A2286" t="str">
            <v/>
          </cell>
          <cell r="D2286">
            <v>0</v>
          </cell>
        </row>
        <row r="2287">
          <cell r="A2287" t="str">
            <v>18.13.195</v>
          </cell>
          <cell r="B2287" t="str">
            <v>FORNECIMENTO E ASSENTAMENTO DE DUTO CORRUGADO EM PEAD (POLIETILENO DE ALTA DENSIDADE) COM DIÂMETRO NOMINAL DE 3", TIPO KANALEX, FAB.: KANAFLEX OU SIMILAR; ASSENTADO EM VALAS COM LARGURA DE 0,20M E PROFUNDIDADE DE 0,60M, INCLUSIVE ESCAVAÇÃO E REATERRO.</v>
          </cell>
          <cell r="C2287" t="str">
            <v>m</v>
          </cell>
          <cell r="D2287">
            <v>26.662499999999998</v>
          </cell>
          <cell r="E2287">
            <v>21.33</v>
          </cell>
          <cell r="F2287" t="str">
            <v>SEDUC</v>
          </cell>
        </row>
        <row r="2288">
          <cell r="A2288" t="str">
            <v/>
          </cell>
          <cell r="D2288">
            <v>0</v>
          </cell>
        </row>
        <row r="2289">
          <cell r="A2289" t="str">
            <v>18.13.320</v>
          </cell>
          <cell r="B2289" t="str">
            <v>FORNECIMENTO E INSTALAÇÃO DE ELETRODUTO DE PVC FLEXÍVEL CORRUGADO 3/4"</v>
          </cell>
          <cell r="C2289" t="str">
            <v>m</v>
          </cell>
          <cell r="D2289">
            <v>3.8624999999999998</v>
          </cell>
          <cell r="E2289">
            <v>3.09</v>
          </cell>
          <cell r="F2289" t="str">
            <v>SEDUC</v>
          </cell>
        </row>
        <row r="2290">
          <cell r="A2290" t="str">
            <v/>
          </cell>
          <cell r="D2290">
            <v>0</v>
          </cell>
        </row>
        <row r="2291">
          <cell r="A2291" t="str">
            <v>18.13.330</v>
          </cell>
          <cell r="B2291" t="str">
            <v>FORNECIMENTO E INSTALAÇÃO DE ELETRODUTO DE PVC FLEXÍVEL CORRUGADO 1"</v>
          </cell>
          <cell r="C2291" t="str">
            <v>m</v>
          </cell>
          <cell r="D2291">
            <v>4.7125000000000004</v>
          </cell>
          <cell r="E2291">
            <v>3.77</v>
          </cell>
          <cell r="F2291" t="str">
            <v>SEDUC</v>
          </cell>
        </row>
        <row r="2292">
          <cell r="A2292" t="str">
            <v/>
          </cell>
          <cell r="D2292">
            <v>0</v>
          </cell>
        </row>
        <row r="2293">
          <cell r="A2293" t="str">
            <v>18.13.340</v>
          </cell>
          <cell r="B2293" t="str">
            <v>ELETRODUTO DE PVC RÍGIDO ROSCÁVEL, COM CONEXÕES DIAMETRO 25MM (3/4)</v>
          </cell>
          <cell r="C2293" t="str">
            <v>m</v>
          </cell>
          <cell r="D2293">
            <v>7.25</v>
          </cell>
          <cell r="E2293">
            <v>5.8</v>
          </cell>
          <cell r="F2293" t="str">
            <v>SEDUC</v>
          </cell>
        </row>
        <row r="2294">
          <cell r="A2294" t="str">
            <v/>
          </cell>
          <cell r="D2294">
            <v>0</v>
          </cell>
        </row>
        <row r="2295">
          <cell r="A2295" t="str">
            <v>18.13.341</v>
          </cell>
          <cell r="B2295" t="str">
            <v>ELETRODUTO DE PVC RÍGIDO ROSCÁVEL, COM CONEXÕES DIÂMETRO 32MM (1")</v>
          </cell>
          <cell r="C2295" t="str">
            <v>m</v>
          </cell>
          <cell r="D2295">
            <v>8.5625</v>
          </cell>
          <cell r="E2295">
            <v>6.85</v>
          </cell>
          <cell r="F2295" t="str">
            <v>SEDUC</v>
          </cell>
        </row>
        <row r="2296">
          <cell r="A2296" t="str">
            <v/>
          </cell>
          <cell r="D2296">
            <v>0</v>
          </cell>
        </row>
        <row r="2297">
          <cell r="A2297" t="str">
            <v>18.13.342</v>
          </cell>
          <cell r="B2297" t="str">
            <v>ELETRODUTO DE PVC RÍGIDO ROSCÁVEL, COM CONEXÕES DIÂMETRO 40MM (1 1/4")</v>
          </cell>
          <cell r="C2297" t="str">
            <v>m</v>
          </cell>
          <cell r="D2297">
            <v>11.975</v>
          </cell>
          <cell r="E2297">
            <v>9.58</v>
          </cell>
          <cell r="F2297" t="str">
            <v>SEDUC</v>
          </cell>
        </row>
        <row r="2298">
          <cell r="A2298" t="str">
            <v/>
          </cell>
          <cell r="D2298">
            <v>0</v>
          </cell>
        </row>
        <row r="2299">
          <cell r="A2299" t="str">
            <v>18.13.343</v>
          </cell>
          <cell r="B2299" t="str">
            <v>ELETRODUTO DE PVC RÍGIDO ROSCÁVEL, COM CONEXÕES DIÂMETRO 60MM (2")</v>
          </cell>
          <cell r="C2299" t="str">
            <v>m</v>
          </cell>
          <cell r="D2299">
            <v>15.237499999999999</v>
          </cell>
          <cell r="E2299">
            <v>12.19</v>
          </cell>
          <cell r="F2299" t="str">
            <v>SEDUC</v>
          </cell>
        </row>
        <row r="2300">
          <cell r="A2300" t="str">
            <v/>
          </cell>
          <cell r="D2300">
            <v>0</v>
          </cell>
        </row>
        <row r="2301">
          <cell r="A2301" t="str">
            <v>18.13.344</v>
          </cell>
          <cell r="B2301" t="str">
            <v>ELETRODUTO DE PVC RÍGIDO ROSCÁVEL, COM CONEXÕES DIAMETRO 75MM (2 1/1)</v>
          </cell>
          <cell r="C2301" t="str">
            <v>m</v>
          </cell>
          <cell r="D2301">
            <v>18.55</v>
          </cell>
          <cell r="E2301">
            <v>14.84</v>
          </cell>
          <cell r="F2301" t="str">
            <v>SEDUC</v>
          </cell>
        </row>
        <row r="2302">
          <cell r="A2302" t="str">
            <v/>
          </cell>
          <cell r="D2302">
            <v>0</v>
          </cell>
        </row>
        <row r="2303">
          <cell r="A2303" t="str">
            <v>18.13.345</v>
          </cell>
          <cell r="B2303" t="str">
            <v>ELETRODUTO DE PVC RÍGIDO ROSCÁVEL, COM CONEXÕES DIÂMETRO 85MM (3")</v>
          </cell>
          <cell r="C2303" t="str">
            <v>m</v>
          </cell>
          <cell r="D2303">
            <v>36.175000000000004</v>
          </cell>
          <cell r="E2303">
            <v>28.94</v>
          </cell>
          <cell r="F2303" t="str">
            <v>SEDUC</v>
          </cell>
        </row>
        <row r="2304">
          <cell r="A2304" t="str">
            <v/>
          </cell>
          <cell r="D2304">
            <v>0</v>
          </cell>
        </row>
        <row r="2305">
          <cell r="A2305" t="str">
            <v>18.13.346</v>
          </cell>
          <cell r="B2305" t="str">
            <v>ELETRODUTO DE PVC RÍGIDO ROSCÁVEL, COM CONEXÕES DIÂMETRO 50MM (1 1/2")</v>
          </cell>
          <cell r="C2305" t="str">
            <v>m</v>
          </cell>
          <cell r="D2305">
            <v>12.8</v>
          </cell>
          <cell r="E2305">
            <v>10.24</v>
          </cell>
          <cell r="F2305" t="str">
            <v>SEDUC</v>
          </cell>
        </row>
        <row r="2306">
          <cell r="A2306" t="str">
            <v/>
          </cell>
          <cell r="D2306">
            <v>0</v>
          </cell>
        </row>
        <row r="2307">
          <cell r="A2307" t="str">
            <v>18.14.010</v>
          </cell>
          <cell r="B2307" t="str">
            <v>CURVA DE PVC RIGIDO ROSQUEAVEL DE 3/4 POL., COM LUVA DE ROSCA INTERNA, INCLUSIVE ASSENTAMENTO.</v>
          </cell>
          <cell r="C2307" t="str">
            <v>Un</v>
          </cell>
          <cell r="D2307">
            <v>5.2875000000000005</v>
          </cell>
          <cell r="E2307">
            <v>4.2300000000000004</v>
          </cell>
          <cell r="F2307" t="str">
            <v>EMLURB</v>
          </cell>
        </row>
        <row r="2308">
          <cell r="A2308" t="str">
            <v/>
          </cell>
          <cell r="D2308">
            <v>0</v>
          </cell>
        </row>
        <row r="2309">
          <cell r="A2309" t="str">
            <v>18.14.020</v>
          </cell>
          <cell r="B2309" t="str">
            <v>CURVA DE PVC RIGIDO ROSQUEAVEL DE 1 POL., COM LUVA DE ROSCA INTERNA, INCLUSIVE ASSENTAMENTO.</v>
          </cell>
          <cell r="C2309" t="str">
            <v>Un</v>
          </cell>
          <cell r="D2309">
            <v>7.3375000000000004</v>
          </cell>
          <cell r="E2309">
            <v>5.87</v>
          </cell>
          <cell r="F2309" t="str">
            <v>EMLURB</v>
          </cell>
        </row>
        <row r="2310">
          <cell r="A2310" t="str">
            <v/>
          </cell>
          <cell r="D2310">
            <v>0</v>
          </cell>
        </row>
        <row r="2311">
          <cell r="A2311" t="str">
            <v>18.14.030</v>
          </cell>
          <cell r="B2311" t="str">
            <v>CURVA DE PVC RIGIDO ROSQUEAVEL DE 1 1/4 POL., COM LUVA DE ROSCA INTERNA, INCLUSIVE ASSENTAMENTO.</v>
          </cell>
          <cell r="C2311" t="str">
            <v>Un</v>
          </cell>
          <cell r="D2311">
            <v>12.162500000000001</v>
          </cell>
          <cell r="E2311">
            <v>9.73</v>
          </cell>
          <cell r="F2311" t="str">
            <v>EMLURB</v>
          </cell>
        </row>
        <row r="2312">
          <cell r="A2312" t="str">
            <v/>
          </cell>
          <cell r="D2312">
            <v>0</v>
          </cell>
        </row>
        <row r="2313">
          <cell r="A2313" t="str">
            <v>18.14.040</v>
          </cell>
          <cell r="B2313" t="str">
            <v>CURVA DE PVC RIGIDO ROSQUEAVEL DE 1 1/2 POL., COM LUVA DE ROSCA INTERNA, INCLUSIVE ASSENTAMENTO.</v>
          </cell>
          <cell r="C2313" t="str">
            <v>Un</v>
          </cell>
          <cell r="D2313">
            <v>13.65</v>
          </cell>
          <cell r="E2313">
            <v>10.92</v>
          </cell>
          <cell r="F2313" t="str">
            <v>EMLURB</v>
          </cell>
        </row>
        <row r="2314">
          <cell r="A2314" t="str">
            <v/>
          </cell>
          <cell r="D2314">
            <v>0</v>
          </cell>
        </row>
        <row r="2315">
          <cell r="A2315" t="str">
            <v>18.14.050</v>
          </cell>
          <cell r="B2315" t="str">
            <v>CURVA DE PVC RIGIDO ROSQUEAVEL DE 2 POL., COM LUVA DE ROSCA INTERNA, INCLUSIVE ASSENTAMENTO.</v>
          </cell>
          <cell r="C2315" t="str">
            <v>Un</v>
          </cell>
          <cell r="D2315">
            <v>22.362500000000001</v>
          </cell>
          <cell r="E2315">
            <v>17.89</v>
          </cell>
          <cell r="F2315" t="str">
            <v>EMLURB</v>
          </cell>
        </row>
        <row r="2316">
          <cell r="A2316" t="str">
            <v/>
          </cell>
          <cell r="D2316">
            <v>0</v>
          </cell>
        </row>
        <row r="2317">
          <cell r="A2317" t="str">
            <v>18.14.060</v>
          </cell>
          <cell r="B2317" t="str">
            <v>CURVA DE PVC RIGIDO ROSQUEAVEL DE 3 POL., COM LUVA DE ROSCA INTERNA, INCLUSIVE ASSENTAMENTO.</v>
          </cell>
          <cell r="C2317" t="str">
            <v>Un</v>
          </cell>
          <cell r="D2317">
            <v>65.137500000000003</v>
          </cell>
          <cell r="E2317">
            <v>52.11</v>
          </cell>
          <cell r="F2317" t="str">
            <v>EMLURB</v>
          </cell>
        </row>
        <row r="2318">
          <cell r="A2318" t="str">
            <v/>
          </cell>
          <cell r="D2318">
            <v>0</v>
          </cell>
        </row>
        <row r="2319">
          <cell r="A2319" t="str">
            <v>18.14.070</v>
          </cell>
          <cell r="B2319" t="str">
            <v>CURVA DE PVC RIGIDO ROSQUEAVEL DE 4 POL. COM LUVA DE ROSCA INTERNA, INCLUSIVE ASSENTAMENTO.</v>
          </cell>
          <cell r="C2319" t="str">
            <v>Un</v>
          </cell>
          <cell r="D2319">
            <v>106.575</v>
          </cell>
          <cell r="E2319">
            <v>85.26</v>
          </cell>
          <cell r="F2319" t="str">
            <v>EMLURB</v>
          </cell>
        </row>
        <row r="2320">
          <cell r="A2320" t="str">
            <v/>
          </cell>
          <cell r="D2320">
            <v>0</v>
          </cell>
        </row>
        <row r="2321">
          <cell r="A2321" t="str">
            <v>18.15.010</v>
          </cell>
          <cell r="B2321" t="str">
            <v>CAIXA 4 X 2 POL. TIGREFLEX OU SIMILAR, INCLUSIVE ASSENTAMENTO.</v>
          </cell>
          <cell r="C2321" t="str">
            <v>Un</v>
          </cell>
          <cell r="D2321">
            <v>4.3874999999999993</v>
          </cell>
          <cell r="E2321">
            <v>3.51</v>
          </cell>
          <cell r="F2321" t="str">
            <v>EMLURB</v>
          </cell>
        </row>
        <row r="2322">
          <cell r="A2322" t="str">
            <v/>
          </cell>
          <cell r="D2322">
            <v>0</v>
          </cell>
        </row>
        <row r="2323">
          <cell r="A2323" t="str">
            <v>18.15.020</v>
          </cell>
          <cell r="B2323" t="str">
            <v>CAIXA 4 X 4 POL. TIGREFLEX OU SIMILAR, INCLUSIVE ASSENTAMENTO.</v>
          </cell>
          <cell r="C2323" t="str">
            <v>Un</v>
          </cell>
          <cell r="D2323">
            <v>5.8875000000000002</v>
          </cell>
          <cell r="E2323">
            <v>4.71</v>
          </cell>
          <cell r="F2323" t="str">
            <v>EMLURB</v>
          </cell>
        </row>
        <row r="2324">
          <cell r="A2324" t="str">
            <v/>
          </cell>
          <cell r="D2324">
            <v>0</v>
          </cell>
        </row>
        <row r="2325">
          <cell r="A2325" t="str">
            <v>18.15.021</v>
          </cell>
          <cell r="B2325" t="str">
            <v>FORNECIMENTO E COLOCAÇÃO DE CAIXA DE PASSAGEM ELÉTRICA 20X20CM</v>
          </cell>
          <cell r="C2325" t="str">
            <v>Un</v>
          </cell>
          <cell r="D2325">
            <v>39.512500000000003</v>
          </cell>
          <cell r="E2325">
            <v>31.61</v>
          </cell>
          <cell r="F2325" t="str">
            <v>SEDUC</v>
          </cell>
        </row>
        <row r="2326">
          <cell r="A2326" t="str">
            <v/>
          </cell>
          <cell r="D2326">
            <v>0</v>
          </cell>
        </row>
        <row r="2327">
          <cell r="A2327" t="str">
            <v>18.15.022</v>
          </cell>
          <cell r="B2327" t="str">
            <v>FORNECIMENTO E INSTALAÇÃO DE CAIXA DE PASSAGEM ELÉTRICA, DE EMBUTIR, FAB.CEMAR REF. CPE - 40 PP OU SIMILAR,DIMENSÕES DE 43X43X15CM , COM TAMPA PINTADA E FUNDO GALVANIZADO. INCLUSIVE MÃO-DE-OBRA DE LIGAÇÃO DOS ELETRODUTOS.</v>
          </cell>
          <cell r="C2327" t="str">
            <v>Un</v>
          </cell>
          <cell r="D2327">
            <v>113.7375</v>
          </cell>
          <cell r="E2327">
            <v>90.99</v>
          </cell>
          <cell r="F2327" t="str">
            <v>SEDUC</v>
          </cell>
        </row>
        <row r="2328">
          <cell r="A2328" t="str">
            <v/>
          </cell>
          <cell r="D2328">
            <v>0</v>
          </cell>
        </row>
        <row r="2329">
          <cell r="A2329" t="str">
            <v>18.15.023</v>
          </cell>
          <cell r="B2329" t="str">
            <v>FORNECIMENTO E COLOCAÇÃO DE CAIXA METÁLICA PARA PASSAGEM DE CABOS COM DIMENSÕES 10 X 10 X 5 CM.</v>
          </cell>
          <cell r="C2329" t="str">
            <v>Un</v>
          </cell>
          <cell r="D2329">
            <v>27.225000000000001</v>
          </cell>
          <cell r="E2329">
            <v>21.78</v>
          </cell>
          <cell r="F2329" t="str">
            <v>SEDUC</v>
          </cell>
        </row>
        <row r="2330">
          <cell r="A2330" t="str">
            <v/>
          </cell>
          <cell r="D2330">
            <v>0</v>
          </cell>
        </row>
        <row r="2331">
          <cell r="A2331" t="str">
            <v>18.15.024</v>
          </cell>
          <cell r="B2331" t="str">
            <v>FORNECIMENTO E COLOCAÇÃO DE CAIXA METÁLICA PARA PASSAGEM DE CABOS COM DIMENSÕES 30 X 30 X 12 CM.</v>
          </cell>
          <cell r="C2331" t="str">
            <v>Un</v>
          </cell>
          <cell r="D2331">
            <v>61.675000000000004</v>
          </cell>
          <cell r="E2331">
            <v>49.34</v>
          </cell>
          <cell r="F2331" t="str">
            <v>SEDUC</v>
          </cell>
        </row>
        <row r="2332">
          <cell r="A2332" t="str">
            <v/>
          </cell>
          <cell r="D2332">
            <v>0</v>
          </cell>
        </row>
        <row r="2333">
          <cell r="A2333" t="str">
            <v>18.15.025</v>
          </cell>
          <cell r="B2333" t="str">
            <v>FORNECIMENTO E COLOCAÇÃO DE CAIXA METÁLICA PARA PASSAGEM DE CABOS COM DIMENSÕES 40 X 40 X 12CM.</v>
          </cell>
          <cell r="C2333" t="str">
            <v>Un</v>
          </cell>
          <cell r="D2333">
            <v>115.78749999999999</v>
          </cell>
          <cell r="E2333">
            <v>92.63</v>
          </cell>
          <cell r="F2333" t="str">
            <v>SEDUC</v>
          </cell>
        </row>
        <row r="2334">
          <cell r="A2334" t="str">
            <v/>
          </cell>
          <cell r="D2334">
            <v>0</v>
          </cell>
        </row>
        <row r="2335">
          <cell r="A2335" t="str">
            <v>18.15.030</v>
          </cell>
          <cell r="B2335" t="str">
            <v>CAIXA OCTOGONAL DE 4 " TIGREFLEX OU SIMILAR, COM FUNDO MOVEL, INCLUSIVE ASSENTAMENTO EM LAJE.</v>
          </cell>
          <cell r="C2335" t="str">
            <v>Un</v>
          </cell>
          <cell r="D2335">
            <v>6.0374999999999996</v>
          </cell>
          <cell r="E2335">
            <v>4.83</v>
          </cell>
          <cell r="F2335" t="str">
            <v>EMLURB</v>
          </cell>
        </row>
        <row r="2336">
          <cell r="A2336" t="str">
            <v/>
          </cell>
          <cell r="D2336">
            <v>0</v>
          </cell>
        </row>
        <row r="2337">
          <cell r="A2337" t="str">
            <v>18.15.031</v>
          </cell>
          <cell r="B2337" t="str">
            <v>CAIXA DE LIGAÇÃO DE PVC RIGIDO PARA ELETRODUTO ROSCÁVEL, RETANGULAR, DIMENSÕES 4" X 2" DE PISO.</v>
          </cell>
          <cell r="C2337" t="str">
            <v>Un</v>
          </cell>
          <cell r="D2337">
            <v>2.9249999999999998</v>
          </cell>
          <cell r="E2337">
            <v>2.34</v>
          </cell>
          <cell r="F2337" t="str">
            <v>SEDUC</v>
          </cell>
        </row>
        <row r="2338">
          <cell r="A2338" t="str">
            <v/>
          </cell>
          <cell r="D2338">
            <v>0</v>
          </cell>
        </row>
        <row r="2339">
          <cell r="A2339" t="str">
            <v>18.15.040</v>
          </cell>
          <cell r="B2339" t="str">
            <v>FORNECIMENTO E INSTALAÇÃO DE CONDULETE 4"X2" EM LIGA DE ALUMINIO FUNDIDO TIPO C DE  3/4".</v>
          </cell>
          <cell r="C2339" t="str">
            <v>Un</v>
          </cell>
          <cell r="D2339">
            <v>12.925000000000001</v>
          </cell>
          <cell r="E2339">
            <v>10.34</v>
          </cell>
          <cell r="F2339" t="str">
            <v>SEDUC</v>
          </cell>
        </row>
        <row r="2340">
          <cell r="A2340" t="str">
            <v/>
          </cell>
          <cell r="D2340">
            <v>0</v>
          </cell>
        </row>
        <row r="2341">
          <cell r="A2341" t="str">
            <v>18.15.041</v>
          </cell>
          <cell r="B2341" t="str">
            <v>FORNECIMENTO E INSTALAÇÃO DE CONDULETE EM LIGA DE ALUMÍNIO FUNDIDO TIPO " X" DE 3/4"</v>
          </cell>
          <cell r="C2341" t="str">
            <v>Un</v>
          </cell>
          <cell r="D2341">
            <v>19.837499999999999</v>
          </cell>
          <cell r="E2341">
            <v>15.87</v>
          </cell>
          <cell r="F2341" t="str">
            <v>SEDUC</v>
          </cell>
        </row>
        <row r="2342">
          <cell r="A2342" t="str">
            <v/>
          </cell>
          <cell r="D2342">
            <v>0</v>
          </cell>
        </row>
        <row r="2343">
          <cell r="A2343" t="str">
            <v>18.15.042</v>
          </cell>
          <cell r="B2343" t="str">
            <v>FORNECIMENTO E INSTALAÇÃO DE CONDULETE EM LIGA DE ALUMÍNIO FUNDIDO TIPO "X" DE 1".</v>
          </cell>
          <cell r="C2343" t="str">
            <v>Un</v>
          </cell>
          <cell r="D2343">
            <v>24.024999999999999</v>
          </cell>
          <cell r="E2343">
            <v>19.22</v>
          </cell>
          <cell r="F2343" t="str">
            <v>SEDUC</v>
          </cell>
        </row>
        <row r="2344">
          <cell r="A2344" t="str">
            <v/>
          </cell>
          <cell r="D2344">
            <v>0</v>
          </cell>
        </row>
        <row r="2345">
          <cell r="A2345" t="str">
            <v>18.15.043</v>
          </cell>
          <cell r="B2345" t="str">
            <v>FORNECIMENTO E INSTALAÇÃO DE CONDULETE EM LIGA DE ALUMÍNIO FUNDIDO TIPO "X" DE 1 1/2".</v>
          </cell>
          <cell r="C2345" t="str">
            <v>Un</v>
          </cell>
          <cell r="D2345">
            <v>45.237499999999997</v>
          </cell>
          <cell r="E2345">
            <v>36.19</v>
          </cell>
          <cell r="F2345" t="str">
            <v>SEDUC</v>
          </cell>
        </row>
        <row r="2346">
          <cell r="A2346" t="str">
            <v/>
          </cell>
          <cell r="D2346">
            <v>0</v>
          </cell>
        </row>
        <row r="2347">
          <cell r="A2347" t="str">
            <v>18.15.044</v>
          </cell>
          <cell r="B2347" t="str">
            <v>CONDULETE EM LIGA DE ALUMÍNIO FUNDIDO TIPO "T" DIÂMETRO 3/4"</v>
          </cell>
          <cell r="C2347" t="str">
            <v>Un</v>
          </cell>
          <cell r="D2347">
            <v>15.9</v>
          </cell>
          <cell r="E2347">
            <v>12.72</v>
          </cell>
          <cell r="F2347" t="str">
            <v>SEDUC</v>
          </cell>
        </row>
        <row r="2348">
          <cell r="A2348" t="str">
            <v/>
          </cell>
          <cell r="D2348">
            <v>0</v>
          </cell>
        </row>
        <row r="2349">
          <cell r="A2349" t="str">
            <v>18.15.045</v>
          </cell>
          <cell r="B2349" t="str">
            <v>CONDULETE EM LIGA DE ALUMÍNIO FUNDIDO TIPO "T" DIÂMETRO 1"</v>
          </cell>
          <cell r="C2349" t="str">
            <v>Un</v>
          </cell>
          <cell r="D2349">
            <v>18.824999999999999</v>
          </cell>
          <cell r="E2349">
            <v>15.06</v>
          </cell>
          <cell r="F2349" t="str">
            <v>SEDUC</v>
          </cell>
        </row>
        <row r="2350">
          <cell r="A2350" t="str">
            <v/>
          </cell>
          <cell r="D2350">
            <v>0</v>
          </cell>
        </row>
        <row r="2351">
          <cell r="A2351" t="str">
            <v>18.15.046</v>
          </cell>
          <cell r="B2351" t="str">
            <v>CONDULETE EM LIGA DE ALUMÍNIO FUNDIDO TIPO "T" DIÂMETRO 2"</v>
          </cell>
          <cell r="C2351" t="str">
            <v>Un</v>
          </cell>
          <cell r="D2351">
            <v>51.6875</v>
          </cell>
          <cell r="E2351">
            <v>41.35</v>
          </cell>
          <cell r="F2351" t="str">
            <v>SEDUC</v>
          </cell>
        </row>
        <row r="2352">
          <cell r="A2352" t="str">
            <v/>
          </cell>
          <cell r="D2352">
            <v>0</v>
          </cell>
        </row>
        <row r="2353">
          <cell r="A2353" t="str">
            <v>18.16.010</v>
          </cell>
          <cell r="B2353" t="str">
            <v>TOMADA DE EMBUTIR (2P+1T) C/PLACA P/ CAIXA DE 4 X 2 POL.,20A, 250V, PIAL (LINHA SILENTOQUE) OU SIMILAR, INCLUSIVE INSTALACAO.</v>
          </cell>
          <cell r="C2353" t="str">
            <v>Un</v>
          </cell>
          <cell r="D2353">
            <v>14.487500000000001</v>
          </cell>
          <cell r="E2353">
            <v>11.59</v>
          </cell>
          <cell r="F2353" t="str">
            <v>EMLURB</v>
          </cell>
        </row>
        <row r="2354">
          <cell r="A2354" t="str">
            <v/>
          </cell>
          <cell r="D2354">
            <v>0</v>
          </cell>
        </row>
        <row r="2355">
          <cell r="A2355" t="str">
            <v>18.16.020</v>
          </cell>
          <cell r="B2355" t="str">
            <v>TOMADA DE EMBUTIR PARA TELEFONE QUATRO POLOS, PADRAO TELEBRAS, COM PLACA, PARA CAIXA 4 X 2 POL., PIAL (LINHA SILENTOQUE) OU SIMILAR, INCLUSIVE INSTALACAO.</v>
          </cell>
          <cell r="C2355" t="str">
            <v>Un</v>
          </cell>
          <cell r="D2355">
            <v>15.600000000000001</v>
          </cell>
          <cell r="E2355">
            <v>12.48</v>
          </cell>
          <cell r="F2355" t="str">
            <v>EMLURB</v>
          </cell>
        </row>
        <row r="2356">
          <cell r="A2356" t="str">
            <v/>
          </cell>
          <cell r="D2356">
            <v>0</v>
          </cell>
        </row>
        <row r="2357">
          <cell r="A2357" t="str">
            <v>18.16.050</v>
          </cell>
          <cell r="B2357" t="str">
            <v>FORNECIMENTO E INSTALAÇÃO DE TOMADA TIPO GARFO,COM DOIS POLOS, PINOS REDONDOS, FAB:PIAL OU SIMILAR.</v>
          </cell>
          <cell r="C2357" t="str">
            <v>Un</v>
          </cell>
          <cell r="D2357">
            <v>5.4249999999999998</v>
          </cell>
          <cell r="E2357">
            <v>4.34</v>
          </cell>
          <cell r="F2357" t="str">
            <v>SEDUC</v>
          </cell>
        </row>
        <row r="2358">
          <cell r="A2358" t="str">
            <v/>
          </cell>
          <cell r="D2358">
            <v>0</v>
          </cell>
        </row>
        <row r="2359">
          <cell r="A2359" t="str">
            <v>18.17.010</v>
          </cell>
          <cell r="B2359" t="str">
            <v>CONJUNTO ARSTOP OU SIMILAR DE EMBUTIR,EM CAIXA 4 X 4 POL., COM PLACA, TOMADA TRIPOLAR PARA PINO CHATO E DISJUNTOR TERMOMAGNETICO DE 25A, 250V, INCLUSIVE INSTALACAO.</v>
          </cell>
          <cell r="C2359" t="str">
            <v>Un</v>
          </cell>
          <cell r="D2359">
            <v>53.3125</v>
          </cell>
          <cell r="E2359">
            <v>42.65</v>
          </cell>
          <cell r="F2359" t="str">
            <v>EMLURB</v>
          </cell>
        </row>
        <row r="2360">
          <cell r="A2360" t="str">
            <v/>
          </cell>
          <cell r="D2360">
            <v>0</v>
          </cell>
        </row>
        <row r="2361">
          <cell r="A2361" t="str">
            <v>18.18.005</v>
          </cell>
          <cell r="B2361" t="str">
            <v>FORNECIMENTO E INSTALAÇÃO DE PLACA CEGA PARA CAIXA 4X2", FAB.PIAL OU SIMILAR.</v>
          </cell>
          <cell r="C2361" t="str">
            <v>Un</v>
          </cell>
          <cell r="D2361">
            <v>2.7250000000000001</v>
          </cell>
          <cell r="E2361">
            <v>2.1800000000000002</v>
          </cell>
          <cell r="F2361" t="str">
            <v>SEDUC</v>
          </cell>
        </row>
        <row r="2362">
          <cell r="A2362" t="str">
            <v/>
          </cell>
          <cell r="D2362">
            <v>0</v>
          </cell>
        </row>
        <row r="2363">
          <cell r="A2363" t="str">
            <v>18.18.010</v>
          </cell>
          <cell r="B2363" t="str">
            <v>INTERRUPTOR DE EMBUTIR DE UMA SECCAO PARA CAIXA DE 4 X 2 POL., COM PLACA, 10A, 250V, PIAL (LINHA SILENTOQUE) OU SIMILAR, INCLUSIVE INSTALACAO.</v>
          </cell>
          <cell r="C2363" t="str">
            <v>Un</v>
          </cell>
          <cell r="D2363">
            <v>9.4875000000000007</v>
          </cell>
          <cell r="E2363">
            <v>7.59</v>
          </cell>
          <cell r="F2363" t="str">
            <v>EMLURB</v>
          </cell>
        </row>
        <row r="2364">
          <cell r="A2364" t="str">
            <v/>
          </cell>
          <cell r="D2364">
            <v>0</v>
          </cell>
        </row>
        <row r="2365">
          <cell r="A2365" t="str">
            <v>18.18.020</v>
          </cell>
          <cell r="B2365" t="str">
            <v>INTERRUPTOR DE EMBUTIR DE DUAS SECCOES PARA CAIXA DE 4 X 2 POL.,COM PLACA, 10A, 250V,PIAL (LINHA SILENTOQUE) OU SIMILAR, INCLUSIVE INSTALACAO.</v>
          </cell>
          <cell r="C2365" t="str">
            <v>Un</v>
          </cell>
          <cell r="D2365">
            <v>16.125</v>
          </cell>
          <cell r="E2365">
            <v>12.9</v>
          </cell>
          <cell r="F2365" t="str">
            <v>EMLURB</v>
          </cell>
        </row>
        <row r="2366">
          <cell r="A2366" t="str">
            <v/>
          </cell>
          <cell r="D2366">
            <v>0</v>
          </cell>
        </row>
        <row r="2367">
          <cell r="A2367" t="str">
            <v>18.18.030</v>
          </cell>
          <cell r="B2367" t="str">
            <v>INTERRUPTOR DE EMBUTIR DE TRES SECCOES PARA CAIXA DE 4 X 2 POL.,COM PLACA, 10A, 250V,PIAL (LINHA SILENTOQUE) OU SIMILAR, INCLUSIVE INSTALACAO.</v>
          </cell>
          <cell r="C2367" t="str">
            <v>Un</v>
          </cell>
          <cell r="D2367">
            <v>22.549999999999997</v>
          </cell>
          <cell r="E2367">
            <v>18.04</v>
          </cell>
          <cell r="F2367" t="str">
            <v>EMLURB</v>
          </cell>
        </row>
        <row r="2368">
          <cell r="A2368" t="str">
            <v/>
          </cell>
          <cell r="D2368">
            <v>0</v>
          </cell>
        </row>
        <row r="2369">
          <cell r="A2369" t="str">
            <v>18.18.040</v>
          </cell>
          <cell r="B2369" t="str">
            <v>INTERRUPTOR DE EMBUTIR DE UMA SECCAO CONJUGADO COM TOMADA, PARA CAIXA DE 4 X 2 POL., COM PLACA, 10A, 250V, PIAL (LINHA SILENTOQUE) OU SIMILAR, INCLUSIVE INSTALACAO.</v>
          </cell>
          <cell r="C2369" t="str">
            <v>Un</v>
          </cell>
          <cell r="D2369">
            <v>17</v>
          </cell>
          <cell r="E2369">
            <v>13.6</v>
          </cell>
          <cell r="F2369" t="str">
            <v>EMLURB</v>
          </cell>
        </row>
        <row r="2370">
          <cell r="A2370" t="str">
            <v/>
          </cell>
          <cell r="D2370">
            <v>0</v>
          </cell>
        </row>
        <row r="2371">
          <cell r="A2371" t="str">
            <v>18.18.050</v>
          </cell>
          <cell r="B2371" t="str">
            <v>INTERRUPTOR DE EMBUTIR DE DUAS SECCOES CONJUGADO COM TOMADA, PARA CAIXA DE 4 X 2 POL.,COM PLACA, 10A, 250V, PIAL (LINHA SILENTOQUE) OU SIMILAR, INCLUSIVE INSTALACAO.</v>
          </cell>
          <cell r="C2371" t="str">
            <v>Un</v>
          </cell>
          <cell r="D2371">
            <v>23.275000000000002</v>
          </cell>
          <cell r="E2371">
            <v>18.62</v>
          </cell>
          <cell r="F2371" t="str">
            <v>EMLURB</v>
          </cell>
        </row>
        <row r="2372">
          <cell r="A2372" t="str">
            <v/>
          </cell>
          <cell r="D2372">
            <v>0</v>
          </cell>
        </row>
        <row r="2373">
          <cell r="A2373" t="str">
            <v>18.18.060</v>
          </cell>
          <cell r="B2373" t="str">
            <v>INTERRUPTOR DE EMBUTIR THREE-WAY ( VAI E VEM) PARA CAIXA DE 4 X 2 POL.,COM PLACA, 10A,250V, PIAL (LINHA SILENTOQUE) OU SIMILAR, INCLUSIVE INSTALACAO.</v>
          </cell>
          <cell r="C2373" t="str">
            <v>Un</v>
          </cell>
          <cell r="D2373">
            <v>12.9375</v>
          </cell>
          <cell r="E2373">
            <v>10.35</v>
          </cell>
          <cell r="F2373" t="str">
            <v>EMLURB</v>
          </cell>
        </row>
        <row r="2374">
          <cell r="A2374" t="str">
            <v/>
          </cell>
          <cell r="D2374">
            <v>0</v>
          </cell>
        </row>
        <row r="2375">
          <cell r="A2375" t="str">
            <v>18.19.010</v>
          </cell>
          <cell r="B2375" t="str">
            <v>FIO DE COBRE,TEMPERA MOLE,CLASSE 1,ISOLAMENTO DE PVC - 70 C, TIPO BWF, 750 V, FOREPLAST OU SIMILAR, S.M. - 1,5 MM2, INCLUSIVE INSTALACAO EM ELETRODUTO.</v>
          </cell>
          <cell r="C2375" t="str">
            <v>m</v>
          </cell>
          <cell r="D2375">
            <v>2.2625000000000002</v>
          </cell>
          <cell r="E2375">
            <v>1.81</v>
          </cell>
          <cell r="F2375" t="str">
            <v>EMLURB</v>
          </cell>
        </row>
        <row r="2376">
          <cell r="A2376" t="str">
            <v/>
          </cell>
          <cell r="D2376">
            <v>0</v>
          </cell>
        </row>
        <row r="2377">
          <cell r="A2377" t="str">
            <v>18.19.020</v>
          </cell>
          <cell r="B2377" t="str">
            <v>FIO DE COBRE,TEMPERA MOLE,CLASSE 1,ISOLAMENTO DE PVC - 70 C, TIPO BWF, 750 V, FOREPLAST OU SIMILAR, S.M. - 2,5 MM2, INCLUSIVE INSTALACAO EM ELETRODUTO.</v>
          </cell>
          <cell r="C2377" t="str">
            <v>m</v>
          </cell>
          <cell r="D2377">
            <v>2.6624999999999996</v>
          </cell>
          <cell r="E2377">
            <v>2.13</v>
          </cell>
          <cell r="F2377" t="str">
            <v>EMLURB</v>
          </cell>
        </row>
        <row r="2378">
          <cell r="A2378" t="str">
            <v/>
          </cell>
          <cell r="D2378">
            <v>0</v>
          </cell>
        </row>
        <row r="2379">
          <cell r="A2379" t="str">
            <v>18.19.025</v>
          </cell>
          <cell r="B2379" t="str">
            <v>CABO DE COBRE,TEMPERA MOLE,ENCORDOAMENTO CLASSE 2, ISOLAMENTO DE PVC - 70 C, TIPO BWF,750V FOREPLAST OU SIMILAR, S.M. - 2,5 MM2,INCLUSIVE INSTALACAO EM ELETRODUTO.</v>
          </cell>
          <cell r="C2379" t="str">
            <v>m</v>
          </cell>
          <cell r="D2379">
            <v>2.6624999999999996</v>
          </cell>
          <cell r="E2379">
            <v>2.13</v>
          </cell>
          <cell r="F2379" t="str">
            <v>EMLURB</v>
          </cell>
        </row>
        <row r="2380">
          <cell r="A2380" t="str">
            <v/>
          </cell>
          <cell r="D2380">
            <v>0</v>
          </cell>
        </row>
        <row r="2381">
          <cell r="A2381" t="str">
            <v>18.19.030</v>
          </cell>
          <cell r="B2381" t="str">
            <v>CABO DE COBRE,TEMPERA MOLE,ENCORDOAMENTO CLASSE 2, ISOLAMENTO DE PVC - 70 C, TIPO BWF,750V FOREPLAST OU SIMILAR, S.M. - 4 MM2, INCLUSIVE INSTALACAO EM ELETRODUTO.</v>
          </cell>
          <cell r="C2381" t="str">
            <v>m</v>
          </cell>
          <cell r="D2381">
            <v>3.5</v>
          </cell>
          <cell r="E2381">
            <v>2.8</v>
          </cell>
          <cell r="F2381" t="str">
            <v>EMLURB</v>
          </cell>
        </row>
        <row r="2382">
          <cell r="A2382" t="str">
            <v/>
          </cell>
          <cell r="D2382">
            <v>0</v>
          </cell>
        </row>
        <row r="2383">
          <cell r="A2383" t="str">
            <v>18.19.040</v>
          </cell>
          <cell r="B2383" t="str">
            <v>CABO DE COBRE,TEMPERA MOLE,ENCORDOAMENTO CLASSE 2, ISOLAMENTO DE PVC - 70 C, TIPO BWF,750V FOREPLAST OU SIMILAR, S.M. - 6 MM2, INCLUSIVE INSTALACAO EM ELETRODUTO.</v>
          </cell>
          <cell r="C2383" t="str">
            <v>m</v>
          </cell>
          <cell r="D2383">
            <v>5.05</v>
          </cell>
          <cell r="E2383">
            <v>4.04</v>
          </cell>
          <cell r="F2383" t="str">
            <v>EMLURB</v>
          </cell>
        </row>
        <row r="2384">
          <cell r="A2384" t="str">
            <v/>
          </cell>
          <cell r="D2384">
            <v>0</v>
          </cell>
        </row>
        <row r="2385">
          <cell r="A2385" t="str">
            <v>18.19.041</v>
          </cell>
          <cell r="B2385" t="str">
            <v>CABO DE COBRE,TEMPERA MOLE,ENCORDOAMENTO CLASSE 2, ISOLAMENTO DE PVC - 70 C, TIPO BWF,750V FOREPLAST OU SIMILAR, S.M. - 10MM2, INCLUSIVE INSTALACAO EM ELETRODUTO.</v>
          </cell>
          <cell r="C2385" t="str">
            <v>m</v>
          </cell>
          <cell r="D2385">
            <v>8.8125</v>
          </cell>
          <cell r="E2385">
            <v>7.05</v>
          </cell>
          <cell r="F2385" t="str">
            <v>EMLURB</v>
          </cell>
        </row>
        <row r="2386">
          <cell r="A2386" t="str">
            <v/>
          </cell>
          <cell r="D2386">
            <v>0</v>
          </cell>
        </row>
        <row r="2387">
          <cell r="A2387" t="str">
            <v>18.19.042</v>
          </cell>
          <cell r="B2387" t="str">
            <v>CABO DE COBRE,TEMPERA MOLE,ENCORDOAMENTO CLASSE 2, ISOLAMENTO DE PVC - 70 C, TIPO BWF,750V FOREPLAST OU SIMILAR, S.M. - 16MM2, INCLUSIVE INSTALACAO EM ELETRODUTO.</v>
          </cell>
          <cell r="C2387" t="str">
            <v>m</v>
          </cell>
          <cell r="D2387">
            <v>12.25</v>
          </cell>
          <cell r="E2387">
            <v>9.8000000000000007</v>
          </cell>
          <cell r="F2387" t="str">
            <v>EMLURB</v>
          </cell>
        </row>
        <row r="2388">
          <cell r="A2388" t="str">
            <v/>
          </cell>
          <cell r="D2388">
            <v>0</v>
          </cell>
        </row>
        <row r="2389">
          <cell r="A2389" t="str">
            <v>18.19.043</v>
          </cell>
          <cell r="B2389" t="str">
            <v>CABO DE COBRE,TEMPERA MOLE,ENCORDOAMENTO CLASSE 2, ISOLAMENTO DE PVC - 70 C, TIPO BWF,750V FOREPLAST OU SIMILAR, S.M. - 25MM2, INCLUSIVE INSTALACAO EM ELETRODUTO.</v>
          </cell>
          <cell r="C2389" t="str">
            <v>m</v>
          </cell>
          <cell r="D2389">
            <v>18.3125</v>
          </cell>
          <cell r="E2389">
            <v>14.65</v>
          </cell>
          <cell r="F2389" t="str">
            <v>EMLURB</v>
          </cell>
        </row>
        <row r="2390">
          <cell r="A2390" t="str">
            <v/>
          </cell>
          <cell r="D2390">
            <v>0</v>
          </cell>
        </row>
        <row r="2391">
          <cell r="A2391" t="str">
            <v>18.19.046</v>
          </cell>
          <cell r="B2391" t="str">
            <v>CABO DE COBRE (1 CONDUTOR), TEMPERA MOLE, ENCORDOAMENTO CLASSE 2, ISOLAMENTO DE PVC-FLAME RESISTANT - 70 C, 0,6/1 KV, COBERTURA DE PVC- ST1, FORENAX OU SIMILAR,S.M. - 1,5 MM2,INCLUSIVE INSTALACAO EM ELETRODUTO.</v>
          </cell>
          <cell r="C2391" t="str">
            <v>m</v>
          </cell>
          <cell r="D2391">
            <v>2.5874999999999999</v>
          </cell>
          <cell r="E2391">
            <v>2.0699999999999998</v>
          </cell>
          <cell r="F2391" t="str">
            <v>EMLURB</v>
          </cell>
        </row>
        <row r="2392">
          <cell r="A2392" t="str">
            <v/>
          </cell>
          <cell r="D2392">
            <v>0</v>
          </cell>
        </row>
        <row r="2393">
          <cell r="A2393" t="str">
            <v>18.19.047</v>
          </cell>
          <cell r="B2393" t="str">
            <v>CABO DE COBRE (1 CONDUTOR), TEMPERA MOLE, ENCORDOAMENTO CLASSE 2,ISOLAMENTO DE PVC - FLAME RESISTANT - 70 C, 0,6/1 KV, COBERTURA DE PVC - ST1, FORENAX OU SIMILAR, S.M. - 2,5 MM2, INCLUSIVE INSTALACAO EM ELETRODUTO.</v>
          </cell>
          <cell r="C2393" t="str">
            <v>m</v>
          </cell>
          <cell r="D2393">
            <v>3.875</v>
          </cell>
          <cell r="E2393">
            <v>3.1</v>
          </cell>
          <cell r="F2393" t="str">
            <v>EMLURB</v>
          </cell>
        </row>
        <row r="2394">
          <cell r="A2394" t="str">
            <v/>
          </cell>
          <cell r="D2394">
            <v>0</v>
          </cell>
        </row>
        <row r="2395">
          <cell r="A2395" t="str">
            <v>18.19.048</v>
          </cell>
          <cell r="B2395" t="str">
            <v>CABO DE COBRE (1 CONDUTOR), TEMPERA MOLE, ENCORDOAMENTO CLASSE 2,ISOLAMENTO DE PVC - FLAME RESISTANT - 70 C, 0,6/1 KV, COBERTURA DE PVC - ST1, FORENAX OU SIMILAR, S.M. - 4 MM2, INCLUSIVE INSTALACAO EM ELETRODUTO.</v>
          </cell>
          <cell r="C2395" t="str">
            <v>m</v>
          </cell>
          <cell r="D2395">
            <v>4.3499999999999996</v>
          </cell>
          <cell r="E2395">
            <v>3.48</v>
          </cell>
          <cell r="F2395" t="str">
            <v>EMLURB</v>
          </cell>
        </row>
        <row r="2396">
          <cell r="A2396" t="str">
            <v/>
          </cell>
          <cell r="D2396">
            <v>0</v>
          </cell>
        </row>
        <row r="2397">
          <cell r="A2397" t="str">
            <v>18.19.049</v>
          </cell>
          <cell r="B2397" t="str">
            <v>CABO DE COBRE (1 CONDUTOR), TEMPERA MOLE, ENCORDOAMENTO CLASSE 2,ISOLAMENTO DE PVC - FLAME RESISTANT - 70 C, 0,6/1 KV, COBERTURA DE PVC - ST1, FORENAX OU SIMILAR, S.M. - 6 MM2, INCLUSIVE INSTALACAO EM ELETRODUTO.</v>
          </cell>
          <cell r="C2397" t="str">
            <v>m</v>
          </cell>
          <cell r="D2397">
            <v>5.5750000000000002</v>
          </cell>
          <cell r="E2397">
            <v>4.46</v>
          </cell>
          <cell r="F2397" t="str">
            <v>EMLURB</v>
          </cell>
        </row>
        <row r="2398">
          <cell r="A2398" t="str">
            <v/>
          </cell>
          <cell r="D2398">
            <v>0</v>
          </cell>
        </row>
        <row r="2399">
          <cell r="A2399" t="str">
            <v>18.19.050</v>
          </cell>
          <cell r="B2399" t="str">
            <v>CABO DE COBRE (1 CONDUTOR), TEMPERA MOLE, ENCORDOAMENTO CLASSE 2,ISOLAMENTO DE PVC - FLAME RESISTANT - 70 C, 0,6/1 KV, COBERTURA DE PVC - ST1, FORENAX OU SIMILAR, S.M. - 10 MM2, INCLUSIVE INSTALACAO EM ELETRODUTO.</v>
          </cell>
          <cell r="C2399" t="str">
            <v>m</v>
          </cell>
          <cell r="D2399">
            <v>7.9</v>
          </cell>
          <cell r="E2399">
            <v>6.32</v>
          </cell>
          <cell r="F2399" t="str">
            <v>EMLURB</v>
          </cell>
        </row>
        <row r="2400">
          <cell r="A2400" t="str">
            <v/>
          </cell>
          <cell r="D2400">
            <v>0</v>
          </cell>
        </row>
        <row r="2401">
          <cell r="A2401" t="str">
            <v>18.19.060</v>
          </cell>
          <cell r="B2401" t="str">
            <v>CABO DE COBRE (1 CONDUTOR), TEMPERA MOLE, ENCORDOAMENTO CLASSE 2,ISOLAMENTO DE PVC - FLAME RESISTANT - 70 C, 0,6/1 KV, COBERTURA DE PVC - ST1, FORENAX OU SIMILAR, S.M. - 16 MM2, INCLUSIVE INSTALACAO EM ELETRODUTO.</v>
          </cell>
          <cell r="C2401" t="str">
            <v>m</v>
          </cell>
          <cell r="D2401">
            <v>11.425000000000001</v>
          </cell>
          <cell r="E2401">
            <v>9.14</v>
          </cell>
          <cell r="F2401" t="str">
            <v>EMLURB</v>
          </cell>
        </row>
        <row r="2402">
          <cell r="A2402" t="str">
            <v/>
          </cell>
          <cell r="D2402">
            <v>0</v>
          </cell>
        </row>
        <row r="2403">
          <cell r="A2403" t="str">
            <v>18.19.070</v>
          </cell>
          <cell r="B2403" t="str">
            <v>CABO DE COBRE (1 CONDUTOR), TEMPERA MOLE, ENCORDOAMENTO CLASSE 2,ISOLAMENTO DE PVC - FLAME RESISTANT - 70 C, 0,6/1 KV, COBERTURA DE PVC - ST1, FORENAX OU SIMILAR, S.M. - 25 MM2, INCLUSIVE INSTALACAO EM ELETRODUTO.</v>
          </cell>
          <cell r="C2403" t="str">
            <v>m</v>
          </cell>
          <cell r="D2403">
            <v>16.725000000000001</v>
          </cell>
          <cell r="E2403">
            <v>13.38</v>
          </cell>
          <cell r="F2403" t="str">
            <v>EMLURB</v>
          </cell>
        </row>
        <row r="2404">
          <cell r="A2404" t="str">
            <v/>
          </cell>
          <cell r="D2404">
            <v>0</v>
          </cell>
        </row>
        <row r="2405">
          <cell r="A2405" t="str">
            <v>18.19.080</v>
          </cell>
          <cell r="B2405" t="str">
            <v>CABO DE COBRE (1 CONDUTOR), TEMPERA MOLE, ENCORDOAMENTO CLASSE 2,ISOLAMENTO DE PVC - FLAME RESISTANT - 70 C, 0,6/1 KV, COBERTURA DE PVC - ST1, FORENAX OU SIMILAR, S.M. - 35 MM2, INCLUSIVE INSTALACAO EM ELETRODUTO.</v>
          </cell>
          <cell r="C2405" t="str">
            <v>m</v>
          </cell>
          <cell r="D2405">
            <v>19.524999999999999</v>
          </cell>
          <cell r="E2405">
            <v>15.62</v>
          </cell>
          <cell r="F2405" t="str">
            <v>EMLURB</v>
          </cell>
        </row>
        <row r="2406">
          <cell r="A2406" t="str">
            <v/>
          </cell>
          <cell r="D2406">
            <v>0</v>
          </cell>
        </row>
        <row r="2407">
          <cell r="A2407" t="str">
            <v>18.19.090</v>
          </cell>
          <cell r="B2407" t="str">
            <v>FORNECIMENTO E INSTALAÇÃO DE CABO PARA REDE DE ALIMENTAÇÃO TRIFÁSICA DE # 95 MM².</v>
          </cell>
          <cell r="C2407" t="str">
            <v>m</v>
          </cell>
          <cell r="D2407">
            <v>65.7</v>
          </cell>
          <cell r="E2407">
            <v>52.56</v>
          </cell>
          <cell r="F2407" t="str">
            <v>SEDUC</v>
          </cell>
        </row>
        <row r="2408">
          <cell r="A2408" t="str">
            <v/>
          </cell>
          <cell r="D2408">
            <v>0</v>
          </cell>
        </row>
        <row r="2409">
          <cell r="A2409" t="str">
            <v>18.19.100</v>
          </cell>
          <cell r="B2409" t="str">
            <v>FORNECIMENTO E INSTALAÇÃO DE CABO PARA REDE DE ALIMENTAÇÃO TRIFÁSICA DE 70 MM2.</v>
          </cell>
          <cell r="C2409" t="str">
            <v>m</v>
          </cell>
          <cell r="D2409">
            <v>44.262499999999996</v>
          </cell>
          <cell r="E2409">
            <v>35.409999999999997</v>
          </cell>
          <cell r="F2409" t="str">
            <v>SEDUC</v>
          </cell>
        </row>
        <row r="2410">
          <cell r="A2410" t="str">
            <v/>
          </cell>
          <cell r="D2410">
            <v>0</v>
          </cell>
        </row>
        <row r="2411">
          <cell r="A2411" t="str">
            <v>18.19.120</v>
          </cell>
          <cell r="B2411" t="str">
            <v>FORNECIMENTO E INSTALAÇÃO DE CABO SINGELO 0,6/1KV, ENCORDOAMENTO CLASSE 2 (RÍGIDO) DE 50MM² EM ELETRODUTO.</v>
          </cell>
          <cell r="C2411" t="str">
            <v>m</v>
          </cell>
          <cell r="D2411">
            <v>28.774999999999999</v>
          </cell>
          <cell r="E2411">
            <v>23.02</v>
          </cell>
          <cell r="F2411" t="str">
            <v>SEDUC</v>
          </cell>
        </row>
        <row r="2412">
          <cell r="A2412" t="str">
            <v/>
          </cell>
          <cell r="D2412">
            <v>0</v>
          </cell>
        </row>
        <row r="2413">
          <cell r="A2413" t="str">
            <v>18.19.125</v>
          </cell>
          <cell r="B2413" t="str">
            <v>FORNECIMENTO E INSTALAÇÃO DE CABO SINGELO 0,6/1KV, ENCORDOAMENTO CLASSE 2 (RÍGIDO) DE 120MM² EM ELETRODUTO.</v>
          </cell>
          <cell r="C2413" t="str">
            <v>m</v>
          </cell>
          <cell r="D2413">
            <v>68.949999999999989</v>
          </cell>
          <cell r="E2413">
            <v>55.16</v>
          </cell>
          <cell r="F2413" t="str">
            <v>SEDUC</v>
          </cell>
        </row>
        <row r="2414">
          <cell r="A2414" t="str">
            <v/>
          </cell>
          <cell r="D2414">
            <v>0</v>
          </cell>
        </row>
        <row r="2415">
          <cell r="A2415" t="str">
            <v>18.19.126</v>
          </cell>
          <cell r="B2415" t="str">
            <v>FORNECIMENTO E INSTALAÇÃO DE CABO SINGELO, 1KV, ENCORDOAMENTO CLASSE 2 (RÍGIDO), TEMPERA MEIO MOLE DE 150MM2 FAB:FICAP OU SIMILAR EM ELETRODUTO</v>
          </cell>
          <cell r="C2415" t="str">
            <v>m</v>
          </cell>
          <cell r="D2415">
            <v>86.775000000000006</v>
          </cell>
          <cell r="E2415">
            <v>69.42</v>
          </cell>
          <cell r="F2415" t="str">
            <v>SEDUC</v>
          </cell>
        </row>
        <row r="2416">
          <cell r="A2416" t="str">
            <v/>
          </cell>
          <cell r="D2416">
            <v>0</v>
          </cell>
        </row>
        <row r="2417">
          <cell r="A2417" t="str">
            <v>18.19.127</v>
          </cell>
          <cell r="B2417" t="str">
            <v>FORNECIMENTO E INSTALAÇÃO DE CABO SINGELO 1KV, ENCORDOAMENTO CLASSE 2 (RÍGIDO), DE 240MM2 EM ELETRODUTO</v>
          </cell>
          <cell r="C2417" t="str">
            <v>m</v>
          </cell>
          <cell r="D2417">
            <v>132.13749999999999</v>
          </cell>
          <cell r="E2417">
            <v>105.71</v>
          </cell>
          <cell r="F2417" t="str">
            <v>SEDUC</v>
          </cell>
        </row>
        <row r="2418">
          <cell r="A2418" t="str">
            <v/>
          </cell>
          <cell r="D2418">
            <v>0</v>
          </cell>
        </row>
        <row r="2419">
          <cell r="A2419" t="str">
            <v>18.19.128</v>
          </cell>
          <cell r="B2419" t="str">
            <v>FORNECIMENTO E INSTALAÇÃO DE CABO DE COBRE NU PARA ATERRAMENTO, DIÂMETRO DE 10MM2</v>
          </cell>
          <cell r="C2419" t="str">
            <v>m</v>
          </cell>
          <cell r="D2419">
            <v>6.5874999999999995</v>
          </cell>
          <cell r="E2419">
            <v>5.27</v>
          </cell>
          <cell r="F2419" t="str">
            <v>SEDUC</v>
          </cell>
        </row>
        <row r="2420">
          <cell r="A2420" t="str">
            <v/>
          </cell>
          <cell r="D2420">
            <v>0</v>
          </cell>
        </row>
        <row r="2421">
          <cell r="A2421" t="str">
            <v>18.19.129</v>
          </cell>
          <cell r="B2421" t="str">
            <v>FORNECIMENTO E INSTALAÇÃO DE CABO DE COBRE NU, PARA ATERRAMENTO, DIÂMETRO DE 16MM²</v>
          </cell>
          <cell r="C2421" t="str">
            <v>m</v>
          </cell>
          <cell r="D2421">
            <v>11.375</v>
          </cell>
          <cell r="E2421">
            <v>9.1</v>
          </cell>
          <cell r="F2421" t="str">
            <v>SEDUC</v>
          </cell>
        </row>
        <row r="2422">
          <cell r="A2422" t="str">
            <v/>
          </cell>
          <cell r="D2422">
            <v>0</v>
          </cell>
        </row>
        <row r="2423">
          <cell r="A2423" t="str">
            <v>18.19.130</v>
          </cell>
          <cell r="B2423" t="str">
            <v>FORNECIMENTO E INSTALAÇÃO DE CABO DE COBRE NÚ PARA ATERRAMENTO, DIÂMETRO DE 25MM2.</v>
          </cell>
          <cell r="C2423" t="str">
            <v>m</v>
          </cell>
          <cell r="D2423">
            <v>15.387500000000001</v>
          </cell>
          <cell r="E2423">
            <v>12.31</v>
          </cell>
          <cell r="F2423" t="str">
            <v>SEDUC</v>
          </cell>
        </row>
        <row r="2424">
          <cell r="A2424" t="str">
            <v/>
          </cell>
          <cell r="D2424">
            <v>0</v>
          </cell>
        </row>
        <row r="2425">
          <cell r="A2425" t="str">
            <v>18.19.132</v>
          </cell>
          <cell r="B2425" t="str">
            <v>FORNECIMENTO E INSTALAÇÃO DE CABO DE COBRE NÚ PARA ATERRAMENTO, DIÂMETRO DE 35MM²</v>
          </cell>
          <cell r="C2425" t="str">
            <v>m</v>
          </cell>
          <cell r="D2425">
            <v>20.975000000000001</v>
          </cell>
          <cell r="E2425">
            <v>16.78</v>
          </cell>
          <cell r="F2425" t="str">
            <v>SEDUC</v>
          </cell>
        </row>
        <row r="2426">
          <cell r="A2426" t="str">
            <v/>
          </cell>
          <cell r="D2426">
            <v>0</v>
          </cell>
        </row>
        <row r="2427">
          <cell r="A2427" t="str">
            <v>18.19.133</v>
          </cell>
          <cell r="B2427" t="str">
            <v>FORNECIMENTO E INSTALAÇÃO DE CABO DE COBRE NÚ PARA ATERRAMENTO, DIAM. DE 50 MM².</v>
          </cell>
          <cell r="C2427" t="str">
            <v>m</v>
          </cell>
          <cell r="D2427">
            <v>22.025000000000002</v>
          </cell>
          <cell r="E2427">
            <v>17.62</v>
          </cell>
          <cell r="F2427" t="str">
            <v>SEDUC</v>
          </cell>
        </row>
        <row r="2428">
          <cell r="A2428" t="str">
            <v/>
          </cell>
          <cell r="D2428">
            <v>0</v>
          </cell>
        </row>
        <row r="2429">
          <cell r="A2429" t="str">
            <v>18.19.140</v>
          </cell>
          <cell r="B2429" t="str">
            <v>FORNECIMENTO E INSTALAÇÃO DE CABO PP 2X2,5MM²</v>
          </cell>
          <cell r="C2429" t="str">
            <v>m</v>
          </cell>
          <cell r="D2429">
            <v>8.5625</v>
          </cell>
          <cell r="E2429">
            <v>6.85</v>
          </cell>
          <cell r="F2429" t="str">
            <v>SEDUC</v>
          </cell>
        </row>
        <row r="2430">
          <cell r="A2430" t="str">
            <v/>
          </cell>
          <cell r="D2430">
            <v>0</v>
          </cell>
        </row>
        <row r="2431">
          <cell r="A2431" t="str">
            <v>18.19.141</v>
          </cell>
          <cell r="B2431" t="str">
            <v>FORNECIMENTO E INSTALAÇÃO DE CABO PP 3X2,5MM²</v>
          </cell>
          <cell r="C2431" t="str">
            <v>m</v>
          </cell>
          <cell r="D2431">
            <v>11.637500000000001</v>
          </cell>
          <cell r="E2431">
            <v>9.31</v>
          </cell>
          <cell r="F2431" t="str">
            <v>SEDUC</v>
          </cell>
        </row>
        <row r="2432">
          <cell r="A2432" t="str">
            <v/>
          </cell>
          <cell r="D2432">
            <v>0</v>
          </cell>
        </row>
        <row r="2433">
          <cell r="A2433" t="str">
            <v>18.19.142</v>
          </cell>
          <cell r="B2433" t="str">
            <v>FORNECIMENTO E INSTALAÇÃO DE CABO PP 3X4,0MM²</v>
          </cell>
          <cell r="C2433" t="str">
            <v>m</v>
          </cell>
          <cell r="D2433">
            <v>14.112499999999999</v>
          </cell>
          <cell r="E2433">
            <v>11.29</v>
          </cell>
          <cell r="F2433" t="str">
            <v>SEDUC</v>
          </cell>
        </row>
        <row r="2434">
          <cell r="A2434" t="str">
            <v/>
          </cell>
          <cell r="D2434">
            <v>0</v>
          </cell>
        </row>
        <row r="2435">
          <cell r="A2435" t="str">
            <v>18.19.150</v>
          </cell>
          <cell r="B2435" t="str">
            <v>FORNECIMENTO E INSTALAÇÃO DE CABO SINGELO 0,6/1KV, ENCORDOAMENTO CLASSE 5 (FLEXÍVEL) DE 16MM² EM ELETRODUTO</v>
          </cell>
          <cell r="C2435" t="str">
            <v>m</v>
          </cell>
          <cell r="D2435">
            <v>10.612500000000001</v>
          </cell>
          <cell r="E2435">
            <v>8.49</v>
          </cell>
          <cell r="F2435" t="str">
            <v>SEDUC</v>
          </cell>
        </row>
        <row r="2436">
          <cell r="A2436" t="str">
            <v/>
          </cell>
          <cell r="D2436">
            <v>0</v>
          </cell>
        </row>
        <row r="2437">
          <cell r="A2437" t="str">
            <v>18.19.151</v>
          </cell>
          <cell r="B2437" t="str">
            <v>FORNECIMENTO E INSTALAÇÃO DE CABO SINGELO 0,6/1KV, ENCORDOAMENTO CLASSE 5 (FLEXÍVEL) DE 50MM² EM ELETRODUTO</v>
          </cell>
          <cell r="C2437" t="str">
            <v>m</v>
          </cell>
          <cell r="D2437">
            <v>27.4375</v>
          </cell>
          <cell r="E2437">
            <v>21.95</v>
          </cell>
          <cell r="F2437" t="str">
            <v>SEDUC</v>
          </cell>
        </row>
        <row r="2438">
          <cell r="A2438" t="str">
            <v/>
          </cell>
          <cell r="D2438">
            <v>0</v>
          </cell>
        </row>
        <row r="2439">
          <cell r="A2439" t="str">
            <v>18.19.200</v>
          </cell>
          <cell r="B2439" t="str">
            <v>FORNECIMENTO E INSTALAÇÃO DE CABO TELEFÔNICO CCI-2 PARES</v>
          </cell>
          <cell r="C2439" t="str">
            <v>m</v>
          </cell>
          <cell r="D2439">
            <v>2.6750000000000003</v>
          </cell>
          <cell r="E2439">
            <v>2.14</v>
          </cell>
          <cell r="F2439" t="str">
            <v>SEDUC</v>
          </cell>
        </row>
        <row r="2440">
          <cell r="A2440" t="str">
            <v/>
          </cell>
          <cell r="D2440">
            <v>0</v>
          </cell>
        </row>
        <row r="2441">
          <cell r="A2441" t="str">
            <v>18.19.210</v>
          </cell>
          <cell r="B2441" t="str">
            <v>FORNECIMENTO E INSTALAÇÃO DE CABO TELEFÔNICO CCI-4 PARES.</v>
          </cell>
          <cell r="C2441" t="str">
            <v>m</v>
          </cell>
          <cell r="D2441">
            <v>3.2250000000000001</v>
          </cell>
          <cell r="E2441">
            <v>2.58</v>
          </cell>
          <cell r="F2441" t="str">
            <v>SEDUC</v>
          </cell>
        </row>
        <row r="2442">
          <cell r="A2442" t="str">
            <v/>
          </cell>
          <cell r="D2442">
            <v>0</v>
          </cell>
        </row>
        <row r="2443">
          <cell r="A2443" t="str">
            <v>18.19.220</v>
          </cell>
          <cell r="B2443" t="str">
            <v>FORNECIMENTO E INSTALAÇÃO DE CABO TELEFÔNICO CCI 50-10 PARES.</v>
          </cell>
          <cell r="C2443" t="str">
            <v>m</v>
          </cell>
          <cell r="D2443">
            <v>6.1375000000000002</v>
          </cell>
          <cell r="E2443">
            <v>4.91</v>
          </cell>
          <cell r="F2443" t="str">
            <v>SEDUC</v>
          </cell>
        </row>
        <row r="2444">
          <cell r="A2444" t="str">
            <v/>
          </cell>
          <cell r="D2444">
            <v>0</v>
          </cell>
        </row>
        <row r="2445">
          <cell r="A2445" t="str">
            <v>18.19.230</v>
          </cell>
          <cell r="B2445" t="str">
            <v>FORNECIMENTO E INSTALAÇÃO DE CABO TELEFÔNICO CCE 2 PARES</v>
          </cell>
          <cell r="C2445" t="str">
            <v>m</v>
          </cell>
          <cell r="D2445">
            <v>4.0625</v>
          </cell>
          <cell r="E2445">
            <v>3.25</v>
          </cell>
          <cell r="F2445" t="str">
            <v>SEDUC</v>
          </cell>
        </row>
        <row r="2446">
          <cell r="A2446" t="str">
            <v/>
          </cell>
          <cell r="D2446">
            <v>0</v>
          </cell>
        </row>
        <row r="2447">
          <cell r="A2447" t="str">
            <v>18.19.231</v>
          </cell>
          <cell r="B2447" t="str">
            <v>CABO TELEFONICO CTP - APL, DIAMETRO 0,50MM, COM 20 PARES</v>
          </cell>
          <cell r="C2447" t="str">
            <v>m</v>
          </cell>
          <cell r="D2447">
            <v>11.425000000000001</v>
          </cell>
          <cell r="E2447">
            <v>9.14</v>
          </cell>
          <cell r="F2447" t="str">
            <v>SEDUC</v>
          </cell>
        </row>
        <row r="2448">
          <cell r="A2448" t="str">
            <v/>
          </cell>
          <cell r="D2448">
            <v>0</v>
          </cell>
        </row>
        <row r="2449">
          <cell r="A2449" t="str">
            <v>18.20.010</v>
          </cell>
          <cell r="B2449" t="str">
            <v>DISJUNTOR MONOPOLAR TERMOMAGNETICO ATE 30A, 220V, PIAL OU SIMILAR, INCLUSIVE INSTALACAO EM QUADRO DE DISTRIBUICAO.</v>
          </cell>
          <cell r="C2449" t="str">
            <v>Un</v>
          </cell>
          <cell r="D2449">
            <v>11.799999999999999</v>
          </cell>
          <cell r="E2449">
            <v>9.44</v>
          </cell>
          <cell r="F2449" t="str">
            <v>EMLURB</v>
          </cell>
        </row>
        <row r="2450">
          <cell r="A2450" t="str">
            <v/>
          </cell>
          <cell r="D2450">
            <v>0</v>
          </cell>
        </row>
        <row r="2451">
          <cell r="A2451" t="str">
            <v>18.20.020</v>
          </cell>
          <cell r="B2451" t="str">
            <v>DISJUNTOR MONOPOLAR TERMOMAGNETICO DE 35 A 50A, 220V, PIAL OU SIMILAR, INCLUSIVE INSTALACAO EM QUADRO DE DISTRIBUICAO.</v>
          </cell>
          <cell r="C2451" t="str">
            <v>Un</v>
          </cell>
          <cell r="D2451">
            <v>15.4</v>
          </cell>
          <cell r="E2451">
            <v>12.32</v>
          </cell>
          <cell r="F2451" t="str">
            <v>EMLURB</v>
          </cell>
        </row>
        <row r="2452">
          <cell r="A2452" t="str">
            <v/>
          </cell>
          <cell r="D2452">
            <v>0</v>
          </cell>
        </row>
        <row r="2453">
          <cell r="A2453" t="str">
            <v>18.20.030</v>
          </cell>
          <cell r="B2453" t="str">
            <v>DISJUNTOR TRIPOLAR TERMOMAGNETICO ATE 50A, 380V, PIAL OU SIMILAR, INCLUSIVE INSTALACAO EM QUADRO DE DISTRIBUICAO.</v>
          </cell>
          <cell r="C2453" t="str">
            <v>Un</v>
          </cell>
          <cell r="D2453">
            <v>74.125</v>
          </cell>
          <cell r="E2453">
            <v>59.3</v>
          </cell>
          <cell r="F2453" t="str">
            <v>EMLURB</v>
          </cell>
        </row>
        <row r="2454">
          <cell r="A2454" t="str">
            <v/>
          </cell>
          <cell r="D2454">
            <v>0</v>
          </cell>
        </row>
        <row r="2455">
          <cell r="A2455" t="str">
            <v>18.20.040</v>
          </cell>
          <cell r="B2455" t="str">
            <v>DISJUNTOR TRIPOLAR TERMOMAGNETICO DE 60 A 100A, 380V, PIAL OU SIMILAR, INCLUSIVE INSTALACAO EM QUADRO DE DISTRIBUICAO.</v>
          </cell>
          <cell r="C2455" t="str">
            <v>Un</v>
          </cell>
          <cell r="D2455">
            <v>89.3</v>
          </cell>
          <cell r="E2455">
            <v>71.44</v>
          </cell>
          <cell r="F2455" t="str">
            <v>EMLURB</v>
          </cell>
        </row>
        <row r="2456">
          <cell r="A2456" t="str">
            <v/>
          </cell>
          <cell r="D2456">
            <v>0</v>
          </cell>
        </row>
        <row r="2457">
          <cell r="A2457" t="str">
            <v>18.20.050</v>
          </cell>
          <cell r="B2457" t="str">
            <v>DISJUNTOR TRIPOLAR TERMOMAGNETICO DE 120 A 150A 380V, PIAL OU SIMILAR, INCLUSIVE INSTALACAO EM QUADRO DE DISTRIBUICAO.</v>
          </cell>
          <cell r="C2457" t="str">
            <v>Un</v>
          </cell>
          <cell r="D2457">
            <v>289.3</v>
          </cell>
          <cell r="E2457">
            <v>231.44</v>
          </cell>
          <cell r="F2457" t="str">
            <v>EMLURB</v>
          </cell>
        </row>
        <row r="2458">
          <cell r="A2458" t="str">
            <v/>
          </cell>
          <cell r="D2458">
            <v>0</v>
          </cell>
        </row>
        <row r="2459">
          <cell r="A2459" t="str">
            <v>18.20.071</v>
          </cell>
          <cell r="B2459" t="str">
            <v>FORNECIMENTO E INSTALAÇÃO DE DISJUNTOR TERMOMAGNÉTICO TRIPOLAR DE 200A, EM CAIXA MOLDADA REF. - QHL3-200A-380V-10KA SIEMENS OU SIMILAR.</v>
          </cell>
          <cell r="C2459" t="str">
            <v>Un</v>
          </cell>
          <cell r="D2459">
            <v>489.26250000000005</v>
          </cell>
          <cell r="E2459">
            <v>391.41</v>
          </cell>
          <cell r="F2459" t="str">
            <v>SEDUC</v>
          </cell>
        </row>
        <row r="2460">
          <cell r="A2460" t="str">
            <v/>
          </cell>
          <cell r="D2460">
            <v>0</v>
          </cell>
        </row>
        <row r="2461">
          <cell r="A2461" t="str">
            <v>18.20.200</v>
          </cell>
          <cell r="B2461" t="str">
            <v>FORNECIMENTO E INSTALAÇÃO DE DISPOSITIVO DE PROTEÇÃO DR, TIPO AC, CORRENTE NOMINAL RESIDUAL 30mA, BIPOLAR, CORRENTE NOMINAL 25A, FAB.:SIEMENS OU SIMILAR.</v>
          </cell>
          <cell r="C2461" t="str">
            <v>Un</v>
          </cell>
          <cell r="D2461">
            <v>123.8125</v>
          </cell>
          <cell r="E2461">
            <v>99.05</v>
          </cell>
          <cell r="F2461" t="str">
            <v>SEDUC</v>
          </cell>
        </row>
        <row r="2462">
          <cell r="A2462" t="str">
            <v/>
          </cell>
          <cell r="D2462">
            <v>0</v>
          </cell>
        </row>
        <row r="2463">
          <cell r="A2463" t="str">
            <v>18.20.201</v>
          </cell>
          <cell r="B2463" t="str">
            <v>FORNECIMENTO E INSTALAÇÃO DE DISPOSITIVO DE PROTEÇÃO DR, TIPO AC, CORRENTE NOMINAL RESIDUAL 30mA, BIPOLAR, CORRENTE NOMINAL 40A, FAB.:SIEMENS OU SIMILAR.</v>
          </cell>
          <cell r="C2463" t="str">
            <v>Un</v>
          </cell>
          <cell r="D2463">
            <v>128.33750000000001</v>
          </cell>
          <cell r="E2463">
            <v>102.67</v>
          </cell>
          <cell r="F2463" t="str">
            <v>SEDUC</v>
          </cell>
        </row>
        <row r="2464">
          <cell r="A2464" t="str">
            <v/>
          </cell>
          <cell r="D2464">
            <v>0</v>
          </cell>
        </row>
        <row r="2465">
          <cell r="A2465" t="str">
            <v>18.20.202</v>
          </cell>
          <cell r="B2465" t="str">
            <v>FORNECIMENTO E INSTALAÇÃO DE DISPOSITIVO DE PROTEÇÃO DR, TIPO AC, CORRENTE NOMINAL RESIDUAL 30mA, BIPOLAR, CORRENTE NOMINAL 63A, FAB.:SIEMENS OU SIMILAR.</v>
          </cell>
          <cell r="C2465" t="str">
            <v>Un</v>
          </cell>
          <cell r="D2465">
            <v>205.9</v>
          </cell>
          <cell r="E2465">
            <v>164.72</v>
          </cell>
          <cell r="F2465" t="str">
            <v>SEDUC</v>
          </cell>
        </row>
        <row r="2466">
          <cell r="A2466" t="str">
            <v/>
          </cell>
          <cell r="D2466">
            <v>0</v>
          </cell>
        </row>
        <row r="2467">
          <cell r="A2467" t="str">
            <v>18.20.210</v>
          </cell>
          <cell r="B2467" t="str">
            <v>FORNECIMENTO E INSTALAÇÃO DE DISPOSITIVO DE PROTEÇÃO DR, TIPO AC, CORRENTE NOMINAL RESIDUAL 30mA, TETRAPOLAR, CORRENTE NOMINAL 25A, FAB.:SIEMENS OU SIMILAR.</v>
          </cell>
          <cell r="C2467" t="str">
            <v>Un</v>
          </cell>
          <cell r="D2467">
            <v>167.35</v>
          </cell>
          <cell r="E2467">
            <v>133.88</v>
          </cell>
          <cell r="F2467" t="str">
            <v>SEDUC</v>
          </cell>
        </row>
        <row r="2468">
          <cell r="A2468" t="str">
            <v/>
          </cell>
          <cell r="D2468">
            <v>0</v>
          </cell>
        </row>
        <row r="2469">
          <cell r="A2469" t="str">
            <v>18.20.211</v>
          </cell>
          <cell r="B2469" t="str">
            <v>FORNECIMENTO E INSTALAÇÃO DE DISPOSITIVO DE PROTEÇÃO DR, TIPO AC, CORRENTE NOMINAL RESIDUAL 30mA, TETRAPOLAR, CORRENTE NOMINAL 40A, FAB.:SIEMENS OU SIMILAR.</v>
          </cell>
          <cell r="C2469" t="str">
            <v>Un</v>
          </cell>
          <cell r="D2469">
            <v>170.79999999999998</v>
          </cell>
          <cell r="E2469">
            <v>136.63999999999999</v>
          </cell>
          <cell r="F2469" t="str">
            <v>SEDUC</v>
          </cell>
        </row>
        <row r="2470">
          <cell r="A2470" t="str">
            <v/>
          </cell>
          <cell r="D2470">
            <v>0</v>
          </cell>
        </row>
        <row r="2471">
          <cell r="A2471" t="str">
            <v>18.20.212</v>
          </cell>
          <cell r="B2471" t="str">
            <v>FORNECIMENTO E INSTALAÇÃO DE DISPOSITIVO DE PROTEÇÃO DR, TIPO AC, CORRENTE NOMINAL RESIDUAL 30mA, TETRAPOLAR, CORRENTE NOMINAL 63A, FAB.:SIEMENS OU SIMILAR.</v>
          </cell>
          <cell r="C2471" t="str">
            <v>Un</v>
          </cell>
          <cell r="D2471">
            <v>208.125</v>
          </cell>
          <cell r="E2471">
            <v>166.5</v>
          </cell>
          <cell r="F2471" t="str">
            <v>SEDUC</v>
          </cell>
        </row>
        <row r="2472">
          <cell r="A2472" t="str">
            <v/>
          </cell>
          <cell r="D2472">
            <v>0</v>
          </cell>
        </row>
        <row r="2473">
          <cell r="A2473" t="str">
            <v>18.21.060</v>
          </cell>
          <cell r="B2473" t="str">
            <v>QUADRO DE DISTRIBUICAO METALICO DE EMBUTIR, SEM BARRAMENTO, TIPO QCSP, GOMES OU SIMILAR, PARA ATE 3 CIRCUITOS MONOPOLARES, SEM PORTA, INCLUSIVE INSTALACAO.</v>
          </cell>
          <cell r="C2473" t="str">
            <v>Un</v>
          </cell>
          <cell r="D2473">
            <v>38.424999999999997</v>
          </cell>
          <cell r="E2473">
            <v>30.74</v>
          </cell>
          <cell r="F2473" t="str">
            <v>EMLURB</v>
          </cell>
        </row>
        <row r="2474">
          <cell r="A2474" t="str">
            <v/>
          </cell>
          <cell r="D2474">
            <v>0</v>
          </cell>
        </row>
        <row r="2475">
          <cell r="A2475" t="str">
            <v>18.21.070</v>
          </cell>
          <cell r="B2475" t="str">
            <v>QUADRO DE DISTRIBUICAO METALICO DE EMBUTIR, SEM BARRAMENTO, TIPO QCCP, GOMES OU SIMILAR, PARA ATE 3 CIRCUITOS MONOPOLARES, COM PORTA, INCLUSIVE INSTALACAO.</v>
          </cell>
          <cell r="C2475" t="str">
            <v>Un</v>
          </cell>
          <cell r="D2475">
            <v>41.725000000000001</v>
          </cell>
          <cell r="E2475">
            <v>33.380000000000003</v>
          </cell>
          <cell r="F2475" t="str">
            <v>EMLURB</v>
          </cell>
        </row>
        <row r="2476">
          <cell r="A2476" t="str">
            <v/>
          </cell>
          <cell r="D2476">
            <v>0</v>
          </cell>
        </row>
        <row r="2477">
          <cell r="A2477" t="str">
            <v>18.21.080</v>
          </cell>
          <cell r="B2477" t="str">
            <v>QUADRO DE DISTRIBUICAO METALICO DE EMBUTIR, SEM BARRAMENTO, TIPO QCCP, GOMES OU SIMILAR, PARA ATE 6 CIRCUITOS MONOPOLARES, COM PORTA, INCLUSIVE INSTALACAO.</v>
          </cell>
          <cell r="C2477" t="str">
            <v>Un</v>
          </cell>
          <cell r="D2477">
            <v>52.662500000000001</v>
          </cell>
          <cell r="E2477">
            <v>42.13</v>
          </cell>
          <cell r="F2477" t="str">
            <v>EMLURB</v>
          </cell>
        </row>
        <row r="2478">
          <cell r="A2478" t="str">
            <v/>
          </cell>
          <cell r="D2478">
            <v>0</v>
          </cell>
        </row>
        <row r="2479">
          <cell r="A2479" t="str">
            <v>18.21.090</v>
          </cell>
          <cell r="B2479" t="str">
            <v>QUADRO DE DISTRIBUICAO METALICO DE EMBUTIR, SEM BARRAMENTO, TIPO QCCP, GOMES OU SIMILAR, PARA ATE 12 CIRCUITOS MONOPOLARES, COM PORTA, INCLUSIVE INSTALACAO.</v>
          </cell>
          <cell r="C2479" t="str">
            <v>Un</v>
          </cell>
          <cell r="D2479">
            <v>68.600000000000009</v>
          </cell>
          <cell r="E2479">
            <v>54.88</v>
          </cell>
          <cell r="F2479" t="str">
            <v>EMLURB</v>
          </cell>
        </row>
        <row r="2480">
          <cell r="A2480" t="str">
            <v/>
          </cell>
          <cell r="D2480">
            <v>0</v>
          </cell>
        </row>
        <row r="2481">
          <cell r="A2481" t="str">
            <v>18.21.100</v>
          </cell>
          <cell r="B2481" t="str">
            <v>QUADRO DE DISTRIBUICAO METALICO DE EMBUTIR, C0M BARRAMENTO, TIPO QCCP, GOMES OU SIMILAR, PARA ATE 18 CIRCUITOS MONOPOLARES , E CHAVE GERAL, COM PORTA, INCLUSIVE INSTALACAO.</v>
          </cell>
          <cell r="C2481" t="str">
            <v>Un</v>
          </cell>
          <cell r="D2481">
            <v>136.64999999999998</v>
          </cell>
          <cell r="E2481">
            <v>109.32</v>
          </cell>
          <cell r="F2481" t="str">
            <v>EMLURB</v>
          </cell>
        </row>
        <row r="2482">
          <cell r="A2482" t="str">
            <v/>
          </cell>
          <cell r="D2482">
            <v>0</v>
          </cell>
        </row>
        <row r="2483">
          <cell r="A2483" t="str">
            <v>18.21.110</v>
          </cell>
          <cell r="B2483" t="str">
            <v>QUADRO DE DISTRIBUICAO EM RESINA TERMOPLASTICA DE EMBUTIR, COM PORTA, SEM BARRAMENTO PARA ATE 3 CIRCUITOS MONOPOLARES, REF. CDEC-3E, CEMAR OU SIMILAR, INCLUSIVE INSTALACAO.</v>
          </cell>
          <cell r="C2483" t="str">
            <v>Un</v>
          </cell>
          <cell r="D2483">
            <v>40.85</v>
          </cell>
          <cell r="E2483">
            <v>32.68</v>
          </cell>
          <cell r="F2483" t="str">
            <v>EMLURB</v>
          </cell>
        </row>
        <row r="2484">
          <cell r="A2484" t="str">
            <v/>
          </cell>
          <cell r="D2484">
            <v>0</v>
          </cell>
        </row>
        <row r="2485">
          <cell r="A2485" t="str">
            <v>18.21.120</v>
          </cell>
          <cell r="B2485" t="str">
            <v>QUADRO DE DISTRIBUICAO EM RESINA TERMOPLASTICA DE EMBUTIR,COM PORTA, SEM BARRAMENTO, PARA ATE 6 CIRCUITOS MONOPOLARES, REF. CDEC-6E, CEMAR OU SIMILAR, INCLUSIVE INSTALACAO.</v>
          </cell>
          <cell r="C2485" t="str">
            <v>Un</v>
          </cell>
          <cell r="D2485">
            <v>50.724999999999994</v>
          </cell>
          <cell r="E2485">
            <v>40.58</v>
          </cell>
          <cell r="F2485" t="str">
            <v>EMLURB</v>
          </cell>
        </row>
        <row r="2486">
          <cell r="A2486" t="str">
            <v/>
          </cell>
          <cell r="D2486">
            <v>0</v>
          </cell>
        </row>
        <row r="2487">
          <cell r="A2487" t="str">
            <v>18.21.130</v>
          </cell>
          <cell r="B2487" t="str">
            <v>QUADRO DE DISTRIBUICAO EM RESINA TERMOPLASTICA DE EMBUTIR, COM PORTA, SEM BARRAMENTO, PARA ATE 12 CIRCUITOS MONOPOLARES, REF. CDEC-12E, CEMAR OU SIMILAR, INCLUSIVE INSTALACAO.</v>
          </cell>
          <cell r="C2487" t="str">
            <v>Un</v>
          </cell>
          <cell r="D2487">
            <v>54.85</v>
          </cell>
          <cell r="E2487">
            <v>43.88</v>
          </cell>
          <cell r="F2487" t="str">
            <v>EMLURB</v>
          </cell>
        </row>
        <row r="2488">
          <cell r="A2488" t="str">
            <v/>
          </cell>
          <cell r="D2488">
            <v>0</v>
          </cell>
        </row>
        <row r="2489">
          <cell r="A2489" t="str">
            <v>18.21.140</v>
          </cell>
          <cell r="B2489" t="str">
            <v>QUADRO DE DISTRIBUICAO EM RESINA TERMOPLASTICA DE EMBUTIR, COM PORTA, SEM BARRAMENTO, PARA ATE 16 CIRCUITOS MONOPOLARES, REF. CDSC-16S, CEMAR OU SIMILAR, INCLUSIVE INSTALACAO.</v>
          </cell>
          <cell r="C2489" t="str">
            <v>Un</v>
          </cell>
          <cell r="D2489">
            <v>86.024999999999991</v>
          </cell>
          <cell r="E2489">
            <v>68.819999999999993</v>
          </cell>
          <cell r="F2489" t="str">
            <v>EMLURB</v>
          </cell>
        </row>
        <row r="2490">
          <cell r="A2490" t="str">
            <v/>
          </cell>
          <cell r="D2490">
            <v>0</v>
          </cell>
        </row>
        <row r="2491">
          <cell r="A2491" t="str">
            <v>18.21.150</v>
          </cell>
          <cell r="B2491" t="str">
            <v>QUADRO DE DISTRIBUICAO METALICO DE EMBUTIR,C/ PORTA, BARRAMENTO, CHAVE GERAL E PLACA DE NEUTRO PARA ATE 12 CIRCUITOS MONOPOLARES, REF. QDETN-12, CEMAR OU SIMILAR, INCLUSIVE INSTALACAO.</v>
          </cell>
          <cell r="C2491" t="str">
            <v>Un</v>
          </cell>
          <cell r="D2491">
            <v>176.85</v>
          </cell>
          <cell r="E2491">
            <v>141.47999999999999</v>
          </cell>
          <cell r="F2491" t="str">
            <v>EMLURB</v>
          </cell>
        </row>
        <row r="2492">
          <cell r="A2492" t="str">
            <v/>
          </cell>
          <cell r="D2492">
            <v>0</v>
          </cell>
        </row>
        <row r="2493">
          <cell r="A2493" t="str">
            <v>18.21.160</v>
          </cell>
          <cell r="B2493" t="str">
            <v>QUADRO DE DISTRIBUICAO METALICO DE EMBUTIR,C/ PORTA, BARRAMENTO, CHAVE GERAL E PLACA DE NEUTRO PARA ATE 20 CIRCUITOS MONOPOLARES, REF. QDETN-20, CEMAR OU SIMILAR, INCLUSIVE INSTALACAO.</v>
          </cell>
          <cell r="C2493" t="str">
            <v>Un</v>
          </cell>
          <cell r="D2493">
            <v>231.02499999999998</v>
          </cell>
          <cell r="E2493">
            <v>184.82</v>
          </cell>
          <cell r="F2493" t="str">
            <v>EMLURB</v>
          </cell>
        </row>
        <row r="2494">
          <cell r="A2494" t="str">
            <v/>
          </cell>
          <cell r="D2494">
            <v>0</v>
          </cell>
        </row>
        <row r="2495">
          <cell r="A2495" t="str">
            <v>18.21.170</v>
          </cell>
          <cell r="B2495" t="str">
            <v>QUADRO DE DISTRIBUICAO METALICO DE EMBUTIR,C/ PORTA, BARRAMENTO, CHAVE GERAL E PLACA DE NEUTRO PARA ATE 32 CIRCUITOS MONOPOLARES, REF. QDETN-32, CEMAR OU SIMILAR, INCLUSIVE INSTALACAO.</v>
          </cell>
          <cell r="C2495" t="str">
            <v>Un</v>
          </cell>
          <cell r="D2495">
            <v>364.45</v>
          </cell>
          <cell r="E2495">
            <v>291.56</v>
          </cell>
          <cell r="F2495" t="str">
            <v>EMLURB</v>
          </cell>
        </row>
        <row r="2496">
          <cell r="A2496" t="str">
            <v/>
          </cell>
          <cell r="D2496">
            <v>0</v>
          </cell>
        </row>
        <row r="2497">
          <cell r="A2497" t="str">
            <v>18.21.195</v>
          </cell>
          <cell r="B2497" t="str">
            <v>FORNEC.E INSTAL.QUADRO DIST. GERAL EM CHAPA DE AÇO, DE SOBREPOR, BARRAM. TRIFÁSICO, BARRA DE FASE E NEUTRO DE 120MM² E BARRA DE TERRA DE 70MM², INC.PINT.ELETROST., C/ CAPAC. DE 250A/35KA, INC.CONTRA-PORTA EM CHAPA METÁLICA, PARA 08 DISJ.TRIPOL.10KA, DIMEN</v>
          </cell>
          <cell r="C2497" t="str">
            <v>Un</v>
          </cell>
          <cell r="D2497">
            <v>3550.55</v>
          </cell>
          <cell r="E2497">
            <v>2840.44</v>
          </cell>
          <cell r="F2497" t="str">
            <v>SEDUC</v>
          </cell>
        </row>
        <row r="2498">
          <cell r="A2498" t="str">
            <v/>
          </cell>
          <cell r="D2498">
            <v>0</v>
          </cell>
        </row>
        <row r="2499">
          <cell r="A2499" t="str">
            <v>18.21.197</v>
          </cell>
          <cell r="B2499" t="str">
            <v>QUADRO DE DIST.GERAL EM CHAPA DE AÇO, SOBREPOR, BARRAMENTO TRIF., BARRA DE FASES E NEUTRO DE 90MM2 E BARRA DE TERRA DE 35MM2, INCL.PINTURA ELETROSTÁTICA, C/ CAPAC.P/DISJ.TRIF.130A/10KA, INCL.CONTRA-PORTA EM CHAPA METÁLICA, PREPARADA P/10 DISJ. TRIP.10KA,C</v>
          </cell>
          <cell r="C2499" t="str">
            <v>Un</v>
          </cell>
          <cell r="D2499">
            <v>2992.0875000000001</v>
          </cell>
          <cell r="E2499">
            <v>2393.67</v>
          </cell>
          <cell r="F2499" t="str">
            <v>SEDUC</v>
          </cell>
        </row>
        <row r="2500">
          <cell r="A2500" t="str">
            <v/>
          </cell>
          <cell r="D2500">
            <v>0</v>
          </cell>
        </row>
        <row r="2501">
          <cell r="A2501" t="str">
            <v>18.21.198</v>
          </cell>
          <cell r="B2501" t="str">
            <v>FORNECIMENTO E COLOCAÇÃO DE QUADRO DE DISTRIBUIÇÃO DE TELEFONE (0,40 X 0,40 X 0,12)M, TIPO EMBUTIR, PADRÃO TELEBRÁS, COM BLOCO BLI 10 PARES.</v>
          </cell>
          <cell r="C2501" t="str">
            <v>Un</v>
          </cell>
          <cell r="D2501">
            <v>96.15</v>
          </cell>
          <cell r="E2501">
            <v>76.92</v>
          </cell>
          <cell r="F2501" t="str">
            <v>SEDUC</v>
          </cell>
        </row>
        <row r="2502">
          <cell r="A2502" t="str">
            <v/>
          </cell>
          <cell r="D2502">
            <v>0</v>
          </cell>
        </row>
        <row r="2503">
          <cell r="A2503" t="str">
            <v>18.21.199</v>
          </cell>
          <cell r="B2503" t="str">
            <v>FORNECIMENTO E COLOCAÇÃO DE QUADRO DE DISTRIBUIÇÃO DE TELEFONE (0,40 X 0,40 X 0,12)M, TIPO SOBREPOR, PADRÃO TELEBRÁS, COM BLOCO BLI 10 PARES.</v>
          </cell>
          <cell r="C2503" t="str">
            <v>Un</v>
          </cell>
          <cell r="D2503">
            <v>100.8</v>
          </cell>
          <cell r="E2503">
            <v>80.64</v>
          </cell>
          <cell r="F2503" t="str">
            <v>SEDUC</v>
          </cell>
        </row>
        <row r="2504">
          <cell r="A2504" t="str">
            <v/>
          </cell>
          <cell r="D2504">
            <v>0</v>
          </cell>
        </row>
        <row r="2505">
          <cell r="A2505" t="str">
            <v>18.21.204</v>
          </cell>
          <cell r="B2505" t="str">
            <v>FORNECIMENTO E INSTALAÇÃO DE QUADRO DE DISTRIBUIÇÃO TRIFÁSICO, DE EMBUTIR,COM BARRAMENTO (100A) PARA 16 CIRCUITOS.</v>
          </cell>
          <cell r="C2505" t="str">
            <v>Un</v>
          </cell>
          <cell r="D2505">
            <v>240.61250000000001</v>
          </cell>
          <cell r="E2505">
            <v>192.49</v>
          </cell>
          <cell r="F2505" t="str">
            <v>SEDUC</v>
          </cell>
        </row>
        <row r="2506">
          <cell r="A2506" t="str">
            <v/>
          </cell>
          <cell r="D2506">
            <v>0</v>
          </cell>
        </row>
        <row r="2507">
          <cell r="A2507" t="str">
            <v>18.21.209</v>
          </cell>
          <cell r="B2507" t="str">
            <v>FORNECIMENTO E INSTALAÇÃO DE QUADRO DE DISTRIBUIÇÃO TRIFÁSICO, DE EMBUTIR,COM BARRAMENTO (100A) PARA 40 CIRCUITOS.</v>
          </cell>
          <cell r="C2507" t="str">
            <v>Un</v>
          </cell>
          <cell r="D2507">
            <v>428.67500000000001</v>
          </cell>
          <cell r="E2507">
            <v>342.94</v>
          </cell>
          <cell r="F2507" t="str">
            <v>SEDUC</v>
          </cell>
        </row>
        <row r="2508">
          <cell r="A2508" t="str">
            <v/>
          </cell>
          <cell r="D2508">
            <v>0</v>
          </cell>
        </row>
        <row r="2509">
          <cell r="A2509" t="str">
            <v>18.21.210</v>
          </cell>
          <cell r="B2509" t="str">
            <v>FORNECIMENTO E INSTALAÇÃO DE QUADRO DE DISTRIBUIÇÃO TRIFÁSICO, METÁLICO, DE EMBUTIR,COM BARRAMENTO, CHAVE GERAL E PLACA DE NEUTRO PARA ATÉ 50 CIRCUITOS MONOPOLARES, REF. QDETG-X56S 225A DIN - CÓDIGO 90.40.25 - CEMAR OU SIMILAR. NÃO INCLUINDO OS DISJUNTORE</v>
          </cell>
          <cell r="C2509" t="str">
            <v>Un</v>
          </cell>
          <cell r="D2509">
            <v>824.41249999999991</v>
          </cell>
          <cell r="E2509">
            <v>659.53</v>
          </cell>
          <cell r="F2509" t="str">
            <v>SEDUC</v>
          </cell>
        </row>
        <row r="2510">
          <cell r="A2510" t="str">
            <v/>
          </cell>
          <cell r="D2510">
            <v>0</v>
          </cell>
        </row>
        <row r="2511">
          <cell r="A2511" t="str">
            <v>18.21.211</v>
          </cell>
          <cell r="B2511" t="str">
            <v>FORNECIMENTO E INSTALAÇÃO DE QUADRO DE DISTRIBUIÇÃO TRIFÁSICO, METÁLICO, DE EMBUTIR, COM BARRAMENTO, CHAVE GERAL E PLACA DE NEUTRO PARA ATÉ 50 CIRCUITOS MONOPOLARES, REF. QDETG-50EX 225A UL - CÓDIGO 90.40.06 - CEMAR OU SIMILAR.NÃO INCLUINDO OS DISJUNTORES</v>
          </cell>
          <cell r="C2511" t="str">
            <v>Un</v>
          </cell>
          <cell r="D2511">
            <v>1014.7750000000001</v>
          </cell>
          <cell r="E2511">
            <v>811.82</v>
          </cell>
          <cell r="F2511" t="str">
            <v>SEDUC</v>
          </cell>
        </row>
        <row r="2512">
          <cell r="A2512" t="str">
            <v/>
          </cell>
          <cell r="D2512">
            <v>0</v>
          </cell>
        </row>
        <row r="2513">
          <cell r="A2513" t="str">
            <v>18.21.212</v>
          </cell>
          <cell r="B2513" t="str">
            <v>FORNECIMENTO E INSTALAÇÃO DE QUADRO DE DISTRIBUIÇÃO UNIVERSAL TRIFÁSICO, DE EMBUTIR,COM BARRAMENTO (150A), CHAVE GERAL E PLACA DE NEUTRO PARA ATÉ 24 CIRCUITOS MONOPOLARES,REF.QDETG II-24UL - CEMAR OU SIMILAR.NÃO INCLUINDO OS DISJUNTORES E/OU OUTROS DISPOS</v>
          </cell>
          <cell r="C2513" t="str">
            <v>Un</v>
          </cell>
          <cell r="D2513">
            <v>511.61250000000001</v>
          </cell>
          <cell r="E2513">
            <v>409.29</v>
          </cell>
          <cell r="F2513" t="str">
            <v>SEDUC</v>
          </cell>
        </row>
        <row r="2514">
          <cell r="A2514" t="str">
            <v/>
          </cell>
          <cell r="D2514">
            <v>0</v>
          </cell>
        </row>
        <row r="2515">
          <cell r="A2515" t="str">
            <v>18.21.213</v>
          </cell>
          <cell r="B2515" t="str">
            <v>FORNECIMENTO E INSTALAÇÃO DE QUADRO DE DISTRIBUIÇÃO UNIVERSAL TRIFÁSICO, DE EMBUTIR,COM BARRAMENTO (150A), CHAVE GERAL E PLACA DE NEUTRO PARA ATÉ 32 CIRCUITOS MONOPOLARES,REF.QDETG II-32UL - CEMAR OU SIMILAR.NÃO INCLUINDO OS DISJUNTORES E/OU OUTROS DISPOS</v>
          </cell>
          <cell r="C2515" t="str">
            <v>Un</v>
          </cell>
          <cell r="D2515">
            <v>589.27499999999998</v>
          </cell>
          <cell r="E2515">
            <v>471.42</v>
          </cell>
          <cell r="F2515" t="str">
            <v>SEDUC</v>
          </cell>
        </row>
        <row r="2516">
          <cell r="A2516" t="str">
            <v/>
          </cell>
          <cell r="D2516">
            <v>0</v>
          </cell>
        </row>
        <row r="2517">
          <cell r="A2517" t="str">
            <v>18.21.214</v>
          </cell>
          <cell r="B2517" t="str">
            <v>FORNECIMENTO E INSTALAÇÃO DE QUADRO DE DISTRIBUIÇÃO UNIVERSAL TRIFÁSICO, DE EMBUTIR,COM BARRAMENTO (225A), CHAVE GERAL E PLACA DE NEUTRO PARA ATÉ 40 CIRCUITOS MONOPOLARES,REF.QDETG - 40EX  - FAB.CEMAR OU SIMILAR.NÃO INCLUINDO OS DISJUNTORES E/OU OUTROS DI</v>
          </cell>
          <cell r="C2517" t="str">
            <v>Un</v>
          </cell>
          <cell r="D2517">
            <v>780.47500000000002</v>
          </cell>
          <cell r="E2517">
            <v>624.38</v>
          </cell>
          <cell r="F2517" t="str">
            <v>SEDUC</v>
          </cell>
        </row>
        <row r="2518">
          <cell r="A2518" t="str">
            <v/>
          </cell>
          <cell r="D2518">
            <v>0</v>
          </cell>
        </row>
        <row r="2519">
          <cell r="A2519" t="str">
            <v>18.21.220</v>
          </cell>
          <cell r="B2519" t="str">
            <v>FORNECIMENTO E INSTALAÇÃO DE QUADRO EM CHAPA DE AÇO Nº16 BWG NAS DIMENSÕES 0,80X0,60X0,20M, COM BARRAMENTOS DE FASES,NEUTRO E TERRA DE 1"X3/16", MONTADOS SOBRE ISOLADORES DE EPOXI 25X30MM E CONTENDO EM SEU INTERIOR DISJUNTOR GERAL E 125A/10KA E SEIS DISJU</v>
          </cell>
          <cell r="C2519" t="str">
            <v>Un</v>
          </cell>
          <cell r="D2519">
            <v>3388.6875</v>
          </cell>
          <cell r="E2519">
            <v>2710.95</v>
          </cell>
          <cell r="F2519" t="str">
            <v>SEDUC</v>
          </cell>
        </row>
        <row r="2520">
          <cell r="A2520" t="str">
            <v/>
          </cell>
          <cell r="D2520">
            <v>0</v>
          </cell>
        </row>
        <row r="2521">
          <cell r="A2521" t="str">
            <v>18.21.230</v>
          </cell>
          <cell r="B2521" t="str">
            <v>FORNECIMENTO E INSTALAÇÃO DE BARRA CHATA DE COBRE 3/8"X1/16" EM BARRAMENTO DE QUADRO ELÉTRICO</v>
          </cell>
          <cell r="C2521" t="str">
            <v>m</v>
          </cell>
          <cell r="D2521">
            <v>41.275000000000006</v>
          </cell>
          <cell r="E2521">
            <v>33.020000000000003</v>
          </cell>
          <cell r="F2521" t="str">
            <v>SEDUC</v>
          </cell>
        </row>
        <row r="2522">
          <cell r="A2522" t="str">
            <v/>
          </cell>
          <cell r="D2522">
            <v>0</v>
          </cell>
        </row>
        <row r="2523">
          <cell r="A2523" t="str">
            <v>18.22.010</v>
          </cell>
          <cell r="B2523" t="str">
            <v>PONTO DE LUZ EM TETO OU PAREDE, INCLUINDO CAIXA 4 X 4 POL. TIGREFLEX OU SIMILAR, TUBULACAO PVC RIGIDO E FIACAO, ATE O QUADRO DE DISTRIBUICAO.</v>
          </cell>
          <cell r="C2523" t="str">
            <v>Pt</v>
          </cell>
          <cell r="D2523">
            <v>60.887500000000003</v>
          </cell>
          <cell r="E2523">
            <v>48.71</v>
          </cell>
          <cell r="F2523" t="str">
            <v>EMLURB</v>
          </cell>
        </row>
        <row r="2524">
          <cell r="A2524" t="str">
            <v/>
          </cell>
          <cell r="D2524">
            <v>0</v>
          </cell>
        </row>
        <row r="2525">
          <cell r="A2525" t="str">
            <v>18.22.015</v>
          </cell>
          <cell r="B2525" t="str">
            <v>PONTO DE LUZ EM TETO OU PAREDE, INCLUINDO CAIXA 4" X 4" TIGREFLE OU SIMILAR E FIAÇÃO, ATÉ O QUADRO DE DISTRIBUIÇÃO ( SEM ELETRODUTO).</v>
          </cell>
          <cell r="C2525" t="str">
            <v>Pt</v>
          </cell>
          <cell r="D2525">
            <v>53.112500000000004</v>
          </cell>
          <cell r="E2525">
            <v>42.49</v>
          </cell>
          <cell r="F2525" t="str">
            <v>SEDUC</v>
          </cell>
        </row>
        <row r="2526">
          <cell r="A2526" t="str">
            <v/>
          </cell>
          <cell r="D2526">
            <v>0</v>
          </cell>
        </row>
        <row r="2527">
          <cell r="A2527" t="str">
            <v>18.22.020</v>
          </cell>
          <cell r="B2527" t="str">
            <v>PONTO DE INTERRUPTOR DE UMA SECCAO, PIAL OU SIMILAR,INCLUSIVE TUBULACAO PVC RIGIDO, FIACAO, CX. 4 X 2 POL. TIGREFLEX OU SIMILAR PLACA E DEMAIS ACESSORIOS, ATE O PONTO DE LUZ.</v>
          </cell>
          <cell r="C2527" t="str">
            <v>Pt</v>
          </cell>
          <cell r="D2527">
            <v>50.650000000000006</v>
          </cell>
          <cell r="E2527">
            <v>40.520000000000003</v>
          </cell>
          <cell r="F2527" t="str">
            <v>EMLURB</v>
          </cell>
        </row>
        <row r="2528">
          <cell r="A2528" t="str">
            <v/>
          </cell>
          <cell r="D2528">
            <v>0</v>
          </cell>
        </row>
        <row r="2529">
          <cell r="A2529" t="str">
            <v>18.22.030</v>
          </cell>
          <cell r="B2529" t="str">
            <v>PONTO DE INTERRUPTOR DE 2 SECCOES, PIAL OU SIMILAR, INCLUSIVE TUBULACAO PVC RIGIDO, FIACAO CAIXA 4 X 2 POL. TIGREFLEX OU SIMILAR, PLACA E DEMAIS ACESSORIOS, ATE O PONTO DE LUZ.</v>
          </cell>
          <cell r="C2529" t="str">
            <v>Pt</v>
          </cell>
          <cell r="D2529">
            <v>79.3125</v>
          </cell>
          <cell r="E2529">
            <v>63.45</v>
          </cell>
          <cell r="F2529" t="str">
            <v>EMLURB</v>
          </cell>
        </row>
        <row r="2530">
          <cell r="A2530" t="str">
            <v/>
          </cell>
          <cell r="D2530">
            <v>0</v>
          </cell>
        </row>
        <row r="2531">
          <cell r="A2531" t="str">
            <v>18.22.040</v>
          </cell>
          <cell r="B2531" t="str">
            <v>PONTO DE INTERRUPTOR DE 3 SECCOES, PIAL OU SIMILAR, INCLUSIVE TUBULACAO PVC RIGIDO, FIACAO CAIXA 4 X 2 POL. TIGREFLEX OU SIMILAR, PLACA E DEMAIS ACESSORIOS, ATE O PONTO DE LUZ.</v>
          </cell>
          <cell r="C2531" t="str">
            <v>Pt</v>
          </cell>
          <cell r="D2531">
            <v>98.737499999999997</v>
          </cell>
          <cell r="E2531">
            <v>78.989999999999995</v>
          </cell>
          <cell r="F2531" t="str">
            <v>EMLURB</v>
          </cell>
        </row>
        <row r="2532">
          <cell r="A2532" t="str">
            <v/>
          </cell>
          <cell r="D2532">
            <v>0</v>
          </cell>
        </row>
        <row r="2533">
          <cell r="A2533" t="str">
            <v>18.22.050</v>
          </cell>
          <cell r="B2533" t="str">
            <v>PONTO DE INTERRUPTOR THREE-WAY, PIAL OU SIMILAR, INCLUSIVE TUBULACAO PVC RIGIDO, FIACAO, CAIXA 4 X 2 POL. TIGREFLEX OU SIMILAR, PLACA E DEMAIS ACESSORIOS, ATE O PONTO DE LUZ.</v>
          </cell>
          <cell r="C2533" t="str">
            <v>Pt</v>
          </cell>
          <cell r="D2533">
            <v>157.21250000000001</v>
          </cell>
          <cell r="E2533">
            <v>125.77</v>
          </cell>
          <cell r="F2533" t="str">
            <v>EMLURB</v>
          </cell>
        </row>
        <row r="2534">
          <cell r="A2534" t="str">
            <v/>
          </cell>
          <cell r="D2534">
            <v>0</v>
          </cell>
        </row>
        <row r="2535">
          <cell r="A2535" t="str">
            <v>18.22.060</v>
          </cell>
          <cell r="B2535" t="str">
            <v>PONTO DE TOMADA UNIV.(2P+1 T) PIAL OU SIMILAR INCLUSIVE TUBULACAO PVC RIGIDO, FIACAO, CAIXA 4 X 2 POL. TIGREFLEX OU SIMILAR, PLACA E DEMAIS ACESSORIOS, ATE O PONTO DE LUZ OU QUADRO DE DISTRIBUICAO.</v>
          </cell>
          <cell r="C2535" t="str">
            <v>Pt</v>
          </cell>
          <cell r="D2535">
            <v>93.287499999999994</v>
          </cell>
          <cell r="E2535">
            <v>74.63</v>
          </cell>
          <cell r="F2535" t="str">
            <v>EMLURB</v>
          </cell>
        </row>
        <row r="2536">
          <cell r="A2536" t="str">
            <v/>
          </cell>
          <cell r="D2536">
            <v>0</v>
          </cell>
        </row>
        <row r="2537">
          <cell r="A2537" t="str">
            <v>18.22.070</v>
          </cell>
          <cell r="B2537" t="str">
            <v>PONTO DE TOMADA UNIVERSAL (2P+1 T),PIAL OU SIMILAR P/ 2000 W INCLUSIVE TUBULACAO PVC RIGIDO, FIACAO, CAIXA 4 X 2 POL.TIGREFLEX OU SIMILAR, PLACA E DEMAIS ACESSORIOS ATE O QUADRO DE DISTRIBUICAO.</v>
          </cell>
          <cell r="C2537" t="str">
            <v>Pt</v>
          </cell>
          <cell r="D2537">
            <v>148.625</v>
          </cell>
          <cell r="E2537">
            <v>118.9</v>
          </cell>
          <cell r="F2537" t="str">
            <v>EMLURB</v>
          </cell>
        </row>
        <row r="2538">
          <cell r="A2538" t="str">
            <v/>
          </cell>
          <cell r="D2538">
            <v>0</v>
          </cell>
        </row>
        <row r="2539">
          <cell r="A2539" t="str">
            <v>18.22.080</v>
          </cell>
          <cell r="B2539" t="str">
            <v>PONTO DE TOMADA P/AR CONDICIONADO C/CONJ. TIPO ARSTOP OU SIMILAR,EM CAIXA TIGREFLEX OU SIMILAR 4 X 4 POL.,C/PLACA, TOMADA TRIP. P/PINO CHATO E DISJ. TERMOMAG. DE 25A, INCLUSIVE TUBULACAO PVC RIGIDO, FIACAO, ATERRAMENTO E DEMAIS ACESS. ATE O QUADRO DE DIST</v>
          </cell>
          <cell r="C2539" t="str">
            <v>Pt</v>
          </cell>
          <cell r="D2539">
            <v>183.0625</v>
          </cell>
          <cell r="E2539">
            <v>146.44999999999999</v>
          </cell>
          <cell r="F2539" t="str">
            <v>EMLURB</v>
          </cell>
        </row>
        <row r="2540">
          <cell r="A2540" t="str">
            <v/>
          </cell>
          <cell r="D2540">
            <v>0</v>
          </cell>
        </row>
        <row r="2541">
          <cell r="A2541" t="str">
            <v>18.22.090</v>
          </cell>
          <cell r="B2541" t="str">
            <v>PONTO DE TOMADA PARA TELEFONE, PIAL OU SIMILAR, EM CAIXA TIGREFLEX OU SIMILAR DE 4 X 2 POL., INCLUSIVE PLACA, TUBULACAO EM PVC RIGIDO, FIACAO, CAIXAS DE PASSAGEM E DEMAIS ACESSORIOS, ATE A CAIXA DE DISTRIBUICAO DO PAVIMENTO.</v>
          </cell>
          <cell r="C2541" t="str">
            <v>Pt</v>
          </cell>
          <cell r="D2541">
            <v>88.125</v>
          </cell>
          <cell r="E2541">
            <v>70.5</v>
          </cell>
          <cell r="F2541" t="str">
            <v>EMLURB</v>
          </cell>
        </row>
        <row r="2542">
          <cell r="A2542" t="str">
            <v/>
          </cell>
          <cell r="D2542">
            <v>0</v>
          </cell>
        </row>
        <row r="2543">
          <cell r="A2543" t="str">
            <v>18.22.100</v>
          </cell>
          <cell r="B2543" t="str">
            <v>PONTO DE CAMPAINHA, INCLUSIVE CAIXA, CIGARRA, BOTAO, ESPELHO, TUBULACAO PVC RIGIDO, FIACAO E DEMAIS ACESSORIOS, ATE QUADRO DE DISTRIBUICAO.</v>
          </cell>
          <cell r="C2543" t="str">
            <v>Pt</v>
          </cell>
          <cell r="D2543">
            <v>139.82499999999999</v>
          </cell>
          <cell r="E2543">
            <v>111.86</v>
          </cell>
          <cell r="F2543" t="str">
            <v>EMLURB</v>
          </cell>
        </row>
        <row r="2544">
          <cell r="A2544" t="str">
            <v/>
          </cell>
          <cell r="D2544">
            <v>0</v>
          </cell>
        </row>
        <row r="2545">
          <cell r="A2545" t="str">
            <v>18.22.111</v>
          </cell>
          <cell r="B2545" t="str">
            <v>PONTO DE INTERRUPTOR DE UMA SEÇÃO COM TOMADA UNIVERSAL 2P, PIAL OU SIMILAR, INCLUSIVE TUBULAÇÃO DE PVC RÍGIDO, FIAÇÃO, CAIXA 4X2", TIGREFLEX OU SIMILAR, PLACA E DEMAIS ACESSÓRIOS, ATÉ O PONTO DE LUZ OU QUADRO DE DISTRIBUIÇÃO.</v>
          </cell>
          <cell r="C2545" t="str">
            <v>Pt</v>
          </cell>
          <cell r="D2545">
            <v>62.8125</v>
          </cell>
          <cell r="E2545">
            <v>50.25</v>
          </cell>
          <cell r="F2545" t="str">
            <v>SEDUC</v>
          </cell>
        </row>
        <row r="2546">
          <cell r="A2546" t="str">
            <v/>
          </cell>
          <cell r="D2546">
            <v>0</v>
          </cell>
        </row>
        <row r="2547">
          <cell r="A2547" t="str">
            <v>18.23.020</v>
          </cell>
          <cell r="B2547" t="str">
            <v>PONTO DE INTERRUPTOR C/  1 SEÇÃO SIMPLES, INSTALAÇÃO APARENTE EM CONDULETES "X" METÁLICOS, INCLUSIVE ELETRODUTOS DE PVC RÍGIDO ROSCÁVEL 3/4" C/ 3,00M, LUVAS E CURVAS LONGAS EM PVC, ABRAÇADEIRAS TIPO "D", BUCHAS E ARRUELAS DE ALUMÍNIO E FIO DE COBRE, TEMPE</v>
          </cell>
          <cell r="C2547" t="str">
            <v>Pt</v>
          </cell>
          <cell r="D2547">
            <v>89.537499999999994</v>
          </cell>
          <cell r="E2547">
            <v>71.63</v>
          </cell>
          <cell r="F2547" t="str">
            <v>SEDUC</v>
          </cell>
        </row>
        <row r="2548">
          <cell r="A2548" t="str">
            <v/>
          </cell>
          <cell r="D2548">
            <v>0</v>
          </cell>
        </row>
        <row r="2549">
          <cell r="A2549" t="str">
            <v>18.23.021</v>
          </cell>
          <cell r="B2549"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49" t="str">
            <v>Pt</v>
          </cell>
          <cell r="D2549">
            <v>125.78749999999999</v>
          </cell>
          <cell r="E2549">
            <v>100.63</v>
          </cell>
          <cell r="F2549" t="str">
            <v>SEDUC</v>
          </cell>
        </row>
        <row r="2550">
          <cell r="A2550" t="str">
            <v/>
          </cell>
          <cell r="D2550">
            <v>0</v>
          </cell>
        </row>
        <row r="2551">
          <cell r="A2551" t="str">
            <v>18.23.022</v>
          </cell>
          <cell r="B2551" t="str">
            <v>PONTO DE INTERRUPTOR C/ 1 SEÇÃO SIMPLES C/ TOMADA 2P 10A/250V,INST. APARENTE EM CONDULETES METÁLICOS, INCL. ELETRODUTOS PVC RÍGIDO ROSCÁVEL 3/4" C/ 6,00M, LUVAS E CURVAS LONGAS EM PVC, ABRAÇADEIRAS TIPO "D", BUCHAS E ARRUELAS DE ALUMÍNIO E FIO DE COBRE,TE</v>
          </cell>
          <cell r="C2551" t="str">
            <v>Pt</v>
          </cell>
          <cell r="D2551">
            <v>133.9</v>
          </cell>
          <cell r="E2551">
            <v>107.12</v>
          </cell>
          <cell r="F2551" t="str">
            <v>SEDUC</v>
          </cell>
        </row>
        <row r="2552">
          <cell r="A2552" t="str">
            <v/>
          </cell>
          <cell r="D2552">
            <v>0</v>
          </cell>
        </row>
        <row r="2553">
          <cell r="A2553" t="str">
            <v>18.23.023</v>
          </cell>
          <cell r="B2553" t="str">
            <v>PONTO DE INTERRUPTOR C/2 SEÇÕES SIMPLES C/TOMADA 2P 10A/250V INSTAL. APARENTE, EM CONDULETES METÁLICOS, INCL.ELETRODUTO DE PVC RÍGIDO ROSCÁVEL 3/4" C/6,00M,LUVAS E CURVAS LONGAS EM PVC,ABRAÇADEIRAS TIPO "D",BUCHAS E ARRUELAS DE ALUMÍNIO E FIO DE COBRE, TE</v>
          </cell>
          <cell r="C2553" t="str">
            <v>Pt</v>
          </cell>
          <cell r="D2553">
            <v>153.42499999999998</v>
          </cell>
          <cell r="E2553">
            <v>122.74</v>
          </cell>
          <cell r="F2553" t="str">
            <v>SEDUC</v>
          </cell>
        </row>
        <row r="2554">
          <cell r="A2554" t="str">
            <v/>
          </cell>
          <cell r="D2554">
            <v>0</v>
          </cell>
        </row>
        <row r="2555">
          <cell r="A2555" t="str">
            <v>18.23.024</v>
          </cell>
          <cell r="B2555" t="str">
            <v>PONTO DE INTERRUPTOR C/3 SEÇÕES SIMPLES EM CONDULETES METÁLICOS, INCLUSIVE ELETRODUTOS DE PVC RÍGIDO ROSCÁVEL 3/4" COM 6,00M, LUVAS E CURVAS LONGAS EM PVC, ABRAÇADEIRAS TIPO "D", BUCHAS E ARRUELAS DE ALUMÍNIO, E FIO COBRE, TEMPERA MOLE, CLASSE 1, ISOLAMEN</v>
          </cell>
          <cell r="C2555" t="str">
            <v>Pt</v>
          </cell>
          <cell r="D2555">
            <v>137.78749999999999</v>
          </cell>
          <cell r="E2555">
            <v>110.23</v>
          </cell>
          <cell r="F2555" t="str">
            <v>SEDUC</v>
          </cell>
        </row>
        <row r="2556">
          <cell r="A2556" t="str">
            <v/>
          </cell>
          <cell r="D2556">
            <v>0</v>
          </cell>
        </row>
        <row r="2557">
          <cell r="A2557" t="str">
            <v>18.23.030</v>
          </cell>
          <cell r="B2557"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57" t="str">
            <v>Pt</v>
          </cell>
          <cell r="D2557">
            <v>102.5625</v>
          </cell>
          <cell r="E2557">
            <v>82.05</v>
          </cell>
          <cell r="F2557" t="str">
            <v>SEDUC</v>
          </cell>
        </row>
        <row r="2558">
          <cell r="A2558" t="str">
            <v/>
          </cell>
          <cell r="D2558">
            <v>0</v>
          </cell>
        </row>
        <row r="2559">
          <cell r="A2559" t="str">
            <v>18.23.031</v>
          </cell>
          <cell r="B2559" t="str">
            <v>PONTO DE TOMADA 2P+T 10A/250V,INSTALAÇÃO APARENTE EM CONDULETES METÁLICOS, INCL. ELETRODUTO DE PVC RÍG.ROSCÁVEL 3/4" C/9,00M, LUVAS E CURVAS LONGAS EM PVC, ABRAÇADEIRAS TIPO "D" BUCHAS E ARRUELAS DE ALUMÍNIO E FIO COBRE, TEMPERA MOLE,CLASSE 1, ISOL.EM PVC</v>
          </cell>
          <cell r="C2559" t="str">
            <v>Pt</v>
          </cell>
          <cell r="D2559">
            <v>157.97499999999999</v>
          </cell>
          <cell r="E2559">
            <v>126.38</v>
          </cell>
          <cell r="F2559" t="str">
            <v>SEDUC</v>
          </cell>
        </row>
        <row r="2560">
          <cell r="A2560" t="str">
            <v/>
          </cell>
          <cell r="D2560">
            <v>0</v>
          </cell>
        </row>
        <row r="2561">
          <cell r="A2561" t="str">
            <v>18.23.032</v>
          </cell>
          <cell r="B2561" t="str">
            <v>PONTO DE TOMADA DE COMPUTADOR 2P+T 15A/250V, INST. APARENTE, EM CONDULETES METÁL., INCL. ELET.DE PVC RIG.ROSCÁVEL 3/4" C/9,00M, LUVAS E CURVAS LONGAS EM PVC, ABRAÇADEIRAS TIPO "D", BUCHAS E ARRUELAS DE ALUMÍNIO, FIO DE COBRE, TEMPERA MOLE, CLASSE 1, ISOL.</v>
          </cell>
          <cell r="C2561" t="str">
            <v>Pt</v>
          </cell>
          <cell r="D2561">
            <v>155.41249999999999</v>
          </cell>
          <cell r="E2561">
            <v>124.33</v>
          </cell>
          <cell r="F2561" t="str">
            <v>SEDUC</v>
          </cell>
        </row>
        <row r="2562">
          <cell r="A2562" t="str">
            <v/>
          </cell>
          <cell r="D2562">
            <v>0</v>
          </cell>
        </row>
        <row r="2563">
          <cell r="A2563" t="str">
            <v>18.23.040</v>
          </cell>
          <cell r="B2563" t="str">
            <v>PONTO DE TELEFONE,INSTALAÇÃO APARENTE, EM CONDULETES METÁLICOS, INCLUSIVE ELETRODUTOS DE PVC RÍGIDO ROSCÁVEL 3/4" COM 6,00M, LUVAS E CURVAS LONGAS EM PVC, ABRAÇADEIRAS TIPO "D" E CABO CCI-1.</v>
          </cell>
          <cell r="C2563" t="str">
            <v>Pt</v>
          </cell>
          <cell r="D2563">
            <v>90.512499999999989</v>
          </cell>
          <cell r="E2563">
            <v>72.41</v>
          </cell>
          <cell r="F2563" t="str">
            <v>SEDUC</v>
          </cell>
        </row>
        <row r="2564">
          <cell r="A2564" t="str">
            <v/>
          </cell>
          <cell r="D2564">
            <v>0</v>
          </cell>
        </row>
        <row r="2565">
          <cell r="A2565" t="str">
            <v>18.23.050</v>
          </cell>
          <cell r="B2565" t="str">
            <v>PONTO DE TOMADA DE AR CONDICIONADO ATÉ 2.400W, INSTAL. APARENTE, EM CONDULETES METAL.INCL. ELETRODUTOS DE PVC RÍG. ROSCÁVEL 3/4" COM 6,00M, LUVAS E CURVAS LONGAS EM PVC, ABRAÇADEIRAS TIPO "D", CONJ. ARSTOP 25A E FIO DE COBRE AF 0,6/1KV DE 4,00MM² (SEM HAS</v>
          </cell>
          <cell r="C2565" t="str">
            <v>Pt</v>
          </cell>
          <cell r="D2565">
            <v>190.51249999999999</v>
          </cell>
          <cell r="E2565">
            <v>152.41</v>
          </cell>
          <cell r="F2565" t="str">
            <v>SEDUC</v>
          </cell>
        </row>
        <row r="2566">
          <cell r="A2566" t="str">
            <v/>
          </cell>
          <cell r="D2566">
            <v>0</v>
          </cell>
        </row>
        <row r="2567">
          <cell r="A2567" t="str">
            <v>18.23.051</v>
          </cell>
          <cell r="B2567" t="str">
            <v>PONTO DE TOMADA DE AR CONDICIONADO ATÉ 2.400w, INST. APARENTE EM CONDULETES METAL.INCL.ELETRODUTOS DE PVC RÍG. ROSCÁVEL 3/4" COM 6,00M,LUVAS E CURVAS EM PVC, ABRAÇADEIRAS TIPO "D" FIO COBRE AF0,6/1KV DE 4,00MM² ( SEM HASTE DE ATERRAMENTO E CONJUNTO ARSTOP</v>
          </cell>
          <cell r="C2567" t="str">
            <v>Pt</v>
          </cell>
          <cell r="D2567">
            <v>158.6</v>
          </cell>
          <cell r="E2567">
            <v>126.88</v>
          </cell>
          <cell r="F2567" t="str">
            <v>SEDUC</v>
          </cell>
        </row>
        <row r="2568">
          <cell r="A2568" t="str">
            <v/>
          </cell>
          <cell r="D2568">
            <v>0</v>
          </cell>
        </row>
        <row r="2569">
          <cell r="A2569" t="str">
            <v>18.23.060</v>
          </cell>
          <cell r="B2569" t="str">
            <v>PONTO DE LÓGICA SECO, EM CONDULETES METÁLICOS, INCLUSIVE ELETRODUTOS DE PVC RÍGIDO ROSCÁVEL 3/4" COM 9,00M, LUVAS E CURVAS EM PVC, ABRAÇADEIRAS TIPO "D", BUCHAS E ARRUELAS DE ALUMÍNIO (INSTALAÇÃO APARENTE)</v>
          </cell>
          <cell r="C2569" t="str">
            <v>Pt</v>
          </cell>
          <cell r="D2569">
            <v>88.85</v>
          </cell>
          <cell r="E2569">
            <v>71.08</v>
          </cell>
          <cell r="F2569" t="str">
            <v>SEDUC</v>
          </cell>
        </row>
        <row r="2570">
          <cell r="A2570" t="str">
            <v/>
          </cell>
          <cell r="D2570">
            <v>0</v>
          </cell>
        </row>
        <row r="2571">
          <cell r="A2571" t="str">
            <v>18.23.070</v>
          </cell>
          <cell r="B2571" t="str">
            <v>DESLOCAMENTO DE PONTO DE INTERRUPTOR OU TOMADA APARENTE. CONSIDERADA A RETIRADA E REINSTALAÇÃO COM APROVEITAMENTO DO MATERIAL: ELETRODUTO DE PVC RÍGIDO, LUVAS E CURVAS LONGAS DE PVC,ABARÇADEIRA TIPO "D", BUCHAS E ARRUELAS DE ALUMÍNIO, CONDULETE METÁLICO E</v>
          </cell>
          <cell r="C2571" t="str">
            <v>Un</v>
          </cell>
          <cell r="D2571">
            <v>66.900000000000006</v>
          </cell>
          <cell r="E2571">
            <v>53.52</v>
          </cell>
          <cell r="F2571" t="str">
            <v>SEDUC</v>
          </cell>
        </row>
        <row r="2572">
          <cell r="A2572" t="str">
            <v/>
          </cell>
          <cell r="D2572">
            <v>0</v>
          </cell>
        </row>
        <row r="2573">
          <cell r="A2573" t="str">
            <v>18.23.080</v>
          </cell>
          <cell r="B2573" t="str">
            <v>PONTO DE INTERRUPTOR DE DUAS SEÇÕES COM TOMADA UNIVERSAL (2P), LINHA PRATIS PIAL OU SIMILAR, INCLUSIVE TUBULAÇÃO EM ELETRODUTO DE PVC RÍGIDO ROSCÁVEL 3/4" , FIO COBRE, TEMPERA MOLE, CLASSE 1, ISOLAMENTO EM PVC DE 2,5MM2, CAIXA 4"X2"  FAB.TIGREFLEX OU SIMI</v>
          </cell>
          <cell r="C2573" t="str">
            <v>Pt</v>
          </cell>
          <cell r="D2573">
            <v>86.237499999999997</v>
          </cell>
          <cell r="E2573">
            <v>68.989999999999995</v>
          </cell>
          <cell r="F2573" t="str">
            <v>SEDUC</v>
          </cell>
        </row>
        <row r="2574">
          <cell r="A2574" t="str">
            <v/>
          </cell>
          <cell r="D2574">
            <v>0</v>
          </cell>
        </row>
        <row r="2575">
          <cell r="A2575" t="str">
            <v>18.24.010</v>
          </cell>
          <cell r="B2575" t="str">
            <v>CAIXA DE PASSAGEM SUBTERRANEA COM DIMENSOES INTERNAS 0,40 X 0,40 M, ALTURA 0,60 M, SOBRE CAMADA DE BRITA COM 0.10 M DE ESPESSURA, PAREDES EM ALVENARIA E LAJE DE TAMPA EM CONCRETO ARMADO, INCLUSIVE ESCAVACAO, REMOCAO E REATERRO.</v>
          </cell>
          <cell r="C2575" t="str">
            <v>Un</v>
          </cell>
          <cell r="D2575">
            <v>65.375</v>
          </cell>
          <cell r="E2575">
            <v>52.3</v>
          </cell>
          <cell r="F2575" t="str">
            <v>EMLURB</v>
          </cell>
        </row>
        <row r="2576">
          <cell r="A2576" t="str">
            <v/>
          </cell>
          <cell r="D2576">
            <v>0</v>
          </cell>
        </row>
        <row r="2577">
          <cell r="A2577" t="str">
            <v>18.24.020</v>
          </cell>
          <cell r="B2577" t="str">
            <v>CAIXA DE PASSAGEM SUBTERRANEA PARA ENTRADA DE REDE TELEFONICA,TIPO R1 (ATE 35 PONTOS), COM DIMENSOES INTERNAS 0,60 X 0,35 M, ALTURA 0,50 M,PAREDES EM ALVENARIA, LAJE DE TAMPA E FUNDO EM CONCRETO,INCLUSIVE ESCAVACAO, REMOCAO E REATERRO.</v>
          </cell>
          <cell r="C2577" t="str">
            <v>Un</v>
          </cell>
          <cell r="D2577">
            <v>72.512500000000003</v>
          </cell>
          <cell r="E2577">
            <v>58.01</v>
          </cell>
          <cell r="F2577" t="str">
            <v>EMLURB</v>
          </cell>
        </row>
        <row r="2578">
          <cell r="A2578" t="str">
            <v/>
          </cell>
          <cell r="D2578">
            <v>0</v>
          </cell>
        </row>
        <row r="2579">
          <cell r="A2579" t="str">
            <v>18.24.040</v>
          </cell>
          <cell r="B2579" t="str">
            <v>FORNECIMENTO E EXECUÇÃO CAIXA DE PASSAGEM ELÉTRICA, DIMEN. INTERNAS:80X80X100CM,EM ALVEN.1/2 VEZ REVESTIDA INTERNA E EXTERNAMENTE C/CHAPISCO 1:3(C:A) E MASSA ÚNICA 1:4:4 (CIMENTO,SAIBRO E AREIA), C/FUNDO FALSO EM BRITA ESP:10CM E TAMPA DE CONC.ARMADO FCK:</v>
          </cell>
          <cell r="C2579" t="str">
            <v>Un</v>
          </cell>
          <cell r="D2579">
            <v>458.63750000000005</v>
          </cell>
          <cell r="E2579">
            <v>366.91</v>
          </cell>
          <cell r="F2579" t="str">
            <v>SEDUC</v>
          </cell>
        </row>
        <row r="2580">
          <cell r="A2580" t="str">
            <v/>
          </cell>
          <cell r="D2580">
            <v>0</v>
          </cell>
        </row>
        <row r="2581">
          <cell r="A2581" t="str">
            <v>18.24.049</v>
          </cell>
          <cell r="B2581" t="str">
            <v>FORNECIMENTO E EXECUÇÃO DE CAIXA DE PASSAGEM ELÉTRICA, DIMENSÕES INTERNAS  30 X 30 X 60CM, EM ALVENARIA, REVESTIDA, COM FUNDO FALSO EM BRITA E TAMPA DE CONCRETO ARMADO COM REFORÇO DE CANTONEIRA EM FERRO DE 3/4"X1/8" NAS BORDAS.INCLUSIVE ESCAVAÇÃO, REATERR</v>
          </cell>
          <cell r="C2581" t="str">
            <v>Un</v>
          </cell>
          <cell r="D2581">
            <v>205.07499999999999</v>
          </cell>
          <cell r="E2581">
            <v>164.06</v>
          </cell>
          <cell r="F2581" t="str">
            <v>SEDUC</v>
          </cell>
        </row>
        <row r="2582">
          <cell r="A2582" t="str">
            <v/>
          </cell>
          <cell r="D2582">
            <v>0</v>
          </cell>
        </row>
        <row r="2583">
          <cell r="A2583" t="str">
            <v>18.24.050</v>
          </cell>
          <cell r="B2583" t="str">
            <v>FORNECIMENTO E EXECUÇÃO DE CAIXA DE PASSAGEM ELÉTRICA, DIMENSÕES INTERNAS  40 X 40 X 60CM, EM ALVENARIA, REVESTIDA, COM FUNDO FALSO EM BRITA E TAMPA DE CONCRETO ARMADO COM REFORÇO DE CANTONEIRA EM FERRO DE 3/4"X1/8" NAS BORDAS.INCLUSIVE ESCAVAÇÃO, REATERR</v>
          </cell>
          <cell r="C2583" t="str">
            <v>Un</v>
          </cell>
          <cell r="D2583">
            <v>219.8</v>
          </cell>
          <cell r="E2583">
            <v>175.84</v>
          </cell>
          <cell r="F2583" t="str">
            <v>SEDUC</v>
          </cell>
        </row>
        <row r="2584">
          <cell r="A2584" t="str">
            <v/>
          </cell>
          <cell r="D2584">
            <v>0</v>
          </cell>
        </row>
        <row r="2585">
          <cell r="A2585" t="str">
            <v>18.24.060</v>
          </cell>
          <cell r="B2585" t="str">
            <v>FORNEC. E EXECUÇÃO CAIXA PASSAGEM ELÉT. DIMEN.INTER. :50X50X60CM,EM ALVEN.1/2 VEZ REVEST.INTERNA E EXTERN. C/CHAPISCO 1:3(C:A) E MASSA ÚNICA 1:4:4 (CIMENTO,SAIBRO E AREIA), C/FUNDO EM BRITA ESP:10CM E TAMPA CONC.ARM.FCK:20MPA.C/CANTON.DE FERRO "L" DE 3/4"</v>
          </cell>
          <cell r="C2585" t="str">
            <v>Un</v>
          </cell>
          <cell r="D2585">
            <v>261.64999999999998</v>
          </cell>
          <cell r="E2585">
            <v>209.32</v>
          </cell>
          <cell r="F2585" t="str">
            <v>SEDUC</v>
          </cell>
        </row>
        <row r="2586">
          <cell r="A2586" t="str">
            <v/>
          </cell>
          <cell r="D2586">
            <v>0</v>
          </cell>
        </row>
        <row r="2587">
          <cell r="A2587" t="str">
            <v>18.24.070</v>
          </cell>
          <cell r="B2587" t="str">
            <v>FORNECIMENTO E EXECUÇÃO CAIXA DE PASSAGEM ELÉTRICA, DIMEN. INTERNAS:100X100X100CM,EM ALVEN.1/2 VEZ REVESTIDA INTERNA E EXTERNAMENTE C/CHAPISCO 1:3(C:A) E MASSA ÚNICA 1:4:4 (CIMENTO,SAIBRO E AREIA), C/FUNDO FALSO EMBRITA ESP:10CM E TAMPA CONC.ARMADO FCK:20</v>
          </cell>
          <cell r="C2587" t="str">
            <v>Un</v>
          </cell>
          <cell r="D2587">
            <v>570.33749999999998</v>
          </cell>
          <cell r="E2587">
            <v>456.27</v>
          </cell>
          <cell r="F2587" t="str">
            <v>SEDUC</v>
          </cell>
        </row>
        <row r="2588">
          <cell r="A2588" t="str">
            <v/>
          </cell>
          <cell r="D2588">
            <v>0</v>
          </cell>
        </row>
        <row r="2589">
          <cell r="A2589" t="str">
            <v>18.24.080</v>
          </cell>
          <cell r="B2589" t="str">
            <v>CAIXA DE PASSAGEM EM CHAPA DE AÇO COM TAMPA PARAFUSADA, DIMENSÕES 150 X 150 X 80MM</v>
          </cell>
          <cell r="C2589" t="str">
            <v>Un</v>
          </cell>
          <cell r="D2589">
            <v>24.987499999999997</v>
          </cell>
          <cell r="E2589">
            <v>19.989999999999998</v>
          </cell>
          <cell r="F2589" t="str">
            <v>SEDUC</v>
          </cell>
        </row>
        <row r="2590">
          <cell r="A2590" t="str">
            <v/>
          </cell>
          <cell r="D2590">
            <v>0</v>
          </cell>
        </row>
        <row r="2591">
          <cell r="A2591" t="str">
            <v>18.24.090</v>
          </cell>
          <cell r="B2591" t="str">
            <v>CAIXA DE PASSAGEM EM CHAPA DE AÇO COM TAMPA PARAFUSADA, DIMENSÕES 500 X 500 X 150MM.</v>
          </cell>
          <cell r="C2591" t="str">
            <v>Un</v>
          </cell>
          <cell r="D2591">
            <v>139.73750000000001</v>
          </cell>
          <cell r="E2591">
            <v>111.79</v>
          </cell>
          <cell r="F2591" t="str">
            <v>SEDUC</v>
          </cell>
        </row>
        <row r="2592">
          <cell r="A2592" t="str">
            <v/>
          </cell>
          <cell r="D2592">
            <v>0</v>
          </cell>
        </row>
        <row r="2593">
          <cell r="A2593" t="str">
            <v>18.24.100</v>
          </cell>
          <cell r="B2593" t="str">
            <v>FORNECIMENTO E EXECUÇÃO DE TAMPA EM CONCRETO NAS DIMENSÕES: 60X60X5CM PARA CAIXA DE PASSAGEM ELÉTRICA, COM REFORÇO DE CANTONEIRA EM FERRO 2"X2"X3/16" NAS BORDAS DA MESMA.INCLUSO MOLDURA EM CANTONEIRA DE FERRO DE 2 1/2"X2 1/2"X 3/16" FIXADA NA CAIXA DE PAS</v>
          </cell>
          <cell r="C2593" t="str">
            <v>Un</v>
          </cell>
          <cell r="D2593">
            <v>235.28749999999999</v>
          </cell>
          <cell r="E2593">
            <v>188.23</v>
          </cell>
          <cell r="F2593" t="str">
            <v>SEDUC</v>
          </cell>
        </row>
        <row r="2594">
          <cell r="A2594" t="str">
            <v/>
          </cell>
          <cell r="D2594">
            <v>0</v>
          </cell>
        </row>
        <row r="2595">
          <cell r="A2595" t="str">
            <v>18.25.020</v>
          </cell>
          <cell r="B2595" t="str">
            <v>LUMINARIA TIPO SOBREPOR,ABERTA, PARA 2 LAMPADAS FLUORES. DE 20W,REF. TMS-500 PHILLIPS OU SIM., INCLUSIVE REATOR ALTO FATOR DE POTENCIA LAMPADAS, DEMAIS ACESSORIOS E INSTALACAO.</v>
          </cell>
          <cell r="C2595" t="str">
            <v>Cj</v>
          </cell>
          <cell r="D2595">
            <v>97.337500000000006</v>
          </cell>
          <cell r="E2595">
            <v>77.87</v>
          </cell>
          <cell r="F2595" t="str">
            <v>EMLURB</v>
          </cell>
        </row>
        <row r="2596">
          <cell r="A2596" t="str">
            <v/>
          </cell>
          <cell r="D2596">
            <v>0</v>
          </cell>
        </row>
        <row r="2597">
          <cell r="A2597" t="str">
            <v>18.25.026</v>
          </cell>
          <cell r="B2597" t="str">
            <v>FORN. E INST. DE LUMINÁRIA DE EMBUTIR COM REFLETOR DE ALUMÍNIO, ALETAS PLANAS BRANCAS PARA 2 LÂMPADAS PL-C LUZ DO DIA DE 26W, PHILLPS OU SIMILAR REF.FBN 260, INCLUSIVE REATOR DE PARTIDA RÁPIDA, LÂMPADAS E ACESSÓRIOS.</v>
          </cell>
          <cell r="C2597" t="str">
            <v>Cj</v>
          </cell>
          <cell r="D2597">
            <v>173.78749999999999</v>
          </cell>
          <cell r="E2597">
            <v>139.03</v>
          </cell>
          <cell r="F2597" t="str">
            <v>SEDUC</v>
          </cell>
        </row>
        <row r="2598">
          <cell r="A2598" t="str">
            <v/>
          </cell>
          <cell r="D2598">
            <v>0</v>
          </cell>
        </row>
        <row r="2599">
          <cell r="A2599" t="str">
            <v>18.25.030</v>
          </cell>
          <cell r="B2599" t="str">
            <v>LUMINARIA TIPO SOBREPOR, ABERTA, PARA 1 LAMPADA FLUORES. DE 40 W,REF. TMS-500 PHILLIPS OU SIM., INCLUSIVE REATOR ALTO FATOR DE POTENCIA LAMPADA, DEMAIS ACESSORIOS E INSTALACAO.</v>
          </cell>
          <cell r="C2599" t="str">
            <v>Cj</v>
          </cell>
          <cell r="D2599">
            <v>78.174999999999997</v>
          </cell>
          <cell r="E2599">
            <v>62.54</v>
          </cell>
          <cell r="F2599" t="str">
            <v>EMLURB</v>
          </cell>
        </row>
        <row r="2600">
          <cell r="A2600" t="str">
            <v/>
          </cell>
          <cell r="D2600">
            <v>0</v>
          </cell>
        </row>
        <row r="2601">
          <cell r="A2601" t="str">
            <v>18.25.040</v>
          </cell>
          <cell r="B2601" t="str">
            <v>LUMINARIA TIPO SOBREPOR,ABERTA,PARA 02 LAMPADAS FLUORES. DE 40W,REF. TMS-500 PHILLIPS OU SIM., INCLUSIVE REATOR ALTO FATOR DE POTENCIA LAMPADAS, DEMAIS ACESSORIOS E INSTALACAO.</v>
          </cell>
          <cell r="C2601" t="str">
            <v>Cj</v>
          </cell>
          <cell r="D2601">
            <v>137.30000000000001</v>
          </cell>
          <cell r="E2601">
            <v>109.84</v>
          </cell>
          <cell r="F2601" t="str">
            <v>EMLURB</v>
          </cell>
        </row>
        <row r="2602">
          <cell r="A2602" t="str">
            <v/>
          </cell>
          <cell r="D2602">
            <v>0</v>
          </cell>
        </row>
        <row r="2603">
          <cell r="A2603" t="str">
            <v>18.25.045</v>
          </cell>
          <cell r="B2603" t="str">
            <v>Luminária de embutir retangular em chapa c/ pintura epoxi branca e fundo branco p/ 3 lâmpadas  PAR 30 75w fab. Stillux ou similar.</v>
          </cell>
          <cell r="C2603" t="str">
            <v>Un</v>
          </cell>
          <cell r="D2603">
            <v>406.51249999999999</v>
          </cell>
          <cell r="E2603">
            <v>325.20999999999998</v>
          </cell>
          <cell r="F2603" t="str">
            <v>SEE</v>
          </cell>
        </row>
        <row r="2604">
          <cell r="A2604" t="str">
            <v/>
          </cell>
          <cell r="D2604">
            <v>0</v>
          </cell>
        </row>
        <row r="2605">
          <cell r="A2605" t="str">
            <v>18.25.050</v>
          </cell>
          <cell r="B2605" t="str">
            <v>LUMINARIA TIPO SOBREPOR, ABERTA,PARA 1 LAMPADA FLUORES. DE 20 W,REF. 211-R A. B. LEAO OU SIM., INCLUSIVE REATOR ALTO FATOR DE POTENCIA LAMPADA, DEMAIS ACESSORIOS E INSTALACAO.</v>
          </cell>
          <cell r="C2605" t="str">
            <v>Cj</v>
          </cell>
          <cell r="D2605">
            <v>65.362499999999997</v>
          </cell>
          <cell r="E2605">
            <v>52.29</v>
          </cell>
          <cell r="F2605" t="str">
            <v>EMLURB</v>
          </cell>
        </row>
        <row r="2606">
          <cell r="A2606" t="str">
            <v/>
          </cell>
          <cell r="D2606">
            <v>0</v>
          </cell>
        </row>
        <row r="2607">
          <cell r="A2607" t="str">
            <v>18.25.055</v>
          </cell>
          <cell r="B2607" t="str">
            <v>Projetor externo em alumínio fundido p/ lâmpada AR111 facho 24" fab. Stillux ou similar.</v>
          </cell>
          <cell r="C2607" t="str">
            <v>Un</v>
          </cell>
          <cell r="D2607">
            <v>138.5</v>
          </cell>
          <cell r="E2607">
            <v>110.8</v>
          </cell>
          <cell r="F2607" t="str">
            <v>SEE</v>
          </cell>
        </row>
        <row r="2608">
          <cell r="A2608" t="str">
            <v/>
          </cell>
          <cell r="D2608">
            <v>0</v>
          </cell>
        </row>
        <row r="2609">
          <cell r="A2609" t="str">
            <v>18.25.060</v>
          </cell>
          <cell r="B2609" t="str">
            <v>LUMINARIA TIPO SOBREPOR,ABERTA,PARA 02 LAMPADAS FLUORES. DE 20W, REF.211-R A.B. LEAO OU SIM., INCLUSIVE REATOR ALTO FATOR DE POTENCIA LAMPADAS, DEMAIS ACESSORIOS E INSTALACAO.</v>
          </cell>
          <cell r="C2609" t="str">
            <v>Cj</v>
          </cell>
          <cell r="D2609">
            <v>89.962500000000006</v>
          </cell>
          <cell r="E2609">
            <v>71.97</v>
          </cell>
          <cell r="F2609" t="str">
            <v>EMLURB</v>
          </cell>
        </row>
        <row r="2610">
          <cell r="A2610" t="str">
            <v/>
          </cell>
          <cell r="D2610">
            <v>0</v>
          </cell>
        </row>
        <row r="2611">
          <cell r="A2611" t="str">
            <v>18.25.065</v>
          </cell>
          <cell r="B2611" t="str">
            <v>Luminária de embutir circular tipo balizador p/ uso interno em led c/12 leds cor branco quente fab. Utilluz ou similar.</v>
          </cell>
          <cell r="C2611" t="str">
            <v>Un</v>
          </cell>
          <cell r="D2611">
            <v>435.02499999999998</v>
          </cell>
          <cell r="E2611">
            <v>348.02</v>
          </cell>
          <cell r="F2611" t="str">
            <v>SEE</v>
          </cell>
        </row>
        <row r="2612">
          <cell r="A2612" t="str">
            <v/>
          </cell>
          <cell r="D2612">
            <v>0</v>
          </cell>
        </row>
        <row r="2613">
          <cell r="A2613" t="str">
            <v>18.25.070</v>
          </cell>
          <cell r="B2613" t="str">
            <v>LUMINARIA TIPO SOBREPOR, ABERTA, PARA 01 LAMPADA FLUORES. DE 40 W,REF. 211-R A.B. LEAO OU SIM., INCLUSIVE REATOR ALTO FATOR DE POTENCIA LAMPADA, DEMAIS ACESSORIOS E INSTALACAO.</v>
          </cell>
          <cell r="C2613" t="str">
            <v>Cj</v>
          </cell>
          <cell r="D2613">
            <v>68.674999999999997</v>
          </cell>
          <cell r="E2613">
            <v>54.94</v>
          </cell>
          <cell r="F2613" t="str">
            <v>EMLURB</v>
          </cell>
        </row>
        <row r="2614">
          <cell r="A2614" t="str">
            <v/>
          </cell>
          <cell r="D2614">
            <v>0</v>
          </cell>
        </row>
        <row r="2615">
          <cell r="A2615" t="str">
            <v>18.25.071</v>
          </cell>
          <cell r="B2615" t="str">
            <v>LUMINÁRIA DE EMBUTIR RETANGULAR C/ ALETAS E REFLETOR EM ALUMÍNIO P/ 2X 14W C/ REATOR ELETRÔNICO DE 14W AFP E LÂMPADAS DE 14W FAB. STILLUX OU SIMILAR.</v>
          </cell>
          <cell r="C2615" t="str">
            <v>Un</v>
          </cell>
          <cell r="D2615">
            <v>262.71249999999998</v>
          </cell>
          <cell r="E2615">
            <v>210.17</v>
          </cell>
          <cell r="F2615" t="str">
            <v>SEE</v>
          </cell>
        </row>
        <row r="2616">
          <cell r="A2616" t="str">
            <v/>
          </cell>
          <cell r="D2616">
            <v>0</v>
          </cell>
        </row>
        <row r="2617">
          <cell r="A2617" t="str">
            <v>18.25.072</v>
          </cell>
          <cell r="B2617" t="str">
            <v>LUMINÁRIA DE EMBUTIR CIRCULAR C/ REFLETOR EM ALUMÍNIO E VIDRO JATEADO CENTRAL P/ 2 X 15W C/ REATOR INTEGRADO FAB. STILLUX OU SIMILAR.</v>
          </cell>
          <cell r="C2617" t="str">
            <v>Un</v>
          </cell>
          <cell r="D2617">
            <v>111.36250000000001</v>
          </cell>
          <cell r="E2617">
            <v>89.09</v>
          </cell>
          <cell r="F2617" t="str">
            <v>SEE</v>
          </cell>
        </row>
        <row r="2618">
          <cell r="A2618" t="str">
            <v/>
          </cell>
          <cell r="D2618">
            <v>0</v>
          </cell>
        </row>
        <row r="2619">
          <cell r="A2619" t="str">
            <v>18.25.073</v>
          </cell>
          <cell r="B2619" t="str">
            <v>LUMINÁRIA DE EMBUTIR CIRCULAR C/ REFLETOR EM ALUMÍNIO E VIDRO JATEADO CENTRAL P/ 1 X15WCOM REATOR INTEGRADO FAB. STILLUX OU SIMILAR.</v>
          </cell>
          <cell r="C2619" t="str">
            <v>Un</v>
          </cell>
          <cell r="D2619">
            <v>98.025000000000006</v>
          </cell>
          <cell r="E2619">
            <v>78.42</v>
          </cell>
          <cell r="F2619" t="str">
            <v>SEE</v>
          </cell>
        </row>
        <row r="2620">
          <cell r="A2620" t="str">
            <v/>
          </cell>
          <cell r="D2620">
            <v>0</v>
          </cell>
        </row>
        <row r="2621">
          <cell r="A2621" t="str">
            <v>18.25.074</v>
          </cell>
          <cell r="B2621" t="str">
            <v>LUMINÁRIA DE EMBUTIR EM LED MODELO DICROLED COM UM LED DE 5W DIRECIONÁVEL FAB. UTILUZ OU SIMILAR.</v>
          </cell>
          <cell r="C2621" t="str">
            <v>Un</v>
          </cell>
          <cell r="D2621">
            <v>163.44999999999999</v>
          </cell>
          <cell r="E2621">
            <v>130.76</v>
          </cell>
          <cell r="F2621" t="str">
            <v>SEE</v>
          </cell>
        </row>
        <row r="2622">
          <cell r="A2622" t="str">
            <v/>
          </cell>
          <cell r="D2622">
            <v>0</v>
          </cell>
        </row>
        <row r="2623">
          <cell r="A2623" t="str">
            <v>18.25.075</v>
          </cell>
          <cell r="B2623" t="str">
            <v>LUMINÁRIA DE EMBUTIR RETANGULAR C/ REFLETOR EM ALUMÍNIO P/ 2 X 14W  C/ REATOR ELETRÔNICO DE 14W AFP E LÂMPADA DE 14W FAB. STILLUX OU SIMILAR.</v>
          </cell>
          <cell r="C2623" t="str">
            <v>Un</v>
          </cell>
          <cell r="D2623">
            <v>398.6</v>
          </cell>
          <cell r="E2623">
            <v>318.88</v>
          </cell>
          <cell r="F2623" t="str">
            <v>SEE</v>
          </cell>
        </row>
        <row r="2624">
          <cell r="A2624" t="str">
            <v/>
          </cell>
          <cell r="D2624">
            <v>0</v>
          </cell>
        </row>
        <row r="2625">
          <cell r="A2625" t="str">
            <v>18.25.076</v>
          </cell>
          <cell r="B2625" t="str">
            <v>LUMINÁRIA DE EMBUTIR CIRCULAR C/ REFLETOR EM ALUMÍNIO E VIDRO TRANSPARENTE DIRECIONÁVEL P/ 2 X 20W COM REATOR INTEGRADO FAB. LUMALUX OU SIMILAR.</v>
          </cell>
          <cell r="C2625" t="str">
            <v>Un</v>
          </cell>
          <cell r="D2625">
            <v>218.52499999999998</v>
          </cell>
          <cell r="E2625">
            <v>174.82</v>
          </cell>
          <cell r="F2625" t="str">
            <v>SEE</v>
          </cell>
        </row>
        <row r="2626">
          <cell r="A2626" t="str">
            <v/>
          </cell>
          <cell r="D2626">
            <v>0</v>
          </cell>
        </row>
        <row r="2627">
          <cell r="A2627" t="str">
            <v>18.25.077</v>
          </cell>
          <cell r="B2627" t="str">
            <v>LUMINÁRIA DE EMBUTIR RETANGULAR TIPO BALIZADOR P/ USO EXTERNO P/ 1X 15W FAB. LUMALUX OU SIMILAR.</v>
          </cell>
          <cell r="C2627" t="str">
            <v>Un</v>
          </cell>
          <cell r="D2627">
            <v>97.087500000000006</v>
          </cell>
          <cell r="E2627">
            <v>77.67</v>
          </cell>
          <cell r="F2627" t="str">
            <v>SEE</v>
          </cell>
        </row>
        <row r="2628">
          <cell r="A2628" t="str">
            <v/>
          </cell>
          <cell r="D2628">
            <v>0</v>
          </cell>
        </row>
        <row r="2629">
          <cell r="A2629" t="str">
            <v>18.25.078</v>
          </cell>
          <cell r="B2629" t="str">
            <v>LÂMPADA TUBULAR T5  1X 28W P/ UTILIZAR NA SANCA E REATOR P/  1X 28W.</v>
          </cell>
          <cell r="C2629" t="str">
            <v>Un</v>
          </cell>
          <cell r="D2629">
            <v>131.64999999999998</v>
          </cell>
          <cell r="E2629">
            <v>105.32</v>
          </cell>
          <cell r="F2629" t="str">
            <v>SEE</v>
          </cell>
        </row>
        <row r="2630">
          <cell r="A2630" t="str">
            <v/>
          </cell>
          <cell r="D2630">
            <v>0</v>
          </cell>
        </row>
        <row r="2631">
          <cell r="A2631" t="str">
            <v>18.25.079</v>
          </cell>
          <cell r="B2631" t="str">
            <v>LUMINÁRIA DE SOBREPOR TIPO ARANDELA P/  1X20W COM ILUMINAÇÃO INDIRETA COM REATOR INTEGRADO FAB. STILLUX OU SIMILAR.</v>
          </cell>
          <cell r="C2631" t="str">
            <v>Un</v>
          </cell>
          <cell r="D2631">
            <v>209</v>
          </cell>
          <cell r="E2631">
            <v>167.2</v>
          </cell>
          <cell r="F2631" t="str">
            <v>SEE</v>
          </cell>
        </row>
        <row r="2632">
          <cell r="A2632" t="str">
            <v/>
          </cell>
          <cell r="D2632">
            <v>0</v>
          </cell>
        </row>
        <row r="2633">
          <cell r="A2633" t="str">
            <v>18.25.080</v>
          </cell>
          <cell r="B2633" t="str">
            <v>LUMINARIA TIPO SOBREPOR, ABERTA, PARA 02 LAMPADAS FLUORES. DE 40 W, REF. 211-R A. B. LEAO OU SIM., INCLUSIVE REATOR ALTO FATOR DE POTEN CIA, LAMPADAS, DEMAIS ACESSORIOS E INSTALACAO.</v>
          </cell>
          <cell r="C2633" t="str">
            <v>Cj</v>
          </cell>
          <cell r="D2633">
            <v>103.17500000000001</v>
          </cell>
          <cell r="E2633">
            <v>82.54</v>
          </cell>
          <cell r="F2633" t="str">
            <v>EMLURB</v>
          </cell>
        </row>
        <row r="2634">
          <cell r="A2634" t="str">
            <v/>
          </cell>
          <cell r="D2634">
            <v>0</v>
          </cell>
        </row>
        <row r="2635">
          <cell r="A2635" t="str">
            <v>18.25.085</v>
          </cell>
          <cell r="B2635" t="str">
            <v>FORNECIMENTO E INSTALAÇÃO DE LUMINÁRIA TIPO CALHA DE SOBREPOR, ABERTA, PARA 3 LÂMPADAS FLUORESCENTES DE 40W, REF.: 211, FAB: A B LEÃO OU SIMILAR, COM REATOR DE PARTIDA RÁPIDA E ALTO FATOR DE POTÊNCIA COM SUPORTE ANTI-VIBRATÓRIO, LÂMPADAS E ACESSÓRIOS.</v>
          </cell>
          <cell r="C2635" t="str">
            <v>Cj</v>
          </cell>
          <cell r="D2635">
            <v>195.21249999999998</v>
          </cell>
          <cell r="E2635">
            <v>156.16999999999999</v>
          </cell>
          <cell r="F2635" t="str">
            <v>SEDUC</v>
          </cell>
        </row>
        <row r="2636">
          <cell r="A2636" t="str">
            <v/>
          </cell>
          <cell r="D2636">
            <v>0</v>
          </cell>
        </row>
        <row r="2637">
          <cell r="A2637" t="str">
            <v>18.25.088</v>
          </cell>
          <cell r="B2637" t="str">
            <v>FORN.E INST. DE LUM.FLUORESCENTE DE EMBUTIR QUADRADA EM AÇO TRATADO E PINTADO POR PROCESSO ELETROSTÁTICO. REFLETOR INT. PARABÓLICO EM ALUM. ALTO BRILHO E ALETAS ANTI-OFUSCAMENTO PLANAS BRANCAS P/04 LÂMP.FLUOR. DE 16W, INTERPAM OU SIM., REF. 014316, INCL.R</v>
          </cell>
          <cell r="C2637" t="str">
            <v>Cj</v>
          </cell>
          <cell r="D2637">
            <v>262.6875</v>
          </cell>
          <cell r="E2637">
            <v>210.15</v>
          </cell>
          <cell r="F2637" t="str">
            <v>SEDUC</v>
          </cell>
        </row>
        <row r="2638">
          <cell r="A2638" t="str">
            <v/>
          </cell>
          <cell r="D2638">
            <v>0</v>
          </cell>
        </row>
        <row r="2639">
          <cell r="A2639" t="str">
            <v>18.25.090</v>
          </cell>
          <cell r="B2639" t="str">
            <v>LUMINARIA TIPO DROPS EM GLOBO DE VIDRO LEITOSO, REF. 515 A. B. LEAO, OU SIMILAR,COMPLETA, INCLUSIVE LAMPADA E INSTALACAO.</v>
          </cell>
          <cell r="C2639" t="str">
            <v>Cj</v>
          </cell>
          <cell r="D2639">
            <v>44.5625</v>
          </cell>
          <cell r="E2639">
            <v>35.65</v>
          </cell>
          <cell r="F2639" t="str">
            <v>EMLURB</v>
          </cell>
        </row>
        <row r="2640">
          <cell r="A2640" t="str">
            <v/>
          </cell>
          <cell r="D2640">
            <v>0</v>
          </cell>
        </row>
        <row r="2641">
          <cell r="A2641" t="str">
            <v>18.25.100</v>
          </cell>
          <cell r="B2641" t="str">
            <v>LUMINARIA TIPO BEDD (PRATO), REF. 805 A. B. LEAO OU SIMILAR, COM PENDENTE E SUPORTE, INCLUSIVE LAMPADA E INSTALACAO.</v>
          </cell>
          <cell r="C2641" t="str">
            <v>Cj</v>
          </cell>
          <cell r="D2641">
            <v>57.0625</v>
          </cell>
          <cell r="E2641">
            <v>45.65</v>
          </cell>
          <cell r="F2641" t="str">
            <v>EMLURB</v>
          </cell>
        </row>
        <row r="2642">
          <cell r="A2642" t="str">
            <v/>
          </cell>
          <cell r="D2642">
            <v>0</v>
          </cell>
        </row>
        <row r="2643">
          <cell r="A2643" t="str">
            <v>18.25.110</v>
          </cell>
          <cell r="B2643" t="str">
            <v>LUMINARIA TIPO ARANDELA, REF. 403 A. B. LEAO OU SIMILAR, COMPLETA,INCLUSIVE LAMPADA E INSTALACAO.</v>
          </cell>
          <cell r="C2643" t="str">
            <v>Cj</v>
          </cell>
          <cell r="D2643">
            <v>69.1875</v>
          </cell>
          <cell r="E2643">
            <v>55.35</v>
          </cell>
          <cell r="F2643" t="str">
            <v>EMLURB</v>
          </cell>
        </row>
        <row r="2644">
          <cell r="A2644" t="str">
            <v/>
          </cell>
          <cell r="D2644">
            <v>0</v>
          </cell>
        </row>
        <row r="2645">
          <cell r="A2645" t="str">
            <v>18.25.130</v>
          </cell>
          <cell r="B2645" t="str">
            <v>LUMINARIA TIPO SPOT, REF. 401-P A. B. LEAO OU SIMILAR, COMPLETA,INCLUSIVE LAMPADA E INSTALACAO.</v>
          </cell>
          <cell r="C2645" t="str">
            <v>Cj</v>
          </cell>
          <cell r="D2645">
            <v>31.6875</v>
          </cell>
          <cell r="E2645">
            <v>25.35</v>
          </cell>
          <cell r="F2645" t="str">
            <v>EMLURB</v>
          </cell>
        </row>
        <row r="2646">
          <cell r="A2646" t="str">
            <v/>
          </cell>
          <cell r="D2646">
            <v>0</v>
          </cell>
        </row>
        <row r="2647">
          <cell r="A2647" t="str">
            <v>18.25.140</v>
          </cell>
          <cell r="B2647" t="str">
            <v>REFLETOR EXTERNO REF. 408/E A.B.LEAO OU SIMILAR, COMPLETO,INCLUSIVE LAMPADA E INSTALACAO.</v>
          </cell>
          <cell r="C2647" t="str">
            <v>Cj</v>
          </cell>
          <cell r="D2647">
            <v>57.0625</v>
          </cell>
          <cell r="E2647">
            <v>45.65</v>
          </cell>
          <cell r="F2647" t="str">
            <v>EMLURB</v>
          </cell>
        </row>
        <row r="2648">
          <cell r="A2648" t="str">
            <v/>
          </cell>
          <cell r="D2648">
            <v>0</v>
          </cell>
        </row>
        <row r="2649">
          <cell r="A2649" t="str">
            <v>18.25.141</v>
          </cell>
          <cell r="B2649" t="str">
            <v>FORNECIMENTO E INSTALAÇÃO DE REFLETOR EXTERNO PARA LÂMPADA HALÓGENA DE 500W, ALUMÍNIO FUNDIDO, COM VIDRO TEMPERADO, DIMENSÕES DE 20X15CM, REF. 408/EF - A.B. LEÃO OU SIMILAR.</v>
          </cell>
          <cell r="C2649" t="str">
            <v>Un</v>
          </cell>
          <cell r="D2649">
            <v>51.012500000000003</v>
          </cell>
          <cell r="E2649">
            <v>40.81</v>
          </cell>
          <cell r="F2649" t="str">
            <v>SEDUC</v>
          </cell>
        </row>
        <row r="2650">
          <cell r="A2650" t="str">
            <v/>
          </cell>
          <cell r="D2650">
            <v>0</v>
          </cell>
        </row>
        <row r="2651">
          <cell r="A2651" t="str">
            <v>18.25.170</v>
          </cell>
          <cell r="B2651" t="str">
            <v>LUMINARIA PARA LAMPADA A VAPOR DE MERCURIO DE 125 W, REF. ABL 50/F A. B. LEAO OU SIMILAR, COMPLETA, INCLUSIVE BRACO, LAMPADA, REATOR ALTO FATOR DE POTENCIA E INSTALACAO.</v>
          </cell>
          <cell r="C2651" t="str">
            <v>Cj</v>
          </cell>
          <cell r="D2651">
            <v>458.16249999999997</v>
          </cell>
          <cell r="E2651">
            <v>366.53</v>
          </cell>
          <cell r="F2651" t="str">
            <v>EMLURB</v>
          </cell>
        </row>
        <row r="2652">
          <cell r="A2652" t="str">
            <v/>
          </cell>
          <cell r="D2652">
            <v>0</v>
          </cell>
        </row>
        <row r="2653">
          <cell r="A2653" t="str">
            <v>18.25.180</v>
          </cell>
          <cell r="B2653" t="str">
            <v>LUMINARIA PARA LAMPADA A VAPOR DE MERCURIO DE 250 W, REF. ABL 50/F A. B. LEAO OU SIMILAR, COMPLETA, INCLUSIVE BRACO, LAMPADA,REATOR ALTO FATOR DE POTENCIA E INSTALACAO.</v>
          </cell>
          <cell r="C2653" t="str">
            <v>Cj</v>
          </cell>
          <cell r="D2653">
            <v>500.375</v>
          </cell>
          <cell r="E2653">
            <v>400.3</v>
          </cell>
          <cell r="F2653" t="str">
            <v>EMLURB</v>
          </cell>
        </row>
        <row r="2654">
          <cell r="A2654" t="str">
            <v/>
          </cell>
          <cell r="D2654">
            <v>0</v>
          </cell>
        </row>
        <row r="2655">
          <cell r="A2655" t="str">
            <v>18.25.190</v>
          </cell>
          <cell r="B2655" t="str">
            <v>LUMINARIA PARA LAMPADA A VAPOR DE MERCURIO DE 125 W, REF. ABL 50 A.B. LEAO OU SIMILAR, COMPLETA, INCLUSIVE BRACO, LAMPADA, REATOR ALTO FATOR DE POTENCIA E INSTALACAO.</v>
          </cell>
          <cell r="C2655" t="str">
            <v>Cj</v>
          </cell>
          <cell r="D2655">
            <v>448.16249999999997</v>
          </cell>
          <cell r="E2655">
            <v>358.53</v>
          </cell>
          <cell r="F2655" t="str">
            <v>EMLURB</v>
          </cell>
        </row>
        <row r="2656">
          <cell r="A2656" t="str">
            <v/>
          </cell>
          <cell r="D2656">
            <v>0</v>
          </cell>
        </row>
        <row r="2657">
          <cell r="A2657" t="str">
            <v>18.25.200</v>
          </cell>
          <cell r="B2657" t="str">
            <v>LUMINARIA PARA LAMPADA A VAPOR DE MERCURIO DE 250 W, REF. ABL 50 A.B. LEAO OU SIMILAR, COMPLETA, INCLUSIVE BRACO, LAMPADA, REATOR ALTO FATOR DE POTENCIA E INSTALACAO.</v>
          </cell>
          <cell r="C2657" t="str">
            <v>Cj</v>
          </cell>
          <cell r="D2657">
            <v>490.375</v>
          </cell>
          <cell r="E2657">
            <v>392.3</v>
          </cell>
          <cell r="F2657" t="str">
            <v>EMLURB</v>
          </cell>
        </row>
        <row r="2658">
          <cell r="A2658" t="str">
            <v/>
          </cell>
          <cell r="D2658">
            <v>0</v>
          </cell>
        </row>
        <row r="2659">
          <cell r="A2659" t="str">
            <v>18.25.210</v>
          </cell>
          <cell r="B2659" t="str">
            <v>LUMINARIA PARA LAMPADA A VAPOR DE MERCURIO DE 400 W, REF. ABL 50F/400 A. B.LEAO OU SIMILAR, COMPLETA, INCLUSIVE BRACO, LAMPADA, REATOR ALTO FATOR DE POTENCIA E INSTALACAO.</v>
          </cell>
          <cell r="C2659" t="str">
            <v>Un</v>
          </cell>
          <cell r="D2659">
            <v>618.125</v>
          </cell>
          <cell r="E2659">
            <v>494.5</v>
          </cell>
          <cell r="F2659" t="str">
            <v>EMLURB</v>
          </cell>
        </row>
        <row r="2660">
          <cell r="A2660" t="str">
            <v/>
          </cell>
          <cell r="D2660">
            <v>0</v>
          </cell>
        </row>
        <row r="2661">
          <cell r="A2661" t="str">
            <v>18.25.220</v>
          </cell>
          <cell r="B2661" t="str">
            <v>FORNEC.DE CONJ.C/ LUMINARIA FECHADA P/LAMP.VS 70 W C/ DIFUSOR EM POLICARBONATO,SOQUETE E-27 SUPORTE DE ALUM. FUNDIDO REF.1 PLP 1000,POLIMETAL OU SIM.,INCLUSIVE REATOR UE VS 70WX220V (ACOPLADO),LAMP.,BRACO RETO 3/4 POL.X1M C/PARAFUSO P/FIX.EM POSTE,FIO 1,5</v>
          </cell>
          <cell r="C2661" t="str">
            <v>Un</v>
          </cell>
          <cell r="D2661">
            <v>410.01249999999999</v>
          </cell>
          <cell r="E2661">
            <v>328.01</v>
          </cell>
          <cell r="F2661" t="str">
            <v>EMLURB</v>
          </cell>
        </row>
        <row r="2662">
          <cell r="A2662" t="str">
            <v/>
          </cell>
          <cell r="D2662">
            <v>0</v>
          </cell>
        </row>
        <row r="2663">
          <cell r="A2663" t="str">
            <v>18.25.230</v>
          </cell>
          <cell r="B2663" t="str">
            <v>FORNEC.DE CONJ.C/ LUMINARIA FECHADA P/LAMP.VS 150 W C/DIFUSOR EM POLICARBONATO,SOQUETE E-40 SUPORTE EM ALUM. FUNDIDO REF.1 PLP 1000,POLIMETAL OU SIM.,INCLUSIVE REATOR UE VS 150WX220V (ACOPLADO),LAMP.,BRACO RETO 1 1/4 POL.X 3M C/ PARAF.P/FIX.EM POSTE,FIO 1</v>
          </cell>
          <cell r="C2663" t="str">
            <v>Un</v>
          </cell>
          <cell r="D2663">
            <v>539.86249999999995</v>
          </cell>
          <cell r="E2663">
            <v>431.89</v>
          </cell>
          <cell r="F2663" t="str">
            <v>EMLURB</v>
          </cell>
        </row>
        <row r="2664">
          <cell r="A2664" t="str">
            <v/>
          </cell>
          <cell r="D2664">
            <v>0</v>
          </cell>
        </row>
        <row r="2665">
          <cell r="A2665" t="str">
            <v>18.25.240</v>
          </cell>
          <cell r="B2665" t="str">
            <v>FORNEC.DE CONJ.C/ LUMINARIA FECHADA P/LAMP.VS 250 W C/DIFUSOR EM POLICARBONATO,SOQUETE E-40 SUPORTE EM ALUM. FUNDIDO REF.1 PLP 1000,POLIMETAL OU SIM.,INCLUSIVE REATOR UE VS 250W X220V (ACOPLADO),LAMP.,BRACO RETO DE 1 1/2 POL.X 3M C/PARAF.P/ FIX. POSTE,FIO</v>
          </cell>
          <cell r="C2665" t="str">
            <v>Un</v>
          </cell>
          <cell r="D2665">
            <v>604.02500000000009</v>
          </cell>
          <cell r="E2665">
            <v>483.22</v>
          </cell>
          <cell r="F2665" t="str">
            <v>EMLURB</v>
          </cell>
        </row>
        <row r="2666">
          <cell r="A2666" t="str">
            <v/>
          </cell>
          <cell r="D2666">
            <v>0</v>
          </cell>
        </row>
        <row r="2667">
          <cell r="A2667" t="str">
            <v>18.25.300</v>
          </cell>
          <cell r="B2667" t="str">
            <v>FORNECIMENTO E INSTALACAO DE LUMINARIA TIPO PETALA COM DIFUSOR EM POLICARBONATO PARA LAMPADA VS 250 W, SERIE IVA INDALUX OU SIMILAR, COM LAMPADA, REATOR, IGNITOR E CAPACITOR EM POSTES ATE 23 M.</v>
          </cell>
          <cell r="C2667" t="str">
            <v>Un</v>
          </cell>
          <cell r="D2667">
            <v>836.82500000000005</v>
          </cell>
          <cell r="E2667">
            <v>669.46</v>
          </cell>
          <cell r="F2667" t="str">
            <v>EMLURB</v>
          </cell>
        </row>
        <row r="2668">
          <cell r="A2668" t="str">
            <v/>
          </cell>
          <cell r="D2668">
            <v>0</v>
          </cell>
        </row>
        <row r="2669">
          <cell r="A2669" t="str">
            <v>18.25.310</v>
          </cell>
          <cell r="B2669" t="str">
            <v>FORNECIMENTO DE LUMINARIA TIPO PETALA COM DIFUSOR EM POLICARBONATO PARA LAMPADA V.MET. DE 250 W, SERIE IVA, INDALUX OU SIMILAR, INCLUSIVE LAMPADA, REATOR, IGNITOR, CAPACITOR E INSTALACAO EM POSTES DE ATE 17 M.</v>
          </cell>
          <cell r="C2669" t="str">
            <v>Un</v>
          </cell>
          <cell r="D2669">
            <v>895.26250000000005</v>
          </cell>
          <cell r="E2669">
            <v>716.21</v>
          </cell>
          <cell r="F2669" t="str">
            <v>EMLURB</v>
          </cell>
        </row>
        <row r="2670">
          <cell r="A2670" t="str">
            <v/>
          </cell>
          <cell r="D2670">
            <v>0</v>
          </cell>
        </row>
        <row r="2671">
          <cell r="A2671" t="str">
            <v>18.25.400</v>
          </cell>
          <cell r="B2671" t="str">
            <v>FORNECIMENTO DE LUMINARIA FECHADA,TIPO PETALA COM DIFUSOR EM POLICARBONATO PARA LAMPADA VS DE 400W,MODELO VIENTO IVH,INDALUX OU SIMILAR, INCLUSIVE LAMPADA, REATOR, IGNITOR, CAPACITOR E INSTALACAO.</v>
          </cell>
          <cell r="C2671" t="str">
            <v>Un</v>
          </cell>
          <cell r="D2671">
            <v>1362.6750000000002</v>
          </cell>
          <cell r="E2671">
            <v>1090.1400000000001</v>
          </cell>
          <cell r="F2671" t="str">
            <v>EMLURB</v>
          </cell>
        </row>
        <row r="2672">
          <cell r="A2672" t="str">
            <v/>
          </cell>
          <cell r="D2672">
            <v>0</v>
          </cell>
        </row>
        <row r="2673">
          <cell r="A2673" t="str">
            <v>18.25.410</v>
          </cell>
          <cell r="B2673" t="str">
            <v>FORNECIMENTO DE LUMINARIA FECHADA,TIPO PETALA COM DIFUSOR EM POLICARBONATO PARA LAMPADA V.MET. DE 400 W, MODELO VIENTO IVH,INDALUX OU SIMILAR, INCLUSIVE LAMPADA, REATOR, IGNITOR, CAPACITOR E INSTALACAO.</v>
          </cell>
          <cell r="C2673" t="str">
            <v>Un</v>
          </cell>
          <cell r="D2673">
            <v>1421.4250000000002</v>
          </cell>
          <cell r="E2673">
            <v>1137.1400000000001</v>
          </cell>
          <cell r="F2673" t="str">
            <v>EMLURB</v>
          </cell>
        </row>
        <row r="2674">
          <cell r="A2674" t="str">
            <v/>
          </cell>
          <cell r="D2674">
            <v>0</v>
          </cell>
        </row>
        <row r="2675">
          <cell r="A2675" t="str">
            <v>18.25.500</v>
          </cell>
          <cell r="B2675" t="str">
            <v>FORNECIMENTO DE LUMINARIA TIPO PETALA COM DIFUSOR EM POLICARBONATO PARA LAMPADA VS DE 250 W, MODELO STAR PC,FAELLUCE OU SIMILAR COM LAMPADA VS 250 W, REATOR, IGNITOR, CAPACITOR E INSTALACAO EM POSTES DE ATE 14 M.</v>
          </cell>
          <cell r="C2675" t="str">
            <v>Un</v>
          </cell>
          <cell r="D2675">
            <v>813.375</v>
          </cell>
          <cell r="E2675">
            <v>650.70000000000005</v>
          </cell>
          <cell r="F2675" t="str">
            <v>EMLURB</v>
          </cell>
        </row>
        <row r="2676">
          <cell r="A2676" t="str">
            <v/>
          </cell>
          <cell r="D2676">
            <v>0</v>
          </cell>
        </row>
        <row r="2677">
          <cell r="A2677" t="str">
            <v>18.25.510</v>
          </cell>
          <cell r="B2677" t="str">
            <v>FORNECIMENTO DE LUMINARIA TIPO PETALA COM DIFUSOR EM POLICARBONATO PARA LAMPADA V.MET. DE 250 W, MODELO STAR PC,FAELLUCE OU SIMILAR COM LAMPADA V.MET. 250 W, REATOR, IGNITOR, CAPACITOR E INSTALACAO EM POSTES DE ATE 14 M.</v>
          </cell>
          <cell r="C2677" t="str">
            <v>Un</v>
          </cell>
          <cell r="D2677">
            <v>871.8125</v>
          </cell>
          <cell r="E2677">
            <v>697.45</v>
          </cell>
          <cell r="F2677" t="str">
            <v>EMLURB</v>
          </cell>
        </row>
        <row r="2678">
          <cell r="A2678" t="str">
            <v/>
          </cell>
          <cell r="D2678">
            <v>0</v>
          </cell>
        </row>
        <row r="2679">
          <cell r="A2679" t="str">
            <v>18.25.600</v>
          </cell>
          <cell r="B2679" t="str">
            <v>FORNECIMENTO DE LUMINARIA TIPO PETALA COM DIFUSOR EM POLICARBONATO PARA LAMPADA VS DE 400 W,MODELO MIRA VTP (VIDRO PLANO), FAELLUCE OU SIMILAR, INCLUSIVE LAMPADA,REATOR, IGNITOR, CAPACITOR E INSTALACAO EM POSTES DE ATE 17 M.</v>
          </cell>
          <cell r="C2679" t="str">
            <v>Un</v>
          </cell>
          <cell r="D2679">
            <v>1085.375</v>
          </cell>
          <cell r="E2679">
            <v>868.3</v>
          </cell>
          <cell r="F2679" t="str">
            <v>EMLURB</v>
          </cell>
        </row>
        <row r="2680">
          <cell r="A2680" t="str">
            <v/>
          </cell>
          <cell r="D2680">
            <v>0</v>
          </cell>
        </row>
        <row r="2681">
          <cell r="A2681" t="str">
            <v>18.25.610</v>
          </cell>
          <cell r="B2681" t="str">
            <v>FORNECIMENTO DE LUMINARIA TIPO PETALA COM DIFUSOR EM POLICARBONATO PARA LAMPADA V.MET. DE 400 W,MODELO MIRA VTP, (VIDRO PLANO),FAELLUCE OU SIMILAR, INCLUSIVE LAMPADA, REATOR, IGNITOR, CAPACITOR E INSTALACAO EM POSTES DE ATE 17 M.</v>
          </cell>
          <cell r="C2681" t="str">
            <v>Un</v>
          </cell>
          <cell r="D2681">
            <v>1144.125</v>
          </cell>
          <cell r="E2681">
            <v>915.3</v>
          </cell>
          <cell r="F2681" t="str">
            <v>EMLURB</v>
          </cell>
        </row>
        <row r="2682">
          <cell r="A2682" t="str">
            <v/>
          </cell>
          <cell r="D2682">
            <v>0</v>
          </cell>
        </row>
        <row r="2683">
          <cell r="A2683" t="str">
            <v>18.25.620</v>
          </cell>
          <cell r="B2683" t="str">
            <v>FORNECIMENTO E INSTALAÇÃO  DE LUMINÁRIA DE EMERGÊNCIA COM 2 LÂMPADAS DE 8 WATTS BIVOLT, COM BATERIA INTERNA</v>
          </cell>
          <cell r="C2683" t="str">
            <v>Un</v>
          </cell>
          <cell r="D2683">
            <v>47.737499999999997</v>
          </cell>
          <cell r="E2683">
            <v>38.19</v>
          </cell>
          <cell r="F2683" t="str">
            <v>SEDUC</v>
          </cell>
        </row>
        <row r="2684">
          <cell r="A2684" t="str">
            <v/>
          </cell>
          <cell r="D2684">
            <v>0</v>
          </cell>
        </row>
        <row r="2685">
          <cell r="A2685" t="str">
            <v>18.25.700</v>
          </cell>
          <cell r="B2685" t="str">
            <v>FORNECIMENTO DE LAMPIAO, MODELO RECIFE ANTIGO EM ALUMINIO FUNDIDO COM DIFUSOR EM POLICARBONATO COM TRATAMENTO EM UV, TRANSPARENTE OU LEITOSO, COM SUPORTE E-40, EDESA OU SIMILAR, INCLUSIVE INSTALACAO.</v>
          </cell>
          <cell r="C2685" t="str">
            <v>Un</v>
          </cell>
          <cell r="D2685">
            <v>311.25</v>
          </cell>
          <cell r="E2685">
            <v>249</v>
          </cell>
          <cell r="F2685" t="str">
            <v>EMLURB</v>
          </cell>
        </row>
        <row r="2686">
          <cell r="A2686" t="str">
            <v/>
          </cell>
          <cell r="D2686">
            <v>0</v>
          </cell>
        </row>
        <row r="2687">
          <cell r="A2687" t="str">
            <v>18.25.800</v>
          </cell>
          <cell r="B2687" t="str">
            <v>FORNECIMENTO DE PROJETOR, MOD. MLE 502, EDESA OU SIMILAR PARA LAMPADA A VAPOR DE SODIO 250W INCLUSIVE LAMPADA, REATOR, AFP UE (ACOPLADO)E INSTALACAO.</v>
          </cell>
          <cell r="C2687" t="str">
            <v>Un</v>
          </cell>
          <cell r="D2687">
            <v>387</v>
          </cell>
          <cell r="E2687">
            <v>309.60000000000002</v>
          </cell>
          <cell r="F2687" t="str">
            <v>EMLURB</v>
          </cell>
        </row>
        <row r="2688">
          <cell r="A2688" t="str">
            <v/>
          </cell>
          <cell r="D2688">
            <v>0</v>
          </cell>
        </row>
        <row r="2689">
          <cell r="A2689" t="str">
            <v>18.25.810</v>
          </cell>
          <cell r="B2689" t="str">
            <v>FORNECIMENTO DE PROJETOR, MOD. MLE 502, EDESA OU SIMILAR PARA LAMPADA A VAPOR DE SODIO DE 400 W ,INCLUSIVE LAMPADA, REATOR AFP UE (ACOPLADO) E INSTALACAO.</v>
          </cell>
          <cell r="C2689" t="str">
            <v>Un</v>
          </cell>
          <cell r="D2689">
            <v>431.25</v>
          </cell>
          <cell r="E2689">
            <v>345</v>
          </cell>
          <cell r="F2689" t="str">
            <v>EMLURB</v>
          </cell>
        </row>
        <row r="2690">
          <cell r="A2690" t="str">
            <v/>
          </cell>
          <cell r="D2690">
            <v>0</v>
          </cell>
        </row>
        <row r="2691">
          <cell r="A2691" t="str">
            <v>18.25.811</v>
          </cell>
          <cell r="B2691" t="str">
            <v>FORNEC. E INSTAL.PROJETOR RETANG., CORPO REFLETOR EM CHAPA ALUMÍNIO ESTAMP.REFORÇ.NAS LATERAIS,C/SUPORTE Q PERMITE REGULAGEM VERT. E HORIZ.,SOQUETE PORCELANA E-40, P/ LÂMPADA VAPOR MERCÚRIO 250W. REFRATOR EM LENTE DE VIDRO TEMP.,REF.MLE502-EDESA OU SIMILA</v>
          </cell>
          <cell r="C2691" t="str">
            <v>Un</v>
          </cell>
          <cell r="D2691">
            <v>220.10000000000002</v>
          </cell>
          <cell r="E2691">
            <v>176.08</v>
          </cell>
          <cell r="F2691" t="str">
            <v>SEDUC</v>
          </cell>
        </row>
        <row r="2692">
          <cell r="A2692" t="str">
            <v/>
          </cell>
          <cell r="D2692">
            <v>0</v>
          </cell>
        </row>
        <row r="2693">
          <cell r="A2693" t="str">
            <v>18.25.812</v>
          </cell>
          <cell r="B2693" t="str">
            <v>FORNEC. E INSTAL.PROJETOR RETANG., CORPO REFLETOR EM CHAPA ALUMÍNIO ESTAMP.REFORÇ.NAS LATERAIS,C/SUPORTE Q PERM.REGUL.VERT. E HORIZ.,SOQUETE PORCELANA E-40, P/ LÂMPADA VAPOR METÁLICO 250W. REFRATOR EM LENTE DE VIDRO TEMP.,REF.MLE502-EDESA OU SIMILAR.INC.L</v>
          </cell>
          <cell r="C2693" t="str">
            <v>Un</v>
          </cell>
          <cell r="D2693">
            <v>290.6875</v>
          </cell>
          <cell r="E2693">
            <v>232.55</v>
          </cell>
          <cell r="F2693" t="str">
            <v>SEDUC</v>
          </cell>
        </row>
        <row r="2694">
          <cell r="A2694" t="str">
            <v/>
          </cell>
          <cell r="D2694">
            <v>0</v>
          </cell>
        </row>
        <row r="2695">
          <cell r="A2695" t="str">
            <v>18.25.813</v>
          </cell>
          <cell r="B2695" t="str">
            <v>FORNEC. E INSTAL.PROJETOR RETANG., CORPO REFLETOR EM CHAPA ALUMÍNIO ESTAMP.REFORÇ.NAS LATERAIS,C/SUPORTE Q PERMITE REGULAGEM VERT. E HORIZ.,SOQUETE PORCELANA E-40, P/ LÂMPADA VAPOR MERCÚRIO 400W. REFRATOR EM LENTE DE VIDRO TEMP.,REF.MLE502-EDESA OU SIMILA</v>
          </cell>
          <cell r="C2695" t="str">
            <v>Un</v>
          </cell>
          <cell r="D2695">
            <v>248.47499999999999</v>
          </cell>
          <cell r="E2695">
            <v>198.78</v>
          </cell>
          <cell r="F2695" t="str">
            <v>SEDUC</v>
          </cell>
        </row>
        <row r="2696">
          <cell r="A2696" t="str">
            <v/>
          </cell>
          <cell r="D2696">
            <v>0</v>
          </cell>
        </row>
        <row r="2697">
          <cell r="A2697" t="str">
            <v>18.25.814</v>
          </cell>
          <cell r="B2697" t="str">
            <v>FORNEC. E INSTAL.PROJETOR RETANG., CORPO REFLETOR EM CHAPA ALUMÍNIO ESTAMP.REFORÇ.NAS LATERAIS,C/SUPORTE Q PERM.REGUL.VERT. E HORIZ.,SOQUETE PORCELANA E-40, P/ LÂMPADA VAPOR METÁLICO 400W. REFRATOR EM LENTE DE VIDRO TEMP.,REF.MLE502-EDESA OU SIMILAR.INC.L</v>
          </cell>
          <cell r="C2697" t="str">
            <v>Un</v>
          </cell>
          <cell r="D2697">
            <v>320.75</v>
          </cell>
          <cell r="E2697">
            <v>256.60000000000002</v>
          </cell>
          <cell r="F2697" t="str">
            <v>SEDUC</v>
          </cell>
        </row>
        <row r="2698">
          <cell r="A2698" t="str">
            <v/>
          </cell>
          <cell r="D2698">
            <v>0</v>
          </cell>
        </row>
        <row r="2699">
          <cell r="A2699" t="str">
            <v>18.25.820</v>
          </cell>
          <cell r="B2699" t="str">
            <v>FORNECIMENTO DE PROJETOR, MOD. MLE 508, EDESA OU SIMILAR, PARA LAMPADA VAPOR METALICO ATE 1000 W, INCLUSIVE INSTALACAO.</v>
          </cell>
          <cell r="C2699" t="str">
            <v>Un</v>
          </cell>
          <cell r="D2699">
            <v>1836.3125</v>
          </cell>
          <cell r="E2699">
            <v>1469.05</v>
          </cell>
          <cell r="F2699" t="str">
            <v>EMLURB</v>
          </cell>
        </row>
        <row r="2700">
          <cell r="A2700" t="str">
            <v/>
          </cell>
          <cell r="D2700">
            <v>0</v>
          </cell>
        </row>
        <row r="2701">
          <cell r="A2701" t="str">
            <v>18.25.830</v>
          </cell>
          <cell r="B2701" t="str">
            <v>FORNECIMENTO DE PROJETOR, MOD. JET 1000, SIMETRICO MARTELADO, FAELLUCE OU SIMILAR, PARA LAMPADA VAPOR METALICO 1000 W, INCLUSIVE LAMPADA, REATOR AFP UE (ACOPLADO) E INSTALACAO.</v>
          </cell>
          <cell r="C2701" t="str">
            <v>Un</v>
          </cell>
          <cell r="D2701">
            <v>2215.6750000000002</v>
          </cell>
          <cell r="E2701">
            <v>1772.54</v>
          </cell>
          <cell r="F2701" t="str">
            <v>EMLURB</v>
          </cell>
        </row>
        <row r="2702">
          <cell r="A2702" t="str">
            <v/>
          </cell>
          <cell r="D2702">
            <v>0</v>
          </cell>
        </row>
        <row r="2703">
          <cell r="A2703" t="str">
            <v>18.25.840</v>
          </cell>
          <cell r="B2703" t="str">
            <v>FORNECIMENTO DE PROJETOR, MOD. JET 1000 SIMETRICO ESPECULAR, FAELLUCE OU SIMILAR,PARA LAMPADA VAPOR METALICO 1000 W,INCLUSIVE LAMPADA, REATOR AFP, UE (ACOPLADO) E INSTALACAO.</v>
          </cell>
          <cell r="C2703" t="str">
            <v>Un</v>
          </cell>
          <cell r="D2703">
            <v>2215.6750000000002</v>
          </cell>
          <cell r="E2703">
            <v>1772.54</v>
          </cell>
          <cell r="F2703" t="str">
            <v>EMLURB</v>
          </cell>
        </row>
        <row r="2704">
          <cell r="A2704" t="str">
            <v/>
          </cell>
          <cell r="D2704">
            <v>0</v>
          </cell>
        </row>
        <row r="2705">
          <cell r="A2705" t="str">
            <v>18.25.850</v>
          </cell>
          <cell r="B2705" t="str">
            <v>FORNECIMENTO DE PROJETOR, MOD. JET 2000 SIMETRICO MARTELADO, FAELLUCE OU SIMILAR, PARA LAMPADA VAPOR METALICO 2000 W, INCLUSIVE LAMPADA, REATOR AFP UE (ACOPLADO) E INSTALACAO.</v>
          </cell>
          <cell r="C2705" t="str">
            <v>Un</v>
          </cell>
          <cell r="D2705">
            <v>3865.7625000000003</v>
          </cell>
          <cell r="E2705">
            <v>3092.61</v>
          </cell>
          <cell r="F2705" t="str">
            <v>EMLURB</v>
          </cell>
        </row>
        <row r="2706">
          <cell r="A2706" t="str">
            <v/>
          </cell>
          <cell r="D2706">
            <v>0</v>
          </cell>
        </row>
        <row r="2707">
          <cell r="A2707" t="str">
            <v>18.25.860</v>
          </cell>
          <cell r="B2707" t="str">
            <v>FORNECIMENTO DE PROJETOR, MOD. JET 2000 SIMETRICO ESPECULAR, FAELLUCE OU SIMILAR,PARA LAMPADA VAPOR METALICO 2000 W,INCLUSIVE LAMPADA, REATOR AFP, UE,(ACOPLADO) E INSTALACAO.</v>
          </cell>
          <cell r="C2707" t="str">
            <v>Un</v>
          </cell>
          <cell r="D2707">
            <v>3865.7625000000003</v>
          </cell>
          <cell r="E2707">
            <v>3092.61</v>
          </cell>
          <cell r="F2707" t="str">
            <v>EMLURB</v>
          </cell>
        </row>
        <row r="2708">
          <cell r="A2708" t="str">
            <v/>
          </cell>
          <cell r="D2708">
            <v>0</v>
          </cell>
        </row>
        <row r="2709">
          <cell r="A2709" t="str">
            <v>18.25.943</v>
          </cell>
          <cell r="B2709" t="str">
            <v>FORNECIMENTO E INSTALAÇÃO DE LÂMPADA FLUORESCENTE DE 40W</v>
          </cell>
          <cell r="C2709" t="str">
            <v>Un</v>
          </cell>
          <cell r="D2709">
            <v>4.7874999999999996</v>
          </cell>
          <cell r="E2709">
            <v>3.83</v>
          </cell>
          <cell r="F2709" t="str">
            <v>SEDUC</v>
          </cell>
        </row>
        <row r="2710">
          <cell r="A2710" t="str">
            <v/>
          </cell>
          <cell r="D2710">
            <v>0</v>
          </cell>
        </row>
        <row r="2711">
          <cell r="A2711" t="str">
            <v>18.25.944</v>
          </cell>
          <cell r="B2711" t="str">
            <v>FORNECIMENTO E INSTALAÇÃO DE TÉRMICO PARA LÂMPADA FLUORESCENTE EM LUMINÁRIA.</v>
          </cell>
          <cell r="C2711" t="str">
            <v>Un</v>
          </cell>
          <cell r="D2711">
            <v>3.5375000000000001</v>
          </cell>
          <cell r="E2711">
            <v>2.83</v>
          </cell>
          <cell r="F2711" t="str">
            <v>SEDUC</v>
          </cell>
        </row>
        <row r="2712">
          <cell r="A2712" t="str">
            <v/>
          </cell>
          <cell r="D2712">
            <v>0</v>
          </cell>
        </row>
        <row r="2713">
          <cell r="A2713" t="str">
            <v>18.25.945</v>
          </cell>
          <cell r="B2713" t="str">
            <v>FORNECIMENTO E INSTALAÇÃO DE REATOR PARTIDA RAPIDA DUPLO PARA 02 LAMP.FLUORESCENTE 40W-220V, LUMINÁRIA TIPO CALHA DE SOBREPOR.</v>
          </cell>
          <cell r="C2713" t="str">
            <v>Un</v>
          </cell>
          <cell r="D2713">
            <v>53.324999999999996</v>
          </cell>
          <cell r="E2713">
            <v>42.66</v>
          </cell>
          <cell r="F2713" t="str">
            <v>SEDUC</v>
          </cell>
        </row>
        <row r="2714">
          <cell r="A2714" t="str">
            <v/>
          </cell>
          <cell r="D2714">
            <v>0</v>
          </cell>
        </row>
        <row r="2715">
          <cell r="A2715" t="str">
            <v>18.25.946</v>
          </cell>
          <cell r="B2715" t="str">
            <v>FORNECIMENTO E INSTALAÇÃO DE REATOR PARTIDA RAPIDA SIMPLES PARA 01 LAMP.FLUORESCENTE 40W-220V, LUMINÁRIA TIPO CALHA DE SOBREPOR.</v>
          </cell>
          <cell r="C2715" t="str">
            <v>Un</v>
          </cell>
          <cell r="D2715">
            <v>34.887500000000003</v>
          </cell>
          <cell r="E2715">
            <v>27.91</v>
          </cell>
          <cell r="F2715" t="str">
            <v>SEDUC</v>
          </cell>
        </row>
        <row r="2716">
          <cell r="A2716" t="str">
            <v/>
          </cell>
          <cell r="D2716">
            <v>0</v>
          </cell>
        </row>
        <row r="2717">
          <cell r="A2717" t="str">
            <v>18.25.947</v>
          </cell>
          <cell r="B2717" t="str">
            <v>REINSTALAÇÃO DE LUMINÁRIA FLUORESCENTE COMPLETA, EXISTENTE, DE 2X40W, TIPO CALHA DE SOBREPOR.</v>
          </cell>
          <cell r="C2717" t="str">
            <v>Cj</v>
          </cell>
          <cell r="D2717">
            <v>15.7125</v>
          </cell>
          <cell r="E2717">
            <v>12.57</v>
          </cell>
          <cell r="F2717" t="str">
            <v>SEDUC</v>
          </cell>
        </row>
        <row r="2718">
          <cell r="A2718" t="str">
            <v/>
          </cell>
          <cell r="D2718">
            <v>0</v>
          </cell>
        </row>
        <row r="2719">
          <cell r="A2719" t="str">
            <v>18.25.948</v>
          </cell>
          <cell r="B2719" t="str">
            <v>FORNECIMENTO E COLOCAÇÃO DE LÂMPADA DE VAPOR DE MERCÚRIO DE 250W.</v>
          </cell>
          <cell r="C2719" t="str">
            <v>Un</v>
          </cell>
          <cell r="D2719">
            <v>25.587499999999999</v>
          </cell>
          <cell r="E2719">
            <v>20.47</v>
          </cell>
          <cell r="F2719" t="str">
            <v>SEDUC</v>
          </cell>
        </row>
        <row r="2720">
          <cell r="A2720" t="str">
            <v/>
          </cell>
          <cell r="D2720">
            <v>0</v>
          </cell>
        </row>
        <row r="2721">
          <cell r="A2721" t="str">
            <v>18.25.949</v>
          </cell>
          <cell r="B2721" t="str">
            <v>FORNECIMENTO E INSTALAÇÃO DE CORRENTE PARA FIXAÇÃO DE LUMINÁRIA, FIO 14BWG, COM ABERTURA DE 1,50 A 3,00CM.</v>
          </cell>
          <cell r="C2721" t="str">
            <v>m</v>
          </cell>
          <cell r="D2721">
            <v>6.4625000000000004</v>
          </cell>
          <cell r="E2721">
            <v>5.17</v>
          </cell>
          <cell r="F2721" t="str">
            <v>SEDUC</v>
          </cell>
        </row>
        <row r="2722">
          <cell r="A2722" t="str">
            <v/>
          </cell>
          <cell r="D2722">
            <v>0</v>
          </cell>
        </row>
        <row r="2723">
          <cell r="A2723" t="str">
            <v>18.25.950</v>
          </cell>
          <cell r="B2723" t="str">
            <v>FORNECIMENTO E INSTALAÇÃO DE LÂMPADA MISTA DE 500W</v>
          </cell>
          <cell r="C2723" t="str">
            <v>Un</v>
          </cell>
          <cell r="D2723">
            <v>53.224999999999994</v>
          </cell>
          <cell r="E2723">
            <v>42.58</v>
          </cell>
          <cell r="F2723" t="str">
            <v>SEDUC</v>
          </cell>
        </row>
        <row r="2724">
          <cell r="A2724" t="str">
            <v/>
          </cell>
          <cell r="D2724">
            <v>0</v>
          </cell>
        </row>
        <row r="2725">
          <cell r="A2725" t="str">
            <v>18.25.951</v>
          </cell>
          <cell r="B2725" t="str">
            <v>FORNECIMENTO E INSTALAÇÃO DE REATOR CONVENCIONAL SIMPLES PARA 01 LÂMPADA FLUORESCENTE DE 40W-220V, 0,5 FATOR DE POTÊNCIA, LUMINÁRIA TIPO CALHA SOBREPOR.</v>
          </cell>
          <cell r="C2725" t="str">
            <v>Un</v>
          </cell>
          <cell r="D2725">
            <v>22.0625</v>
          </cell>
          <cell r="E2725">
            <v>17.649999999999999</v>
          </cell>
          <cell r="F2725" t="str">
            <v>SEDUC</v>
          </cell>
        </row>
        <row r="2726">
          <cell r="A2726" t="str">
            <v/>
          </cell>
          <cell r="D2726">
            <v>0</v>
          </cell>
        </row>
        <row r="2727">
          <cell r="A2727" t="str">
            <v>18.25.952</v>
          </cell>
          <cell r="B2727" t="str">
            <v>REINSTALAÇÃO DE LUMINÁRIA  FLUORESCENTE 1 X 40 W(APENAS MÃO DE OBRA)</v>
          </cell>
          <cell r="C2727" t="str">
            <v>Un</v>
          </cell>
          <cell r="D2727">
            <v>14.299999999999999</v>
          </cell>
          <cell r="E2727">
            <v>11.44</v>
          </cell>
          <cell r="F2727" t="str">
            <v>SEDUC</v>
          </cell>
        </row>
        <row r="2728">
          <cell r="A2728" t="str">
            <v/>
          </cell>
          <cell r="D2728">
            <v>0</v>
          </cell>
        </row>
        <row r="2729">
          <cell r="A2729" t="str">
            <v>18.25.955</v>
          </cell>
          <cell r="B2729" t="str">
            <v>FORNECIMENTO E INSTALAÇÃO DE RELÊ FOTOCÉLULA PARA LUMINÁRIAS DE 1000W-127/220V.</v>
          </cell>
          <cell r="C2729" t="str">
            <v>Un</v>
          </cell>
          <cell r="D2729">
            <v>47.674999999999997</v>
          </cell>
          <cell r="E2729">
            <v>38.14</v>
          </cell>
          <cell r="F2729" t="str">
            <v>SEDUC</v>
          </cell>
        </row>
        <row r="2730">
          <cell r="A2730" t="str">
            <v/>
          </cell>
          <cell r="D2730">
            <v>0</v>
          </cell>
        </row>
        <row r="2731">
          <cell r="A2731" t="str">
            <v>18.26.010</v>
          </cell>
          <cell r="B2731" t="str">
            <v>ASSENTAMENTO DE HASTE DE ATERRAMENTO DE 5/8"X 2.40 M COPPERWELD OU SIMILAR,COM CONECTOR PARALELO E PARAFUSOS (INCLUSIVE O FORNECIMENTO DO MATERIAL).</v>
          </cell>
          <cell r="C2731" t="str">
            <v>UD</v>
          </cell>
          <cell r="D2731">
            <v>53.4</v>
          </cell>
          <cell r="E2731">
            <v>42.72</v>
          </cell>
          <cell r="F2731" t="str">
            <v>EMLURB</v>
          </cell>
        </row>
        <row r="2732">
          <cell r="A2732" t="str">
            <v/>
          </cell>
          <cell r="D2732">
            <v>0</v>
          </cell>
        </row>
        <row r="2733">
          <cell r="A2733" t="str">
            <v>18.26.020</v>
          </cell>
          <cell r="B2733" t="str">
            <v>ASSENTAMENTO DE BENGALA DE PVC RIGIDO DE 3/4 POL. MARCA TIGRE OU SIMILAR, INCLUSIVE RASGO EM ALVENARIA E FORNECIMENTO DO MATERIAL.</v>
          </cell>
          <cell r="C2733" t="str">
            <v>UD</v>
          </cell>
          <cell r="D2733">
            <v>31.612499999999997</v>
          </cell>
          <cell r="E2733">
            <v>25.29</v>
          </cell>
          <cell r="F2733" t="str">
            <v>EMLURB</v>
          </cell>
        </row>
        <row r="2734">
          <cell r="A2734" t="str">
            <v/>
          </cell>
          <cell r="D2734">
            <v>0</v>
          </cell>
        </row>
        <row r="2735">
          <cell r="A2735" t="str">
            <v>18.26.022</v>
          </cell>
          <cell r="B2735" t="str">
            <v>FORNECIMENTO E INSTALAÇÃO DE BENGALA DE PVC RÍGIDO 1 1/2", FAB:TIGRE OU SIMILAR, INCLUSIVE FITA AÇO INOX E FIVELA PARA FIXAÇÃO.</v>
          </cell>
          <cell r="C2735" t="str">
            <v>Un</v>
          </cell>
          <cell r="D2735">
            <v>61.887499999999996</v>
          </cell>
          <cell r="E2735">
            <v>49.51</v>
          </cell>
          <cell r="F2735" t="str">
            <v>SEDUC</v>
          </cell>
        </row>
        <row r="2736">
          <cell r="A2736" t="str">
            <v/>
          </cell>
          <cell r="D2736">
            <v>0</v>
          </cell>
        </row>
        <row r="2737">
          <cell r="A2737" t="str">
            <v>18.26.024</v>
          </cell>
          <cell r="B2737" t="str">
            <v>FORNECIMENTO E INSTALAÇÃO DE BENGALA DE PVC RÍGIDO 2", FAB.: TIGRE OU SIMILAR, INCLUSIVE FITA AÇO INOX E FIVELA PARA FIXAÇÃO.</v>
          </cell>
          <cell r="C2737" t="str">
            <v>Un</v>
          </cell>
          <cell r="D2737">
            <v>75.924999999999997</v>
          </cell>
          <cell r="E2737">
            <v>60.74</v>
          </cell>
          <cell r="F2737" t="str">
            <v>SEDUC</v>
          </cell>
        </row>
        <row r="2738">
          <cell r="A2738" t="str">
            <v/>
          </cell>
          <cell r="D2738">
            <v>0</v>
          </cell>
        </row>
        <row r="2739">
          <cell r="A2739" t="str">
            <v>18.26.030</v>
          </cell>
          <cell r="B2739" t="str">
            <v>ASSENTAMENTO DE CHAVE DE BOIA AUTOMATICA,15A, SUPERIOR OU INFERIOR MARCA LENZ OU SIMILAR(INCLUSIVE O FORNECIMENTO DO MATERIAL).</v>
          </cell>
          <cell r="C2739" t="str">
            <v>UD</v>
          </cell>
          <cell r="D2739">
            <v>38.712499999999999</v>
          </cell>
          <cell r="E2739">
            <v>30.97</v>
          </cell>
          <cell r="F2739" t="str">
            <v>EMLURB</v>
          </cell>
        </row>
        <row r="2740">
          <cell r="A2740" t="str">
            <v/>
          </cell>
          <cell r="D2740">
            <v>0</v>
          </cell>
        </row>
        <row r="2741">
          <cell r="A2741" t="str">
            <v>18.26.040</v>
          </cell>
          <cell r="B2741" t="str">
            <v>ASSENTAMENTO DE CHAVE REVERSORA BLINDADA 30A, 500 V, ELETROMAR OU SIMILAR,(INCLUSIVE FORNECIMENTO DO MATERIAL).</v>
          </cell>
          <cell r="C2741" t="str">
            <v>UD</v>
          </cell>
          <cell r="D2741">
            <v>128.26249999999999</v>
          </cell>
          <cell r="E2741">
            <v>102.61</v>
          </cell>
          <cell r="F2741" t="str">
            <v>EMLURB</v>
          </cell>
        </row>
        <row r="2742">
          <cell r="A2742" t="str">
            <v/>
          </cell>
          <cell r="D2742">
            <v>0</v>
          </cell>
        </row>
        <row r="2743">
          <cell r="A2743" t="str">
            <v>18.26.045</v>
          </cell>
          <cell r="B2743" t="str">
            <v>ASSENTAMENTO DE CHAVE REVERSORA BLINDADA 30A, 250 V, ELETROMAR OU SIMILAR, INCLUSIVE FORNECIMENTO DO MATERIAL.</v>
          </cell>
          <cell r="C2743" t="str">
            <v>Un</v>
          </cell>
          <cell r="D2743">
            <v>154.71250000000001</v>
          </cell>
          <cell r="E2743">
            <v>123.77</v>
          </cell>
          <cell r="F2743" t="str">
            <v>EMLURB</v>
          </cell>
        </row>
        <row r="2744">
          <cell r="A2744" t="str">
            <v/>
          </cell>
          <cell r="D2744">
            <v>0</v>
          </cell>
        </row>
        <row r="2745">
          <cell r="A2745" t="str">
            <v>18.26.050</v>
          </cell>
          <cell r="B2745" t="str">
            <v>ASSENTAMENTO DE CHAVE MAGNETICA GUARDA-MOTOR ATE 7.5 CV, ELETROMAR OU SIMILAR (INCLUSIVE FORNECIMENTO DO MATERIAL ).</v>
          </cell>
          <cell r="C2745" t="str">
            <v>UD</v>
          </cell>
          <cell r="D2745">
            <v>210.76250000000002</v>
          </cell>
          <cell r="E2745">
            <v>168.61</v>
          </cell>
          <cell r="F2745" t="str">
            <v>EMLURB</v>
          </cell>
        </row>
        <row r="2746">
          <cell r="A2746" t="str">
            <v/>
          </cell>
          <cell r="D2746">
            <v>0</v>
          </cell>
        </row>
        <row r="2747">
          <cell r="A2747" t="str">
            <v>18.26.060</v>
          </cell>
          <cell r="B2747" t="str">
            <v>ASSENTAMENTO DE CHAVE MAGNETICA DE 2 X 30A PARA COMANDO DE ILUMINACAO PUBLICA, ACIONADA P/ RELE FOTO-ELETRICO NA, 220V, 60HZ, TIPO LUX CONTROL MODELO CIP-F/70, (INCLUSIVE FORNECIMENTO DO MATERIAL).</v>
          </cell>
          <cell r="C2747" t="str">
            <v>UD</v>
          </cell>
          <cell r="D2747">
            <v>438.45</v>
          </cell>
          <cell r="E2747">
            <v>350.76</v>
          </cell>
          <cell r="F2747" t="str">
            <v>EMLURB</v>
          </cell>
        </row>
        <row r="2748">
          <cell r="A2748" t="str">
            <v/>
          </cell>
          <cell r="D2748">
            <v>0</v>
          </cell>
        </row>
        <row r="2749">
          <cell r="A2749" t="str">
            <v>18.27.010</v>
          </cell>
          <cell r="B2749" t="str">
            <v>FORNECIMENTO DE FIO DE COBRE NU,TEMPERA MEIO-DURO,CLASSE 1A,SM-10MM2,PARA UM LANCE DE REDE INCLUSIVE ARMACAO SECUNDARIA B1,ISOLADOR,PARA FUSOS,BRACADEIRA REDONDA DE FERRO GALV. A FOGO,EQUIPAMENTO E INSTALACAO.</v>
          </cell>
          <cell r="C2749" t="str">
            <v>Un</v>
          </cell>
          <cell r="D2749">
            <v>285.88749999999999</v>
          </cell>
          <cell r="E2749">
            <v>228.71</v>
          </cell>
          <cell r="F2749" t="str">
            <v>EMLURB</v>
          </cell>
        </row>
        <row r="2750">
          <cell r="A2750" t="str">
            <v/>
          </cell>
          <cell r="D2750">
            <v>0</v>
          </cell>
        </row>
        <row r="2751">
          <cell r="A2751" t="str">
            <v>18.27.011</v>
          </cell>
          <cell r="B2751" t="str">
            <v>FORNECIMENTO DE FIO DE COBRE NU,TEMPERA MEIO-DURO,CLASSE 1A,SM-10MM2 P/ DOIS LANCES DE REDE,INCLUSIVE ARMACAO SECUNDARIA B2,ISOLADORES PARAFUSOS,BRACADEIRA REDONDA DE FERRO GALV. A FOGO,EQUIPAMENTO E INSTALACAO.</v>
          </cell>
          <cell r="C2751" t="str">
            <v>Un</v>
          </cell>
          <cell r="D2751">
            <v>407.22499999999997</v>
          </cell>
          <cell r="E2751">
            <v>325.77999999999997</v>
          </cell>
          <cell r="F2751" t="str">
            <v>EMLURB</v>
          </cell>
        </row>
        <row r="2752">
          <cell r="A2752" t="str">
            <v/>
          </cell>
          <cell r="D2752">
            <v>0</v>
          </cell>
        </row>
        <row r="2753">
          <cell r="A2753" t="str">
            <v>18.27.012</v>
          </cell>
          <cell r="B2753" t="str">
            <v>FORNECIMENTO DE FIO DE COBRE NU,TEMPERA MEIO-DURO,CLASSE 1A,SM-10MM2,P/ TRES LANCES DE REDE,INCLUSIVE ARMACAO SECUNDARIA B3,ISOLADORES PARAFUSOS,BRACADEIRAS REDONDAS DE FERRO GALV. A FOGO, EQUIPAMENTO E INSTALACAO.</v>
          </cell>
          <cell r="C2753" t="str">
            <v>Un</v>
          </cell>
          <cell r="D2753">
            <v>626.11249999999995</v>
          </cell>
          <cell r="E2753">
            <v>500.89</v>
          </cell>
          <cell r="F2753" t="str">
            <v>EMLURB</v>
          </cell>
        </row>
        <row r="2754">
          <cell r="A2754" t="str">
            <v/>
          </cell>
          <cell r="D2754">
            <v>0</v>
          </cell>
        </row>
        <row r="2755">
          <cell r="A2755" t="str">
            <v>18.27.013</v>
          </cell>
          <cell r="B2755" t="str">
            <v>FORNECIMENTO DE FIO DE COBRE NU,TEMPERA MEIO-DURO,CLASSE 1A,SM-10MM2,PARA QUATRO LANCES DE REDE,INCLUSIVE ARMACAO SECUNDARIA B4,ISOLADORES,PARAFUSOS,BRACADEIRAS REDONDAS DE FERRO GALV. A FOGO,EQUIPAMENTO E INSTALACAO.</v>
          </cell>
          <cell r="C2755" t="str">
            <v>Un</v>
          </cell>
          <cell r="D2755">
            <v>748.76250000000005</v>
          </cell>
          <cell r="E2755">
            <v>599.01</v>
          </cell>
          <cell r="F2755" t="str">
            <v>EMLURB</v>
          </cell>
        </row>
        <row r="2756">
          <cell r="A2756" t="str">
            <v/>
          </cell>
          <cell r="D2756">
            <v>0</v>
          </cell>
        </row>
        <row r="2757">
          <cell r="A2757" t="str">
            <v>18.27.014</v>
          </cell>
          <cell r="B2757" t="str">
            <v>FORNECIMENTO DE FIO DE COBRE NU,TEMPERA MEIO-DURO,CLASSE 1A,SM-10MM2,PARA UM LANCE DE REDE INCLUSIVE EQUIPAMENTO E INSTALACAO.</v>
          </cell>
          <cell r="C2757" t="str">
            <v>Un</v>
          </cell>
          <cell r="D2757">
            <v>237.86249999999998</v>
          </cell>
          <cell r="E2757">
            <v>190.29</v>
          </cell>
          <cell r="F2757" t="str">
            <v>EMLURB</v>
          </cell>
        </row>
        <row r="2758">
          <cell r="A2758" t="str">
            <v/>
          </cell>
          <cell r="D2758">
            <v>0</v>
          </cell>
        </row>
        <row r="2759">
          <cell r="A2759" t="str">
            <v>18.27.015</v>
          </cell>
          <cell r="B2759" t="str">
            <v>FORNECIMENTO DE FIO DE COBRE NU,TEMPERA MEIO-DURO,CLASSE 1A, SM-10MM2, PARA DOIS LANCES DE REDE,INCLUSIVE EQUIPAMENTO E INSTALACAO.</v>
          </cell>
          <cell r="C2759" t="str">
            <v>Un</v>
          </cell>
          <cell r="D2759">
            <v>350.36250000000001</v>
          </cell>
          <cell r="E2759">
            <v>280.29000000000002</v>
          </cell>
          <cell r="F2759" t="str">
            <v>EMLURB</v>
          </cell>
        </row>
        <row r="2760">
          <cell r="A2760" t="str">
            <v/>
          </cell>
          <cell r="D2760">
            <v>0</v>
          </cell>
        </row>
        <row r="2761">
          <cell r="A2761" t="str">
            <v>18.27.016</v>
          </cell>
          <cell r="B2761" t="str">
            <v>FORNECIMENTO DE FIO DE COBRE NU,TEMPERA MEIO-DURO,CLASSE 1A, SM-10MM2, PARA TRES LANCES DE REDE,INCLUSIVE EQUIPAMENTO E INSTALACAO.</v>
          </cell>
          <cell r="C2761" t="str">
            <v>Un</v>
          </cell>
          <cell r="D2761">
            <v>525.53750000000002</v>
          </cell>
          <cell r="E2761">
            <v>420.43</v>
          </cell>
          <cell r="F2761" t="str">
            <v>EMLURB</v>
          </cell>
        </row>
        <row r="2762">
          <cell r="A2762" t="str">
            <v/>
          </cell>
          <cell r="D2762">
            <v>0</v>
          </cell>
        </row>
        <row r="2763">
          <cell r="A2763" t="str">
            <v>18.27.017</v>
          </cell>
          <cell r="B2763" t="str">
            <v>FORNECIMENTO DE FIO DE COBRE NU,TEMPERA MEIO-DURO,CLASSE 1A,SM-10MM2,PARA QUATRO LANCES DE REDE,INCLUSIVE EQUIPAMENTO E INSTALACAO.</v>
          </cell>
          <cell r="C2763" t="str">
            <v>Un</v>
          </cell>
          <cell r="D2763">
            <v>638.03750000000002</v>
          </cell>
          <cell r="E2763">
            <v>510.43</v>
          </cell>
          <cell r="F2763" t="str">
            <v>EMLURB</v>
          </cell>
        </row>
        <row r="2764">
          <cell r="A2764" t="str">
            <v/>
          </cell>
          <cell r="D2764">
            <v>0</v>
          </cell>
        </row>
        <row r="2765">
          <cell r="A2765" t="str">
            <v>18.27.018</v>
          </cell>
          <cell r="B2765" t="str">
            <v>FORNECIMENTO DE FIO DE COBRE NU,TEMPERA MEIO-DURO,CLASSE 1A,SM-16MM2,PARA UM LANCE DE REDE INCLUSIVE ARMACAO SECUNDARIA B1, ISOLADOR, PARAFUSOS, BRACADEIRA REDONDA DE FERRO GALV. A FOGO, EQUIPAMENTO E INSTALACAO.</v>
          </cell>
          <cell r="C2765" t="str">
            <v>Un</v>
          </cell>
          <cell r="D2765">
            <v>364.75</v>
          </cell>
          <cell r="E2765">
            <v>291.8</v>
          </cell>
          <cell r="F2765" t="str">
            <v>EMLURB</v>
          </cell>
        </row>
        <row r="2766">
          <cell r="A2766" t="str">
            <v/>
          </cell>
          <cell r="D2766">
            <v>0</v>
          </cell>
        </row>
        <row r="2767">
          <cell r="A2767" t="str">
            <v>18.27.019</v>
          </cell>
          <cell r="B2767" t="str">
            <v>FORNECIMENTO DE FIO DE COBRE NU,TEMPERA MEIO-DURO,CLASSE 1A, SM-16MM2, PARA DOIS LANCES DE REDE,INCLUSIVE ARMACAO SECUNDARIA B2, ISOLADORES, PARAFUSOS, BRACADEIRA REDONDA DE FERRO GALV. A FOGO, EQUIPAMENTO E INSTALACAO.</v>
          </cell>
          <cell r="C2767" t="str">
            <v>Un</v>
          </cell>
          <cell r="D2767">
            <v>564.94999999999993</v>
          </cell>
          <cell r="E2767">
            <v>451.96</v>
          </cell>
          <cell r="F2767" t="str">
            <v>EMLURB</v>
          </cell>
        </row>
        <row r="2768">
          <cell r="A2768" t="str">
            <v/>
          </cell>
          <cell r="D2768">
            <v>0</v>
          </cell>
        </row>
        <row r="2769">
          <cell r="A2769" t="str">
            <v>18.27.020</v>
          </cell>
          <cell r="B2769" t="str">
            <v>FORNECIMENTO DE FIO DE COBRE NU,TEMPERA MEIO-DURO,CLASSE 1A, SM-16MM2, PARA TRES LANCES DE REDE,INCLUSIVE ARMACAO SECUNDARIA B3, ISOLADORES, PARAFUSOS, BRACADEIRAS REDONDAS DE FERRO GALV. A FOGO, EQUIPAMENTO E INSTALACAO.</v>
          </cell>
          <cell r="C2769" t="str">
            <v>Un</v>
          </cell>
          <cell r="D2769">
            <v>862.69999999999993</v>
          </cell>
          <cell r="E2769">
            <v>690.16</v>
          </cell>
          <cell r="F2769" t="str">
            <v>EMLURB</v>
          </cell>
        </row>
        <row r="2770">
          <cell r="A2770" t="str">
            <v/>
          </cell>
          <cell r="D2770">
            <v>0</v>
          </cell>
        </row>
        <row r="2771">
          <cell r="A2771" t="str">
            <v>18.27.021</v>
          </cell>
          <cell r="B2771" t="str">
            <v>FORNECIMENTO DE FIO DE COBRE NU,TEMPERA MEIO-DURO,CLASSE 1A,SM-16MM2,PARA QUATRO LANCES DE REDE,INCLUSIVE ARMACAO SECUNDARIA B4, ISOLADORES, PARAFUSOS, BRACADEIRAS REDONDAS DE FERRO GALV. A FOGO, EQUIPAMENTO E INSTALACAO.</v>
          </cell>
          <cell r="C2771" t="str">
            <v>Un</v>
          </cell>
          <cell r="D2771">
            <v>1064.2125000000001</v>
          </cell>
          <cell r="E2771">
            <v>851.37</v>
          </cell>
          <cell r="F2771" t="str">
            <v>EMLURB</v>
          </cell>
        </row>
        <row r="2772">
          <cell r="A2772" t="str">
            <v/>
          </cell>
          <cell r="D2772">
            <v>0</v>
          </cell>
        </row>
        <row r="2773">
          <cell r="A2773" t="str">
            <v>18.27.022</v>
          </cell>
          <cell r="B2773" t="str">
            <v>FORNECIMENTO DE FIO DE COBRE NU,TEMPERA MEIO-DURO,CLASSE 1A,SM-16MM2,PARA UM LANCE DE REDE INCLUSIVE EQUIPAMENTO E INSTALACAO.</v>
          </cell>
          <cell r="C2773" t="str">
            <v>Un</v>
          </cell>
          <cell r="D2773">
            <v>316.72500000000002</v>
          </cell>
          <cell r="E2773">
            <v>253.38</v>
          </cell>
          <cell r="F2773" t="str">
            <v>EMLURB</v>
          </cell>
        </row>
        <row r="2774">
          <cell r="A2774" t="str">
            <v/>
          </cell>
          <cell r="D2774">
            <v>0</v>
          </cell>
        </row>
        <row r="2775">
          <cell r="A2775" t="str">
            <v>18.27.023</v>
          </cell>
          <cell r="B2775" t="str">
            <v>FORNECIMENTO DE FIO DE COBRE NU,TEMPERA MEIO-DURO,CLASSE 1A, SM-16MM2,PARA DOIS LANCES DE REDE,INCLUSIVE EQUIPAMENTO E INSTALACAO.</v>
          </cell>
          <cell r="C2775" t="str">
            <v>Un</v>
          </cell>
          <cell r="D2775">
            <v>508.08750000000003</v>
          </cell>
          <cell r="E2775">
            <v>406.47</v>
          </cell>
          <cell r="F2775" t="str">
            <v>EMLURB</v>
          </cell>
        </row>
        <row r="2776">
          <cell r="A2776" t="str">
            <v/>
          </cell>
          <cell r="D2776">
            <v>0</v>
          </cell>
        </row>
        <row r="2777">
          <cell r="A2777" t="str">
            <v>18.27.024</v>
          </cell>
          <cell r="B2777" t="str">
            <v>FORNECIMENTO DE FIO DE COBRE NU,TEMPERA MEIO-DURO,CLASSE 1A, SM-16MM2, PARA TRES LANCES DE REDE,INCLUSIVE EQUIPAMENTO E INSTALACAO.</v>
          </cell>
          <cell r="C2777" t="str">
            <v>Un</v>
          </cell>
          <cell r="D2777">
            <v>762.125</v>
          </cell>
          <cell r="E2777">
            <v>609.70000000000005</v>
          </cell>
          <cell r="F2777" t="str">
            <v>EMLURB</v>
          </cell>
        </row>
        <row r="2778">
          <cell r="A2778" t="str">
            <v/>
          </cell>
          <cell r="D2778">
            <v>0</v>
          </cell>
        </row>
        <row r="2779">
          <cell r="A2779" t="str">
            <v>18.27.025</v>
          </cell>
          <cell r="B2779" t="str">
            <v>FORNECIMENTO DE FIO DE COBRE NU,TEMPERA MEIO-DURO,CLASSE 1A,SM-16MM2,PARA QUATRO LANCES DE REDE,INCLUSIVE EQUIPAMENTO E INSTALACAO.</v>
          </cell>
          <cell r="C2779" t="str">
            <v>Un</v>
          </cell>
          <cell r="D2779">
            <v>953.48749999999995</v>
          </cell>
          <cell r="E2779">
            <v>762.79</v>
          </cell>
          <cell r="F2779" t="str">
            <v>EMLURB</v>
          </cell>
        </row>
        <row r="2780">
          <cell r="A2780" t="str">
            <v/>
          </cell>
          <cell r="D2780">
            <v>0</v>
          </cell>
        </row>
        <row r="2781">
          <cell r="A2781" t="str">
            <v>18.27.026</v>
          </cell>
          <cell r="B2781" t="str">
            <v>FORNECIMENTO DE CABO DE ALUMINIO COM ALMA DE ACO 10 MM2 P/ UM LANCE DE REDE, INCLUSIVE ARMACAO SECUNDARIA B1, ISOLADOR, PARAFUSOS, BRACADEIRA REDONDA FERRO GALV. A FOGO, EQUIPAMENTO E INSTALACAO.</v>
          </cell>
          <cell r="C2781" t="str">
            <v>Un</v>
          </cell>
          <cell r="D2781">
            <v>273.38749999999999</v>
          </cell>
          <cell r="E2781">
            <v>218.71</v>
          </cell>
          <cell r="F2781" t="str">
            <v>EMLURB</v>
          </cell>
        </row>
        <row r="2782">
          <cell r="A2782" t="str">
            <v/>
          </cell>
          <cell r="D2782">
            <v>0</v>
          </cell>
        </row>
        <row r="2783">
          <cell r="A2783" t="str">
            <v>18.27.027</v>
          </cell>
          <cell r="B2783" t="str">
            <v>FORNECIMENTO DE CABO DE ALUMINIO COM ALMA DE ACO 10 MM2 P/ DOIS LANCES DE REDE, INCLUSIVE ARMACAO SECUNDARIA B2, ISOLADORES, PARAFUSOS BRACADEIRA REDONDA DE FERRO GALV. A FOGO, EQUIPAMENTO E INSTALACAO.</v>
          </cell>
          <cell r="C2783" t="str">
            <v>Un</v>
          </cell>
          <cell r="D2783">
            <v>382.22499999999997</v>
          </cell>
          <cell r="E2783">
            <v>305.77999999999997</v>
          </cell>
          <cell r="F2783" t="str">
            <v>EMLURB</v>
          </cell>
        </row>
        <row r="2784">
          <cell r="A2784" t="str">
            <v/>
          </cell>
          <cell r="D2784">
            <v>0</v>
          </cell>
        </row>
        <row r="2785">
          <cell r="A2785" t="str">
            <v>18.27.028</v>
          </cell>
          <cell r="B2785" t="str">
            <v>FORNECIMENTO DE CABO DE ALUMINIO COM ALMA DE ACO 10 MM2 P/ TRES LANCES DE REDE, INCLUSIVE ARMACAO SECUNDARIA B3, ISOLADORES, PARAFUSOS, BRACADEIRAS REDONDAS DE FERRO GALV. A FOGO, EQUIPAMENTO E INSTALACAO.</v>
          </cell>
          <cell r="C2785" t="str">
            <v>Un</v>
          </cell>
          <cell r="D2785">
            <v>588.61249999999995</v>
          </cell>
          <cell r="E2785">
            <v>470.89</v>
          </cell>
          <cell r="F2785" t="str">
            <v>EMLURB</v>
          </cell>
        </row>
        <row r="2786">
          <cell r="A2786" t="str">
            <v/>
          </cell>
          <cell r="D2786">
            <v>0</v>
          </cell>
        </row>
        <row r="2787">
          <cell r="A2787" t="str">
            <v>18.27.029</v>
          </cell>
          <cell r="B2787" t="str">
            <v>FORNECIMENTO DE CABO DE ALUMINIO COM ALMA DE ACO 10 MM2 P/ QUATRO LANCES DE REDE, INCLUSIVE ARMACAO SECUNDARIA B4, ISOLADORES, PARAFUSOS, BRACADEIRAS REDONDAS DE FERRO GALV. A FOGO, EQUIPAMENTO E INSTALACAO.</v>
          </cell>
          <cell r="C2787" t="str">
            <v>Un</v>
          </cell>
          <cell r="D2787">
            <v>698.76250000000005</v>
          </cell>
          <cell r="E2787">
            <v>559.01</v>
          </cell>
          <cell r="F2787" t="str">
            <v>EMLURB</v>
          </cell>
        </row>
        <row r="2788">
          <cell r="A2788" t="str">
            <v/>
          </cell>
          <cell r="D2788">
            <v>0</v>
          </cell>
        </row>
        <row r="2789">
          <cell r="A2789" t="str">
            <v>18.27.030</v>
          </cell>
          <cell r="B2789" t="str">
            <v>FORNECIMENTO DE CABO DE ALUMINIO COM ALMA DE ACO 10 MM2 P/ UM LANCE DE REDE,INCLUSIVE EQUIPAMENTO E INSTALACAO.</v>
          </cell>
          <cell r="C2789" t="str">
            <v>Un</v>
          </cell>
          <cell r="D2789">
            <v>225.36249999999998</v>
          </cell>
          <cell r="E2789">
            <v>180.29</v>
          </cell>
          <cell r="F2789" t="str">
            <v>EMLURB</v>
          </cell>
        </row>
        <row r="2790">
          <cell r="A2790" t="str">
            <v/>
          </cell>
          <cell r="D2790">
            <v>0</v>
          </cell>
        </row>
        <row r="2791">
          <cell r="A2791" t="str">
            <v>18.27.031</v>
          </cell>
          <cell r="B2791" t="str">
            <v>FORNECIMENTO DE CABO DE ALUMINIO COM ALMA DE ACO 10 MM2 P/ DOIS LANCES DE REDE, INCLUSIVE EQUIPAMENTO E INSTALACAO.</v>
          </cell>
          <cell r="C2791" t="str">
            <v>Un</v>
          </cell>
          <cell r="D2791">
            <v>325.36250000000001</v>
          </cell>
          <cell r="E2791">
            <v>260.29000000000002</v>
          </cell>
          <cell r="F2791" t="str">
            <v>EMLURB</v>
          </cell>
        </row>
        <row r="2792">
          <cell r="A2792" t="str">
            <v/>
          </cell>
          <cell r="D2792">
            <v>0</v>
          </cell>
        </row>
        <row r="2793">
          <cell r="A2793" t="str">
            <v>18.27.032</v>
          </cell>
          <cell r="B2793" t="str">
            <v>FORNECIMENTO DE CABO DE ALUMINIO COM ALMA DE ACO 10 MM2 P/ TRES LANCES DE REDE, INCLUSIVE EQUIPAMENTO E INSTALACAO.</v>
          </cell>
          <cell r="C2793" t="str">
            <v>Un</v>
          </cell>
          <cell r="D2793">
            <v>488.03750000000002</v>
          </cell>
          <cell r="E2793">
            <v>390.43</v>
          </cell>
          <cell r="F2793" t="str">
            <v>EMLURB</v>
          </cell>
        </row>
        <row r="2794">
          <cell r="A2794" t="str">
            <v/>
          </cell>
          <cell r="D2794">
            <v>0</v>
          </cell>
        </row>
        <row r="2795">
          <cell r="A2795" t="str">
            <v>18.27.033</v>
          </cell>
          <cell r="B2795" t="str">
            <v>FORNECIMENTO DE CABO DE ALUMINIO COM ALMA DE ACO 10 MM2 P/ QUATRO LANCES DE REDE, INCLUSIVE EQUIPAMENTO E INSTALACAO.</v>
          </cell>
          <cell r="C2795" t="str">
            <v>Un</v>
          </cell>
          <cell r="D2795">
            <v>588.03750000000002</v>
          </cell>
          <cell r="E2795">
            <v>470.43</v>
          </cell>
          <cell r="F2795" t="str">
            <v>EMLURB</v>
          </cell>
        </row>
        <row r="2796">
          <cell r="A2796" t="str">
            <v/>
          </cell>
          <cell r="D2796">
            <v>0</v>
          </cell>
        </row>
        <row r="2797">
          <cell r="A2797" t="str">
            <v>18.27.034</v>
          </cell>
          <cell r="B2797" t="str">
            <v>FORNECIMENTO DE CABO DE ALUMINIO COM ALMA DE ACO 16 MM2 P/ UM LANCE DE REDE,INCLUSIVE ARMACAO SECUNDARIA B1,ISOLADOR,PARAFUSOS,BRACADEIRA REDONDA DE FERRO GALV. A FOGO, EQUIPAMENTO E INSTALACAO.</v>
          </cell>
          <cell r="C2797" t="str">
            <v>Un</v>
          </cell>
          <cell r="D2797">
            <v>300.82499999999999</v>
          </cell>
          <cell r="E2797">
            <v>240.66</v>
          </cell>
          <cell r="F2797" t="str">
            <v>EMLURB</v>
          </cell>
        </row>
        <row r="2798">
          <cell r="A2798" t="str">
            <v/>
          </cell>
          <cell r="D2798">
            <v>0</v>
          </cell>
        </row>
        <row r="2799">
          <cell r="A2799" t="str">
            <v>18.27.035</v>
          </cell>
          <cell r="B2799" t="str">
            <v>FORNECIMENTO DE CABO DE ALUMINIO COM ALMA DE ACO 16 MM2 P/ DOIS LANCES DE REDE, INCLUSIVE ARMACAO SECUNDARIA B2, ISOLADORES, PARAFUSOS, BRACADEIRA REDONDA DE FERRO GALV. A FOGO, EQUIPAMENTO E INSTALACAO.</v>
          </cell>
          <cell r="C2799" t="str">
            <v>Un</v>
          </cell>
          <cell r="D2799">
            <v>437.1</v>
          </cell>
          <cell r="E2799">
            <v>349.68</v>
          </cell>
          <cell r="F2799" t="str">
            <v>EMLURB</v>
          </cell>
        </row>
        <row r="2800">
          <cell r="A2800" t="str">
            <v/>
          </cell>
          <cell r="D2800">
            <v>0</v>
          </cell>
        </row>
        <row r="2801">
          <cell r="A2801" t="str">
            <v>18.27.036</v>
          </cell>
          <cell r="B2801" t="str">
            <v>FORNECIMENTO DE CABO DE ALUMINIO COM ALMA DE ACO 16 MM2 P/ TRES LANCES DE REDE, INCLUSIVE ARMACAO SECUNDARIA B3, ISOLADORES, PARAFUSOS, BRACADEIRAS REDONDAS DE FERRO GALV. A FOGO, EQUIPAMENTO E INSTALACAO.</v>
          </cell>
          <cell r="C2801" t="str">
            <v>Un</v>
          </cell>
          <cell r="D2801">
            <v>670.92499999999995</v>
          </cell>
          <cell r="E2801">
            <v>536.74</v>
          </cell>
          <cell r="F2801" t="str">
            <v>EMLURB</v>
          </cell>
        </row>
        <row r="2802">
          <cell r="A2802" t="str">
            <v/>
          </cell>
          <cell r="D2802">
            <v>0</v>
          </cell>
        </row>
        <row r="2803">
          <cell r="A2803" t="str">
            <v>18.27.037</v>
          </cell>
          <cell r="B2803" t="str">
            <v>FORNECIMENTO DE CABO DE ALUMINIO COM ALMA DE ACO 16 MM2 P/ QUATRO LANCES DE REDE, INCLUSIVE ARMACAO SECUNDARIA B4,ISOLADORES,PARAFUSOS BRACADEIRAS REDONDAS DE FERRO GALV. A FOGO, EQUIPAMENTO E INSTALACAO.</v>
          </cell>
          <cell r="C2803" t="str">
            <v>Un</v>
          </cell>
          <cell r="D2803">
            <v>808.51249999999993</v>
          </cell>
          <cell r="E2803">
            <v>646.80999999999995</v>
          </cell>
          <cell r="F2803" t="str">
            <v>EMLURB</v>
          </cell>
        </row>
        <row r="2804">
          <cell r="A2804" t="str">
            <v/>
          </cell>
          <cell r="D2804">
            <v>0</v>
          </cell>
        </row>
        <row r="2805">
          <cell r="A2805" t="str">
            <v>18.27.038</v>
          </cell>
          <cell r="B2805" t="str">
            <v>FORNECIMENTO DE CABO DE ALUMINIO COM ALMA DE ACO 16MM2 PARA UM LANCE DE REDE, INCLUSIVE EQUIPAMENTO E INSTALACAO.</v>
          </cell>
          <cell r="C2805" t="str">
            <v>Un</v>
          </cell>
          <cell r="D2805">
            <v>252.8</v>
          </cell>
          <cell r="E2805">
            <v>202.24</v>
          </cell>
          <cell r="F2805" t="str">
            <v>EMLURB</v>
          </cell>
        </row>
        <row r="2806">
          <cell r="A2806" t="str">
            <v/>
          </cell>
          <cell r="D2806">
            <v>0</v>
          </cell>
        </row>
        <row r="2807">
          <cell r="A2807" t="str">
            <v>18.27.039</v>
          </cell>
          <cell r="B2807" t="str">
            <v>FORNECIMENTO DE CABO DE ALUMINIO COM ALMA DE ACO 16MM2 PARA DOIS LANCES DE REDE, INCLUSIVE EQUIPAMENTO E INSTALACAO.</v>
          </cell>
          <cell r="C2807" t="str">
            <v>Un</v>
          </cell>
          <cell r="D2807">
            <v>380.23750000000001</v>
          </cell>
          <cell r="E2807">
            <v>304.19</v>
          </cell>
          <cell r="F2807" t="str">
            <v>EMLURB</v>
          </cell>
        </row>
        <row r="2808">
          <cell r="A2808" t="str">
            <v/>
          </cell>
          <cell r="D2808">
            <v>0</v>
          </cell>
        </row>
        <row r="2809">
          <cell r="A2809" t="str">
            <v>18.27.040</v>
          </cell>
          <cell r="B2809" t="str">
            <v>FORNECIMENTO DE CABO DE ALUMINIO COM ALMA DE ACO 16MM2 PARA TRES LANCES DE REDE, INCLUSIVE EQUIPAMENTO E INSTALACAO.</v>
          </cell>
          <cell r="C2809" t="str">
            <v>Un</v>
          </cell>
          <cell r="D2809">
            <v>570.34999999999991</v>
          </cell>
          <cell r="E2809">
            <v>456.28</v>
          </cell>
          <cell r="F2809" t="str">
            <v>EMLURB</v>
          </cell>
        </row>
        <row r="2810">
          <cell r="A2810" t="str">
            <v/>
          </cell>
          <cell r="D2810">
            <v>0</v>
          </cell>
        </row>
        <row r="2811">
          <cell r="A2811" t="str">
            <v>18.27.041</v>
          </cell>
          <cell r="B2811" t="str">
            <v>FORNECIMENTO DE CABO DE ALUMINIO COM ALMA DE ACO 16 MM2 PARA QUATRO LANCES DE REDE, INCLUSIVE EQUIPAMENTO E INSTALACAO.</v>
          </cell>
          <cell r="C2811" t="str">
            <v>Un</v>
          </cell>
          <cell r="D2811">
            <v>697.78750000000002</v>
          </cell>
          <cell r="E2811">
            <v>558.23</v>
          </cell>
          <cell r="F2811" t="str">
            <v>EMLURB</v>
          </cell>
        </row>
        <row r="2812">
          <cell r="A2812" t="str">
            <v/>
          </cell>
          <cell r="D2812">
            <v>0</v>
          </cell>
        </row>
        <row r="2813">
          <cell r="A2813" t="str">
            <v>18.27.042</v>
          </cell>
          <cell r="B2813" t="str">
            <v>FORNECIMENTO DE CABO DE COBRE, ENCORDOAMENTO CLASSE 2,ISOLAMENTO DE PVC 70 C,TIPO BWF,750V FOREPLAST OU SIMILAR,SM-6MM2,PARA UM LANCE DE REDE,INCLUSIVE ARMACAO SECUNDARIA B1,ISOLADOR PARAFUSOS,BRACADEIRA REDONDA DE FERRO GALV. A FOGO,EQUIPAMENTO E INSTALA</v>
          </cell>
          <cell r="C2813" t="str">
            <v>Un</v>
          </cell>
          <cell r="D2813">
            <v>314.01249999999999</v>
          </cell>
          <cell r="E2813">
            <v>251.21</v>
          </cell>
          <cell r="F2813" t="str">
            <v>EMLURB</v>
          </cell>
        </row>
        <row r="2814">
          <cell r="A2814" t="str">
            <v/>
          </cell>
          <cell r="D2814">
            <v>0</v>
          </cell>
        </row>
        <row r="2815">
          <cell r="A2815" t="str">
            <v>18.27.043</v>
          </cell>
          <cell r="B2815"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815" t="str">
            <v>Un</v>
          </cell>
          <cell r="D2815">
            <v>463.47499999999997</v>
          </cell>
          <cell r="E2815">
            <v>370.78</v>
          </cell>
          <cell r="F2815" t="str">
            <v>EMLURB</v>
          </cell>
        </row>
        <row r="2816">
          <cell r="A2816" t="str">
            <v/>
          </cell>
          <cell r="D2816">
            <v>0</v>
          </cell>
        </row>
        <row r="2817">
          <cell r="A2817" t="str">
            <v>18.27.044</v>
          </cell>
          <cell r="B2817" t="str">
            <v>FORNECIMENTO DE CABO DE COBRE, ENCORDOAMENTO CLASSE 2,ISOLAMENTO DE PVC 70 C,TIPO BWF,750V FOREPLAST OU SIMILAR,SM-6MM2,PARA TRES LANCES DE REDE,INCLUSIVE ARMACAO SECUNDARIA B3,ISOLA DORES,PARAFUSOS,BRACADEIRAS REDONDAS DE FERRO GALV. A FOGO,EQUIPAMENTO E</v>
          </cell>
          <cell r="C2817" t="str">
            <v>Un</v>
          </cell>
          <cell r="D2817">
            <v>710.48749999999995</v>
          </cell>
          <cell r="E2817">
            <v>568.39</v>
          </cell>
          <cell r="F2817" t="str">
            <v>EMLURB</v>
          </cell>
        </row>
        <row r="2818">
          <cell r="A2818" t="str">
            <v/>
          </cell>
          <cell r="D2818">
            <v>0</v>
          </cell>
        </row>
        <row r="2819">
          <cell r="A2819" t="str">
            <v>18.27.045</v>
          </cell>
          <cell r="B2819" t="str">
            <v>FORNECIMENTO DE CABO DE COBRE, ENCORDOAMENTO CLASSE 2,ISOLAMENTO DE PVC 70 C,TIPO BWF,750V FOREPLAST OU SIMILAR,SM-6MM2,PARA QUATRO LANCES DE REDE, INCLUSIVE ARMACAO SECUNDARIA B4, ISOLADORES,PARAFUSOS, BRACADEIRAS REDONDAS DE FERRO GALV. A FOGO,EQUIPAMEN</v>
          </cell>
          <cell r="C2819" t="str">
            <v>Un</v>
          </cell>
          <cell r="D2819">
            <v>861.26250000000005</v>
          </cell>
          <cell r="E2819">
            <v>689.01</v>
          </cell>
          <cell r="F2819" t="str">
            <v>EMLURB</v>
          </cell>
        </row>
        <row r="2820">
          <cell r="A2820" t="str">
            <v/>
          </cell>
          <cell r="D2820">
            <v>0</v>
          </cell>
        </row>
        <row r="2821">
          <cell r="A2821" t="str">
            <v>18.27.046</v>
          </cell>
          <cell r="B2821" t="str">
            <v>FORNECIMENTO DE CABO DE COBRE, ENCORDOAMENTO CLASSE 2,ISOLAMENTO DE PVC 70 C,TIPO BWF,750V FOREPLAST OU SIMILAR,SM-6MM2,PARA UM LANCE DE REDE,INCLUSIVE EQUIPAMENTO E INSTALACAO.</v>
          </cell>
          <cell r="C2821" t="str">
            <v>Un</v>
          </cell>
          <cell r="D2821">
            <v>265.98750000000001</v>
          </cell>
          <cell r="E2821">
            <v>212.79</v>
          </cell>
          <cell r="F2821" t="str">
            <v>EMLURB</v>
          </cell>
        </row>
        <row r="2822">
          <cell r="A2822" t="str">
            <v/>
          </cell>
          <cell r="D2822">
            <v>0</v>
          </cell>
        </row>
        <row r="2823">
          <cell r="A2823" t="str">
            <v>18.27.047</v>
          </cell>
          <cell r="B2823" t="str">
            <v>FORNECIMENTO DE CABO DE COBRE, ENCORDOAMENTO CLASSE 2,ISOLAMENTO DE PVC 70 C,TIPO BWF,750V FOREPLAST OU SIMILAR, SM-6MM2, PARA DOIS LANCES DE REDE,INCLUSIVE EQUIPAMENTO E INSTALACAO.</v>
          </cell>
          <cell r="C2823" t="str">
            <v>Un</v>
          </cell>
          <cell r="D2823">
            <v>406.61250000000001</v>
          </cell>
          <cell r="E2823">
            <v>325.29000000000002</v>
          </cell>
          <cell r="F2823" t="str">
            <v>EMLURB</v>
          </cell>
        </row>
        <row r="2824">
          <cell r="A2824" t="str">
            <v/>
          </cell>
          <cell r="D2824">
            <v>0</v>
          </cell>
        </row>
        <row r="2825">
          <cell r="A2825" t="str">
            <v>18.27.048</v>
          </cell>
          <cell r="B2825" t="str">
            <v>FORNECIMENTO DE CABO DE COBRE, ENCORDOAMENTO CLASSE 2,ISOLAMENTO DE PVC 70 C,TIPO BWF,750V FOREPLAST OU SIMILAR, SM-6MM2, PARA TRES LANCES DE REDE,INCLUSIVE EQUIPAMENTO E INSTALACAO.</v>
          </cell>
          <cell r="C2825" t="str">
            <v>Un</v>
          </cell>
          <cell r="D2825">
            <v>609.91250000000002</v>
          </cell>
          <cell r="E2825">
            <v>487.93</v>
          </cell>
          <cell r="F2825" t="str">
            <v>EMLURB</v>
          </cell>
        </row>
        <row r="2826">
          <cell r="A2826" t="str">
            <v/>
          </cell>
          <cell r="D2826">
            <v>0</v>
          </cell>
        </row>
        <row r="2827">
          <cell r="A2827" t="str">
            <v>18.27.049</v>
          </cell>
          <cell r="B2827" t="str">
            <v>FORNECIMENTO DE CABO DE COBRE, ENCORDOAMENTO CLASSE 2.ISOLAMENTO DE PVC 70 C,TIPO BWF,750V FOREPLAST OU SIMILAR, SM-6MM2, PARA QUATRO LANCES DE REDE, INCLUSIVE EQUIPAMENTO E INSTALAÇÃO.</v>
          </cell>
          <cell r="C2827" t="str">
            <v>Un</v>
          </cell>
          <cell r="D2827">
            <v>750.53749999999991</v>
          </cell>
          <cell r="E2827">
            <v>600.42999999999995</v>
          </cell>
          <cell r="F2827" t="str">
            <v>EMLURB</v>
          </cell>
        </row>
        <row r="2828">
          <cell r="A2828" t="str">
            <v/>
          </cell>
          <cell r="D2828">
            <v>0</v>
          </cell>
        </row>
        <row r="2829">
          <cell r="A2829" t="str">
            <v>18.27.050</v>
          </cell>
          <cell r="B2829" t="str">
            <v>FORNECIMENTO DE CABO DE COBRE, ENCORDOAMENTO CLASSE 2,ISOLAMENTO DE PVC 70 C,TIPO BWF,750V FOREPLAST OU SIMILAR, SM-10MM2, PARA UM LANCE DE REDE,INCLUSIVE ARMACAO SECUNDARIA B1,ISOLADOR, PARAFUSOS, BRACADEIRA REDONDA DE FERRO GALV. A FOGO,EQUIPAMENTO E IN</v>
          </cell>
          <cell r="C2829" t="str">
            <v>Un</v>
          </cell>
          <cell r="D2829">
            <v>473.76249999999999</v>
          </cell>
          <cell r="E2829">
            <v>379.01</v>
          </cell>
          <cell r="F2829" t="str">
            <v>EMLURB</v>
          </cell>
        </row>
        <row r="2830">
          <cell r="A2830" t="str">
            <v/>
          </cell>
          <cell r="D2830">
            <v>0</v>
          </cell>
        </row>
        <row r="2831">
          <cell r="A2831" t="str">
            <v>18.27.051</v>
          </cell>
          <cell r="B2831" t="str">
            <v>FORNECIMENTO DE CABO DE COBRE, ENCORDOAMENTO CLASSE 2,ISOLAMENTO DE PVC 70 C,TIPO BWF,750V FOREPLAST OU SIMILAR, SM-10MM2, PARA DOIS LANCES DE REDE, INCLUSIVE ARMACAO SECUNDARIA B2, ISOLADORES, PARAFUSOS, BRACADEIRA REDONDA DE FERRO GALV. A FOGO,EQUIPAMEN</v>
          </cell>
          <cell r="C2831" t="str">
            <v>Un</v>
          </cell>
          <cell r="D2831">
            <v>782.97500000000002</v>
          </cell>
          <cell r="E2831">
            <v>626.38</v>
          </cell>
          <cell r="F2831" t="str">
            <v>EMLURB</v>
          </cell>
        </row>
        <row r="2832">
          <cell r="A2832" t="str">
            <v/>
          </cell>
          <cell r="D2832">
            <v>0</v>
          </cell>
        </row>
        <row r="2833">
          <cell r="A2833" t="str">
            <v>18.27.052</v>
          </cell>
          <cell r="B2833" t="str">
            <v>FORNECIMENTO DE CABO DE COBRE, ENCORDOAMENTO CLASSE 2,ISOLAMENTO DE PVC 70 C,TIPO BWF,750V FOREPLAST OU SIMILAR, SM-10MM2, PARA TRES LANCES DE REDE, INCLUSIVE ARMACAO SECUNDARIA B3, ISOLADORES, PARAFUSOS,BRACADEIRAS REDONDAS DE FERRO GALV. A FOGO,EQUIPAME</v>
          </cell>
          <cell r="C2833" t="str">
            <v>Un</v>
          </cell>
          <cell r="D2833">
            <v>1189.7375</v>
          </cell>
          <cell r="E2833">
            <v>951.79</v>
          </cell>
          <cell r="F2833" t="str">
            <v>EMLURB</v>
          </cell>
        </row>
        <row r="2834">
          <cell r="A2834" t="str">
            <v/>
          </cell>
          <cell r="D2834">
            <v>0</v>
          </cell>
        </row>
        <row r="2835">
          <cell r="A2835" t="str">
            <v>18.27.053</v>
          </cell>
          <cell r="B2835" t="str">
            <v>FORNECIMENTO DE CABO DE COBRE, ENCORDOAMENTO CLASSE 2,ISOLAMENTO DE PVC 70 C,TIPO BWF,750V FOREPLAST OU SIMILAR, SM-10MM2, PARA QUATRO LANCES DE REDE, INCLUSIVE ARMACAO SECUNDARIA B4, ISOLADORES, PARAFUSOS,BRACADEIRAS REDONDAS DE FERRO GALV. A FOGO,EQUIPA</v>
          </cell>
          <cell r="C2835" t="str">
            <v>Un</v>
          </cell>
          <cell r="D2835">
            <v>1500.2625</v>
          </cell>
          <cell r="E2835">
            <v>1200.21</v>
          </cell>
          <cell r="F2835" t="str">
            <v>EMLURB</v>
          </cell>
        </row>
        <row r="2836">
          <cell r="A2836" t="str">
            <v/>
          </cell>
          <cell r="D2836">
            <v>0</v>
          </cell>
        </row>
        <row r="2837">
          <cell r="A2837" t="str">
            <v>18.27.054</v>
          </cell>
          <cell r="B2837" t="str">
            <v>FORNECIMENTO DE CABO DE COBRE, ENCORDOAMENTO CLASSE 2,ISOLAMENTO DE PVC 70 C,TIPO BWF,750V FOREPLAST OU SIMILAR, SM-10MM2, PARA UM LANCE DE REDE, INCLUSIVE EQUIPAMENTO E INSTALACAO.</v>
          </cell>
          <cell r="C2837" t="str">
            <v>Un</v>
          </cell>
          <cell r="D2837">
            <v>425.73749999999995</v>
          </cell>
          <cell r="E2837">
            <v>340.59</v>
          </cell>
          <cell r="F2837" t="str">
            <v>EMLURB</v>
          </cell>
        </row>
        <row r="2838">
          <cell r="A2838" t="str">
            <v/>
          </cell>
          <cell r="D2838">
            <v>0</v>
          </cell>
        </row>
        <row r="2839">
          <cell r="A2839" t="str">
            <v>18.27.055</v>
          </cell>
          <cell r="B2839" t="str">
            <v>FORNECIMENTO DE CABO DE COBRE, ENCORDOAMENTO CLASSE 2,ISOLAMENTO DE PVC 70 C,TIPO BWF,750V FOREPLAST OU SIMILAR, SM-10MM2, PARA DOIS LANCES DE REDE, INCLUSIVE EQUIPAMENTO E INSTALACAO.</v>
          </cell>
          <cell r="C2839" t="str">
            <v>Un</v>
          </cell>
          <cell r="D2839">
            <v>726.11249999999995</v>
          </cell>
          <cell r="E2839">
            <v>580.89</v>
          </cell>
          <cell r="F2839" t="str">
            <v>EMLURB</v>
          </cell>
        </row>
        <row r="2840">
          <cell r="A2840" t="str">
            <v/>
          </cell>
          <cell r="D2840">
            <v>0</v>
          </cell>
        </row>
        <row r="2841">
          <cell r="A2841" t="str">
            <v>18.27.056</v>
          </cell>
          <cell r="B2841" t="str">
            <v>FORNECIMENTO DE CABO DE COBRE, ENCORDOAMENTO CLASSE 2,ISOLAMENTO DE PVC 70 C,TIPO BWF,750V FOREPLAST OU SIMILAR, SM-10MM2, PARA TRES LANCES DE REDE, INCLUSIVE EQUIPAMENTO E INSTALACAO.</v>
          </cell>
          <cell r="C2841" t="str">
            <v>Un</v>
          </cell>
          <cell r="D2841">
            <v>1089.1625000000001</v>
          </cell>
          <cell r="E2841">
            <v>871.33</v>
          </cell>
          <cell r="F2841" t="str">
            <v>EMLURB</v>
          </cell>
        </row>
        <row r="2842">
          <cell r="A2842" t="str">
            <v/>
          </cell>
          <cell r="D2842">
            <v>0</v>
          </cell>
        </row>
        <row r="2843">
          <cell r="A2843" t="str">
            <v>18.27.057</v>
          </cell>
          <cell r="B2843" t="str">
            <v>FORNECIMENTO DE CABO DE COBRE, ENCORDOAMENTO CLASSE 2,ISOLAMENTO DE PVC 70 C,TIPO BWF,750V FOREPLAST OU SIMILAR, SM-10MM2, PARA QUATRO LANCES DE REDE, INCLUSIVE EQUIPAMENTO E INSTALACAO.</v>
          </cell>
          <cell r="C2843" t="str">
            <v>Un</v>
          </cell>
          <cell r="D2843">
            <v>1389.5375000000001</v>
          </cell>
          <cell r="E2843">
            <v>1111.6300000000001</v>
          </cell>
          <cell r="F2843" t="str">
            <v>EMLURB</v>
          </cell>
        </row>
        <row r="2844">
          <cell r="A2844" t="str">
            <v/>
          </cell>
          <cell r="D2844">
            <v>0</v>
          </cell>
        </row>
        <row r="2845">
          <cell r="A2845" t="str">
            <v>18.27.058</v>
          </cell>
          <cell r="B2845" t="str">
            <v>FORNECIMENTO DE CABO DE COBRE, ENCORDOAMENTO CLASSE 2,ISOLAMENTO DE PVC 70 C,TIPO BWF,750V FOREPLAST OU SIMILAR, SM-16MM2, PARA UM LANCE DE REDE,INCLUSIVE ARMACAO SECUNDARIA B1,ISOLADOR, PARAFUSOS, BRACADEIRA REDONDA DE FERRO GALV. A FOGO,EQUIPAMENTO E IN</v>
          </cell>
          <cell r="C2845" t="str">
            <v>Un</v>
          </cell>
          <cell r="D2845">
            <v>612.70000000000005</v>
          </cell>
          <cell r="E2845">
            <v>490.16</v>
          </cell>
          <cell r="F2845" t="str">
            <v>EMLURB</v>
          </cell>
        </row>
        <row r="2846">
          <cell r="A2846" t="str">
            <v/>
          </cell>
          <cell r="D2846">
            <v>0</v>
          </cell>
        </row>
        <row r="2847">
          <cell r="A2847" t="str">
            <v>18.27.059</v>
          </cell>
          <cell r="B2847" t="str">
            <v>FORNECIMENTO DE CABO DE COBRE, ENCORDOAMENTO CLASSE 2,ISOLAMENTO DE PVC 70 C,TIPO BWF,750V FOREPLAST OU SIMILAR, SM-16MM2, PARA DOIS LANCES DE REDE, INCLUSIVE ARMACAO SECUNDARIA B2 ISOLADORES, PARAFUSOS, BRACADEIRA REDONDA DE FERRO GALV. A FOGO,EQUIPAMENT</v>
          </cell>
          <cell r="C2847" t="str">
            <v>Un</v>
          </cell>
          <cell r="D2847">
            <v>1060.8499999999999</v>
          </cell>
          <cell r="E2847">
            <v>848.68</v>
          </cell>
          <cell r="F2847" t="str">
            <v>EMLURB</v>
          </cell>
        </row>
        <row r="2848">
          <cell r="A2848" t="str">
            <v/>
          </cell>
          <cell r="D2848">
            <v>0</v>
          </cell>
        </row>
        <row r="2849">
          <cell r="A2849" t="str">
            <v>18.27.060</v>
          </cell>
          <cell r="B2849" t="str">
            <v>FORNECIMENTO DE CABO DE COBRE, ENCORDOAMENTO CLASSE 2,ISOLAMENTO DE PVC 70 C,TIPO BWF,750V FOREPLAST OU SIMILAR, SM-16MM2, PARA TRES LANCES DE REDE, INCLUSIVE ARMACAO SECUNDARIA B3, ISOLADORES, PARAFUSOS,BRACADEIRAS REDONDAS DE FERRO GALV. A FOGO,EQUIPAME</v>
          </cell>
          <cell r="C2849" t="str">
            <v>Un</v>
          </cell>
          <cell r="D2849">
            <v>1606.55</v>
          </cell>
          <cell r="E2849">
            <v>1285.24</v>
          </cell>
          <cell r="F2849" t="str">
            <v>EMLURB</v>
          </cell>
        </row>
        <row r="2850">
          <cell r="A2850" t="str">
            <v/>
          </cell>
          <cell r="D2850">
            <v>0</v>
          </cell>
        </row>
        <row r="2851">
          <cell r="A2851" t="str">
            <v>18.27.061</v>
          </cell>
          <cell r="B2851" t="str">
            <v>FORNECIMENTO DE CABO DE COBRE, ENCORDOAMENTO CLASSE 2,ISOLAMENTO DE PVC 70 C,TIPO BWF,750V FOREPLAST OU SIMILAR, SM-16MM2, PARA QUATRO LANCES DE REDE, INCLUSIVE ARMACAO SECUNDARIA B4, ISOLADORES,PARAFUSOS, BRACADEIRAS REDONDAS DE FERRO GALV. A FOGO,EQUIPA</v>
          </cell>
          <cell r="C2851" t="str">
            <v>Un</v>
          </cell>
          <cell r="D2851">
            <v>2056.0124999999998</v>
          </cell>
          <cell r="E2851">
            <v>1644.81</v>
          </cell>
          <cell r="F2851" t="str">
            <v>EMLURB</v>
          </cell>
        </row>
        <row r="2852">
          <cell r="A2852" t="str">
            <v/>
          </cell>
          <cell r="D2852">
            <v>0</v>
          </cell>
        </row>
        <row r="2853">
          <cell r="A2853" t="str">
            <v>18.27.062</v>
          </cell>
          <cell r="B2853" t="str">
            <v>FORNECIMENTO DE CABO DE COBRE, ENCORDOAMENTO CLASSE 2,ISOLAMENTO DE PVC 70 C,TIPO BWF,750V FOREPLAST OU SIMILAR, SM-16MM2, PARA UM LANCE DE REDE,INCLUSIVE EQUIPAMENTO E INSTALACAO.</v>
          </cell>
          <cell r="C2853" t="str">
            <v>Un</v>
          </cell>
          <cell r="D2853">
            <v>564.67499999999995</v>
          </cell>
          <cell r="E2853">
            <v>451.74</v>
          </cell>
          <cell r="F2853" t="str">
            <v>EMLURB</v>
          </cell>
        </row>
        <row r="2854">
          <cell r="A2854" t="str">
            <v/>
          </cell>
          <cell r="D2854">
            <v>0</v>
          </cell>
        </row>
        <row r="2855">
          <cell r="A2855" t="str">
            <v>18.27.063</v>
          </cell>
          <cell r="B2855" t="str">
            <v>FORNECIMENTO DE CABO DE COBRE, ENCORDOAMENTO CLASSE 2,ISOLAMENTO DE PVC 70 C,TIPO BWF,750V FOREPLAST OU SIMILAR, SM-16MM2,PARA DOIS LANCES DE REDE, INCLUSIVE EQUIPAMENTO E INSTALACAO.</v>
          </cell>
          <cell r="C2855" t="str">
            <v>Un</v>
          </cell>
          <cell r="D2855">
            <v>1003.9875000000001</v>
          </cell>
          <cell r="E2855">
            <v>803.19</v>
          </cell>
          <cell r="F2855" t="str">
            <v>EMLURB</v>
          </cell>
        </row>
        <row r="2856">
          <cell r="A2856" t="str">
            <v/>
          </cell>
          <cell r="D2856">
            <v>0</v>
          </cell>
        </row>
        <row r="2857">
          <cell r="A2857" t="str">
            <v>18.27.064</v>
          </cell>
          <cell r="B2857" t="str">
            <v>FORNECIMENTO DE CABO DE COBRE, ENCORDOAMENTO CLASSE 2,ISOLAMENTO DE PVC 70 C,TIPO BWF,750V FOREPLAST OU SIMILAR, SM-16MM2,PARA TRES LANCES DE REDE, INCLUSIVE EQUIPAMENTO E INSTALACAO.</v>
          </cell>
          <cell r="C2857" t="str">
            <v>Un</v>
          </cell>
          <cell r="D2857">
            <v>1505.9749999999999</v>
          </cell>
          <cell r="E2857">
            <v>1204.78</v>
          </cell>
          <cell r="F2857" t="str">
            <v>EMLURB</v>
          </cell>
        </row>
        <row r="2858">
          <cell r="A2858" t="str">
            <v/>
          </cell>
          <cell r="D2858">
            <v>0</v>
          </cell>
        </row>
        <row r="2859">
          <cell r="A2859" t="str">
            <v>18.27.065</v>
          </cell>
          <cell r="B2859" t="str">
            <v>FORNECIMENTO DE CABO DE COBRE, ENCORDOAMENTO CLASSE 2,ISOLAMENTO DE PVC 70 C,TIPO BWF,750V FOREPLAST OU SIMILAR, SM-16MM2,PARA QUATRO LANCES DE REDE, INCLUSIVE EQUIPAMENTO E INSTALACAO.</v>
          </cell>
          <cell r="C2859" t="str">
            <v>Un</v>
          </cell>
          <cell r="D2859">
            <v>1945.2874999999999</v>
          </cell>
          <cell r="E2859">
            <v>1556.23</v>
          </cell>
          <cell r="F2859" t="str">
            <v>EMLURB</v>
          </cell>
        </row>
        <row r="2860">
          <cell r="A2860" t="str">
            <v/>
          </cell>
          <cell r="D2860">
            <v>0</v>
          </cell>
        </row>
        <row r="2861">
          <cell r="A2861" t="str">
            <v>18.27.066</v>
          </cell>
          <cell r="B2861" t="str">
            <v>FORNECIMENTO DE CABO DE COBRE, ENCORDOAMENTO CLASSE 2,ISOLAMENTO DE PVC 70 C,TIPO BWF,750V FOREPLAST OU SIMILAR, SM-25MM2, PARA UM LANCE DE REDE,INCLUSIVE ARMACAO SECUNDARIA B1,ISOLADOR, PARAFUSOS, BRACADEIRA REDONDA DE FERRO GALV. A FOGO,EQUIPAMENTO E IN</v>
          </cell>
          <cell r="C2861" t="str">
            <v>Un</v>
          </cell>
          <cell r="D2861">
            <v>874.26249999999993</v>
          </cell>
          <cell r="E2861">
            <v>699.41</v>
          </cell>
          <cell r="F2861" t="str">
            <v>EMLURB</v>
          </cell>
        </row>
        <row r="2862">
          <cell r="A2862" t="str">
            <v/>
          </cell>
          <cell r="D2862">
            <v>0</v>
          </cell>
        </row>
        <row r="2863">
          <cell r="A2863" t="str">
            <v>18.27.067</v>
          </cell>
          <cell r="B2863" t="str">
            <v>FORNECIMENTO DE CABO DE COBRE, ENCORDOAMENTO CLASSE 2,ISOLAMENTO DE PVC 70 C,TIPO BWF,750V FOREPLAST OU SIMILAR, SM-25MM2, PARA DOIS LANCES DE REDE, INCLUSIVE ARMACAO SECUNDARIA B2, ISOLADORES, PARAFUSOS, BRACADEIRA REDONDA DE FERRO GALV. A FOGO,EQUIPAMEN</v>
          </cell>
          <cell r="C2863" t="str">
            <v>Un</v>
          </cell>
          <cell r="D2863">
            <v>1583.9750000000001</v>
          </cell>
          <cell r="E2863">
            <v>1267.18</v>
          </cell>
          <cell r="F2863" t="str">
            <v>EMLURB</v>
          </cell>
        </row>
        <row r="2864">
          <cell r="A2864" t="str">
            <v/>
          </cell>
          <cell r="D2864">
            <v>0</v>
          </cell>
        </row>
        <row r="2865">
          <cell r="A2865" t="str">
            <v>18.27.068</v>
          </cell>
          <cell r="B2865" t="str">
            <v>FORNECIMENTO DE CABO DE COBRE, ENCORDOAMENTO CLASSE 2,ISOLAMENTO DE PVC 70 C,TIPO BWF,750V FOREPLAST OU SIMILAR, SM-25MM2, PARA TRES LANCES DE REDE, INCLUSIVE ARMACAO SECUNDARIA B3, ISOLADORES,PARAFUSOS, BRACADEIRAS REDONDAS DE FERRO GALV. A FOGO,EQUIPAME</v>
          </cell>
          <cell r="C2865" t="str">
            <v>Un</v>
          </cell>
          <cell r="D2865">
            <v>2391.2375000000002</v>
          </cell>
          <cell r="E2865">
            <v>1912.99</v>
          </cell>
          <cell r="F2865" t="str">
            <v>EMLURB</v>
          </cell>
        </row>
        <row r="2866">
          <cell r="A2866" t="str">
            <v/>
          </cell>
          <cell r="D2866">
            <v>0</v>
          </cell>
        </row>
        <row r="2867">
          <cell r="A2867" t="str">
            <v>18.27.069</v>
          </cell>
          <cell r="B2867" t="str">
            <v>FORNECIMENTO DE CABO DE COBRE, ENCORDOAMENTO CLASSE 2,ISOLAMENTO DE PVC 70 C,TIPO BWF,750V FOREPLAST OU SIMILAR, SM-25MM2,PARA QUATRO LANCES DE REDE, INCLUSIVE ARMACAO SECUNDARIA B4, ISOLADORES,PARAFUSOS,BRACADEIRAS REDONDAS DE FERRO GALV. A FOGO,EQUIPAME</v>
          </cell>
          <cell r="C2867" t="str">
            <v>Un</v>
          </cell>
          <cell r="D2867">
            <v>3102.2624999999998</v>
          </cell>
          <cell r="E2867">
            <v>2481.81</v>
          </cell>
          <cell r="F2867" t="str">
            <v>EMLURB</v>
          </cell>
        </row>
        <row r="2868">
          <cell r="A2868" t="str">
            <v/>
          </cell>
          <cell r="D2868">
            <v>0</v>
          </cell>
        </row>
        <row r="2869">
          <cell r="A2869" t="str">
            <v>18.27.070</v>
          </cell>
          <cell r="B2869" t="str">
            <v>FORNECIMENTO DE CABO DE COBRE, ENCORDOAMENTO CLASSE 2,ISOLAMENTO DE PVC 70 C,TIPO BWF,750V FOREPLAST OU SIMILAR, SM-25MM2, PARA UM LANCE DE REDE,INCLUSIVE EQUIPAMENTO E INSTALACAO.</v>
          </cell>
          <cell r="C2869" t="str">
            <v>Un</v>
          </cell>
          <cell r="D2869">
            <v>826.23749999999995</v>
          </cell>
          <cell r="E2869">
            <v>660.99</v>
          </cell>
          <cell r="F2869" t="str">
            <v>EMLURB</v>
          </cell>
        </row>
        <row r="2870">
          <cell r="A2870" t="str">
            <v/>
          </cell>
          <cell r="D2870">
            <v>0</v>
          </cell>
        </row>
        <row r="2871">
          <cell r="A2871" t="str">
            <v>18.27.071</v>
          </cell>
          <cell r="B2871" t="str">
            <v>FORNECIMENTO DE CABO DE COBRE, ENCORDOAMENTO CLASSE 2,ISOLAMENTO DE PVC 70 C,TIPO BWF,750V FOREPLAST OU SIMILAR, SM-25MM2, PARA DOIS LANCES DE REDE, INCLUSIVE EQUIPAMENTO E INSTALACAO.</v>
          </cell>
          <cell r="C2871" t="str">
            <v>Un</v>
          </cell>
          <cell r="D2871">
            <v>1527.1125000000002</v>
          </cell>
          <cell r="E2871">
            <v>1221.69</v>
          </cell>
          <cell r="F2871" t="str">
            <v>EMLURB</v>
          </cell>
        </row>
        <row r="2872">
          <cell r="A2872" t="str">
            <v/>
          </cell>
          <cell r="D2872">
            <v>0</v>
          </cell>
        </row>
        <row r="2873">
          <cell r="A2873" t="str">
            <v>18.27.072</v>
          </cell>
          <cell r="B2873" t="str">
            <v>FORNECIMENTO DE CABO DE COBRE, ENCORDOAMENTO CLASSE 2,ISOLAMENTO DE PVC 70 C,TIPO BWF,750V FOREPLAST OU SIMILAR, SM-25MM2, PARA TRES LANCES DE REDE, INCLUSIVE EQUIPAMENTO E INSTALACAO.</v>
          </cell>
          <cell r="C2873" t="str">
            <v>Un</v>
          </cell>
          <cell r="D2873">
            <v>2290.6624999999999</v>
          </cell>
          <cell r="E2873">
            <v>1832.53</v>
          </cell>
          <cell r="F2873" t="str">
            <v>EMLURB</v>
          </cell>
        </row>
        <row r="2874">
          <cell r="A2874" t="str">
            <v/>
          </cell>
          <cell r="D2874">
            <v>0</v>
          </cell>
        </row>
        <row r="2875">
          <cell r="A2875" t="str">
            <v>18.27.073</v>
          </cell>
          <cell r="B2875" t="str">
            <v>FORNECIMENTO DE CABO DE COBRE, ENCORDOAMENTO CLASSE 2,ISOLAMENTO DE PVC 70 C,TIPO BWF,750V FOREPLAST OU SIMILAR, SM-25MM2,PARA QUATRO LANCES DE REDE, INCLUSIVE EQUIPAMENTO E INSTALACAO.</v>
          </cell>
          <cell r="C2875" t="str">
            <v>Un</v>
          </cell>
          <cell r="D2875">
            <v>2991.5374999999999</v>
          </cell>
          <cell r="E2875">
            <v>2393.23</v>
          </cell>
          <cell r="F2875" t="str">
            <v>EMLURB</v>
          </cell>
        </row>
        <row r="2876">
          <cell r="A2876" t="str">
            <v/>
          </cell>
          <cell r="D2876">
            <v>0</v>
          </cell>
        </row>
        <row r="2877">
          <cell r="A2877" t="str">
            <v>18.27.074</v>
          </cell>
          <cell r="B2877" t="str">
            <v>FORNECIMENTO DE FIO DE COBRE NU, TEMPERA MEIO DURO, CLASSE 1A, SM-10MM2, PARA UM LANCE DE REDE, INCLUSIVE ARMACAO SECUNDARIA B1, ISOLADOR, PARAFUSOS, BRACADEIRA REDONDA DE FERRO GALV. A FOGO, ANDAIME E INSTALACAO.</v>
          </cell>
          <cell r="C2877" t="str">
            <v>Un</v>
          </cell>
          <cell r="D2877">
            <v>181.83750000000001</v>
          </cell>
          <cell r="E2877">
            <v>145.47</v>
          </cell>
          <cell r="F2877" t="str">
            <v>EMLURB</v>
          </cell>
        </row>
        <row r="2878">
          <cell r="A2878" t="str">
            <v/>
          </cell>
          <cell r="D2878">
            <v>0</v>
          </cell>
        </row>
        <row r="2879">
          <cell r="A2879" t="str">
            <v>18.27.075</v>
          </cell>
          <cell r="B2879" t="str">
            <v>FORNECIMENTO DE FIO DE COBRE NU, TEMPERA MEIO DURO, CLASSE 1A,SM-10MM2 PARA DOIS LANCES DE REDE, INCLUSIVE ARMACAO SECUNDARIA B2, ISOLADORES, PARAFUSOS, BRACADEIRA REDONDA DE FERRO GALV. A FOGO, ANDAIME E INSTALACAO.</v>
          </cell>
          <cell r="C2879" t="str">
            <v>Un</v>
          </cell>
          <cell r="D2879">
            <v>303.17500000000001</v>
          </cell>
          <cell r="E2879">
            <v>242.54</v>
          </cell>
          <cell r="F2879" t="str">
            <v>EMLURB</v>
          </cell>
        </row>
        <row r="2880">
          <cell r="A2880" t="str">
            <v/>
          </cell>
          <cell r="D2880">
            <v>0</v>
          </cell>
        </row>
        <row r="2881">
          <cell r="A2881" t="str">
            <v>18.27.076</v>
          </cell>
          <cell r="B2881" t="str">
            <v>FORNECIMENTO DE FIO DE COBRE NU, TEMPERA MEIO DURO, CLASSE 1A, SM-10MM2, PARA TRES LANCES DE REDE, INCLUSIVE ARMACAO SECUNDARIA B3, ISOLADORES, PARAFUSOS, BRACADEIRAS REDONDAS DE FERRO GALV. A FOGO, ANDAIME E INSTALACAO.</v>
          </cell>
          <cell r="C2881" t="str">
            <v>Un</v>
          </cell>
          <cell r="D2881">
            <v>470.67500000000001</v>
          </cell>
          <cell r="E2881">
            <v>376.54</v>
          </cell>
          <cell r="F2881" t="str">
            <v>EMLURB</v>
          </cell>
        </row>
        <row r="2882">
          <cell r="A2882" t="str">
            <v/>
          </cell>
          <cell r="D2882">
            <v>0</v>
          </cell>
        </row>
        <row r="2883">
          <cell r="A2883" t="str">
            <v>18.27.077</v>
          </cell>
          <cell r="B2883" t="str">
            <v>FORNECIMENTO DE FIO DE COBRE NU, TEMPERA MEIO DURO, CLASSE 1A, SM-10MM2, PARA QUATRO LANCES DE REDE, INCLUSIVE ARMACAO SECUNDARIA B4, ISOLADORES, PARAFUSOS, BRACADEIRAS REDONDAS DE FERRO GALV. A FOGO, ANDAIME E INSTALACAO.</v>
          </cell>
          <cell r="C2883" t="str">
            <v>Un</v>
          </cell>
          <cell r="D2883">
            <v>593.32500000000005</v>
          </cell>
          <cell r="E2883">
            <v>474.66</v>
          </cell>
          <cell r="F2883" t="str">
            <v>EMLURB</v>
          </cell>
        </row>
        <row r="2884">
          <cell r="A2884" t="str">
            <v/>
          </cell>
          <cell r="D2884">
            <v>0</v>
          </cell>
        </row>
        <row r="2885">
          <cell r="A2885" t="str">
            <v>18.27.078</v>
          </cell>
          <cell r="B2885" t="str">
            <v>FORNECIMENTO DE FIO DE COBRE NU, TEMPERA MEIO DURO, CLASSE 1A, SM-10MM2, PARA UM LANCE DE REDE, INCLUSIVE ANDAIME E INSTALACAO.</v>
          </cell>
          <cell r="C2885" t="str">
            <v>Un</v>
          </cell>
          <cell r="D2885">
            <v>133.8125</v>
          </cell>
          <cell r="E2885">
            <v>107.05</v>
          </cell>
          <cell r="F2885" t="str">
            <v>EMLURB</v>
          </cell>
        </row>
        <row r="2886">
          <cell r="A2886" t="str">
            <v/>
          </cell>
          <cell r="D2886">
            <v>0</v>
          </cell>
        </row>
        <row r="2887">
          <cell r="A2887" t="str">
            <v>18.27.079</v>
          </cell>
          <cell r="B2887" t="str">
            <v>FORNECIMENTO DE FIO DE COBRE NU, TEMPERA MEIO DURO, CLASSE 1A, SM-10MM2, PARA DOIS LANCES DE REDE, INCLUSIVE ANDAIME E INSTALACAO.</v>
          </cell>
          <cell r="C2887" t="str">
            <v>Un</v>
          </cell>
          <cell r="D2887">
            <v>246.3125</v>
          </cell>
          <cell r="E2887">
            <v>197.05</v>
          </cell>
          <cell r="F2887" t="str">
            <v>EMLURB</v>
          </cell>
        </row>
        <row r="2888">
          <cell r="A2888" t="str">
            <v/>
          </cell>
          <cell r="D2888">
            <v>0</v>
          </cell>
        </row>
        <row r="2889">
          <cell r="A2889" t="str">
            <v>18.27.080</v>
          </cell>
          <cell r="B2889" t="str">
            <v>FORNECIMENTO DE FIO DE COBRE NU, TEMPERA MEIO DURO, CLASSE 1A, SM-10MM2, PARA TRES LANCES DE REDE, INCLUSIVE ANDAIME E INSTALACAO.</v>
          </cell>
          <cell r="C2889" t="str">
            <v>Un</v>
          </cell>
          <cell r="D2889">
            <v>370.09999999999997</v>
          </cell>
          <cell r="E2889">
            <v>296.08</v>
          </cell>
          <cell r="F2889" t="str">
            <v>EMLURB</v>
          </cell>
        </row>
        <row r="2890">
          <cell r="A2890" t="str">
            <v/>
          </cell>
          <cell r="D2890">
            <v>0</v>
          </cell>
        </row>
        <row r="2891">
          <cell r="A2891" t="str">
            <v>18.27.081</v>
          </cell>
          <cell r="B2891" t="str">
            <v>FORNECIMENTO DE FIO DE COBRE NU, TEMPERA MEIO DURO, CLASSE 1A, SM-10MM2, PARA QUATRO LANCES DE REDE, INCLUSIVE ANDAIME E INSTALACAO.</v>
          </cell>
          <cell r="C2891" t="str">
            <v>Un</v>
          </cell>
          <cell r="D2891">
            <v>482.59999999999997</v>
          </cell>
          <cell r="E2891">
            <v>386.08</v>
          </cell>
          <cell r="F2891" t="str">
            <v>EMLURB</v>
          </cell>
        </row>
        <row r="2892">
          <cell r="A2892" t="str">
            <v/>
          </cell>
          <cell r="D2892">
            <v>0</v>
          </cell>
        </row>
        <row r="2893">
          <cell r="A2893" t="str">
            <v>18.27.082</v>
          </cell>
          <cell r="B2893" t="str">
            <v>FORNECIMENTO DE FIO DE COBRE NU, TEMPERA MEIO DURO, CLASSE 1A, SM-16MM2, PARA UM LANCE DE REDE, INCLUSIVE ARMACAO SECUNDARIA B1, ISOLADOR, PARAFUSOS, BRACADEIRA REDONDA DE FERRO GALV. A FOGO, ANDAIME E INSTALACAO.</v>
          </cell>
          <cell r="C2893" t="str">
            <v>Un</v>
          </cell>
          <cell r="D2893">
            <v>260.7</v>
          </cell>
          <cell r="E2893">
            <v>208.56</v>
          </cell>
          <cell r="F2893" t="str">
            <v>EMLURB</v>
          </cell>
        </row>
        <row r="2894">
          <cell r="A2894" t="str">
            <v/>
          </cell>
          <cell r="D2894">
            <v>0</v>
          </cell>
        </row>
        <row r="2895">
          <cell r="A2895" t="str">
            <v>18.27.083</v>
          </cell>
          <cell r="B2895" t="str">
            <v>FORNECIMENTO DE FIO DE COBRE NU, TEMPERA MEIO DURO, CLASSE 1A, SM-16MM2, PARA DOIS LANCES DE REDE, INCLUSIVE ARMACAO SECUNDARIA B2, ISOLADORES, PARAFUSOS, BRACADEIRA REDONDA DE FERRO GALV, A FOGO, ANDAIME E INSTALACAO.</v>
          </cell>
          <cell r="C2895" t="str">
            <v>Un</v>
          </cell>
          <cell r="D2895">
            <v>460.90000000000003</v>
          </cell>
          <cell r="E2895">
            <v>368.72</v>
          </cell>
          <cell r="F2895" t="str">
            <v>EMLURB</v>
          </cell>
        </row>
        <row r="2896">
          <cell r="A2896" t="str">
            <v/>
          </cell>
          <cell r="D2896">
            <v>0</v>
          </cell>
        </row>
        <row r="2897">
          <cell r="A2897" t="str">
            <v>18.27.084</v>
          </cell>
          <cell r="B2897" t="str">
            <v>FORNECIMENTO DE FIO DE COBRE NU, TEMPERA MEIO DURO, CLASSE 1A, SM-16MM2, PARA TRES LANCES DE REDE, INCLUSIVE ARMACAO SECUNDARIA B3, ISOLADORES, PARAFUSOS, BRACADEIRAS REDONDAS DE FERRO GALV. A FOGO, ANDAIME E INSTALACAO.</v>
          </cell>
          <cell r="C2897" t="str">
            <v>Un</v>
          </cell>
          <cell r="D2897">
            <v>707.26249999999993</v>
          </cell>
          <cell r="E2897">
            <v>565.80999999999995</v>
          </cell>
          <cell r="F2897" t="str">
            <v>EMLURB</v>
          </cell>
        </row>
        <row r="2898">
          <cell r="A2898" t="str">
            <v/>
          </cell>
          <cell r="D2898">
            <v>0</v>
          </cell>
        </row>
        <row r="2899">
          <cell r="A2899" t="str">
            <v>18.27.085</v>
          </cell>
          <cell r="B2899" t="str">
            <v>FORNECIMENTO DE FIO DE COBRE NU, TEMPERA MEIO DURO, CLASSE 1A, SM-16MM2, PARA QUATRO LANCES DE REDE, INCLUSIVE ARMACAO SECUNDARIA B4, ISOLADORES, PARAFUSOS, BRACADEIRAS REDONDAS DE FERRO GALV. A FOGO, ANDAIME E INSTALACAO.</v>
          </cell>
          <cell r="C2899" t="str">
            <v>Un</v>
          </cell>
          <cell r="D2899">
            <v>908.77499999999998</v>
          </cell>
          <cell r="E2899">
            <v>727.02</v>
          </cell>
          <cell r="F2899" t="str">
            <v>EMLURB</v>
          </cell>
        </row>
        <row r="2900">
          <cell r="A2900" t="str">
            <v/>
          </cell>
          <cell r="D2900">
            <v>0</v>
          </cell>
        </row>
        <row r="2901">
          <cell r="A2901" t="str">
            <v>18.27.086</v>
          </cell>
          <cell r="B2901" t="str">
            <v>FORNECIMENTO DE FIO DE COBRE NU, TEMPERA MEIO DURO, CLASSE 1A, SM-16MM2, PARA UM LANCE DE REDE, INCLUSIVE ANDAIME E INSTALACAO.</v>
          </cell>
          <cell r="C2901" t="str">
            <v>Un</v>
          </cell>
          <cell r="D2901">
            <v>212.67499999999998</v>
          </cell>
          <cell r="E2901">
            <v>170.14</v>
          </cell>
          <cell r="F2901" t="str">
            <v>EMLURB</v>
          </cell>
        </row>
        <row r="2902">
          <cell r="A2902" t="str">
            <v/>
          </cell>
          <cell r="D2902">
            <v>0</v>
          </cell>
        </row>
        <row r="2903">
          <cell r="A2903" t="str">
            <v>18.27.087</v>
          </cell>
          <cell r="B2903" t="str">
            <v>FORNECIMENTO DE FIO DE COBRE NU, TEMPERA MEIO DURO, CLASSE 1A, SM-16MM2, PARA DOIS LANCES DE REDE, INCLUSIVE ANDAIME E INSTALACAO.</v>
          </cell>
          <cell r="C2903" t="str">
            <v>Un</v>
          </cell>
          <cell r="D2903">
            <v>404.03750000000002</v>
          </cell>
          <cell r="E2903">
            <v>323.23</v>
          </cell>
          <cell r="F2903" t="str">
            <v>EMLURB</v>
          </cell>
        </row>
        <row r="2904">
          <cell r="A2904" t="str">
            <v/>
          </cell>
          <cell r="D2904">
            <v>0</v>
          </cell>
        </row>
        <row r="2905">
          <cell r="A2905" t="str">
            <v>18.27.088</v>
          </cell>
          <cell r="B2905" t="str">
            <v>FORNECIMENTO DE FIO DE COBRE NU, TEMPERA MEIO DURO, CLASSE 1A, SM-16MM2, PARA TRES LANCES DE REDE, INCLUSIVE ANDAIME E INSTALACAO.</v>
          </cell>
          <cell r="C2905" t="str">
            <v>Un</v>
          </cell>
          <cell r="D2905">
            <v>606.6875</v>
          </cell>
          <cell r="E2905">
            <v>485.35</v>
          </cell>
          <cell r="F2905" t="str">
            <v>EMLURB</v>
          </cell>
        </row>
        <row r="2906">
          <cell r="A2906" t="str">
            <v/>
          </cell>
          <cell r="D2906">
            <v>0</v>
          </cell>
        </row>
        <row r="2907">
          <cell r="A2907" t="str">
            <v>18.27.089</v>
          </cell>
          <cell r="B2907" t="str">
            <v>FORNECIMENTO DE FIO DE COBRE NU, TEMPERA MEIO DURO, CLASSE 1A, SM-16MM2, PARA QUATRO LANCES DE REDE, INCLUSIVE ANDAIME E INSTALACAO.</v>
          </cell>
          <cell r="C2907" t="str">
            <v>Un</v>
          </cell>
          <cell r="D2907">
            <v>798.05000000000007</v>
          </cell>
          <cell r="E2907">
            <v>638.44000000000005</v>
          </cell>
          <cell r="F2907" t="str">
            <v>EMLURB</v>
          </cell>
        </row>
        <row r="2908">
          <cell r="A2908" t="str">
            <v/>
          </cell>
          <cell r="D2908">
            <v>0</v>
          </cell>
        </row>
        <row r="2909">
          <cell r="A2909" t="str">
            <v>18.27.090</v>
          </cell>
          <cell r="B2909" t="str">
            <v>FORNECIMENTO DE CABO DE ALUMINIO COM ALMA DE ACO 10MM2 PARA UM LANCE DE REDE, INCLUSIVE ARMACAO SECUNDARIA B1, ISOLADOR, PARAFUSOS, BRACADEIRA REDONDA DE FERRO GALV. A FOGO, ANDAIME E INSTALACAO.</v>
          </cell>
          <cell r="C2909" t="str">
            <v>Un</v>
          </cell>
          <cell r="D2909">
            <v>169.33750000000001</v>
          </cell>
          <cell r="E2909">
            <v>135.47</v>
          </cell>
          <cell r="F2909" t="str">
            <v>EMLURB</v>
          </cell>
        </row>
        <row r="2910">
          <cell r="A2910" t="str">
            <v/>
          </cell>
          <cell r="D2910">
            <v>0</v>
          </cell>
        </row>
        <row r="2911">
          <cell r="A2911" t="str">
            <v>18.27.091</v>
          </cell>
          <cell r="B2911" t="str">
            <v>FORNECIMENTO DE CABO DE ALUMINIO COM ALMA DE AC0 10MM2 PARA DOIS LANCES DE REDE, INCLUSIVE ARMACAO SECUNDARIA B2, ISOLADORES, PARAFUSOS, BRACADEIRA REDONDA DE FERRO GALV. A FOGO, ANDAIME E INSTALACAO.</v>
          </cell>
          <cell r="C2911" t="str">
            <v>Un</v>
          </cell>
          <cell r="D2911">
            <v>278.17500000000001</v>
          </cell>
          <cell r="E2911">
            <v>222.54</v>
          </cell>
          <cell r="F2911" t="str">
            <v>EMLURB</v>
          </cell>
        </row>
        <row r="2912">
          <cell r="A2912" t="str">
            <v/>
          </cell>
          <cell r="D2912">
            <v>0</v>
          </cell>
        </row>
        <row r="2913">
          <cell r="A2913" t="str">
            <v>18.27.092</v>
          </cell>
          <cell r="B2913" t="str">
            <v>FORNECIMENTO DE CABO DE ALUMINIO COM ALMA DE ACO 10MM2 PARA TRES LANCES DE REDE, INCLUSIVE ARMACAO SECUNDARIA B3, ISOLADORES, PARAFUSOS, BRACADEIRAS REDONDAS DE FERRO GALV. A FOGO, ANDAIME E INSTALACAO.</v>
          </cell>
          <cell r="C2913" t="str">
            <v>Un</v>
          </cell>
          <cell r="D2913">
            <v>433.17500000000001</v>
          </cell>
          <cell r="E2913">
            <v>346.54</v>
          </cell>
          <cell r="F2913" t="str">
            <v>EMLURB</v>
          </cell>
        </row>
        <row r="2914">
          <cell r="A2914" t="str">
            <v/>
          </cell>
          <cell r="D2914">
            <v>0</v>
          </cell>
        </row>
        <row r="2915">
          <cell r="A2915" t="str">
            <v>18.27.093</v>
          </cell>
          <cell r="B2915" t="str">
            <v>FORNECIMENTO DE CABO DE ALUMINIO COM ALMA DE ACO 10MM2 PARA QUATRO LANCES DE REDE, INCLUSIVE ARMACAO SECUNDARIA B4, ISOLADORES, PARAFUSOS, BRACADEIRAS REDONDAS DE FERRO GALV. A FOGO, ANDAIME E INSTALACAO.</v>
          </cell>
          <cell r="C2915" t="str">
            <v>Un</v>
          </cell>
          <cell r="D2915">
            <v>543.32500000000005</v>
          </cell>
          <cell r="E2915">
            <v>434.66</v>
          </cell>
          <cell r="F2915" t="str">
            <v>EMLURB</v>
          </cell>
        </row>
        <row r="2916">
          <cell r="A2916" t="str">
            <v/>
          </cell>
          <cell r="D2916">
            <v>0</v>
          </cell>
        </row>
        <row r="2917">
          <cell r="A2917" t="str">
            <v>18.27.094</v>
          </cell>
          <cell r="B2917" t="str">
            <v>FORNECIMENTO DE CABO DE ALUMINIO COM ALMA DE ACO 10MM2 PARA UM LANCE DE REDE, INCLUSIVE ANDAIME E INSTALACAO.</v>
          </cell>
          <cell r="C2917" t="str">
            <v>Un</v>
          </cell>
          <cell r="D2917">
            <v>121.3125</v>
          </cell>
          <cell r="E2917">
            <v>97.05</v>
          </cell>
          <cell r="F2917" t="str">
            <v>EMLURB</v>
          </cell>
        </row>
        <row r="2918">
          <cell r="A2918" t="str">
            <v/>
          </cell>
          <cell r="D2918">
            <v>0</v>
          </cell>
        </row>
        <row r="2919">
          <cell r="A2919" t="str">
            <v>18.27.095</v>
          </cell>
          <cell r="B2919" t="str">
            <v>FORNECIMENTO DE CABO DE ALUMINIO COM ALMA DE ACO 10MM2 PARA DOIS LANCES DE REDE,INCLUSIVE ANDAIME E INSTALACAO.</v>
          </cell>
          <cell r="C2919" t="str">
            <v>Un</v>
          </cell>
          <cell r="D2919">
            <v>221.3125</v>
          </cell>
          <cell r="E2919">
            <v>177.05</v>
          </cell>
          <cell r="F2919" t="str">
            <v>EMLURB</v>
          </cell>
        </row>
        <row r="2920">
          <cell r="A2920" t="str">
            <v/>
          </cell>
          <cell r="D2920">
            <v>0</v>
          </cell>
        </row>
        <row r="2921">
          <cell r="A2921" t="str">
            <v>18.27.096</v>
          </cell>
          <cell r="B2921" t="str">
            <v>FORNECIMENTO DE CABO DE ALUMINIO COM ALMA DE ACO 10MM2 PARA TRES LANCES DE REDE, INCLUSIVE ANDAIME E INSTALACAO.</v>
          </cell>
          <cell r="C2921" t="str">
            <v>Un</v>
          </cell>
          <cell r="D2921">
            <v>332.59999999999997</v>
          </cell>
          <cell r="E2921">
            <v>266.08</v>
          </cell>
          <cell r="F2921" t="str">
            <v>EMLURB</v>
          </cell>
        </row>
        <row r="2922">
          <cell r="A2922" t="str">
            <v/>
          </cell>
          <cell r="D2922">
            <v>0</v>
          </cell>
        </row>
        <row r="2923">
          <cell r="A2923" t="str">
            <v>18.27.097</v>
          </cell>
          <cell r="B2923" t="str">
            <v>FORNECIMENTO DE CABO DE ALUMINIO COM ALMA DE ACO 10MM2 PARA QUATRO LANCES DE REDE, INCLUSIVE ANDAIME E INSTALACAO.</v>
          </cell>
          <cell r="C2923" t="str">
            <v>Un</v>
          </cell>
          <cell r="D2923">
            <v>432.59999999999997</v>
          </cell>
          <cell r="E2923">
            <v>346.08</v>
          </cell>
          <cell r="F2923" t="str">
            <v>EMLURB</v>
          </cell>
        </row>
        <row r="2924">
          <cell r="A2924" t="str">
            <v/>
          </cell>
          <cell r="D2924">
            <v>0</v>
          </cell>
        </row>
        <row r="2925">
          <cell r="A2925" t="str">
            <v>18.27.098</v>
          </cell>
          <cell r="B2925" t="str">
            <v>FORNECIMENTO DE CABO DE ALUMINIO COM ALMA DE ACO 16MM2 PARA UM LANCE DE REDE, INCLUSIVE ARMACAO SECUNDARIA B1, ISOLADOR, PARAFUSOS, BRACADEIRA REDONDA DE FERRO GALV. A FOGO, ANDAIME E INSTALACAO.</v>
          </cell>
          <cell r="C2925" t="str">
            <v>Un</v>
          </cell>
          <cell r="D2925">
            <v>196.77499999999998</v>
          </cell>
          <cell r="E2925">
            <v>157.41999999999999</v>
          </cell>
          <cell r="F2925" t="str">
            <v>EMLURB</v>
          </cell>
        </row>
        <row r="2926">
          <cell r="A2926" t="str">
            <v/>
          </cell>
          <cell r="D2926">
            <v>0</v>
          </cell>
        </row>
        <row r="2927">
          <cell r="A2927" t="str">
            <v>18.27.099</v>
          </cell>
          <cell r="B2927" t="str">
            <v>FORNECIMENTO DE CABO DE ALUMINIO COM ALMA DE ACO 16MM2 PARA DOIS LANCES DE REDE, INCLUSIVE ARMACAO SECUNDARIA B2, ISOLADORES, PARAFUSOS, BRACADEIRA REDONDA DE FERRO GALV. A FOGO, ANDAIME E INSTALACAO.</v>
          </cell>
          <cell r="C2927" t="str">
            <v>Un</v>
          </cell>
          <cell r="D2927">
            <v>333.05</v>
          </cell>
          <cell r="E2927">
            <v>266.44</v>
          </cell>
          <cell r="F2927" t="str">
            <v>EMLURB</v>
          </cell>
        </row>
        <row r="2928">
          <cell r="A2928" t="str">
            <v/>
          </cell>
          <cell r="D2928">
            <v>0</v>
          </cell>
        </row>
        <row r="2929">
          <cell r="A2929" t="str">
            <v>18.27.100</v>
          </cell>
          <cell r="B2929" t="str">
            <v>FORNECIMENTO DE CABO DE ALUMINIO COM ALMA DE ACO 16MM2 PARA TRES LANCES DE REDE, INCLUSIVE ARMACAO SECUNDARIA B3, ISOLADORES, PARAFUSOS, BRACADEIRAS REDONDAS DE FERRO GALV.A FOGO, ANDAIME E INSTALACAO.</v>
          </cell>
          <cell r="C2929" t="str">
            <v>Un</v>
          </cell>
          <cell r="D2929">
            <v>515.48749999999995</v>
          </cell>
          <cell r="E2929">
            <v>412.39</v>
          </cell>
          <cell r="F2929" t="str">
            <v>EMLURB</v>
          </cell>
        </row>
        <row r="2930">
          <cell r="A2930" t="str">
            <v/>
          </cell>
          <cell r="D2930">
            <v>0</v>
          </cell>
        </row>
        <row r="2931">
          <cell r="A2931" t="str">
            <v>18.27.101</v>
          </cell>
          <cell r="B2931" t="str">
            <v>FORNECIMENTO DE CABO DE ALUMINIO COM ALMA DE ACO 16MM2 PARA QUATRO LANCES DE REDE, INCLUSIVE ARMACAO SECUNDARIA B4, ISOLADORES, PARAFUSOS, BRACADEIRAS REDONDAS DE FERRO GALV. A FOGO, ANDAIME E INSTALACAO.</v>
          </cell>
          <cell r="C2931" t="str">
            <v>Un</v>
          </cell>
          <cell r="D2931">
            <v>653.07500000000005</v>
          </cell>
          <cell r="E2931">
            <v>522.46</v>
          </cell>
          <cell r="F2931" t="str">
            <v>EMLURB</v>
          </cell>
        </row>
        <row r="2932">
          <cell r="A2932" t="str">
            <v/>
          </cell>
          <cell r="D2932">
            <v>0</v>
          </cell>
        </row>
        <row r="2933">
          <cell r="A2933" t="str">
            <v>18.27.102</v>
          </cell>
          <cell r="B2933" t="str">
            <v>FORNECIMENTO DE CABO DE ALUMINIO COM ALMA DE ACO 16MM2 PARA UM LANCE DE REDE, INCLUSIVE ANDAIME E INSTALACAO.</v>
          </cell>
          <cell r="C2933" t="str">
            <v>Un</v>
          </cell>
          <cell r="D2933">
            <v>148.75</v>
          </cell>
          <cell r="E2933">
            <v>119</v>
          </cell>
          <cell r="F2933" t="str">
            <v>EMLURB</v>
          </cell>
        </row>
        <row r="2934">
          <cell r="A2934" t="str">
            <v/>
          </cell>
          <cell r="D2934">
            <v>0</v>
          </cell>
        </row>
        <row r="2935">
          <cell r="A2935" t="str">
            <v>18.27.103</v>
          </cell>
          <cell r="B2935" t="str">
            <v>FORNECIMENTO DE CABO DE ALUMINIO COM ALMA DE ACO 16MM2 PARA DOIS LANCES DE REDE, INCLUSIVE ANDAIME E INSTALACAO.</v>
          </cell>
          <cell r="C2935" t="str">
            <v>Un</v>
          </cell>
          <cell r="D2935">
            <v>276.1875</v>
          </cell>
          <cell r="E2935">
            <v>220.95</v>
          </cell>
          <cell r="F2935" t="str">
            <v>EMLURB</v>
          </cell>
        </row>
        <row r="2936">
          <cell r="A2936" t="str">
            <v/>
          </cell>
          <cell r="D2936">
            <v>0</v>
          </cell>
        </row>
        <row r="2937">
          <cell r="A2937" t="str">
            <v>18.27.104</v>
          </cell>
          <cell r="B2937" t="str">
            <v>FORNECIMENTO DE CABO DE ALUMINIO COM ALMA DE ACO 16MM2 PARA TRES LANCES DE REDE, INCLUSIVE ANDAIME E INSTALACAO.</v>
          </cell>
          <cell r="C2937" t="str">
            <v>Un</v>
          </cell>
          <cell r="D2937">
            <v>414.91250000000002</v>
          </cell>
          <cell r="E2937">
            <v>331.93</v>
          </cell>
          <cell r="F2937" t="str">
            <v>EMLURB</v>
          </cell>
        </row>
        <row r="2938">
          <cell r="A2938" t="str">
            <v/>
          </cell>
          <cell r="D2938">
            <v>0</v>
          </cell>
        </row>
        <row r="2939">
          <cell r="A2939" t="str">
            <v>18.27.105</v>
          </cell>
          <cell r="B2939" t="str">
            <v>FORNECIMENTO DE CABO DE ALUMINIO COM ALMA DE ACO 16MM2 PARA QUATRO LANCES DE REDE, INCLUSIVE ANDAIME E INSTALACAO.</v>
          </cell>
          <cell r="C2939" t="str">
            <v>Un</v>
          </cell>
          <cell r="D2939">
            <v>542.35</v>
          </cell>
          <cell r="E2939">
            <v>433.88</v>
          </cell>
          <cell r="F2939" t="str">
            <v>EMLURB</v>
          </cell>
        </row>
        <row r="2940">
          <cell r="A2940" t="str">
            <v/>
          </cell>
          <cell r="D2940">
            <v>0</v>
          </cell>
        </row>
        <row r="2941">
          <cell r="A2941" t="str">
            <v>18.27.106</v>
          </cell>
          <cell r="B2941" t="str">
            <v>FORNECIMENTO DE CABO DE COBRE, ENCORDOAMENTO CLASSE 2, ISOLAMENTO DE PVC 70 C, TIPO BWF 750V. FOREPLAST OU SIMILAR, SM-6MM2, PARA UM LANCE DE REDE, INCLUSIVE ARMACAO SECUNDARIA B1, ISOLADOR, PARAFUSOS, BRACADEIRA REDONDA DE FERRO GALV. A FOGO, ANDAIME E I</v>
          </cell>
          <cell r="C2941" t="str">
            <v>Un</v>
          </cell>
          <cell r="D2941">
            <v>209.96250000000001</v>
          </cell>
          <cell r="E2941">
            <v>167.97</v>
          </cell>
          <cell r="F2941" t="str">
            <v>EMLURB</v>
          </cell>
        </row>
        <row r="2942">
          <cell r="A2942" t="str">
            <v/>
          </cell>
          <cell r="D2942">
            <v>0</v>
          </cell>
        </row>
        <row r="2943">
          <cell r="A2943" t="str">
            <v>18.27.107</v>
          </cell>
          <cell r="B2943" t="str">
            <v>FORNECIMENTO DE CABO DE COBRE, ENCORDOAMENTO CLASSE 2, ISOLAMENTO DE PVC 70 C, TIPO BWF, 750V, FOREPLAST OU SIMILAR, SM-6MM2, PARA DOIS LANCES DE REDE, INCLUSIVE ARMACAO SECUNDARIA B2,ISOLADORES, PARAFUSOS, BRACADEIRA REDONDA DE FERRO GALV. A FOGO, ANDAIM</v>
          </cell>
          <cell r="C2943" t="str">
            <v>Un</v>
          </cell>
          <cell r="D2943">
            <v>359.42500000000001</v>
          </cell>
          <cell r="E2943">
            <v>287.54000000000002</v>
          </cell>
          <cell r="F2943" t="str">
            <v>EMLURB</v>
          </cell>
        </row>
        <row r="2944">
          <cell r="A2944" t="str">
            <v/>
          </cell>
          <cell r="D2944">
            <v>0</v>
          </cell>
        </row>
        <row r="2945">
          <cell r="A2945" t="str">
            <v>18.27.108</v>
          </cell>
          <cell r="B2945" t="str">
            <v>FORNECIMENTO DE CABO DE COBRE, ENCORDOAMENTO CLASSE 2, ISOLAMENTO DE PVC 70 C, TIPO BWF, 750V, FOREPLAST OU SIMILAR, SM-6MM2, PARA TRES LANCES DE REDE, INCLUSIVE ARMACAO SECUNDARIA B3, ISOLADORES, PARAFUSOS, BRACADEIRAS REDONDAS DE FERRO GALV.A FOGO,ANDAI</v>
          </cell>
          <cell r="C2945" t="str">
            <v>Un</v>
          </cell>
          <cell r="D2945">
            <v>555.05000000000007</v>
          </cell>
          <cell r="E2945">
            <v>444.04</v>
          </cell>
          <cell r="F2945" t="str">
            <v>EMLURB</v>
          </cell>
        </row>
        <row r="2946">
          <cell r="A2946" t="str">
            <v/>
          </cell>
          <cell r="D2946">
            <v>0</v>
          </cell>
        </row>
        <row r="2947">
          <cell r="A2947" t="str">
            <v>18.27.109</v>
          </cell>
          <cell r="B2947" t="str">
            <v>FORNECIMENTO DE CABO DE COBRE, ENCORDOAMENTO CLASSE 2, ISOLAMENTO DE PVC 70 C, TIPO BWF, 750V, FOREPLAST OU SIMILAR, SM-6MM2, PARA QUATRO LANCES DE REDE, INCLUSIVE ARMACAO SECUNDARIA B4, ISOLADORES, PARAFUSOS, BRACADEIRAS REDONDAS DE FERRO GALV.A FOGO,AND</v>
          </cell>
          <cell r="C2947" t="str">
            <v>Un</v>
          </cell>
          <cell r="D2947">
            <v>705.82499999999993</v>
          </cell>
          <cell r="E2947">
            <v>564.66</v>
          </cell>
          <cell r="F2947" t="str">
            <v>EMLURB</v>
          </cell>
        </row>
        <row r="2948">
          <cell r="A2948" t="str">
            <v/>
          </cell>
          <cell r="D2948">
            <v>0</v>
          </cell>
        </row>
        <row r="2949">
          <cell r="A2949" t="str">
            <v>18.27.110</v>
          </cell>
          <cell r="B2949" t="str">
            <v>FORNECIMENTO DE CABO DE COBRE, ENCORDOAMENTO CLASSE 2, ISOLAMENTO DE PVC 70 C, TIPO BWF, 750V, FOREPLAST OU SIMILAR, SM-6MM2, PARA UM LANCE DE REDE, INCLUSIVE ANDAIME E INSTALACAO.</v>
          </cell>
          <cell r="C2949" t="str">
            <v>Un</v>
          </cell>
          <cell r="D2949">
            <v>161.9375</v>
          </cell>
          <cell r="E2949">
            <v>129.55000000000001</v>
          </cell>
          <cell r="F2949" t="str">
            <v>EMLURB</v>
          </cell>
        </row>
        <row r="2950">
          <cell r="A2950" t="str">
            <v/>
          </cell>
          <cell r="D2950">
            <v>0</v>
          </cell>
        </row>
        <row r="2951">
          <cell r="A2951" t="str">
            <v>18.27.111</v>
          </cell>
          <cell r="B2951" t="str">
            <v>FORNECIMENTO DE CABO DE COBRE, ENCORDOAMENTO CLASSE 2, ISOLAMENTO DE PVC 70 C, TIPO BWF, 750V, FOREPLAST OU SIMILAR, SM-6MM2, PARA DOIS LANCES DE REDE, INCLUSIVE ANDAIME E INSTALACAO.</v>
          </cell>
          <cell r="C2951" t="str">
            <v>Un</v>
          </cell>
          <cell r="D2951">
            <v>302.5625</v>
          </cell>
          <cell r="E2951">
            <v>242.05</v>
          </cell>
          <cell r="F2951" t="str">
            <v>EMLURB</v>
          </cell>
        </row>
        <row r="2952">
          <cell r="A2952" t="str">
            <v/>
          </cell>
          <cell r="D2952">
            <v>0</v>
          </cell>
        </row>
        <row r="2953">
          <cell r="A2953" t="str">
            <v>18.27.112</v>
          </cell>
          <cell r="B2953" t="str">
            <v>FORNECIMENTO DE CABO DE COBRE, ENCORDOAMENTO CLASSE 2, ISOLAMENTO DE PVC 70 C, TIPO BWF, 750V, FOREPLAST OU SIMILAR, SM-6MM2, PARA TRES LANCES DE REDE, INCLUSIVE ANDAIME E INSTALACAO.</v>
          </cell>
          <cell r="C2953" t="str">
            <v>Un</v>
          </cell>
          <cell r="D2953">
            <v>454.47499999999997</v>
          </cell>
          <cell r="E2953">
            <v>363.58</v>
          </cell>
          <cell r="F2953" t="str">
            <v>EMLURB</v>
          </cell>
        </row>
        <row r="2954">
          <cell r="A2954" t="str">
            <v/>
          </cell>
          <cell r="D2954">
            <v>0</v>
          </cell>
        </row>
        <row r="2955">
          <cell r="A2955" t="str">
            <v>18.27.113</v>
          </cell>
          <cell r="B2955" t="str">
            <v>FORNECIMENTO DE CABO DE COBRE, ENCORDOAMENTO CLASSE 2, ISOLAMENTO DE PVC 70 C, TIPO BWF, 750V, FOREPLAST OU SIMILAR, SM-6MM2, PARA QUATRO LANCES DE REDE,INCLUSIVE ANDAIME E INSTALACAO.</v>
          </cell>
          <cell r="C2955" t="str">
            <v>Un</v>
          </cell>
          <cell r="D2955">
            <v>595.1</v>
          </cell>
          <cell r="E2955">
            <v>476.08</v>
          </cell>
          <cell r="F2955" t="str">
            <v>EMLURB</v>
          </cell>
        </row>
        <row r="2956">
          <cell r="A2956" t="str">
            <v/>
          </cell>
          <cell r="D2956">
            <v>0</v>
          </cell>
        </row>
        <row r="2957">
          <cell r="A2957" t="str">
            <v>18.27.114</v>
          </cell>
          <cell r="B2957" t="str">
            <v>FORNECIMENTO DE CABO DE COBRE, ENCORDOAMENTO CLASSE 2, ISOLAMENTO DE PVC 70 C, TIPO BWF, 750V, FOREPLAST OU SIMILAR, SM-10MM2, PARA UM LANCE DE REDE,INCLUSIVE ARMACAO SECUNDARIA B1, ISOLADOR,PARAFUSOS, BRACADEIRA REDONDA DE FERRO GALV. A FOGO, ANDAIME E I</v>
          </cell>
          <cell r="C2957" t="str">
            <v>Un</v>
          </cell>
          <cell r="D2957">
            <v>369.71249999999998</v>
          </cell>
          <cell r="E2957">
            <v>295.77</v>
          </cell>
          <cell r="F2957" t="str">
            <v>EMLURB</v>
          </cell>
        </row>
        <row r="2958">
          <cell r="A2958" t="str">
            <v/>
          </cell>
          <cell r="D2958">
            <v>0</v>
          </cell>
        </row>
        <row r="2959">
          <cell r="A2959" t="str">
            <v>18.27.115</v>
          </cell>
          <cell r="B2959" t="str">
            <v>FORNECIMENTO DE CABO DE COBRE, ENCORDOAMENTO CLASSE 2, ISOLAMENTO DE PVC 70 C, TIPO BWF, 750V, FOREPLAST OU SIMILAR, SM-10MM2, PARA DOIS LANCES DE REDE, INCLUSIVE ARMACAO SECUNDARIA B2, ISOLADORES,PARAFUSOS, BRACADEIRAS REDONDAS DE FERRO GALV. A FOGO, AND</v>
          </cell>
          <cell r="C2959" t="str">
            <v>Un</v>
          </cell>
          <cell r="D2959">
            <v>678.92499999999995</v>
          </cell>
          <cell r="E2959">
            <v>543.14</v>
          </cell>
          <cell r="F2959" t="str">
            <v>EMLURB</v>
          </cell>
        </row>
        <row r="2960">
          <cell r="A2960" t="str">
            <v/>
          </cell>
          <cell r="D2960">
            <v>0</v>
          </cell>
        </row>
        <row r="2961">
          <cell r="A2961" t="str">
            <v>18.27.116</v>
          </cell>
          <cell r="B2961" t="str">
            <v>FORNECIMENTO DE CABO DE COBRE, ENCORDOAMENTO CLASSE 2, ISOLAMENTO DE PVC 70 C, TIPO BWF, 750V, FOREPLAST OU SIMILAR, SM-10MM2, PARA TRES LANCES DE REDE, INCLUSIVE ARMACAO SECUNDARIA B3, ISOLADORES,PARAFUSOS, BRACADEIRAS REDONDAS DE FERRO GALV.A FOGO,ANDAI</v>
          </cell>
          <cell r="C2961" t="str">
            <v>Un</v>
          </cell>
          <cell r="D2961">
            <v>1034.3000000000002</v>
          </cell>
          <cell r="E2961">
            <v>827.44</v>
          </cell>
          <cell r="F2961" t="str">
            <v>EMLURB</v>
          </cell>
        </row>
        <row r="2962">
          <cell r="A2962" t="str">
            <v/>
          </cell>
          <cell r="D2962">
            <v>0</v>
          </cell>
        </row>
        <row r="2963">
          <cell r="A2963" t="str">
            <v>18.27.117</v>
          </cell>
          <cell r="B2963" t="str">
            <v>FORNECIMENTO DE CABO DE COBRE, ENCORDOAMENTO CLASSE 2, ISOLAMENTO DE PVC 70 C, TIPO BWF, 750V, FOREPLAST OU SIMILAR, SM-10MM2, PARA QUATRO LANCES DE REDE, INCLUSIVE ARMACAO SECUNDARIA B4, ISOLADORES,PARAFUSOS,BRACADEIRAS REDONDAS DE F.GALV. A FOGO, ANDAIM</v>
          </cell>
          <cell r="C2963" t="str">
            <v>Un</v>
          </cell>
          <cell r="D2963">
            <v>1344.8249999999998</v>
          </cell>
          <cell r="E2963">
            <v>1075.8599999999999</v>
          </cell>
          <cell r="F2963" t="str">
            <v>EMLURB</v>
          </cell>
        </row>
        <row r="2964">
          <cell r="A2964" t="str">
            <v/>
          </cell>
          <cell r="D2964">
            <v>0</v>
          </cell>
        </row>
        <row r="2965">
          <cell r="A2965" t="str">
            <v>18.27.118</v>
          </cell>
          <cell r="B2965" t="str">
            <v>FORNECIMENTO DE CABO DE COBRE, ENCORDOAMENTO CLASSE 2, ISOLAMENTO DE PVC 70 C, TIPO BWF, 750V, FOREPLAST OU SIMILAR, SM-10MM2, PARA UM LANCE DE REDE, INCLUSIVE ANDAIME E INSTALACAO.</v>
          </cell>
          <cell r="C2965" t="str">
            <v>Un</v>
          </cell>
          <cell r="D2965">
            <v>332.97500000000002</v>
          </cell>
          <cell r="E2965">
            <v>266.38</v>
          </cell>
          <cell r="F2965" t="str">
            <v>EMLURB</v>
          </cell>
        </row>
        <row r="2966">
          <cell r="A2966" t="str">
            <v/>
          </cell>
          <cell r="D2966">
            <v>0</v>
          </cell>
        </row>
        <row r="2967">
          <cell r="A2967" t="str">
            <v>18.27.119</v>
          </cell>
          <cell r="B2967" t="str">
            <v>FORNECIMENTO DE CABO DE COBRE, ENCORDOAMENTO CLASSE 2, ISOLAMENTO DE PVC 70 C, TIPO BWF, 750V, FOREPLAST OU SIMILAR, SM-10MM2, PARA DOIS LANCES DE REDE, INCLUSIVE ANDAIME E INSTALACAO.</v>
          </cell>
          <cell r="C2967" t="str">
            <v>Un</v>
          </cell>
          <cell r="D2967">
            <v>622.0625</v>
          </cell>
          <cell r="E2967">
            <v>497.65</v>
          </cell>
          <cell r="F2967" t="str">
            <v>EMLURB</v>
          </cell>
        </row>
        <row r="2968">
          <cell r="A2968" t="str">
            <v/>
          </cell>
          <cell r="D2968">
            <v>0</v>
          </cell>
        </row>
        <row r="2969">
          <cell r="A2969" t="str">
            <v>18.27.120</v>
          </cell>
          <cell r="B2969" t="str">
            <v>FORNECIMENTO DE CABO DE COBRE, ENCORDOAMENTO CLASSE 2, ISOLAMENTO DE PVC 70 C, TIPO BWF, 750V, FOREPLAST OU SIMILAR, SM-10MM2, PARA TRES LANCES DE REDE, INCLUSIVE ANDAIME E INSTALACAO.</v>
          </cell>
          <cell r="C2969" t="str">
            <v>Un</v>
          </cell>
          <cell r="D2969">
            <v>933.72500000000002</v>
          </cell>
          <cell r="E2969">
            <v>746.98</v>
          </cell>
          <cell r="F2969" t="str">
            <v>EMLURB</v>
          </cell>
        </row>
        <row r="2970">
          <cell r="A2970" t="str">
            <v/>
          </cell>
          <cell r="D2970">
            <v>0</v>
          </cell>
        </row>
        <row r="2971">
          <cell r="A2971" t="str">
            <v>18.27.121</v>
          </cell>
          <cell r="B2971" t="str">
            <v>FORNECIMENTO DE CABO DE COBRE, ENCORDOAMENTO CLASSE 2, ISOLAMENTO DE PVC 70 C, TIPO BWF, 750V, FOREPLAST OU SIMILAR, SM-10MM2, PARA QUATRO LANCES DE REDE,INCLUSIVE ANDAIME E INSTALACAO.</v>
          </cell>
          <cell r="C2971" t="str">
            <v>Un</v>
          </cell>
          <cell r="D2971">
            <v>1234.0999999999999</v>
          </cell>
          <cell r="E2971">
            <v>987.28</v>
          </cell>
          <cell r="F2971" t="str">
            <v>EMLURB</v>
          </cell>
        </row>
        <row r="2972">
          <cell r="A2972" t="str">
            <v/>
          </cell>
          <cell r="D2972">
            <v>0</v>
          </cell>
        </row>
        <row r="2973">
          <cell r="A2973" t="str">
            <v>18.27.122</v>
          </cell>
          <cell r="B2973"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73" t="str">
            <v>Un</v>
          </cell>
          <cell r="D2973">
            <v>508.65000000000003</v>
          </cell>
          <cell r="E2973">
            <v>406.92</v>
          </cell>
          <cell r="F2973" t="str">
            <v>EMLURB</v>
          </cell>
        </row>
        <row r="2974">
          <cell r="A2974" t="str">
            <v/>
          </cell>
          <cell r="D2974">
            <v>0</v>
          </cell>
        </row>
        <row r="2975">
          <cell r="A2975" t="str">
            <v>18.27.123</v>
          </cell>
          <cell r="B2975" t="str">
            <v>FORNECIMENTO DE CABO DE COBRE, ENCORDOAMENTO CLASSE 2, ISOLAMENTO DE PVC 70 C, TIPO BWF, 750V, FOREPLAST OU SIMILAR, SM-16MM2, PARA DOIS LANCES DE REDE, INCLUSIVE ARMACAO SECUNDARIA B2, ISOLADORES, PARAFUSOS, BRACADEIRAS REDONDAS DE FERRO GALV. A FOGO, AN</v>
          </cell>
          <cell r="C2975" t="str">
            <v>Un</v>
          </cell>
          <cell r="D2975">
            <v>956.80000000000007</v>
          </cell>
          <cell r="E2975">
            <v>765.44</v>
          </cell>
          <cell r="F2975" t="str">
            <v>EMLURB</v>
          </cell>
        </row>
        <row r="2976">
          <cell r="A2976" t="str">
            <v/>
          </cell>
          <cell r="D2976">
            <v>0</v>
          </cell>
        </row>
        <row r="2977">
          <cell r="A2977" t="str">
            <v>18.27.124</v>
          </cell>
          <cell r="B2977" t="str">
            <v>FORNECIMENTO DE CABO DE COBRE, ENCORDOAMENTO CLASSE 2, ISOLAMENTO DE PVC 70 C, TIPO BWF, 750V, FOREPLAST OU SIMILAR, SM-16MM2, PARA TRES LANCES DE REDE, INCLUSIVE ARMACAO SECUNDARIA B3, ISOLADORES, PARFUSOS, BRACADEIRAS REDONDAS DE FERRO GALV. A FOGO, AND</v>
          </cell>
          <cell r="C2977" t="str">
            <v>Un</v>
          </cell>
          <cell r="D2977">
            <v>1451.1125000000002</v>
          </cell>
          <cell r="E2977">
            <v>1160.8900000000001</v>
          </cell>
          <cell r="F2977" t="str">
            <v>EMLURB</v>
          </cell>
        </row>
        <row r="2978">
          <cell r="A2978" t="str">
            <v/>
          </cell>
          <cell r="D2978">
            <v>0</v>
          </cell>
        </row>
        <row r="2979">
          <cell r="A2979" t="str">
            <v>18.27.125</v>
          </cell>
          <cell r="B2979"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79" t="str">
            <v>Un</v>
          </cell>
          <cell r="D2979">
            <v>1900.575</v>
          </cell>
          <cell r="E2979">
            <v>1520.46</v>
          </cell>
          <cell r="F2979" t="str">
            <v>EMLURB</v>
          </cell>
        </row>
        <row r="2980">
          <cell r="A2980" t="str">
            <v/>
          </cell>
          <cell r="D2980">
            <v>0</v>
          </cell>
        </row>
        <row r="2981">
          <cell r="A2981" t="str">
            <v>18.27.126</v>
          </cell>
          <cell r="B2981" t="str">
            <v>FORNECIMENTO DE CABO DE COBRE, ENCORDOAMENTO CLASSE 2, ISOLAMENTO DE PVC 70 C, TIPO BWF, 750V, FOREPLAST OU SIMILAR, SM-16MM2, PARA UM LANCE DE REDE, INCLUSIVE ANDAIME E INSTALACAO.</v>
          </cell>
          <cell r="C2981" t="str">
            <v>Un</v>
          </cell>
          <cell r="D2981">
            <v>460.625</v>
          </cell>
          <cell r="E2981">
            <v>368.5</v>
          </cell>
          <cell r="F2981" t="str">
            <v>EMLURB</v>
          </cell>
        </row>
        <row r="2982">
          <cell r="A2982" t="str">
            <v/>
          </cell>
          <cell r="D2982">
            <v>0</v>
          </cell>
        </row>
        <row r="2983">
          <cell r="A2983" t="str">
            <v>18.27.127</v>
          </cell>
          <cell r="B2983" t="str">
            <v>FORNECIMENTO DE CABO DE COBRE, ENCORDOAMENTO CLASSE 2, ISOLAMENTO DE PVC 70 C, TIPO BWF, 750V, FOREPLAST OU SIMILAR, SM-16MM2, PARA DOIS LANCES DE REDE, INCLUSIVE ANDAIME E INSTALACAO.</v>
          </cell>
          <cell r="C2983" t="str">
            <v>Un</v>
          </cell>
          <cell r="D2983">
            <v>899.9375</v>
          </cell>
          <cell r="E2983">
            <v>719.95</v>
          </cell>
          <cell r="F2983" t="str">
            <v>EMLURB</v>
          </cell>
        </row>
        <row r="2984">
          <cell r="A2984" t="str">
            <v/>
          </cell>
          <cell r="D2984">
            <v>0</v>
          </cell>
        </row>
        <row r="2985">
          <cell r="A2985" t="str">
            <v>18.27.128</v>
          </cell>
          <cell r="B2985" t="str">
            <v>FORNECIMENTO DE CABO DE COBRE, ENCORDOAMENTO CLASSE 2, ISOLAMENTO DE PVC 70 C, TIPO BWF, 750V, FOREPLAST OU SIMILAR, SM-16MM2, PARA TRES LANCES DE REDE, INCLUSIVE ANDAIME E INSTALACAO.</v>
          </cell>
          <cell r="C2985" t="str">
            <v>Un</v>
          </cell>
          <cell r="D2985">
            <v>1350.5375000000001</v>
          </cell>
          <cell r="E2985">
            <v>1080.43</v>
          </cell>
          <cell r="F2985" t="str">
            <v>EMLURB</v>
          </cell>
        </row>
        <row r="2986">
          <cell r="A2986" t="str">
            <v/>
          </cell>
          <cell r="D2986">
            <v>0</v>
          </cell>
        </row>
        <row r="2987">
          <cell r="A2987" t="str">
            <v>18.27.129</v>
          </cell>
          <cell r="B2987" t="str">
            <v>FORNECIMENTO DE CABO DE COBRE, ENCORDOAMENTO CLASSE 2, ISOLAMENTO DE PVC 70 C, TIPO BWF, 750V, FOREPLAST OU SIMILAR, SM-16MM2, PARA QUATRO LANCES DE REDE,INCLUSIVE ANDAIME E INSTALACAO.</v>
          </cell>
          <cell r="C2987" t="str">
            <v>Un</v>
          </cell>
          <cell r="D2987">
            <v>1789.8500000000001</v>
          </cell>
          <cell r="E2987">
            <v>1431.88</v>
          </cell>
          <cell r="F2987" t="str">
            <v>EMLURB</v>
          </cell>
        </row>
        <row r="2988">
          <cell r="A2988" t="str">
            <v/>
          </cell>
          <cell r="D2988">
            <v>0</v>
          </cell>
        </row>
        <row r="2989">
          <cell r="A2989" t="str">
            <v>18.27.130</v>
          </cell>
          <cell r="B2989"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89" t="str">
            <v>Un</v>
          </cell>
          <cell r="D2989">
            <v>770.21249999999998</v>
          </cell>
          <cell r="E2989">
            <v>616.16999999999996</v>
          </cell>
          <cell r="F2989" t="str">
            <v>EMLURB</v>
          </cell>
        </row>
        <row r="2990">
          <cell r="A2990" t="str">
            <v/>
          </cell>
          <cell r="D2990">
            <v>0</v>
          </cell>
        </row>
        <row r="2991">
          <cell r="A2991" t="str">
            <v>18.27.131</v>
          </cell>
          <cell r="B2991" t="str">
            <v>FORNECIMENTO DE CABO DE COBRE, ENCORDOAMENTO CLASSE 2, ISOLAMENTO DE PVC 70 C, TIPO BWF, 750V, FOREPLAST OU SIMILAR, SM-25MM2, PARA DOIS LANCES DE REDE, INCLUSIVE ARMACAO SECUNDARIA B2,ISOLADORES,PARAFUSOS, BRACADEIRAS REDONDAS DE FERRO GALV.A FOGO, ANDAI</v>
          </cell>
          <cell r="C2991" t="str">
            <v>Un</v>
          </cell>
          <cell r="D2991">
            <v>1479.9250000000002</v>
          </cell>
          <cell r="E2991">
            <v>1183.94</v>
          </cell>
          <cell r="F2991" t="str">
            <v>EMLURB</v>
          </cell>
        </row>
        <row r="2992">
          <cell r="A2992" t="str">
            <v/>
          </cell>
          <cell r="D2992">
            <v>0</v>
          </cell>
        </row>
        <row r="2993">
          <cell r="A2993" t="str">
            <v>18.27.132</v>
          </cell>
          <cell r="B2993" t="str">
            <v>FORNECIMENTO DE CABO DE COBRE, ENCORDOAMENTO CLASSE 2, ISOLAMENTO DE PVC 70 C, TIPO BWF, 750V, FOREPLAST OU SIMILAR, SM-25MM2, PARA TRES LANCES DE REDE, INCLUSIVE ARMACAO SECUNDARIA B3,ISOLADORES,PARAFUSOS, BRACADEIRAS REDONDAS DE FERRO GALV. A FOGO, ANDA</v>
          </cell>
          <cell r="C2993" t="str">
            <v>Un</v>
          </cell>
          <cell r="D2993">
            <v>2235.8000000000002</v>
          </cell>
          <cell r="E2993">
            <v>1788.64</v>
          </cell>
          <cell r="F2993" t="str">
            <v>EMLURB</v>
          </cell>
        </row>
        <row r="2994">
          <cell r="A2994" t="str">
            <v/>
          </cell>
          <cell r="D2994">
            <v>0</v>
          </cell>
        </row>
        <row r="2995">
          <cell r="A2995" t="str">
            <v>18.27.133</v>
          </cell>
          <cell r="B2995"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95" t="str">
            <v>Un</v>
          </cell>
          <cell r="D2995">
            <v>2946.8249999999998</v>
          </cell>
          <cell r="E2995">
            <v>2357.46</v>
          </cell>
          <cell r="F2995" t="str">
            <v>EMLURB</v>
          </cell>
        </row>
        <row r="2996">
          <cell r="A2996" t="str">
            <v/>
          </cell>
          <cell r="D2996">
            <v>0</v>
          </cell>
        </row>
        <row r="2997">
          <cell r="A2997" t="str">
            <v>18.27.134</v>
          </cell>
          <cell r="B2997" t="str">
            <v>FORNECIMENTO DE CABO DE COBRE, ENCORDOAMENTO CLASSE 2, ISOLAMENTO DE PVC 70 C, TIPO BWF, 750V, FOREPLAST OU SIMILAR, SM-25MM2, PARA UM LANCE DE REDE, INCLUSIVE ANDAIME E INSTALACAO.</v>
          </cell>
          <cell r="C2997" t="str">
            <v>Un</v>
          </cell>
          <cell r="D2997">
            <v>722.1875</v>
          </cell>
          <cell r="E2997">
            <v>577.75</v>
          </cell>
          <cell r="F2997" t="str">
            <v>EMLURB</v>
          </cell>
        </row>
        <row r="2998">
          <cell r="A2998" t="str">
            <v/>
          </cell>
          <cell r="D2998">
            <v>0</v>
          </cell>
        </row>
        <row r="2999">
          <cell r="A2999" t="str">
            <v>18.27.135</v>
          </cell>
          <cell r="B2999" t="str">
            <v>FORNECIMENTO DE CABO DE COBRE, ENCORDOAMENTO CLASSE 2, ISOLAMENTO DE PVC 70 C, TIPO BWF, 750V, FOREPLAST OU SIMILAR, SM-25MM2, PARA DOIS LANCES DE REDE, INCLUSIVE ANDAIME E INSTALACAO.</v>
          </cell>
          <cell r="C2999" t="str">
            <v>Un</v>
          </cell>
          <cell r="D2999">
            <v>1423.0625</v>
          </cell>
          <cell r="E2999">
            <v>1138.45</v>
          </cell>
          <cell r="F2999" t="str">
            <v>EMLURB</v>
          </cell>
        </row>
        <row r="3000">
          <cell r="A3000" t="str">
            <v/>
          </cell>
          <cell r="D3000">
            <v>0</v>
          </cell>
        </row>
        <row r="3001">
          <cell r="A3001" t="str">
            <v>18.27.136</v>
          </cell>
          <cell r="B3001" t="str">
            <v>FORNECIMENTO DE CABO DE COBRE, ENCORDOAMENTO CLASSE 2, ISOLAMENTO DE PVC 70 C, TIPO BWF, 750V, FOREPLAST OU SIMILAR, SM-25MM2, PARA TRES LANCES DE REDE, INCLUSIVE ANDAIME E INSTALACAO.</v>
          </cell>
          <cell r="C3001" t="str">
            <v>Un</v>
          </cell>
          <cell r="D3001">
            <v>2135.2249999999999</v>
          </cell>
          <cell r="E3001">
            <v>1708.18</v>
          </cell>
          <cell r="F3001" t="str">
            <v>EMLURB</v>
          </cell>
        </row>
        <row r="3002">
          <cell r="A3002" t="str">
            <v/>
          </cell>
          <cell r="D3002">
            <v>0</v>
          </cell>
        </row>
        <row r="3003">
          <cell r="A3003" t="str">
            <v>18.27.137</v>
          </cell>
          <cell r="B3003" t="str">
            <v>FORNECIMENTO DE CABO DE COBRE, ENCORDOAMENTO CLASSE 2, ISOLAMENTO DE PVC 70 C, TIPO BWF, 750V, FOREPLAST OU SIMILAR, SM-25MM2, PARA QUATRO LANCES DE REDE,INCLUSIVE ANDAIME E INSTALACAO.</v>
          </cell>
          <cell r="C3003" t="str">
            <v>Un</v>
          </cell>
          <cell r="D3003">
            <v>2836.1000000000004</v>
          </cell>
          <cell r="E3003">
            <v>2268.88</v>
          </cell>
          <cell r="F3003" t="str">
            <v>EMLURB</v>
          </cell>
        </row>
        <row r="3004">
          <cell r="A3004" t="str">
            <v/>
          </cell>
          <cell r="D3004">
            <v>0</v>
          </cell>
        </row>
        <row r="3005">
          <cell r="A3005" t="str">
            <v>18.28.010</v>
          </cell>
          <cell r="B3005" t="str">
            <v>MANUTENCAO DE LUMINARIA DE UMA PETALA COM UMA LAMPADA A VAPOR DE SODIO DE 250 W, INCLUSIVE FORNECIMENTO E SUBSTITUICAO DE UMA LAMPADA E UM REATOR DE ALTO FATOR DE POTENCIA EM POSTE DE ATE 17M.</v>
          </cell>
          <cell r="C3005" t="str">
            <v>UD</v>
          </cell>
          <cell r="D3005">
            <v>290.16250000000002</v>
          </cell>
          <cell r="E3005">
            <v>232.13</v>
          </cell>
          <cell r="F3005" t="str">
            <v>EMLURB</v>
          </cell>
        </row>
        <row r="3006">
          <cell r="A3006" t="str">
            <v/>
          </cell>
          <cell r="D3006">
            <v>0</v>
          </cell>
        </row>
        <row r="3007">
          <cell r="A3007" t="str">
            <v>18.28.011</v>
          </cell>
          <cell r="B3007" t="str">
            <v>MANUTENCAO DE LUMINARIA DE UMA PETALA COM DUAS LAMPADAS A VAPOR DE SODIO DE 250W,INCLUSIVE FORNECIMENTO E SUBSTITUICAO DE DUAS LAMPADAS E DOIS REATORES DE ALTO FATOR DE POTENCIA EM POSTE DE ATE 17M.</v>
          </cell>
          <cell r="C3007" t="str">
            <v>UD</v>
          </cell>
          <cell r="D3007">
            <v>517.625</v>
          </cell>
          <cell r="E3007">
            <v>414.1</v>
          </cell>
          <cell r="F3007" t="str">
            <v>EMLURB</v>
          </cell>
        </row>
        <row r="3008">
          <cell r="A3008" t="str">
            <v/>
          </cell>
          <cell r="D3008">
            <v>0</v>
          </cell>
        </row>
        <row r="3009">
          <cell r="A3009" t="str">
            <v>18.28.012</v>
          </cell>
          <cell r="B3009" t="str">
            <v>MANUTENCAO DE LUMINARIA DE UMA PETALA COM TRES LAMPADAS A VAPOR DE SODIO DE 250W, INCLUSIVE FORNECIMENTO E SUBSTITUICAO DE TRES LAMPADAS E TRES REATORES DE ALTO FATOR DE POTENCIA EM POSTE DE ATE 17M.</v>
          </cell>
          <cell r="C3009" t="str">
            <v>UD</v>
          </cell>
          <cell r="D3009">
            <v>745.08750000000009</v>
          </cell>
          <cell r="E3009">
            <v>596.07000000000005</v>
          </cell>
          <cell r="F3009" t="str">
            <v>EMLURB</v>
          </cell>
        </row>
        <row r="3010">
          <cell r="A3010" t="str">
            <v/>
          </cell>
          <cell r="D3010">
            <v>0</v>
          </cell>
        </row>
        <row r="3011">
          <cell r="A3011" t="str">
            <v>18.28.013</v>
          </cell>
          <cell r="B3011" t="str">
            <v>MANUTENCAO DE LUMINARIA DE UMA PETALA COM QUATRO LAMPADAS A VAPOR DE SODIO DE 250W, INCLUSIVE FORNECIMENTO E SUBSTITUICAO DAS LAMPADAS REATORES, IGNITORES E CAPACITORES EM POSTE DE ATE 17M.</v>
          </cell>
          <cell r="C3011" t="str">
            <v>UD</v>
          </cell>
          <cell r="D3011">
            <v>972.55</v>
          </cell>
          <cell r="E3011">
            <v>778.04</v>
          </cell>
          <cell r="F3011" t="str">
            <v>EMLURB</v>
          </cell>
        </row>
        <row r="3012">
          <cell r="A3012" t="str">
            <v/>
          </cell>
          <cell r="D3012">
            <v>0</v>
          </cell>
        </row>
        <row r="3013">
          <cell r="A3013" t="str">
            <v>18.28.014</v>
          </cell>
          <cell r="B3013" t="str">
            <v>MANUTENCAO DE LUMINARIA DE DUAS PETALAS COM QUATRO LAMPADAS A VAPOR DE SODIO DE 250W,(SENDO DUAS LAMPADAS POR PETALA),INCLUSIVE FORNECIMENTO E SUBSTITUICAO DAS LAMPADAS,REATORES, IGNITORES E CAPACITORES EM POSTE DE ATE 17M.</v>
          </cell>
          <cell r="C3013" t="str">
            <v>UD</v>
          </cell>
          <cell r="D3013">
            <v>972.55</v>
          </cell>
          <cell r="E3013">
            <v>778.04</v>
          </cell>
          <cell r="F3013" t="str">
            <v>EMLURB</v>
          </cell>
        </row>
        <row r="3014">
          <cell r="A3014" t="str">
            <v/>
          </cell>
          <cell r="D3014">
            <v>0</v>
          </cell>
        </row>
        <row r="3015">
          <cell r="A3015" t="str">
            <v>18.28.015</v>
          </cell>
          <cell r="B3015" t="str">
            <v>MANUTENCAO DE LUMINARIA DE TRES PETALAS COM SEIS LAMPADAS A VAPOR DE SODIO DE 250W, SENDO DUAS LAMPADAS POR PETALA, INCLUSIVE FORNECIMENTO E SUBSTITUICAO DAS LAMPADAS, REATORES, IGNITORES E CAPACITORES EM POSTE DE ATE 17M.</v>
          </cell>
          <cell r="C3015" t="str">
            <v>Un</v>
          </cell>
          <cell r="D3015">
            <v>1427.4749999999999</v>
          </cell>
          <cell r="E3015">
            <v>1141.98</v>
          </cell>
          <cell r="F3015" t="str">
            <v>EMLURB</v>
          </cell>
        </row>
        <row r="3016">
          <cell r="A3016" t="str">
            <v/>
          </cell>
          <cell r="D3016">
            <v>0</v>
          </cell>
        </row>
        <row r="3017">
          <cell r="A3017" t="str">
            <v>18.28.016</v>
          </cell>
          <cell r="B3017" t="str">
            <v>MANUTENCAO DE LUMINARIA DE UMA PETALA COM UMA LAMPADA A VAPOR DE SODIO DE 400W, INCLUSIVE FORNECIMENTO E SUBSTITUICAO DA LAMPADA,REATOR IGNITOR E CAPACITOR EM POSTE DE ATE 23M.</v>
          </cell>
          <cell r="C3017" t="str">
            <v>UD</v>
          </cell>
          <cell r="D3017">
            <v>337.03750000000002</v>
          </cell>
          <cell r="E3017">
            <v>269.63</v>
          </cell>
          <cell r="F3017" t="str">
            <v>EMLURB</v>
          </cell>
        </row>
        <row r="3018">
          <cell r="A3018" t="str">
            <v/>
          </cell>
          <cell r="D3018">
            <v>0</v>
          </cell>
        </row>
        <row r="3019">
          <cell r="A3019" t="str">
            <v>18.28.017</v>
          </cell>
          <cell r="B3019" t="str">
            <v>MANUTENCAO DE LUMINARIA DE UMA PETALA COM DUAS LAMPADAS A VAPOR DE SODIO DE 400W, INCLUSIVE FORNECIMENTO E SUBSTITUICAO DAS LAMPADAS, REATORES, IGNITORES E CAPACITORES EM POSTE DE ATE 23M.</v>
          </cell>
          <cell r="C3019" t="str">
            <v>UD</v>
          </cell>
          <cell r="D3019">
            <v>611.375</v>
          </cell>
          <cell r="E3019">
            <v>489.1</v>
          </cell>
          <cell r="F3019" t="str">
            <v>EMLURB</v>
          </cell>
        </row>
        <row r="3020">
          <cell r="A3020" t="str">
            <v/>
          </cell>
          <cell r="D3020">
            <v>0</v>
          </cell>
        </row>
        <row r="3021">
          <cell r="A3021" t="str">
            <v>18.28.018</v>
          </cell>
          <cell r="B3021" t="str">
            <v>MANUTENCAO DE LUMINARIA DE UMA PETALA COM TRES LAMPADAS A VAPOR DE SODIO DE 400W, INCLUSIVE FORNECIMENTO E SUBSTITUICAO DE TRES LAMPADAS E TRES REATORES ALTO FATOR DE POTENCIA EM POSTE DE ATE 23M.</v>
          </cell>
          <cell r="C3021" t="str">
            <v>UD</v>
          </cell>
          <cell r="D3021">
            <v>885.71250000000009</v>
          </cell>
          <cell r="E3021">
            <v>708.57</v>
          </cell>
          <cell r="F3021" t="str">
            <v>EMLURB</v>
          </cell>
        </row>
        <row r="3022">
          <cell r="A3022" t="str">
            <v/>
          </cell>
          <cell r="D3022">
            <v>0</v>
          </cell>
        </row>
        <row r="3023">
          <cell r="A3023" t="str">
            <v>18.28.019</v>
          </cell>
          <cell r="B3023" t="str">
            <v>MANUTENCAO DE LUMINARIA DE UMA PETALA COM QUATRO LAMPADAS A VAPOR DE SODIO DE 400W, INCLUSIVE FORNECIMENTO E SUBSTITUICAO DAS LAMPADAS REATORES, IGNITORES E CAPACITORES EM POSTE DE ATE 23M.</v>
          </cell>
          <cell r="C3023" t="str">
            <v>UD</v>
          </cell>
          <cell r="D3023">
            <v>1160.05</v>
          </cell>
          <cell r="E3023">
            <v>928.04</v>
          </cell>
          <cell r="F3023" t="str">
            <v>EMLURB</v>
          </cell>
        </row>
        <row r="3024">
          <cell r="A3024" t="str">
            <v/>
          </cell>
          <cell r="D3024">
            <v>0</v>
          </cell>
        </row>
        <row r="3025">
          <cell r="A3025" t="str">
            <v>18.28.020</v>
          </cell>
          <cell r="B3025" t="str">
            <v>MANUTENCAO DE LUMINARIA DE DUAS PETALAS COM QUATRO LAMPADAS A VAPOR DE SODIO DE 400W, SENDO DUAS LAMPADAS POR PETALA, INCLUSIVE FORNECIMENTO E SUBSTUICAO DE QUATRO LAMPADAS E QUATRO REATORES DE ALTO FATOR DE POTENCIA EM POSTE DE ATE 23M.</v>
          </cell>
          <cell r="C3025" t="str">
            <v>UD</v>
          </cell>
          <cell r="D3025">
            <v>1160.05</v>
          </cell>
          <cell r="E3025">
            <v>928.04</v>
          </cell>
          <cell r="F3025" t="str">
            <v>EMLURB</v>
          </cell>
        </row>
        <row r="3026">
          <cell r="A3026" t="str">
            <v/>
          </cell>
          <cell r="D3026">
            <v>0</v>
          </cell>
        </row>
        <row r="3027">
          <cell r="A3027" t="str">
            <v>18.28.021</v>
          </cell>
          <cell r="B3027" t="str">
            <v>MANUTENCAO DE LUMINARIA DE TRES PETALAS COM SEIS LAMPADAS A VAPOR DE SODIO DE 400W, SENDO DUAS LAMPADAS POR PETALA,INCLUSIVE FORNECIMENTO E SUBSTITUICAO DE SEIS LAMPADAS E SEIS REATORES DE ALTO FATOR DE POTENCIA EM POSTE DE ATE 23M.</v>
          </cell>
          <cell r="C3027" t="str">
            <v>UD</v>
          </cell>
          <cell r="D3027">
            <v>1708.7249999999999</v>
          </cell>
          <cell r="E3027">
            <v>1366.98</v>
          </cell>
          <cell r="F3027" t="str">
            <v>EMLURB</v>
          </cell>
        </row>
        <row r="3028">
          <cell r="A3028" t="str">
            <v/>
          </cell>
          <cell r="D3028">
            <v>0</v>
          </cell>
        </row>
        <row r="3029">
          <cell r="A3029" t="str">
            <v>18.28.022</v>
          </cell>
          <cell r="B3029" t="str">
            <v>MANUTENCAO DE LUMINARIA DE UMA PETALA COM UMA LAMPADA A VAPOR METALICO DE 250W, INCLUSIVE FORNECIMENTO E SUBSTITUICAO DAS LAMPADAS, REATORES, IGNITORES E CAPACITORES EM POSTE DE ATE 17M.</v>
          </cell>
          <cell r="C3029" t="str">
            <v>UD</v>
          </cell>
          <cell r="D3029">
            <v>348.6</v>
          </cell>
          <cell r="E3029">
            <v>278.88</v>
          </cell>
          <cell r="F3029" t="str">
            <v>EMLURB</v>
          </cell>
        </row>
        <row r="3030">
          <cell r="A3030" t="str">
            <v/>
          </cell>
          <cell r="D3030">
            <v>0</v>
          </cell>
        </row>
        <row r="3031">
          <cell r="A3031" t="str">
            <v>18.28.023</v>
          </cell>
          <cell r="B3031" t="str">
            <v>MANUTENCAO DE LUMINARIA DE UMA PETALA COM DUAS LAMPADAS A VAPOR METALICO DE 250W, INCLUSIVE FORNECIMENTO E SUBSTITUICAO DAS LAMPADAS, REATORES, IGNITORES E CAPACITORES EM POSTE DE ATE 17M.</v>
          </cell>
          <cell r="C3031" t="str">
            <v>UD</v>
          </cell>
          <cell r="D3031">
            <v>634.5</v>
          </cell>
          <cell r="E3031">
            <v>507.6</v>
          </cell>
          <cell r="F3031" t="str">
            <v>EMLURB</v>
          </cell>
        </row>
        <row r="3032">
          <cell r="A3032" t="str">
            <v/>
          </cell>
          <cell r="D3032">
            <v>0</v>
          </cell>
        </row>
        <row r="3033">
          <cell r="A3033" t="str">
            <v>18.28.024</v>
          </cell>
          <cell r="B3033" t="str">
            <v>MANUTENCAO DE LUMINARIA DE UMA PETALA COM TRES LAMPADAS A VAPOR METALICO DE 250W, INCLUSIVE FORNECIMENTO E SUBSTITUICAO DE TRES LAMPADAS E TRES REATORES DE ALTO FATOR DE POTENCIA EM POSTE DE ATE 17M.</v>
          </cell>
          <cell r="C3033" t="str">
            <v>UD</v>
          </cell>
          <cell r="D3033">
            <v>920.40000000000009</v>
          </cell>
          <cell r="E3033">
            <v>736.32</v>
          </cell>
          <cell r="F3033" t="str">
            <v>EMLURB</v>
          </cell>
        </row>
        <row r="3034">
          <cell r="A3034" t="str">
            <v/>
          </cell>
          <cell r="D3034">
            <v>0</v>
          </cell>
        </row>
        <row r="3035">
          <cell r="A3035" t="str">
            <v>18.28.025</v>
          </cell>
          <cell r="B3035" t="str">
            <v>MANUTENCAO DE LUMINARIA DE UMA PETALA COM QUATRO LAMPADAS A VAPOR METALICO DE 250W, INCLUSIVE FORNECIMENTO E SUBSTITUICAO DAS LAMPADAS REATORES, IGNITORES E CAPACITORES EM POSTE DE ATE 17M.</v>
          </cell>
          <cell r="C3035" t="str">
            <v>UD</v>
          </cell>
          <cell r="D3035">
            <v>1206.3</v>
          </cell>
          <cell r="E3035">
            <v>965.04</v>
          </cell>
          <cell r="F3035" t="str">
            <v>EMLURB</v>
          </cell>
        </row>
        <row r="3036">
          <cell r="A3036" t="str">
            <v/>
          </cell>
          <cell r="D3036">
            <v>0</v>
          </cell>
        </row>
        <row r="3037">
          <cell r="A3037" t="str">
            <v>18.28.026</v>
          </cell>
          <cell r="B3037" t="str">
            <v>MANUTENCAO DE LUMINARIA DE UMA PETALA COM UMA LAMPADA A VAPOR METALICO DE 400W, INCLUSIVE FORNECIMENTO E SUBSTITUICAO DE UMA LAMPADA E UM REATOR DE ALTO FATOR DE POTENCIA EM POSTE DE ATE 23M.</v>
          </cell>
          <cell r="C3037" t="str">
            <v>UD</v>
          </cell>
          <cell r="D3037">
            <v>395.78750000000002</v>
          </cell>
          <cell r="E3037">
            <v>316.63</v>
          </cell>
          <cell r="F3037" t="str">
            <v>EMLURB</v>
          </cell>
        </row>
        <row r="3038">
          <cell r="A3038" t="str">
            <v/>
          </cell>
          <cell r="D3038">
            <v>0</v>
          </cell>
        </row>
        <row r="3039">
          <cell r="A3039" t="str">
            <v>18.28.027</v>
          </cell>
          <cell r="B3039" t="str">
            <v>MANUTENCAO DE LUMINARIA DE UMA PETALA COM DUAS LAMPADAS A VAPOR METALICO DE 400W, INCLUSIVE FORNECIMENTO E SUBSTITUICAO DAS LAMPADAS, REATORES, IGNITORES E CAPACITORES EM POSTE DE ATE 23M.</v>
          </cell>
          <cell r="C3039" t="str">
            <v>UD</v>
          </cell>
          <cell r="D3039">
            <v>728.875</v>
          </cell>
          <cell r="E3039">
            <v>583.1</v>
          </cell>
          <cell r="F3039" t="str">
            <v>EMLURB</v>
          </cell>
        </row>
        <row r="3040">
          <cell r="A3040" t="str">
            <v/>
          </cell>
          <cell r="D3040">
            <v>0</v>
          </cell>
        </row>
        <row r="3041">
          <cell r="A3041" t="str">
            <v>18.28.028</v>
          </cell>
          <cell r="B3041" t="str">
            <v>MANUTENCAO DE LUMINARIA DE UMA PETALA COM TRES LAMPADAS A VAPOR METALICO DE 400W, INCLUSIVE FORNECIMENTO E SUBSTITUICAO DE TRES LAMPADAS E TRES REATORES DE ALTO FATOR DE POTENCIA EM POSTE DE ATE 23M.</v>
          </cell>
          <cell r="C3041" t="str">
            <v>UD</v>
          </cell>
          <cell r="D3041">
            <v>1061.9625000000001</v>
          </cell>
          <cell r="E3041">
            <v>849.57</v>
          </cell>
          <cell r="F3041" t="str">
            <v>EMLURB</v>
          </cell>
        </row>
        <row r="3042">
          <cell r="A3042" t="str">
            <v/>
          </cell>
          <cell r="D3042">
            <v>0</v>
          </cell>
        </row>
        <row r="3043">
          <cell r="A3043" t="str">
            <v>18.28.029</v>
          </cell>
          <cell r="B3043" t="str">
            <v>MANUTENCAO DE LUMINARIA DE UMA PETALA COM QUATRO LAMPADAS A VAPOR METALICO DE 400W,INCLUSIVE FORNECIMENTO E SUBSTITUICAO DAS LAMPADAS, REATORES, IGNITORES E CAPACITORES EM POSTE DE ATE 23M.</v>
          </cell>
          <cell r="C3043" t="str">
            <v>UD</v>
          </cell>
          <cell r="D3043">
            <v>1395.05</v>
          </cell>
          <cell r="E3043">
            <v>1116.04</v>
          </cell>
          <cell r="F3043" t="str">
            <v>EMLURB</v>
          </cell>
        </row>
        <row r="3044">
          <cell r="A3044" t="str">
            <v/>
          </cell>
          <cell r="D3044">
            <v>0</v>
          </cell>
        </row>
        <row r="3045">
          <cell r="A3045" t="str">
            <v>18.28.100</v>
          </cell>
          <cell r="B3045" t="str">
            <v>FORNECIMENTO DE NUCLEO DE FERRO FUNDIDO, PARA UMA LUMINARIA TIPO PETALA, EM POSTE DE ATE 23M, INCLUSIVE INSTALACAO.</v>
          </cell>
          <cell r="C3045" t="str">
            <v>UD</v>
          </cell>
          <cell r="D3045">
            <v>170.2</v>
          </cell>
          <cell r="E3045">
            <v>136.16</v>
          </cell>
          <cell r="F3045" t="str">
            <v>EMLURB</v>
          </cell>
        </row>
        <row r="3046">
          <cell r="A3046" t="str">
            <v/>
          </cell>
          <cell r="D3046">
            <v>0</v>
          </cell>
        </row>
        <row r="3047">
          <cell r="A3047" t="str">
            <v>18.28.101</v>
          </cell>
          <cell r="B3047" t="str">
            <v>FORNECIMENTO DE NUCLEO DE FERRO FUNDIDO PARA DUAS LUMINARIAS TIPO PETALA EM POSTE DE ATE 23M, INCLUSIVE INSTALACAO.</v>
          </cell>
          <cell r="C3047" t="str">
            <v>UD</v>
          </cell>
          <cell r="D3047">
            <v>212.7</v>
          </cell>
          <cell r="E3047">
            <v>170.16</v>
          </cell>
          <cell r="F3047" t="str">
            <v>EMLURB</v>
          </cell>
        </row>
        <row r="3048">
          <cell r="A3048" t="str">
            <v/>
          </cell>
          <cell r="D3048">
            <v>0</v>
          </cell>
        </row>
        <row r="3049">
          <cell r="A3049" t="str">
            <v>18.28.102</v>
          </cell>
          <cell r="B3049" t="str">
            <v>FORNECIMENTO DE NUCLEO DE FERRO FUNDIDO PARA TRES LUMINARIAS TIPO PETALA EM POSTE DE ATE 23M, INCLUSIVE INSTALACAO.</v>
          </cell>
          <cell r="C3049" t="str">
            <v>UD</v>
          </cell>
          <cell r="D3049">
            <v>225.2</v>
          </cell>
          <cell r="E3049">
            <v>180.16</v>
          </cell>
          <cell r="F3049" t="str">
            <v>EMLURB</v>
          </cell>
        </row>
        <row r="3050">
          <cell r="A3050" t="str">
            <v/>
          </cell>
          <cell r="D3050">
            <v>0</v>
          </cell>
        </row>
        <row r="3051">
          <cell r="A3051" t="str">
            <v>18.28.110</v>
          </cell>
          <cell r="B3051" t="str">
            <v>FORNECIMENTO E SUBSTITUICAO DE BANDEJA EM ALUMINIO FUNDIDO PARA LUMINARIA DE UMA PETALA EM POSTE DE ATE 23M.</v>
          </cell>
          <cell r="C3051" t="str">
            <v>UD</v>
          </cell>
          <cell r="D3051">
            <v>122.69999999999999</v>
          </cell>
          <cell r="E3051">
            <v>98.16</v>
          </cell>
          <cell r="F3051" t="str">
            <v>EMLURB</v>
          </cell>
        </row>
        <row r="3052">
          <cell r="A3052" t="str">
            <v/>
          </cell>
          <cell r="D3052">
            <v>0</v>
          </cell>
        </row>
        <row r="3053">
          <cell r="A3053" t="str">
            <v>18.28.111</v>
          </cell>
          <cell r="B3053" t="str">
            <v>FORNECIMENTO E SUBSTITUICAO DE BANDEJA EM ALUMINIO FUNDIDO PARA LUMINARIA COM DUAS PETALAS EM POSTE DE ATE 23M.</v>
          </cell>
          <cell r="C3053" t="str">
            <v>UD</v>
          </cell>
          <cell r="D3053">
            <v>182.7</v>
          </cell>
          <cell r="E3053">
            <v>146.16</v>
          </cell>
          <cell r="F3053" t="str">
            <v>EMLURB</v>
          </cell>
        </row>
        <row r="3054">
          <cell r="A3054" t="str">
            <v/>
          </cell>
          <cell r="D3054">
            <v>0</v>
          </cell>
        </row>
        <row r="3055">
          <cell r="A3055" t="str">
            <v>18.28.112</v>
          </cell>
          <cell r="B3055" t="str">
            <v>FORNECIMENTO E SUBSTITUICAO DE BANDEJA EM ALUMINIO FUNDIDO PARA LUMINARIA DE TRES PETALAS EM POSTE DE ATE 23M.</v>
          </cell>
          <cell r="C3055" t="str">
            <v>UD</v>
          </cell>
          <cell r="D3055">
            <v>242.7</v>
          </cell>
          <cell r="E3055">
            <v>194.16</v>
          </cell>
          <cell r="F3055" t="str">
            <v>EMLURB</v>
          </cell>
        </row>
        <row r="3056">
          <cell r="A3056" t="str">
            <v/>
          </cell>
          <cell r="D3056">
            <v>0</v>
          </cell>
        </row>
        <row r="3057">
          <cell r="A3057" t="str">
            <v>18.28.120</v>
          </cell>
          <cell r="B3057" t="str">
            <v>FORNECIMENTO E SUBSTITUICAO DE BANDEJA EM ALUMINIO FUNDIDO PARA LUMINARIA DE UMA PETALA EM POSTE DE ATE 17M, INCLUSIVE REATOR UI VS 25OW, IGNITOR E CAPACITOR.</v>
          </cell>
          <cell r="C3057" t="str">
            <v>UD</v>
          </cell>
          <cell r="D3057">
            <v>268.91250000000002</v>
          </cell>
          <cell r="E3057">
            <v>215.13</v>
          </cell>
          <cell r="F3057" t="str">
            <v>EMLURB</v>
          </cell>
        </row>
        <row r="3058">
          <cell r="A3058" t="str">
            <v/>
          </cell>
          <cell r="D3058">
            <v>0</v>
          </cell>
        </row>
        <row r="3059">
          <cell r="A3059" t="str">
            <v>18.28.121</v>
          </cell>
          <cell r="B3059" t="str">
            <v>FORNECIMENTO E SUBSTITUICAO DE BANDEJA EM ALUMINIO FUNDIDO PARA LUMINARIA DE DUAS PETALAS EM POSTE DE 17M, INCLUSIVE REATORES UI VS 25OW IGNITORES E CAPACITORES.</v>
          </cell>
          <cell r="C3059" t="str">
            <v>UD</v>
          </cell>
          <cell r="D3059">
            <v>475.125</v>
          </cell>
          <cell r="E3059">
            <v>380.1</v>
          </cell>
          <cell r="F3059" t="str">
            <v>EMLURB</v>
          </cell>
        </row>
        <row r="3060">
          <cell r="A3060" t="str">
            <v/>
          </cell>
          <cell r="D3060">
            <v>0</v>
          </cell>
        </row>
        <row r="3061">
          <cell r="A3061" t="str">
            <v>18.28.122</v>
          </cell>
          <cell r="B3061" t="str">
            <v>FORNECIMENTO E SUBSTITUICAO DE BANDEJA EM ALUMINIO FUNDIDO PARA LUMINARIA DE TRES PETALAS EM POSTE DE ATE 23M, INCLUSIVE REATORES UI VS 250W, IGNITORES E CAPACITORES.</v>
          </cell>
          <cell r="C3061" t="str">
            <v>UD</v>
          </cell>
          <cell r="D3061">
            <v>681.33750000000009</v>
          </cell>
          <cell r="E3061">
            <v>545.07000000000005</v>
          </cell>
          <cell r="F3061" t="str">
            <v>EMLURB</v>
          </cell>
        </row>
        <row r="3062">
          <cell r="A3062" t="str">
            <v/>
          </cell>
          <cell r="D3062">
            <v>0</v>
          </cell>
        </row>
        <row r="3063">
          <cell r="A3063" t="str">
            <v>18.28.123</v>
          </cell>
          <cell r="B3063" t="str">
            <v>FORNECIMENTO E SUBSTITUICAO DE BANDEJA EM ALUMINIO FUNDIDO PARA LUMINARIA DE UMA PETALA EM POSTE DE ATE 23M, INCLUSIVE REATOR UI VS 400W IGNITOR E CAPACITOR.</v>
          </cell>
          <cell r="C3063" t="str">
            <v>UD</v>
          </cell>
          <cell r="D3063">
            <v>303.28750000000002</v>
          </cell>
          <cell r="E3063">
            <v>242.63</v>
          </cell>
          <cell r="F3063" t="str">
            <v>EMLURB</v>
          </cell>
        </row>
        <row r="3064">
          <cell r="A3064" t="str">
            <v/>
          </cell>
          <cell r="D3064">
            <v>0</v>
          </cell>
        </row>
        <row r="3065">
          <cell r="A3065" t="str">
            <v>18.28.124</v>
          </cell>
          <cell r="B3065" t="str">
            <v>FORNECIMENTO E SUBSTITUICAO DE BANDEJA EM ALUMINIO FUNDIDO PARA LUMINARIA DE DUAS PETALAS EM POSTE DE ATE 23M, INCLUSIVE REATORES UI VS DE 400W, IGNITORES E CAPACITORES.</v>
          </cell>
          <cell r="C3065" t="str">
            <v>UD</v>
          </cell>
          <cell r="D3065">
            <v>543.875</v>
          </cell>
          <cell r="E3065">
            <v>435.1</v>
          </cell>
          <cell r="F3065" t="str">
            <v>EMLURB</v>
          </cell>
        </row>
        <row r="3066">
          <cell r="A3066" t="str">
            <v/>
          </cell>
          <cell r="D3066">
            <v>0</v>
          </cell>
        </row>
        <row r="3067">
          <cell r="A3067" t="str">
            <v>18.28.125</v>
          </cell>
          <cell r="B3067" t="str">
            <v>FORNECIMENTO E SUBSTITUICAO DE BANDEJA EM ALUMINIO FUNDIDO PARA LUMINARIA DE TRES PETALAS EM POSTE DE 23M, INCLUSIVE REATORES UI VS 400W IGNITORES E CAPACITORES.</v>
          </cell>
          <cell r="C3067" t="str">
            <v>UD</v>
          </cell>
          <cell r="D3067">
            <v>784.46250000000009</v>
          </cell>
          <cell r="E3067">
            <v>627.57000000000005</v>
          </cell>
          <cell r="F3067" t="str">
            <v>EMLURB</v>
          </cell>
        </row>
        <row r="3068">
          <cell r="A3068" t="str">
            <v/>
          </cell>
          <cell r="D3068">
            <v>0</v>
          </cell>
        </row>
        <row r="3069">
          <cell r="A3069" t="str">
            <v>18.28.126</v>
          </cell>
          <cell r="B3069" t="str">
            <v>FORNECIMENTO E SUBSTITUICAO DE BANDEJA EM ALUMINIO FUNDIDO PARA LUMINARIA DE UMA PETALA, EM POSTE DE ATE 17M, INCLUSIVE REATOR UI VAPOR METALICO DE 250W, IGNITOR E CAPACITOR.</v>
          </cell>
          <cell r="C3069" t="str">
            <v>UD</v>
          </cell>
          <cell r="D3069">
            <v>289.85000000000002</v>
          </cell>
          <cell r="E3069">
            <v>231.88</v>
          </cell>
          <cell r="F3069" t="str">
            <v>EMLURB</v>
          </cell>
        </row>
        <row r="3070">
          <cell r="A3070" t="str">
            <v/>
          </cell>
          <cell r="D3070">
            <v>0</v>
          </cell>
        </row>
        <row r="3071">
          <cell r="A3071" t="str">
            <v>18.28.127</v>
          </cell>
          <cell r="B3071" t="str">
            <v>FORNECIMENTO E SUBSTITUICAO DE BANDEJA EM ALUMINIO FUNDIDO PARA LUMINARIA DE DUAS PETALAS EM POSTE DE ATE 17M, INCLUSIVE REATORES UI VAPOR METALICO DE 250W, IGNITORES E CAPACITORES</v>
          </cell>
          <cell r="C3071" t="str">
            <v>UD</v>
          </cell>
          <cell r="D3071">
            <v>517</v>
          </cell>
          <cell r="E3071">
            <v>413.6</v>
          </cell>
          <cell r="F3071" t="str">
            <v>EMLURB</v>
          </cell>
        </row>
        <row r="3072">
          <cell r="A3072" t="str">
            <v/>
          </cell>
          <cell r="D3072">
            <v>0</v>
          </cell>
        </row>
        <row r="3073">
          <cell r="A3073" t="str">
            <v>18.28.128</v>
          </cell>
          <cell r="B3073" t="str">
            <v>FORNECIMENTO E SUBSTITUICAO DE BANDEJA EM ALUMINIO FUNDIDO PARA LUMINARIA DE TRES PETALAS EM POSTE DE ATE 17M, INCLUSIVE REATORES UI VAPOR METALICO DE 250W, IGNITORES E CAPACITORES.</v>
          </cell>
          <cell r="C3073" t="str">
            <v>UD</v>
          </cell>
          <cell r="D3073">
            <v>744.15000000000009</v>
          </cell>
          <cell r="E3073">
            <v>595.32000000000005</v>
          </cell>
          <cell r="F3073" t="str">
            <v>EMLURB</v>
          </cell>
        </row>
        <row r="3074">
          <cell r="A3074" t="str">
            <v/>
          </cell>
          <cell r="D3074">
            <v>0</v>
          </cell>
        </row>
        <row r="3075">
          <cell r="A3075" t="str">
            <v>18.28.129</v>
          </cell>
          <cell r="B3075" t="str">
            <v>FORNECIMENTO E SUBSTITUICAO DE BANDEJA EM ALUMINIO FUNDIDO PARA LUMINARIA DE UMA PETALA EM POSTE DE ATE 23M, INCLUSIVE REATOR UI VAPOR METALICO DE 400W, IGNITOR E CAPACITOR.</v>
          </cell>
          <cell r="C3075" t="str">
            <v>UD</v>
          </cell>
          <cell r="D3075">
            <v>309.53750000000002</v>
          </cell>
          <cell r="E3075">
            <v>247.63</v>
          </cell>
          <cell r="F3075" t="str">
            <v>EMLURB</v>
          </cell>
        </row>
        <row r="3076">
          <cell r="A3076" t="str">
            <v/>
          </cell>
          <cell r="D3076">
            <v>0</v>
          </cell>
        </row>
        <row r="3077">
          <cell r="A3077" t="str">
            <v>18.28.130</v>
          </cell>
          <cell r="B3077" t="str">
            <v>FORNECIMENTO E SUBSTITUICAO DE BANDEJA EM ALUMINIO FUNDIDO PARA LUMINARIA DE DUAS PETALAS EM POSTE DE ATE 23M, INCLUSIVE REATORES UI VAPOR METALICO DE 400W, IGNITORES E CAPACITORES.</v>
          </cell>
          <cell r="C3077" t="str">
            <v>UD</v>
          </cell>
          <cell r="D3077">
            <v>556.375</v>
          </cell>
          <cell r="E3077">
            <v>445.1</v>
          </cell>
          <cell r="F3077" t="str">
            <v>EMLURB</v>
          </cell>
        </row>
        <row r="3078">
          <cell r="A3078" t="str">
            <v/>
          </cell>
          <cell r="D3078">
            <v>0</v>
          </cell>
        </row>
        <row r="3079">
          <cell r="A3079" t="str">
            <v>18.28.131</v>
          </cell>
          <cell r="B3079" t="str">
            <v>FORNECIMENTO E SUBSTITUICAO DE BANDEJA EM ALUMINIO FUNDIDO PARA LUMINARIA DE TRES PETALAS EM POSTE DE ATE 23M, INCLUSIVE REATORES UI VAPOR METALICO DE 400W, IGNITORES E CAPACITORES.</v>
          </cell>
          <cell r="C3079" t="str">
            <v>UD</v>
          </cell>
          <cell r="D3079">
            <v>803.21250000000009</v>
          </cell>
          <cell r="E3079">
            <v>642.57000000000005</v>
          </cell>
          <cell r="F3079" t="str">
            <v>EMLURB</v>
          </cell>
        </row>
        <row r="3080">
          <cell r="A3080" t="str">
            <v/>
          </cell>
          <cell r="D3080">
            <v>0</v>
          </cell>
        </row>
        <row r="3081">
          <cell r="A3081" t="str">
            <v>18.28.132</v>
          </cell>
          <cell r="B3081" t="str">
            <v>FORNECIMENTO E SUBSTITUICAO DE REATOR UI VAPOR DE SODIO DE 250W, IGNITOR E CAPACITOR PARA LUMINARIA COM UMA PETALA EM POSTE DE 17M.</v>
          </cell>
          <cell r="C3081" t="str">
            <v>UD</v>
          </cell>
          <cell r="D3081">
            <v>208.91249999999999</v>
          </cell>
          <cell r="E3081">
            <v>167.13</v>
          </cell>
          <cell r="F3081" t="str">
            <v>EMLURB</v>
          </cell>
        </row>
        <row r="3082">
          <cell r="A3082" t="str">
            <v/>
          </cell>
          <cell r="D3082">
            <v>0</v>
          </cell>
        </row>
        <row r="3083">
          <cell r="A3083" t="str">
            <v>18.28.133</v>
          </cell>
          <cell r="B3083" t="str">
            <v>FORNECIMENTO E SUBSTITUICAO DE REATORES UI VAPOR DE SODIO DE 250W,IGNITORES E CAPACITORES PARA LUMINARIA COM DUAS PETALAS EM POSTE DE ATE 17M.</v>
          </cell>
          <cell r="C3083" t="str">
            <v>UD</v>
          </cell>
          <cell r="D3083">
            <v>355.125</v>
          </cell>
          <cell r="E3083">
            <v>284.10000000000002</v>
          </cell>
          <cell r="F3083" t="str">
            <v>EMLURB</v>
          </cell>
        </row>
        <row r="3084">
          <cell r="A3084" t="str">
            <v/>
          </cell>
          <cell r="D3084">
            <v>0</v>
          </cell>
        </row>
        <row r="3085">
          <cell r="A3085" t="str">
            <v>18.28.134</v>
          </cell>
          <cell r="B3085" t="str">
            <v>FORNECIMENTO E SUBSTITUICAO DE REATORES UI VAPOR DE SODIO DE 250W, IGNITORES E CAPACITORES PARA LUMINARIA COM TRES PETALAS EM POSTE DE ATE 17M.</v>
          </cell>
          <cell r="C3085" t="str">
            <v>UD</v>
          </cell>
          <cell r="D3085">
            <v>501.33749999999998</v>
          </cell>
          <cell r="E3085">
            <v>401.07</v>
          </cell>
          <cell r="F3085" t="str">
            <v>EMLURB</v>
          </cell>
        </row>
        <row r="3086">
          <cell r="A3086" t="str">
            <v/>
          </cell>
          <cell r="D3086">
            <v>0</v>
          </cell>
        </row>
        <row r="3087">
          <cell r="A3087" t="str">
            <v>18.28.135</v>
          </cell>
          <cell r="B3087" t="str">
            <v>FORNECIMENTO E SUBSTITUICAO DE REATOR UI VAPOR DE SODIO DE 400W, IGNITOR E CAPACITOR PARA LUMINARIA DE UMA PETALA EM POSTE DE ATE 23M.</v>
          </cell>
          <cell r="C3087" t="str">
            <v>UD</v>
          </cell>
          <cell r="D3087">
            <v>243.28749999999999</v>
          </cell>
          <cell r="E3087">
            <v>194.63</v>
          </cell>
          <cell r="F3087" t="str">
            <v>EMLURB</v>
          </cell>
        </row>
        <row r="3088">
          <cell r="A3088" t="str">
            <v/>
          </cell>
          <cell r="D3088">
            <v>0</v>
          </cell>
        </row>
        <row r="3089">
          <cell r="A3089" t="str">
            <v>18.28.136</v>
          </cell>
          <cell r="B3089" t="str">
            <v>FORNECIMENTO E SUBSTITUICAO DE REATORES UI VAPOR DE SODIO DE 400W, IGNITORES E CAPACITORES PARA LUMINARIA COM DUAS PETALAS EM POSTE DE ATE 23M.</v>
          </cell>
          <cell r="C3089" t="str">
            <v>UD</v>
          </cell>
          <cell r="D3089">
            <v>423.875</v>
          </cell>
          <cell r="E3089">
            <v>339.1</v>
          </cell>
          <cell r="F3089" t="str">
            <v>EMLURB</v>
          </cell>
        </row>
        <row r="3090">
          <cell r="A3090" t="str">
            <v/>
          </cell>
          <cell r="D3090">
            <v>0</v>
          </cell>
        </row>
        <row r="3091">
          <cell r="A3091" t="str">
            <v>18.28.137</v>
          </cell>
          <cell r="B3091" t="str">
            <v>FORNECIMENTO E SUBSTITUICAO DE REATORES UI VAPOR DE SODIO DE 400W, IGNITORES E CAPACITORES PARA LUMINARIA COM TRES PETALAS EM POSTE DE ATE 23M.</v>
          </cell>
          <cell r="C3091" t="str">
            <v>UD</v>
          </cell>
          <cell r="D3091">
            <v>604.46249999999998</v>
          </cell>
          <cell r="E3091">
            <v>483.57</v>
          </cell>
          <cell r="F3091" t="str">
            <v>EMLURB</v>
          </cell>
        </row>
        <row r="3092">
          <cell r="A3092" t="str">
            <v/>
          </cell>
          <cell r="D3092">
            <v>0</v>
          </cell>
        </row>
        <row r="3093">
          <cell r="A3093" t="str">
            <v>18.28.138</v>
          </cell>
          <cell r="B3093" t="str">
            <v>FORNECIMENTO E SUBSTITUICAO DE REATOR UI VAPOR METALICO DE 250W, IGNITOR E CAPACITOR PARA LUMINARIA COM UMA PETALA, EM POSTE DE ATE 17M.</v>
          </cell>
          <cell r="C3093" t="str">
            <v>UD</v>
          </cell>
          <cell r="D3093">
            <v>229.85</v>
          </cell>
          <cell r="E3093">
            <v>183.88</v>
          </cell>
          <cell r="F3093" t="str">
            <v>EMLURB</v>
          </cell>
        </row>
        <row r="3094">
          <cell r="A3094" t="str">
            <v/>
          </cell>
          <cell r="D3094">
            <v>0</v>
          </cell>
        </row>
        <row r="3095">
          <cell r="A3095" t="str">
            <v>18.28.139</v>
          </cell>
          <cell r="B3095" t="str">
            <v>FORNECIMENTO E SUBSTITUICAO DE REATORES UI VAPOR METALICO 250W, IGNITORES E CAPACITORES PARA LUMINARIA COM DUAS PETALAS, EM POSTE DE ATE 17M.</v>
          </cell>
          <cell r="C3095" t="str">
            <v>UD</v>
          </cell>
          <cell r="D3095">
            <v>397</v>
          </cell>
          <cell r="E3095">
            <v>317.60000000000002</v>
          </cell>
          <cell r="F3095" t="str">
            <v>EMLURB</v>
          </cell>
        </row>
        <row r="3096">
          <cell r="A3096" t="str">
            <v/>
          </cell>
          <cell r="D3096">
            <v>0</v>
          </cell>
        </row>
        <row r="3097">
          <cell r="A3097" t="str">
            <v>18.28.140</v>
          </cell>
          <cell r="B3097" t="str">
            <v>FORNECIMENTO E SUBSTITUICAO DE REATORES UI VAPOR METALICO DE 250W, IGNITORES E CAPACITORES PARA LUMINARIA COM TRES PETALAS, EM POSTE DE ATE 17M.</v>
          </cell>
          <cell r="C3097" t="str">
            <v>UD</v>
          </cell>
          <cell r="D3097">
            <v>564.15</v>
          </cell>
          <cell r="E3097">
            <v>451.32</v>
          </cell>
          <cell r="F3097" t="str">
            <v>EMLURB</v>
          </cell>
        </row>
        <row r="3098">
          <cell r="A3098" t="str">
            <v/>
          </cell>
          <cell r="D3098">
            <v>0</v>
          </cell>
        </row>
        <row r="3099">
          <cell r="A3099" t="str">
            <v>18.28.141</v>
          </cell>
          <cell r="B3099" t="str">
            <v>FORNECIMENTO E SUBSTITUICAO DE REATOR UI VAPOR METALICO DE 400W, IGNITOR E CAPACITOR PARA LUMINARIA COM UMA PETALA EM POSTE DE ATE 23M.</v>
          </cell>
          <cell r="C3099" t="str">
            <v>UD</v>
          </cell>
          <cell r="D3099">
            <v>249.53749999999999</v>
          </cell>
          <cell r="E3099">
            <v>199.63</v>
          </cell>
          <cell r="F3099" t="str">
            <v>EMLURB</v>
          </cell>
        </row>
        <row r="3100">
          <cell r="A3100" t="str">
            <v/>
          </cell>
          <cell r="D3100">
            <v>0</v>
          </cell>
        </row>
        <row r="3101">
          <cell r="A3101" t="str">
            <v>18.28.142</v>
          </cell>
          <cell r="B3101" t="str">
            <v>FORNECIMENTO E SUBSTITUICAO DE REATORES UI VAPOR METALICO DE 400W, IGNITORES E CAPACITORES PARA LUMINARIA COM DUAS PETALAS EM POSTE DE ATE 23M.</v>
          </cell>
          <cell r="C3101" t="str">
            <v>UD</v>
          </cell>
          <cell r="D3101">
            <v>436.375</v>
          </cell>
          <cell r="E3101">
            <v>349.1</v>
          </cell>
          <cell r="F3101" t="str">
            <v>EMLURB</v>
          </cell>
        </row>
        <row r="3102">
          <cell r="A3102" t="str">
            <v/>
          </cell>
          <cell r="D3102">
            <v>0</v>
          </cell>
        </row>
        <row r="3103">
          <cell r="A3103" t="str">
            <v>18.28.143</v>
          </cell>
          <cell r="B3103" t="str">
            <v>FORNECIMENTO E SUBSTITUICAO DE REATORES UI VAPOR METALICO DE 400W, IGNITORES E CAPACITORES PARA LUMINARIA COM TRES PETALAS EM POSTE DE ATE 23M.</v>
          </cell>
          <cell r="C3103" t="str">
            <v>UD</v>
          </cell>
          <cell r="D3103">
            <v>623.21249999999998</v>
          </cell>
          <cell r="E3103">
            <v>498.57</v>
          </cell>
          <cell r="F3103" t="str">
            <v>EMLURB</v>
          </cell>
        </row>
        <row r="3104">
          <cell r="A3104" t="str">
            <v/>
          </cell>
          <cell r="D3104">
            <v>0</v>
          </cell>
        </row>
        <row r="3105">
          <cell r="A3105" t="str">
            <v>18.29.025</v>
          </cell>
          <cell r="B3105" t="str">
            <v>SUBESTAÇÃO AÉREA C/TRANSFORMADOR TRIF.DE 225KVA-13800/11400V-380/220V, INCL.POSTE DT 600/11, PÁRA-RAIOS, CRUZETA, ATERR., CX.DE MEDIÇÃO TIPO F3, ELET.E DEMAIS ACESSÓRIOS NECESSÁRIOS AO PERFEITO FUNCIONAMENTO - INSTALADA C/ PROJETO APROVADO - CELPE E ART.N</v>
          </cell>
          <cell r="C3105" t="str">
            <v>Un</v>
          </cell>
          <cell r="D3105">
            <v>34356.275000000001</v>
          </cell>
          <cell r="E3105">
            <v>27485.02</v>
          </cell>
          <cell r="F3105" t="str">
            <v>SEDUC</v>
          </cell>
        </row>
        <row r="3106">
          <cell r="A3106" t="str">
            <v/>
          </cell>
          <cell r="D3106">
            <v>0</v>
          </cell>
        </row>
        <row r="3107">
          <cell r="A3107" t="str">
            <v>18.29.030</v>
          </cell>
          <cell r="B3107" t="str">
            <v>SUBESTAÇÃO AÉREA C/TRANSF.TRIF.DE 150KVA-13.800/11400V-380/220V,INCL. POSTE DT 600/11, CRUZETA ATERR., PARA-RAIOS, CX.DE MED. TIPO F3, ELET.E DEMAIS ACESSÓRIOS NECESSÁRIOS P/SEU PERFEITO FUNCIONAMENTO - INSTALADA C/PROJETO APROVADO-CELPE E ART. NÃO INCLUS</v>
          </cell>
          <cell r="C3107" t="str">
            <v>Un</v>
          </cell>
          <cell r="D3107">
            <v>26850.85</v>
          </cell>
          <cell r="E3107">
            <v>21480.68</v>
          </cell>
          <cell r="F3107" t="str">
            <v>SEDUC</v>
          </cell>
        </row>
        <row r="3108">
          <cell r="A3108" t="str">
            <v/>
          </cell>
          <cell r="D3108">
            <v>0</v>
          </cell>
        </row>
        <row r="3109">
          <cell r="A3109" t="str">
            <v>18.29.035</v>
          </cell>
          <cell r="B3109" t="str">
            <v>SUBESTAÇÃO AÉREA C/TRANSF.TRIF.DE 112,5KVA-13800/11400V-380/220V, INCL.POSTE DT 300/11, PÁRA-RAIOS, CRUZETA, ATERR., CX.DE MEDIÇÃO TIPO F3, ELET.E DEMAIS ACESSÓRIOS NECESSÁRIOS AO PERFEITO FUNCIONAMENTO - INSTALADA C/ PROJETO APROVADO - CELPE E ART. NÃO I</v>
          </cell>
          <cell r="C3109" t="str">
            <v>Un</v>
          </cell>
          <cell r="D3109">
            <v>21751.0625</v>
          </cell>
          <cell r="E3109">
            <v>17400.849999999999</v>
          </cell>
          <cell r="F3109" t="str">
            <v>SEDUC</v>
          </cell>
        </row>
        <row r="3110">
          <cell r="A3110" t="str">
            <v/>
          </cell>
          <cell r="D3110">
            <v>0</v>
          </cell>
        </row>
        <row r="3111">
          <cell r="A3111" t="str">
            <v>18.29.040</v>
          </cell>
          <cell r="B3111" t="str">
            <v>SUBESTAÇÃO AÉREA C/TRANSF.TRIF.75KVA-13.800/11400V-380V220V, INCL.POSTE DT 300/11, PÁRA-RAIOS, CRUZETA, ATERR., CX.DE MEDIÇÃO TIPO F3, ELET.E DEMAIS ACESS.NECESSÁRIOS AO SEU PERFEITO FUNCIONAMENTO - INSTALADA C/ PROJETO APROVADO - CELPE E ART. NÃO INCL. O</v>
          </cell>
          <cell r="C3111" t="str">
            <v>Un</v>
          </cell>
          <cell r="D3111">
            <v>16817.25</v>
          </cell>
          <cell r="E3111">
            <v>13453.8</v>
          </cell>
          <cell r="F3111" t="str">
            <v>SEDUC</v>
          </cell>
        </row>
        <row r="3112">
          <cell r="A3112" t="str">
            <v/>
          </cell>
          <cell r="D3112">
            <v>0</v>
          </cell>
        </row>
        <row r="3113">
          <cell r="A3113" t="str">
            <v>18.29.062</v>
          </cell>
          <cell r="B3113" t="str">
            <v>FORNECIMENTO E INSTALAÇÃO DE TRANSFORMADOR DE DISTRIBUIÇÃO TRIFÁSICO DE 45KVA - 13800/11400V-380/200V,IMERSO EM ÓLEO MINERAL ISOLANTE.</v>
          </cell>
          <cell r="C3113" t="str">
            <v>Un</v>
          </cell>
          <cell r="D3113">
            <v>7540.6875</v>
          </cell>
          <cell r="E3113">
            <v>6032.55</v>
          </cell>
          <cell r="F3113" t="str">
            <v>SEDUC</v>
          </cell>
        </row>
        <row r="3114">
          <cell r="A3114" t="str">
            <v/>
          </cell>
          <cell r="D3114">
            <v>0</v>
          </cell>
        </row>
        <row r="3115">
          <cell r="A3115" t="str">
            <v>18.30.100</v>
          </cell>
          <cell r="B3115" t="str">
            <v>FORNECIMENTO E INSTALAÇÃO DE ELETROCALHA PERFURADA, TIPO "C", EM CHAPA GALVANIZADA N.18. DIMENSÔES:300MM (LARGURA) X 100MM (ALTURA) X 3000MM(COMPRIMENTO)</v>
          </cell>
          <cell r="C3115" t="str">
            <v>m</v>
          </cell>
          <cell r="D3115">
            <v>42.699999999999996</v>
          </cell>
          <cell r="E3115">
            <v>34.159999999999997</v>
          </cell>
          <cell r="F3115" t="str">
            <v>SEDUC</v>
          </cell>
        </row>
        <row r="3116">
          <cell r="A3116" t="str">
            <v/>
          </cell>
          <cell r="D3116">
            <v>0</v>
          </cell>
        </row>
        <row r="3117">
          <cell r="A3117" t="str">
            <v>18.30.105</v>
          </cell>
          <cell r="B3117" t="str">
            <v>FORNECIMENTO E INSTALAÇÃO DE TAMPA DE ENCAIXE PARA ELETROCALHA, EM CHAPA GALVANIZADA N.24, LARGURA DE 300MM</v>
          </cell>
          <cell r="C3117" t="str">
            <v>m</v>
          </cell>
          <cell r="D3117">
            <v>13.174999999999999</v>
          </cell>
          <cell r="E3117">
            <v>10.54</v>
          </cell>
          <cell r="F3117" t="str">
            <v>SEDUC</v>
          </cell>
        </row>
        <row r="3118">
          <cell r="A3118" t="str">
            <v/>
          </cell>
          <cell r="D3118">
            <v>0</v>
          </cell>
        </row>
        <row r="3119">
          <cell r="A3119" t="str">
            <v>18.30.110</v>
          </cell>
          <cell r="B3119" t="str">
            <v>FORNECIMENTO E INSTALAÇÃO DE ELETROCALHA PERFURADA, TIPO "C", EM CHAPA GALVANIZADA N.18. DIMENSÔES:100MM (LARGURA) X 100MM (ALTURA) X 3000MM(COMPRIMENTO)</v>
          </cell>
          <cell r="C3119" t="str">
            <v>m</v>
          </cell>
          <cell r="D3119">
            <v>32.35</v>
          </cell>
          <cell r="E3119">
            <v>25.88</v>
          </cell>
          <cell r="F3119" t="str">
            <v>SEDUC</v>
          </cell>
        </row>
        <row r="3120">
          <cell r="A3120" t="str">
            <v/>
          </cell>
          <cell r="D3120">
            <v>0</v>
          </cell>
        </row>
        <row r="3121">
          <cell r="A3121" t="str">
            <v>18.30.120</v>
          </cell>
          <cell r="B3121" t="str">
            <v>FORNECIMENTO E INSTALAÇÃO DE ELETROCALHA PERFURADA, TIPO "C", EM CHAPA GALVANIZADA N.18. DIMENSÔES:100MM (LARGURA) X 50MM (ALTURA) X 3000MM(COMPRIMENTO)</v>
          </cell>
          <cell r="C3121" t="str">
            <v>m</v>
          </cell>
          <cell r="D3121">
            <v>20.337499999999999</v>
          </cell>
          <cell r="E3121">
            <v>16.27</v>
          </cell>
          <cell r="F3121" t="str">
            <v>SEDUC</v>
          </cell>
        </row>
        <row r="3122">
          <cell r="A3122" t="str">
            <v/>
          </cell>
          <cell r="D3122">
            <v>0</v>
          </cell>
        </row>
        <row r="3123">
          <cell r="A3123" t="str">
            <v>18.30.121</v>
          </cell>
          <cell r="B3123" t="str">
            <v>FORNECIMENTO E INSTALAÇÃO DE ELETROCALHA PERFURADA, DIAMETRO 200 X 10MM, INCLUSIVE ACESSÓRIOS DE DERIVAÇÃO E FIXAÇÃO.</v>
          </cell>
          <cell r="C3123" t="str">
            <v>m</v>
          </cell>
          <cell r="D3123">
            <v>53.587499999999999</v>
          </cell>
          <cell r="E3123">
            <v>42.87</v>
          </cell>
          <cell r="F3123" t="str">
            <v>SEDUC</v>
          </cell>
        </row>
        <row r="3124">
          <cell r="A3124" t="str">
            <v/>
          </cell>
          <cell r="D3124">
            <v>0</v>
          </cell>
        </row>
        <row r="3125">
          <cell r="A3125" t="str">
            <v>18.30.122</v>
          </cell>
          <cell r="B3125" t="str">
            <v>FORNECIMENTO E INSTALAÇÃO DE ELETROCALHA PERFURADA, DIÂMETRO 100 X 100 MM, INCLUSIVE ACESSÓRIOS DE DERIVAÇÃO E FIXAÇÃO.</v>
          </cell>
          <cell r="C3125" t="str">
            <v>m</v>
          </cell>
          <cell r="D3125">
            <v>28.387500000000003</v>
          </cell>
          <cell r="E3125">
            <v>22.71</v>
          </cell>
          <cell r="F3125" t="str">
            <v>SEDUC</v>
          </cell>
        </row>
        <row r="3126">
          <cell r="A3126" t="str">
            <v/>
          </cell>
          <cell r="D3126">
            <v>0</v>
          </cell>
        </row>
        <row r="3127">
          <cell r="A3127" t="str">
            <v>18.30.123</v>
          </cell>
          <cell r="B3127" t="str">
            <v>FORNECIMENTO E INSTALAÇÃO DE ELETROCALHA PERFURADA, DIÂMETRO 50 X 50 MM, INCLUSIVE ACESSÓRIOS DE DERIVAÇÃO E FIXAÇÃO.</v>
          </cell>
          <cell r="C3127" t="str">
            <v>m</v>
          </cell>
          <cell r="D3127">
            <v>16.399999999999999</v>
          </cell>
          <cell r="E3127">
            <v>13.12</v>
          </cell>
          <cell r="F3127" t="str">
            <v>SEDUC</v>
          </cell>
        </row>
        <row r="3128">
          <cell r="A3128" t="str">
            <v/>
          </cell>
          <cell r="D3128">
            <v>0</v>
          </cell>
        </row>
        <row r="3129">
          <cell r="A3129" t="str">
            <v>18.30.210</v>
          </cell>
          <cell r="B3129" t="str">
            <v>FORNECIMENTO E INSTALAÇÃO DE DERIVAÇÃO "L" HORIZONTAL EM CHAPA DE AÇO GALVANIZADO, DIMENSÕES:100MM X 50MM.</v>
          </cell>
          <cell r="C3129" t="str">
            <v>Un</v>
          </cell>
          <cell r="D3129">
            <v>23.337500000000002</v>
          </cell>
          <cell r="E3129">
            <v>18.670000000000002</v>
          </cell>
          <cell r="F3129" t="str">
            <v>SEDUC</v>
          </cell>
        </row>
        <row r="3130">
          <cell r="A3130" t="str">
            <v/>
          </cell>
          <cell r="D3130">
            <v>0</v>
          </cell>
        </row>
        <row r="3131">
          <cell r="A3131" t="str">
            <v>18.30.220</v>
          </cell>
          <cell r="B3131" t="str">
            <v>FORNECIMENTO E INSTALAÇÃO DE SUPORTE VERTICAL PARA ELETROCALHA TIPO GANCHO DE SUSPENSÃO DUPLO, EM CHAPA DE AÇO GALVANIZADO,  DIMENSÕES: 100mm x 50mm. INCLUSIVE PARAFUSO CABEÇA DE LENTILHA C/ AUTO TRAVAMENTO DE 1/4"X1/2",PORCA SEXTAVADA E ARRUELA.</v>
          </cell>
          <cell r="C3131" t="str">
            <v>Un</v>
          </cell>
          <cell r="D3131">
            <v>6.4749999999999996</v>
          </cell>
          <cell r="E3131">
            <v>5.18</v>
          </cell>
          <cell r="F3131" t="str">
            <v>SEDUC</v>
          </cell>
        </row>
        <row r="3132">
          <cell r="A3132" t="str">
            <v/>
          </cell>
          <cell r="D3132">
            <v>0</v>
          </cell>
        </row>
        <row r="3133">
          <cell r="A3133" t="str">
            <v>18.40.010</v>
          </cell>
          <cell r="B3133"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133" t="str">
            <v>Un</v>
          </cell>
          <cell r="D3133">
            <v>74325.625</v>
          </cell>
          <cell r="E3133">
            <v>59460.5</v>
          </cell>
          <cell r="F3133" t="str">
            <v>SEDUC</v>
          </cell>
        </row>
        <row r="3134">
          <cell r="A3134" t="str">
            <v/>
          </cell>
          <cell r="D3134">
            <v>0</v>
          </cell>
        </row>
        <row r="3135">
          <cell r="A3135" t="str">
            <v>18.40.020</v>
          </cell>
          <cell r="B3135"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135" t="str">
            <v>Un</v>
          </cell>
          <cell r="D3135">
            <v>64562.5</v>
          </cell>
          <cell r="E3135">
            <v>51650</v>
          </cell>
          <cell r="F3135" t="str">
            <v>SEDUC</v>
          </cell>
        </row>
        <row r="3136">
          <cell r="A3136" t="str">
            <v/>
          </cell>
          <cell r="D3136">
            <v>0</v>
          </cell>
        </row>
        <row r="3137">
          <cell r="A3137" t="str">
            <v>18.40.030</v>
          </cell>
          <cell r="B3137"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137" t="str">
            <v>Un</v>
          </cell>
          <cell r="D3137">
            <v>78799.375</v>
          </cell>
          <cell r="E3137">
            <v>63039.5</v>
          </cell>
          <cell r="F3137" t="str">
            <v>SEDUC</v>
          </cell>
        </row>
        <row r="3138">
          <cell r="A3138" t="str">
            <v/>
          </cell>
          <cell r="D3138">
            <v>0</v>
          </cell>
        </row>
        <row r="3139">
          <cell r="A3139" t="str">
            <v>18.40.040</v>
          </cell>
          <cell r="B3139" t="str">
            <v>QDG SE 02 - FORNECIMENTO E INSTALAÇÃO DE QUADRO DE COMANDO, TIPO SOBREPOR CHAPA DE AÇO TRATADACOM BANHO QUIMICO (DESENGRAXE E FOSFATIZAÇÃO À BASE DE FOSFATO E FERRO), PINTURA EPOXI A PÓ NA COR BEGE (RAL 7032), DIMENSÃO: 800X600X250MM, REF. CE-8060-20, FAB</v>
          </cell>
          <cell r="C3139" t="str">
            <v>Un</v>
          </cell>
          <cell r="D3139">
            <v>32736.25</v>
          </cell>
          <cell r="E3139">
            <v>26189</v>
          </cell>
          <cell r="F3139" t="str">
            <v>SEDUC</v>
          </cell>
        </row>
        <row r="3140">
          <cell r="A3140" t="str">
            <v/>
          </cell>
          <cell r="D3140">
            <v>0</v>
          </cell>
        </row>
        <row r="3141">
          <cell r="A3141" t="str">
            <v>18.40.050</v>
          </cell>
          <cell r="B3141" t="str">
            <v>QDG BL A - FORNECIMENTO E INSTALAÇÃO DE QUADRO DE COMANDO, TIPO SOBREPOR CHAPA DE AÇO TRATADACOM BANHO QUIMICO (DESENGRAXE E FOSFATIZAÇÃO À BASE DE FOSFATO E FERRO), PINTURA EPOXI A PÓ NA COR BEGE(RAL 7032), DIMENSÃO: 1000X600X250MM, REF. CE-10060-25, FAB</v>
          </cell>
          <cell r="C3141" t="str">
            <v>Un</v>
          </cell>
          <cell r="D3141">
            <v>12520.25</v>
          </cell>
          <cell r="E3141">
            <v>10016.200000000001</v>
          </cell>
          <cell r="F3141" t="str">
            <v>SEDUC</v>
          </cell>
        </row>
        <row r="3142">
          <cell r="A3142" t="str">
            <v/>
          </cell>
          <cell r="D3142">
            <v>0</v>
          </cell>
        </row>
        <row r="3143">
          <cell r="A3143" t="str">
            <v>18.40.060</v>
          </cell>
          <cell r="B3143" t="str">
            <v>QDG BL B - FORNECIMENTO E INSTALAÇÃO DE QUADRO DE COMANDO, TIPO SOBREPOR CHAPA DE AÇO TRATADACOM BANHO QUIMICO (DESENGRAXE E FOSFATIZAÇÃO À BASE DE FOSFATO E FERRO), PINTURA EPOXI A PÓ NA COR BEGE(RAL 7032), DIMENSÃO: 1000X600X250MM, REF. CE-10060-25, FAB</v>
          </cell>
          <cell r="C3143" t="str">
            <v>Un</v>
          </cell>
          <cell r="D3143">
            <v>12520.25</v>
          </cell>
          <cell r="E3143">
            <v>10016.200000000001</v>
          </cell>
          <cell r="F3143" t="str">
            <v>SEDUC</v>
          </cell>
        </row>
        <row r="3144">
          <cell r="A3144" t="str">
            <v/>
          </cell>
          <cell r="D3144">
            <v>0</v>
          </cell>
        </row>
        <row r="3145">
          <cell r="A3145" t="str">
            <v>18.40.070</v>
          </cell>
          <cell r="B3145" t="str">
            <v>QDG BL GERAL - FORNECIMENTO E INSTALAÇÃO DE QUADRO DE COMANDO, TIPO SOBREPOR CHAPA DE AÇO TRATADACOM BANHO QUIMICO (DESENGRAXE E FOSFATIZAÇÃO À BASE DE FOSFATO E FERRO), PINTURA EPOXI A PÓ NA COR BEGE(RAL 7032), DIMENSÃO: 1200X800X250MM, REF. CE-12080-25,</v>
          </cell>
          <cell r="C3145" t="str">
            <v>Un</v>
          </cell>
          <cell r="D3145">
            <v>19121.875</v>
          </cell>
          <cell r="E3145">
            <v>15297.5</v>
          </cell>
          <cell r="F3145" t="str">
            <v>SEDUC</v>
          </cell>
        </row>
        <row r="3146">
          <cell r="A3146" t="str">
            <v/>
          </cell>
          <cell r="D3146">
            <v>0</v>
          </cell>
        </row>
        <row r="3147">
          <cell r="A3147" t="str">
            <v>18.40.080</v>
          </cell>
          <cell r="B3147" t="str">
            <v xml:space="preserve">BANCO DE CAPACITORES, AUTOMATIZADO ATRAVÉS DE CONTROLADOR LÓGICO PROGRAMÁVEL, MEDIDOR DE FATOR DE POTÊNCIA, COMPOSTO POR 06 ESTÁGIOS DE 20 KVar, TOTALIZANDO 120 KVAr, INCLUSIVE PAINEL, CONTACTORES E DEMAIS COMPONENTES. </v>
          </cell>
          <cell r="C3147" t="str">
            <v>Un</v>
          </cell>
          <cell r="D3147">
            <v>22348.125</v>
          </cell>
          <cell r="E3147">
            <v>17878.5</v>
          </cell>
          <cell r="F3147" t="str">
            <v>SEDUC</v>
          </cell>
        </row>
        <row r="3148">
          <cell r="A3148" t="str">
            <v/>
          </cell>
          <cell r="D3148">
            <v>0</v>
          </cell>
        </row>
        <row r="3149">
          <cell r="A3149" t="str">
            <v>18.40.090</v>
          </cell>
          <cell r="B3149" t="str">
            <v xml:space="preserve"> BANCO DE CAPACITORES, AUTOMATIZADO ATRAVÉS DE CONTROLADOR LÓGICO PROGRAMÁVEL, MEDIDOR DE FATOR DE POTÊNCIA, COMPOSTO POR 03 ESTÁGIOS DE 20 KVar, TOTALIZANDO 60 KVAr, INCLUSIVE PAINEL, CONTACTORES E DEMAIS COMPONENTES.</v>
          </cell>
          <cell r="C3149" t="str">
            <v>Un</v>
          </cell>
          <cell r="D3149">
            <v>12496.25</v>
          </cell>
          <cell r="E3149">
            <v>9997</v>
          </cell>
          <cell r="F3149" t="str">
            <v>SEDUC</v>
          </cell>
        </row>
        <row r="3150">
          <cell r="A3150" t="str">
            <v/>
          </cell>
          <cell r="D3150">
            <v>0</v>
          </cell>
        </row>
        <row r="3151">
          <cell r="A3151" t="str">
            <v>18.40.100</v>
          </cell>
          <cell r="B3151" t="str">
            <v>FORNECIMENTO E INSTALAÇÃO DE 01(UM) GRUPO DIESEL GERADORES, MARCA: "HEIMER" OU SIMILAR NA CAPACIDADE DE POTÊNCIA STAND-BY (PRIME) DE 450 KVA/360KW E POTÊNCIA CONTÍNUA (PRIME) DE 405KVA/324KW, FATOR DE POTÊNCIA 0,8, 380/220V DOTADO DE PAINEL DE COMANDO E C</v>
          </cell>
          <cell r="C3151" t="str">
            <v>Un</v>
          </cell>
          <cell r="D3151">
            <v>243925</v>
          </cell>
          <cell r="E3151">
            <v>195140</v>
          </cell>
          <cell r="F3151" t="str">
            <v>SEDUC</v>
          </cell>
        </row>
        <row r="3152">
          <cell r="A3152" t="str">
            <v/>
          </cell>
          <cell r="D3152">
            <v>0</v>
          </cell>
        </row>
        <row r="3153">
          <cell r="A3153" t="str">
            <v>19.00.000</v>
          </cell>
          <cell r="B3153" t="str">
            <v>INSTALACOES HIDRO SANITARIAS</v>
          </cell>
          <cell r="D3153">
            <v>0</v>
          </cell>
        </row>
        <row r="3154">
          <cell r="A3154" t="str">
            <v/>
          </cell>
          <cell r="D3154">
            <v>0</v>
          </cell>
        </row>
        <row r="3155">
          <cell r="A3155" t="str">
            <v>19.01.010</v>
          </cell>
          <cell r="B3155" t="str">
            <v>PONTO DE ESGOTO PARA BACIA SANITARIA, INCLUSIVE TUBULACOES E CONEXOES EM PVC RIGIDO SOLDAVEIS, ATE A COLUNA OU O SUB-COLETOR.</v>
          </cell>
          <cell r="C3155" t="str">
            <v>Pt</v>
          </cell>
          <cell r="D3155">
            <v>58</v>
          </cell>
          <cell r="E3155">
            <v>46.4</v>
          </cell>
          <cell r="F3155" t="str">
            <v>EMLURB</v>
          </cell>
        </row>
        <row r="3156">
          <cell r="A3156" t="str">
            <v/>
          </cell>
          <cell r="D3156">
            <v>0</v>
          </cell>
        </row>
        <row r="3157">
          <cell r="A3157" t="str">
            <v>19.01.020</v>
          </cell>
          <cell r="B3157" t="str">
            <v>PONTO DE ESGOTO PARA PIA OU LAVANDARIA,INCLUSIVE TUBULACOES E CONEXOES EM PVC RIGIDO SOLDAVEIS, ATE A COLUNA OU O SUB-COLETOR.</v>
          </cell>
          <cell r="C3157" t="str">
            <v>Pt</v>
          </cell>
          <cell r="D3157">
            <v>52.262500000000003</v>
          </cell>
          <cell r="E3157">
            <v>41.81</v>
          </cell>
          <cell r="F3157" t="str">
            <v>EMLURB</v>
          </cell>
        </row>
        <row r="3158">
          <cell r="A3158" t="str">
            <v/>
          </cell>
          <cell r="D3158">
            <v>0</v>
          </cell>
        </row>
        <row r="3159">
          <cell r="A3159" t="str">
            <v>19.01.030</v>
          </cell>
          <cell r="B3159" t="str">
            <v>PONTO DE ESGOTO PARA LAVATORIO OU MICTORIO, INCLUSIVE TUBULACOES E CONEXOES EM PVC RIGIDO SOLDAVEIS, ATE A COLUNA OU O SUB-COLETOR</v>
          </cell>
          <cell r="C3159" t="str">
            <v>Pt</v>
          </cell>
          <cell r="D3159">
            <v>49.699999999999996</v>
          </cell>
          <cell r="E3159">
            <v>39.76</v>
          </cell>
          <cell r="F3159" t="str">
            <v>EMLURB</v>
          </cell>
        </row>
        <row r="3160">
          <cell r="A3160" t="str">
            <v/>
          </cell>
          <cell r="D3160">
            <v>0</v>
          </cell>
        </row>
        <row r="3161">
          <cell r="A3161" t="str">
            <v>19.01.040</v>
          </cell>
          <cell r="B3161" t="str">
            <v>PONTO DE ESGOTO PARA RALO SIFONADO, INCLUSIVE RALO, TUBULACOES E CONEXOES EM PVC RIGIDO SOLDAVEIS, ATE A COLUNA OU O SUB-COLETOR.</v>
          </cell>
          <cell r="C3161" t="str">
            <v>Pt</v>
          </cell>
          <cell r="D3161">
            <v>56.587500000000006</v>
          </cell>
          <cell r="E3161">
            <v>45.27</v>
          </cell>
          <cell r="F3161" t="str">
            <v>EMLURB</v>
          </cell>
        </row>
        <row r="3162">
          <cell r="A3162" t="str">
            <v/>
          </cell>
          <cell r="D3162">
            <v>0</v>
          </cell>
        </row>
        <row r="3163">
          <cell r="A3163" t="str">
            <v>19.02.010</v>
          </cell>
          <cell r="B3163" t="str">
            <v>PONTO DE AGUA, INCLUSIVE TUBULACOES E CONEXOES DE PVC RIGIDO ROSQUEAVEL E ABERTURA DE RASGOS EM ALVENARIA,ATE O REGISTRO GERAL DO AMBIENTE.</v>
          </cell>
          <cell r="C3163" t="str">
            <v>Pt</v>
          </cell>
          <cell r="D3163">
            <v>66.5</v>
          </cell>
          <cell r="E3163">
            <v>53.2</v>
          </cell>
          <cell r="F3163" t="str">
            <v>EMLURB</v>
          </cell>
        </row>
        <row r="3164">
          <cell r="A3164" t="str">
            <v/>
          </cell>
          <cell r="D3164">
            <v>0</v>
          </cell>
        </row>
        <row r="3165">
          <cell r="A3165" t="str">
            <v>19.02.020</v>
          </cell>
          <cell r="B3165" t="str">
            <v>PONTO DE AGUA, INCLUSIVE TUBULACOES E CONEXOES DE PVC RIGIDO SOLDAVEL E ABERTURA DE RASGOS EM ALVENARIA, ATE O REGISTRO GERAL DO AMBIENTE.</v>
          </cell>
          <cell r="C3165" t="str">
            <v>Pt</v>
          </cell>
          <cell r="D3165">
            <v>39.4</v>
          </cell>
          <cell r="E3165">
            <v>31.52</v>
          </cell>
          <cell r="F3165" t="str">
            <v>EMLURB</v>
          </cell>
        </row>
        <row r="3166">
          <cell r="A3166" t="str">
            <v/>
          </cell>
          <cell r="D3166">
            <v>0</v>
          </cell>
        </row>
        <row r="3167">
          <cell r="A3167" t="str">
            <v>19.03.010</v>
          </cell>
          <cell r="B3167" t="str">
            <v>FORNECIMENTO E ASSENTAMENTO DE TUBOS DE PVC RIGIDO SOLDAVEIS, DIAM.40 MM, PARA VENTILACAO DE ESGOTO.</v>
          </cell>
          <cell r="C3167" t="str">
            <v>m</v>
          </cell>
          <cell r="D3167">
            <v>7.5124999999999993</v>
          </cell>
          <cell r="E3167">
            <v>6.01</v>
          </cell>
          <cell r="F3167" t="str">
            <v>EMLURB</v>
          </cell>
        </row>
        <row r="3168">
          <cell r="A3168" t="str">
            <v/>
          </cell>
          <cell r="D3168">
            <v>0</v>
          </cell>
        </row>
        <row r="3169">
          <cell r="A3169" t="str">
            <v>19.03.020</v>
          </cell>
          <cell r="B3169" t="str">
            <v>FORNECIMENTO E ASSENTAMENTO DE TUBOS DE PVC RIGIDO SOLDAVEIS, DIAM.50 MM, PARA VENTILACAO DE ESGOTO.</v>
          </cell>
          <cell r="C3169" t="str">
            <v>m</v>
          </cell>
          <cell r="D3169">
            <v>10.324999999999999</v>
          </cell>
          <cell r="E3169">
            <v>8.26</v>
          </cell>
          <cell r="F3169" t="str">
            <v>EMLURB</v>
          </cell>
        </row>
        <row r="3170">
          <cell r="A3170" t="str">
            <v/>
          </cell>
          <cell r="D3170">
            <v>0</v>
          </cell>
        </row>
        <row r="3171">
          <cell r="A3171" t="str">
            <v>19.03.030</v>
          </cell>
          <cell r="B3171" t="str">
            <v>FORNECIMENTO E ASSENTAMENTO DE TUBOS DE PVC RIGIDO SOLDAVEIS, DIAM.75 MM, PARA COLUNAS DE ESGOTO, VENTILACAO OU AGUAS PLUVIAIS.</v>
          </cell>
          <cell r="C3171" t="str">
            <v>m</v>
          </cell>
          <cell r="D3171">
            <v>13.9375</v>
          </cell>
          <cell r="E3171">
            <v>11.15</v>
          </cell>
          <cell r="F3171" t="str">
            <v>EMLURB</v>
          </cell>
        </row>
        <row r="3172">
          <cell r="A3172" t="str">
            <v/>
          </cell>
          <cell r="D3172">
            <v>0</v>
          </cell>
        </row>
        <row r="3173">
          <cell r="A3173" t="str">
            <v>19.03.040</v>
          </cell>
          <cell r="B3173" t="str">
            <v>FORNECIMENTO E ASSENTAMENTO DE TUBOS DE PVC RIGIDO SOLDAVEIS, DIAM.100 MM, PARA COLUNAS DE ESGOTO, VENTILACAO OU AGUAS PLUVIAIS.</v>
          </cell>
          <cell r="C3173" t="str">
            <v>m</v>
          </cell>
          <cell r="D3173">
            <v>17.675000000000001</v>
          </cell>
          <cell r="E3173">
            <v>14.14</v>
          </cell>
          <cell r="F3173" t="str">
            <v>EMLURB</v>
          </cell>
        </row>
        <row r="3174">
          <cell r="A3174" t="str">
            <v/>
          </cell>
          <cell r="D3174">
            <v>0</v>
          </cell>
        </row>
        <row r="3175">
          <cell r="A3175" t="str">
            <v>19.03.100</v>
          </cell>
          <cell r="B3175" t="str">
            <v>FORNECIMENTO E COLOCAÇÃO DE CURVA DE PVC 90 LONGA, 100MM PARA ESGOTO</v>
          </cell>
          <cell r="C3175" t="str">
            <v>Un</v>
          </cell>
          <cell r="D3175">
            <v>42.65</v>
          </cell>
          <cell r="E3175">
            <v>34.119999999999997</v>
          </cell>
          <cell r="F3175" t="str">
            <v>SEDUC</v>
          </cell>
        </row>
        <row r="3176">
          <cell r="A3176" t="str">
            <v/>
          </cell>
          <cell r="D3176">
            <v>0</v>
          </cell>
        </row>
        <row r="3177">
          <cell r="A3177" t="str">
            <v>19.03.101</v>
          </cell>
          <cell r="B3177" t="str">
            <v>FORNECIMENTO E COLOCAÇÃO DE LUVA DE PVC 100MM PARA ESGOTO</v>
          </cell>
          <cell r="C3177" t="str">
            <v>Un</v>
          </cell>
          <cell r="D3177">
            <v>10.625</v>
          </cell>
          <cell r="E3177">
            <v>8.5</v>
          </cell>
          <cell r="F3177" t="str">
            <v>SEDUC</v>
          </cell>
        </row>
        <row r="3178">
          <cell r="A3178" t="str">
            <v/>
          </cell>
          <cell r="D3178">
            <v>0</v>
          </cell>
        </row>
        <row r="3179">
          <cell r="A3179" t="str">
            <v>19.04.010</v>
          </cell>
          <cell r="B3179" t="str">
            <v>FORNECIMENTO E ASSENTAMENTO DE MANILHA DE BARRO VITRIFICADA CLASSE B(EB-5),DIAM. DE 4POL PARA COLETORES E SUB-COLETORES DE ESGOTO E AGUAS PLUVIAIS, INCLUSIVE ABERTURA E FECHAMENTO DE VALAS.</v>
          </cell>
          <cell r="C3179" t="str">
            <v>m</v>
          </cell>
          <cell r="D3179">
            <v>18.925000000000001</v>
          </cell>
          <cell r="E3179">
            <v>15.14</v>
          </cell>
          <cell r="F3179" t="str">
            <v>EMLURB</v>
          </cell>
        </row>
        <row r="3180">
          <cell r="A3180" t="str">
            <v/>
          </cell>
          <cell r="D3180">
            <v>0</v>
          </cell>
        </row>
        <row r="3181">
          <cell r="A3181" t="str">
            <v>19.04.015</v>
          </cell>
          <cell r="B3181" t="str">
            <v>ASSENTAMENTO DE MANILHA DE BARRO VITRIFICADA DIAM. DE 4 POL,PARA COLETORES E SUB-COLETORES DE ESGOTO E AGUAS PLUVIAIS, SEM O FORNECIMENTO DA MANILHA.</v>
          </cell>
          <cell r="C3181" t="str">
            <v>m</v>
          </cell>
          <cell r="D3181">
            <v>8.8249999999999993</v>
          </cell>
          <cell r="E3181">
            <v>7.06</v>
          </cell>
          <cell r="F3181" t="str">
            <v>EMLURB</v>
          </cell>
        </row>
        <row r="3182">
          <cell r="A3182" t="str">
            <v/>
          </cell>
          <cell r="D3182">
            <v>0</v>
          </cell>
        </row>
        <row r="3183">
          <cell r="A3183" t="str">
            <v>19.04.020</v>
          </cell>
          <cell r="B3183" t="str">
            <v>FORNECIMENTO E ASSENTAMENTO DE MANILHA DE BARRO VITRIFICADA CLASSE B(EB-5),DIAM. DE 6POL PARA COLETORES E SUB-COLETORES DE ESGOTO E AGUAS PLUVIAIS, INCLUSIVE ABERTURA E FECHAMENTO DE VALAS.</v>
          </cell>
          <cell r="C3183" t="str">
            <v>m</v>
          </cell>
          <cell r="D3183">
            <v>26.212499999999999</v>
          </cell>
          <cell r="E3183">
            <v>20.97</v>
          </cell>
          <cell r="F3183" t="str">
            <v>EMLURB</v>
          </cell>
        </row>
        <row r="3184">
          <cell r="A3184" t="str">
            <v/>
          </cell>
          <cell r="D3184">
            <v>0</v>
          </cell>
        </row>
        <row r="3185">
          <cell r="A3185" t="str">
            <v>19.04.025</v>
          </cell>
          <cell r="B3185" t="str">
            <v>ASSENTAMENTO DE MANILHA DE BARRO VITRIFICADA, DIAM. 6 POL.,PARA COLETORES E SUB-COLETORES DE ESGOTO E AGUAS PLUVIAIS, SEM O FORNECIMENTO DA MANILHA.</v>
          </cell>
          <cell r="C3185" t="str">
            <v>m</v>
          </cell>
          <cell r="D3185">
            <v>11.0625</v>
          </cell>
          <cell r="E3185">
            <v>8.85</v>
          </cell>
          <cell r="F3185" t="str">
            <v>EMLURB</v>
          </cell>
        </row>
        <row r="3186">
          <cell r="A3186" t="str">
            <v/>
          </cell>
          <cell r="D3186">
            <v>0</v>
          </cell>
        </row>
        <row r="3187">
          <cell r="A3187" t="str">
            <v>19.04.030</v>
          </cell>
          <cell r="B3187" t="str">
            <v>FORNECIMENTO E ASSENTAMENTO DE MANILHA DE BARRO VITRIFICADA CLASSE B(EB-5),DIAM.DE 8 POL PARA COLETORES E SUB-COLETORES DE ESGOTO E AGUAS PLUVIAIS, INCLUSIVE ABERTURA E FECHAMENTO DE VALAS.</v>
          </cell>
          <cell r="C3187" t="str">
            <v>m</v>
          </cell>
          <cell r="D3187">
            <v>34.012500000000003</v>
          </cell>
          <cell r="E3187">
            <v>27.21</v>
          </cell>
          <cell r="F3187" t="str">
            <v>EMLURB</v>
          </cell>
        </row>
        <row r="3188">
          <cell r="A3188" t="str">
            <v/>
          </cell>
          <cell r="D3188">
            <v>0</v>
          </cell>
        </row>
        <row r="3189">
          <cell r="A3189" t="str">
            <v>19.04.035</v>
          </cell>
          <cell r="B3189" t="str">
            <v>ASSENTAMENTO DE MANILHA DE BARRO VITRIFICADA, DIAM. 8 POL.,PARA COLETORES E SUB-COLETORES DE ESGOTO E AGUAS PLUVIAIS, SEM O FORNECIMENTO DA MANILHA.</v>
          </cell>
          <cell r="C3189" t="str">
            <v>m</v>
          </cell>
          <cell r="D3189">
            <v>14.7</v>
          </cell>
          <cell r="E3189">
            <v>11.76</v>
          </cell>
          <cell r="F3189" t="str">
            <v>EMLURB</v>
          </cell>
        </row>
        <row r="3190">
          <cell r="A3190" t="str">
            <v/>
          </cell>
          <cell r="D3190">
            <v>0</v>
          </cell>
        </row>
        <row r="3191">
          <cell r="A3191" t="str">
            <v>19.04.040</v>
          </cell>
          <cell r="B3191" t="str">
            <v>FORNECIMENTO E ASSENTAMENTO DE TUBOS DE PVC RIGIDO SOLDAVEIS DIAM. 100 MM, PARA COLETORES E SUB-COLETORES DE ESGOTO OU AGUAS PLUVIAIS, INCLUSIVE ABERTURA E FECHAMENTO DE VALAS.</v>
          </cell>
          <cell r="C3191" t="str">
            <v>m</v>
          </cell>
          <cell r="D3191">
            <v>18.75</v>
          </cell>
          <cell r="E3191">
            <v>15</v>
          </cell>
          <cell r="F3191" t="str">
            <v>EMLURB</v>
          </cell>
        </row>
        <row r="3192">
          <cell r="A3192" t="str">
            <v/>
          </cell>
          <cell r="D3192">
            <v>0</v>
          </cell>
        </row>
        <row r="3193">
          <cell r="A3193" t="str">
            <v>19.04.050</v>
          </cell>
          <cell r="B3193" t="str">
            <v>FORNECIMENTO E ASSENTAMENTO DE TUBOS DE PVC RIGIDO SOLDAVEIS DIAM. 150 MM, PARA COLETORES E SUB-COLETORES DE ESGOTO OU AGUAS PLUVIAIS, INCLUSIVE ABERTURA E FECHAMENTO DE VALAS.</v>
          </cell>
          <cell r="C3193" t="str">
            <v>m</v>
          </cell>
          <cell r="D3193">
            <v>35.137500000000003</v>
          </cell>
          <cell r="E3193">
            <v>28.11</v>
          </cell>
          <cell r="F3193" t="str">
            <v>EMLURB</v>
          </cell>
        </row>
        <row r="3194">
          <cell r="A3194" t="str">
            <v/>
          </cell>
          <cell r="D3194">
            <v>0</v>
          </cell>
        </row>
        <row r="3195">
          <cell r="A3195" t="str">
            <v>19.04.055</v>
          </cell>
          <cell r="B3195" t="str">
            <v>FORNECIMENTO E ASSENTAMENTO DE TUBOS DE PVC RÍGIDO COM ANÉIS, PONTA E BOLSA PARA COLETORES DE ESGOTO OU ÁGUAS PLUVIAIS, DIAM. 150MM, VINILFORT - TIGRE OU SIMILAR, INCLUSIVE ABERTURA E FECHAMENTO DE VALAS.</v>
          </cell>
          <cell r="C3195" t="str">
            <v>m</v>
          </cell>
          <cell r="D3195">
            <v>46.012500000000003</v>
          </cell>
          <cell r="E3195">
            <v>36.81</v>
          </cell>
          <cell r="F3195" t="str">
            <v>SEDUC</v>
          </cell>
        </row>
        <row r="3196">
          <cell r="A3196" t="str">
            <v/>
          </cell>
          <cell r="D3196">
            <v>0</v>
          </cell>
        </row>
        <row r="3197">
          <cell r="A3197" t="str">
            <v>19.04.056</v>
          </cell>
          <cell r="B3197" t="str">
            <v>FORNECIMENTO E ASSENTAMENTO DE TUBOS DE PVC RÍGIDO COM ANÉIS, PONTA E BOLSA PARA COLETORES DE ESGOTO OU ÁGUAS PLUVIAIS, DIAM. 200MM, VINILFORT - TIGRE OU SIMILAR, INCLUSIVE ABERTURA E FECHAMENTO DE VALAS.</v>
          </cell>
          <cell r="C3197" t="str">
            <v>m</v>
          </cell>
          <cell r="D3197">
            <v>61.574999999999996</v>
          </cell>
          <cell r="E3197">
            <v>49.26</v>
          </cell>
          <cell r="F3197" t="str">
            <v>SEDUC</v>
          </cell>
        </row>
        <row r="3198">
          <cell r="A3198" t="str">
            <v/>
          </cell>
          <cell r="D3198">
            <v>0</v>
          </cell>
        </row>
        <row r="3199">
          <cell r="A3199" t="str">
            <v>19.04.057</v>
          </cell>
          <cell r="B3199" t="str">
            <v>FORNECIMENTO E ASSENTAMENTO DE TUBOS DE PVC RÍGIDO COM ANÉIS, PONTA E BOLSA PARA COLETORES DE ESGOTO OU ÁGUAS PLUVIAIS, DIAM. 250MM, VINILFORT - TIGRE OU SIMILAR, INCLUSIVE ABERTURA E FECHAMENTO DE VALAS.</v>
          </cell>
          <cell r="C3199" t="str">
            <v>m</v>
          </cell>
          <cell r="D3199">
            <v>98.912499999999994</v>
          </cell>
          <cell r="E3199">
            <v>79.13</v>
          </cell>
          <cell r="F3199" t="str">
            <v>SEDUC</v>
          </cell>
        </row>
        <row r="3200">
          <cell r="A3200" t="str">
            <v/>
          </cell>
          <cell r="D3200">
            <v>0</v>
          </cell>
        </row>
        <row r="3201">
          <cell r="A3201" t="str">
            <v>19.04.060</v>
          </cell>
          <cell r="B3201" t="str">
            <v>FORNECIMENTO E APLICAÇÃO DE TE DE PVC ESGOTO 100MM. INCLUSIVE ANEL DE BORRACHA</v>
          </cell>
          <cell r="C3201" t="str">
            <v>Un</v>
          </cell>
          <cell r="D3201">
            <v>23</v>
          </cell>
          <cell r="E3201">
            <v>18.399999999999999</v>
          </cell>
          <cell r="F3201" t="str">
            <v>SEDUC</v>
          </cell>
        </row>
        <row r="3202">
          <cell r="A3202" t="str">
            <v/>
          </cell>
          <cell r="D3202">
            <v>0</v>
          </cell>
        </row>
        <row r="3203">
          <cell r="A3203" t="str">
            <v>19.04.061</v>
          </cell>
          <cell r="B3203" t="str">
            <v>FORNECIMENTO E APLICAÇÃO DE CAP DE PVC ESGOTO 100MM. INCLUSIVE ANEL DE BORRACHA</v>
          </cell>
          <cell r="C3203" t="str">
            <v>Un</v>
          </cell>
          <cell r="D3203">
            <v>8.2125000000000004</v>
          </cell>
          <cell r="E3203">
            <v>6.57</v>
          </cell>
          <cell r="F3203" t="str">
            <v>SEDUC</v>
          </cell>
        </row>
        <row r="3204">
          <cell r="A3204" t="str">
            <v/>
          </cell>
          <cell r="D3204">
            <v>0</v>
          </cell>
        </row>
        <row r="3205">
          <cell r="A3205" t="str">
            <v>19.04.062</v>
          </cell>
          <cell r="B3205" t="str">
            <v>FORNECIMENTO E APLICAÇÃO DE ANEL DE BORRACHA 100MM</v>
          </cell>
          <cell r="C3205" t="str">
            <v>Un</v>
          </cell>
          <cell r="D3205">
            <v>2.2749999999999999</v>
          </cell>
          <cell r="E3205">
            <v>1.82</v>
          </cell>
          <cell r="F3205" t="str">
            <v>SEDUC</v>
          </cell>
        </row>
        <row r="3206">
          <cell r="A3206" t="str">
            <v/>
          </cell>
          <cell r="D3206">
            <v>0</v>
          </cell>
        </row>
        <row r="3207">
          <cell r="A3207" t="str">
            <v>19.05.010</v>
          </cell>
          <cell r="B3207" t="str">
            <v>FORNECIMENTO E ASSENTAMENTO DE TUBOS SOLDAVEIS DE PVC RIGIDO DIAM. 20 MM, INCLUSIVE CONEXOES E ABERTURA DE RASGOS EM ALVENARIA, PARA COLUNAS DE AGUA.</v>
          </cell>
          <cell r="C3207" t="str">
            <v>m</v>
          </cell>
          <cell r="D3207">
            <v>7.0374999999999996</v>
          </cell>
          <cell r="E3207">
            <v>5.63</v>
          </cell>
          <cell r="F3207" t="str">
            <v>EMLURB</v>
          </cell>
        </row>
        <row r="3208">
          <cell r="A3208" t="str">
            <v/>
          </cell>
          <cell r="D3208">
            <v>0</v>
          </cell>
        </row>
        <row r="3209">
          <cell r="A3209" t="str">
            <v>19.05.020</v>
          </cell>
          <cell r="B3209" t="str">
            <v>FORNECIMENTO E ASSENTAMENTO DE TUBOS SOLDAVEIS DE PVC RIGIDO DIAM. 25 MM, INCLUSIVE CONEXOES E ABERTURA DE RASGOS EM ALVENARIA, PARA COLUNAS DE AGUA.</v>
          </cell>
          <cell r="C3209" t="str">
            <v>m</v>
          </cell>
          <cell r="D3209">
            <v>8.0749999999999993</v>
          </cell>
          <cell r="E3209">
            <v>6.46</v>
          </cell>
          <cell r="F3209" t="str">
            <v>EMLURB</v>
          </cell>
        </row>
        <row r="3210">
          <cell r="A3210" t="str">
            <v/>
          </cell>
          <cell r="D3210">
            <v>0</v>
          </cell>
        </row>
        <row r="3211">
          <cell r="A3211" t="str">
            <v>19.05.030</v>
          </cell>
          <cell r="B3211" t="str">
            <v>FORNECIMENTO E ASSENTAMENTO DE TUBOS SOLDAVEIS DE PVC RIGIDO DIAM. 32 MM, INCLUSIVE CONEXOES E ABERTURA DE RASGOS EM ALVENARIA, PARA COLUNAS DE AGUA.</v>
          </cell>
          <cell r="C3211" t="str">
            <v>m</v>
          </cell>
          <cell r="D3211">
            <v>12.137500000000001</v>
          </cell>
          <cell r="E3211">
            <v>9.7100000000000009</v>
          </cell>
          <cell r="F3211" t="str">
            <v>EMLURB</v>
          </cell>
        </row>
        <row r="3212">
          <cell r="A3212" t="str">
            <v/>
          </cell>
          <cell r="D3212">
            <v>0</v>
          </cell>
        </row>
        <row r="3213">
          <cell r="A3213" t="str">
            <v>19.05.040</v>
          </cell>
          <cell r="B3213" t="str">
            <v>FORNECIMENTO E ASSENTAMENTO DE TUBOS SOLDAVEIS DE PVC RIGIDO DIAM. 40 MM, INCLUSIVE CONEXOES E ABERTURA DE RASGOS EM ALVENARIA, PARA COLUNAS DE AGUA.</v>
          </cell>
          <cell r="C3213" t="str">
            <v>m</v>
          </cell>
          <cell r="D3213">
            <v>15.7125</v>
          </cell>
          <cell r="E3213">
            <v>12.57</v>
          </cell>
          <cell r="F3213" t="str">
            <v>EMLURB</v>
          </cell>
        </row>
        <row r="3214">
          <cell r="A3214" t="str">
            <v/>
          </cell>
          <cell r="D3214">
            <v>0</v>
          </cell>
        </row>
        <row r="3215">
          <cell r="A3215" t="str">
            <v>19.05.050</v>
          </cell>
          <cell r="B3215" t="str">
            <v>FORNECIMENTO E ASSENTAMENTO DE TUBOS SOLDAVEIS DE PVC RIGIDO DIAM. 50 MM, INCLUSIVE CONEXOES E ABERTURA DE RASGOS EM ALVENARIA, PARA COLUNAS DE AGUA.</v>
          </cell>
          <cell r="C3215" t="str">
            <v>m</v>
          </cell>
          <cell r="D3215">
            <v>18.162499999999998</v>
          </cell>
          <cell r="E3215">
            <v>14.53</v>
          </cell>
          <cell r="F3215" t="str">
            <v>EMLURB</v>
          </cell>
        </row>
        <row r="3216">
          <cell r="A3216" t="str">
            <v/>
          </cell>
          <cell r="D3216">
            <v>0</v>
          </cell>
        </row>
        <row r="3217">
          <cell r="A3217" t="str">
            <v>19.05.060</v>
          </cell>
          <cell r="B3217" t="str">
            <v>FORNECIMENTO E ASSENTAMENTO DE TUBOS SOLDAVEIS DE PVC RIGIDO DIAM. 60 MM, INCLUSIVE CONEXOES E ABERTURA DE RASGOS EM ALVENARIA, PARA COLUNAS DE AGUA.</v>
          </cell>
          <cell r="C3217" t="str">
            <v>m</v>
          </cell>
          <cell r="D3217">
            <v>26.1875</v>
          </cell>
          <cell r="E3217">
            <v>20.95</v>
          </cell>
          <cell r="F3217" t="str">
            <v>EMLURB</v>
          </cell>
        </row>
        <row r="3218">
          <cell r="A3218" t="str">
            <v/>
          </cell>
          <cell r="D3218">
            <v>0</v>
          </cell>
        </row>
        <row r="3219">
          <cell r="A3219" t="str">
            <v>19.05.070</v>
          </cell>
          <cell r="B3219" t="str">
            <v>FORNECIMENTO E ASSENTAMENTO DE TUBOS SOLDAVEIS DE PVC RIGIDO DIAM. 75 MM, INCLUSIVE CONEXOES E ABERTURA DE RASGOS EM ALVENARIA, PARA COLUNAS DE AGUA.</v>
          </cell>
          <cell r="C3219" t="str">
            <v>m</v>
          </cell>
          <cell r="D3219">
            <v>38.162500000000001</v>
          </cell>
          <cell r="E3219">
            <v>30.53</v>
          </cell>
          <cell r="F3219" t="str">
            <v>EMLURB</v>
          </cell>
        </row>
        <row r="3220">
          <cell r="A3220" t="str">
            <v/>
          </cell>
          <cell r="D3220">
            <v>0</v>
          </cell>
        </row>
        <row r="3221">
          <cell r="A3221" t="str">
            <v>19.05.080</v>
          </cell>
          <cell r="B3221" t="str">
            <v>FORNECIMENTO E ASSENTAMENTO DE TUBOS SOLDAVEIS DE PVC RIGIDO DIAM. 85 MM, INCLUSIVE CONEXOES E ABERTURA DE RASGOS EM ALVENARIA, PARA COLUNAS DE AGUA.</v>
          </cell>
          <cell r="C3221" t="str">
            <v>m</v>
          </cell>
          <cell r="D3221">
            <v>44.25</v>
          </cell>
          <cell r="E3221">
            <v>35.4</v>
          </cell>
          <cell r="F3221" t="str">
            <v>EMLURB</v>
          </cell>
        </row>
        <row r="3222">
          <cell r="A3222" t="str">
            <v/>
          </cell>
          <cell r="D3222">
            <v>0</v>
          </cell>
        </row>
        <row r="3223">
          <cell r="A3223" t="str">
            <v>19.05.090</v>
          </cell>
          <cell r="B3223" t="str">
            <v>FORNECIMENTO E ASSENTAMENTO DE TUBOS SOLDAVEIS DE PVC RIGIDO DIAM.110 MM, INCLUSIVE CONEXOES E ABERTURA DE RASGOS EM ALVENARIA, PARA COLUNAS DE AGUA.</v>
          </cell>
          <cell r="C3223" t="str">
            <v>m</v>
          </cell>
          <cell r="D3223">
            <v>65.662499999999994</v>
          </cell>
          <cell r="E3223">
            <v>52.53</v>
          </cell>
          <cell r="F3223" t="str">
            <v>EMLURB</v>
          </cell>
        </row>
        <row r="3224">
          <cell r="A3224" t="str">
            <v/>
          </cell>
          <cell r="D3224">
            <v>0</v>
          </cell>
        </row>
        <row r="3225">
          <cell r="A3225" t="str">
            <v>19.05.100</v>
          </cell>
          <cell r="B3225" t="str">
            <v>FORNECIMENTO E ASSENTAMENTO DE TUBOS ROSQUEAVEIS DE PVC RIGIDO DIAM. DE 1/2 POL., INCLUSIVE CONEXOES E ABERTURA DE RASGOS EM ALVENARIA, PARA COLUNAS DE AGUA.</v>
          </cell>
          <cell r="C3225" t="str">
            <v>m</v>
          </cell>
          <cell r="D3225">
            <v>17.0625</v>
          </cell>
          <cell r="E3225">
            <v>13.65</v>
          </cell>
          <cell r="F3225" t="str">
            <v>EMLURB</v>
          </cell>
        </row>
        <row r="3226">
          <cell r="A3226" t="str">
            <v/>
          </cell>
          <cell r="D3226">
            <v>0</v>
          </cell>
        </row>
        <row r="3227">
          <cell r="A3227" t="str">
            <v>19.05.110</v>
          </cell>
          <cell r="B3227" t="str">
            <v>FORNECIMENTO E ASSENTAMENTO DE TUBOS ROSQUEAVEIS DE PVC RIGIDO DIAM. DE 3/4 POL., INCLUSIVE CONEXOES E ABERTURA DE RASGOS EM ALVENARIA, PARA COLUNAS DE AGUA.</v>
          </cell>
          <cell r="C3227" t="str">
            <v>m</v>
          </cell>
          <cell r="D3227">
            <v>20.425000000000001</v>
          </cell>
          <cell r="E3227">
            <v>16.34</v>
          </cell>
          <cell r="F3227" t="str">
            <v>EMLURB</v>
          </cell>
        </row>
        <row r="3228">
          <cell r="A3228" t="str">
            <v/>
          </cell>
          <cell r="D3228">
            <v>0</v>
          </cell>
        </row>
        <row r="3229">
          <cell r="A3229" t="str">
            <v>19.05.120</v>
          </cell>
          <cell r="B3229" t="str">
            <v>FORNECIMENTO E ASSENTAMENTO DE TUBOS ROSQUEAVEIS DE PVC RIGIDO DIAM. DE 1 POL., INCLUSIVE CONEXOES E ABERTURA DE RASGOS EM ALVENARIA, PARA COLUNAS DE AGUA.</v>
          </cell>
          <cell r="C3229" t="str">
            <v>m</v>
          </cell>
          <cell r="D3229">
            <v>30.5625</v>
          </cell>
          <cell r="E3229">
            <v>24.45</v>
          </cell>
          <cell r="F3229" t="str">
            <v>EMLURB</v>
          </cell>
        </row>
        <row r="3230">
          <cell r="A3230" t="str">
            <v/>
          </cell>
          <cell r="D3230">
            <v>0</v>
          </cell>
        </row>
        <row r="3231">
          <cell r="A3231" t="str">
            <v>19.05.130</v>
          </cell>
          <cell r="B3231" t="str">
            <v>FORNECIMENTO E ASSENTAMENTO DE TUBOS ROSQUEAVEIS DE PVC RIGIDO DIAM. DE 1 1/4 POL.,INCLUSIVE CONEXOES E ABERTURA DE RASGOS EM ALVENARIA, PARA COLUNAS DE AGUA.</v>
          </cell>
          <cell r="C3231" t="str">
            <v>m</v>
          </cell>
          <cell r="D3231">
            <v>38.337500000000006</v>
          </cell>
          <cell r="E3231">
            <v>30.67</v>
          </cell>
          <cell r="F3231" t="str">
            <v>EMLURB</v>
          </cell>
        </row>
        <row r="3232">
          <cell r="A3232" t="str">
            <v/>
          </cell>
          <cell r="D3232">
            <v>0</v>
          </cell>
        </row>
        <row r="3233">
          <cell r="A3233" t="str">
            <v>19.05.140</v>
          </cell>
          <cell r="B3233" t="str">
            <v>FORNECIMENTO E ASSENTAMENTO DE TUBOS ROSQUEAVEIS DE PVC RIGIDO DIAM. DE 1 1/2 POL.,INCLUSIVE CONEXOES E ABERTURA DE RASGOS EM ALVENARIA, PARA COLUNAS DE AGUA.</v>
          </cell>
          <cell r="C3233" t="str">
            <v>m</v>
          </cell>
          <cell r="D3233">
            <v>43.4375</v>
          </cell>
          <cell r="E3233">
            <v>34.75</v>
          </cell>
          <cell r="F3233" t="str">
            <v>EMLURB</v>
          </cell>
        </row>
        <row r="3234">
          <cell r="A3234" t="str">
            <v/>
          </cell>
          <cell r="D3234">
            <v>0</v>
          </cell>
        </row>
        <row r="3235">
          <cell r="A3235" t="str">
            <v>19.05.150</v>
          </cell>
          <cell r="B3235" t="str">
            <v>FORNECIMENTO E ASSENTAMENTO DE TUBOS ROSQUEAVEIS DE PVC RIGIDO DIAM. DE 2 POL.,INCLUSIVE CONEXOES E ABERTURA DE RASGOS EM ALVENARIA, PARA COLUNAS DE AGUA.</v>
          </cell>
          <cell r="C3235" t="str">
            <v>m</v>
          </cell>
          <cell r="D3235">
            <v>54.8125</v>
          </cell>
          <cell r="E3235">
            <v>43.85</v>
          </cell>
          <cell r="F3235" t="str">
            <v>EMLURB</v>
          </cell>
        </row>
        <row r="3236">
          <cell r="A3236" t="str">
            <v/>
          </cell>
          <cell r="D3236">
            <v>0</v>
          </cell>
        </row>
        <row r="3237">
          <cell r="A3237" t="str">
            <v>19.05.160</v>
          </cell>
          <cell r="B3237" t="str">
            <v>FORNECIMENTO E ASSENTAMENTO DE TUBOS ROSQUEAVEIS DE PVC RIGIDO DIAM. DE 2 1/2 POL.,INCLUSIVE CONEXOES E ABERTURA DE RASGOS EM ALVENARIA, PARA COLUNAS DE AGUA.</v>
          </cell>
          <cell r="C3237" t="str">
            <v>m</v>
          </cell>
          <cell r="D3237">
            <v>77.712500000000006</v>
          </cell>
          <cell r="E3237">
            <v>62.17</v>
          </cell>
          <cell r="F3237" t="str">
            <v>EMLURB</v>
          </cell>
        </row>
        <row r="3238">
          <cell r="A3238" t="str">
            <v/>
          </cell>
          <cell r="D3238">
            <v>0</v>
          </cell>
        </row>
        <row r="3239">
          <cell r="A3239" t="str">
            <v>19.05.170</v>
          </cell>
          <cell r="B3239" t="str">
            <v>FORNECIMENTO E ASSENTAMENTO DE TUBOS ROSQUEAVEIS DE PVC RIGIDO DIAM. DE 3 POL., INCLUSIVE CONEXOES E ABERTURA DE RASGOS EM ALVENARIA, PARA COLUNAS DE AGUA.</v>
          </cell>
          <cell r="C3239" t="str">
            <v>m</v>
          </cell>
          <cell r="D3239">
            <v>90.275000000000006</v>
          </cell>
          <cell r="E3239">
            <v>72.22</v>
          </cell>
          <cell r="F3239" t="str">
            <v>EMLURB</v>
          </cell>
        </row>
        <row r="3240">
          <cell r="A3240" t="str">
            <v/>
          </cell>
          <cell r="D3240">
            <v>0</v>
          </cell>
        </row>
        <row r="3241">
          <cell r="A3241" t="str">
            <v>19.05.180</v>
          </cell>
          <cell r="B3241" t="str">
            <v>FORNECIMENTO E ASSENTAMENTO DE TUBOS ROSQUEAVEIS DE PVC RIGIDO DIAM. DE 4 POL., INCLUSIVE CONEXOES E ABERTURA DE RASGOS EM ALVENARIA, PARA COLUNAS DE AGUA.</v>
          </cell>
          <cell r="C3241" t="str">
            <v>m</v>
          </cell>
          <cell r="D3241">
            <v>107.72500000000001</v>
          </cell>
          <cell r="E3241">
            <v>86.18</v>
          </cell>
          <cell r="F3241" t="str">
            <v>EMLURB</v>
          </cell>
        </row>
        <row r="3242">
          <cell r="A3242" t="str">
            <v/>
          </cell>
          <cell r="D3242">
            <v>0</v>
          </cell>
        </row>
        <row r="3243">
          <cell r="A3243" t="str">
            <v>19.05.250</v>
          </cell>
          <cell r="B3243" t="str">
            <v>FORNECIMENTO E ASSENTAMENTO DE TUBOS DE FERRO GALVANIZADO, DIAM. 2 1/2 POL., INCLUSIVE CONEXOES E ABERTURA DE RASGOS EM ALVENARIA, PARA COLUNAS DE AGUA.</v>
          </cell>
          <cell r="C3243" t="str">
            <v>m</v>
          </cell>
          <cell r="D3243">
            <v>111.5</v>
          </cell>
          <cell r="E3243">
            <v>89.2</v>
          </cell>
          <cell r="F3243" t="str">
            <v>EMLURB</v>
          </cell>
        </row>
        <row r="3244">
          <cell r="A3244" t="str">
            <v/>
          </cell>
          <cell r="D3244">
            <v>0</v>
          </cell>
        </row>
        <row r="3245">
          <cell r="A3245" t="str">
            <v>19.05.270</v>
          </cell>
          <cell r="B3245" t="str">
            <v>FORNECIMENTO E ASSENTAMENTO DE TUBOS DE FERRO GALVANIZADO, DIAM. DE 4 POL., INCLUSIVE CONEXOES E ABERTURA DE RASGOS EM ALVENARIA, PARA COLUNAS DE AGUA.</v>
          </cell>
          <cell r="C3245" t="str">
            <v>m</v>
          </cell>
          <cell r="D3245">
            <v>160.92500000000001</v>
          </cell>
          <cell r="E3245">
            <v>128.74</v>
          </cell>
          <cell r="F3245" t="str">
            <v>EMLURB</v>
          </cell>
        </row>
        <row r="3246">
          <cell r="A3246" t="str">
            <v/>
          </cell>
          <cell r="D3246">
            <v>0</v>
          </cell>
        </row>
        <row r="3247">
          <cell r="A3247" t="str">
            <v>19.05.300</v>
          </cell>
          <cell r="B3247" t="str">
            <v>FORNECIMENTO E ASSENTAMENTO DE TUBOS DE PVC RÍGIDO SOLDÁVEIS, DIAM.150MM, PARA COLUNAS DE ESGOTO, VENTILAÇÃO OU ÁGUAS PLUVIAIS.</v>
          </cell>
          <cell r="C3247" t="str">
            <v>m</v>
          </cell>
          <cell r="D3247">
            <v>32.35</v>
          </cell>
          <cell r="E3247">
            <v>25.88</v>
          </cell>
          <cell r="F3247" t="str">
            <v>SEDUC</v>
          </cell>
        </row>
        <row r="3248">
          <cell r="A3248" t="str">
            <v/>
          </cell>
          <cell r="D3248">
            <v>0</v>
          </cell>
        </row>
        <row r="3249">
          <cell r="A3249" t="str">
            <v>19.05.400</v>
          </cell>
          <cell r="B3249" t="str">
            <v>FORNECIMENTO E ASSENTAMENTO DE JOELHO 45º PB SOLDÁVEL DE PVC PARA ESGOTO SÉRIE NORMAL DE 100MM.</v>
          </cell>
          <cell r="C3249" t="str">
            <v>Un</v>
          </cell>
          <cell r="D3249">
            <v>15.25</v>
          </cell>
          <cell r="E3249">
            <v>12.2</v>
          </cell>
          <cell r="F3249" t="str">
            <v>SEDUC</v>
          </cell>
        </row>
        <row r="3250">
          <cell r="A3250" t="str">
            <v/>
          </cell>
          <cell r="D3250">
            <v>0</v>
          </cell>
        </row>
        <row r="3251">
          <cell r="A3251" t="str">
            <v>19.05.410</v>
          </cell>
          <cell r="B3251" t="str">
            <v>FORNECIMENTO E ASSENTAMENTO DE JOELHO 45º PB SOLDÁVEL DE PVC PARA ESGOTO SÉRIE NORMAL DE 150MM.</v>
          </cell>
          <cell r="C3251" t="str">
            <v>Un</v>
          </cell>
          <cell r="D3251">
            <v>50.787500000000001</v>
          </cell>
          <cell r="E3251">
            <v>40.630000000000003</v>
          </cell>
          <cell r="F3251" t="str">
            <v>SEDUC</v>
          </cell>
        </row>
        <row r="3252">
          <cell r="A3252" t="str">
            <v/>
          </cell>
          <cell r="D3252">
            <v>0</v>
          </cell>
        </row>
        <row r="3253">
          <cell r="A3253" t="str">
            <v>19.05.420</v>
          </cell>
          <cell r="B3253" t="str">
            <v>FORNECIMENTO E ASSENTAMENTO DE JOELHO 90º PB SOLDÁVEL DE PVC PARA ESGOTO SÉRIE NORMAL DE 100MM.</v>
          </cell>
          <cell r="C3253" t="str">
            <v>Un</v>
          </cell>
          <cell r="D3253">
            <v>14.125</v>
          </cell>
          <cell r="E3253">
            <v>11.3</v>
          </cell>
          <cell r="F3253" t="str">
            <v>SEDUC</v>
          </cell>
        </row>
        <row r="3254">
          <cell r="A3254" t="str">
            <v/>
          </cell>
          <cell r="D3254">
            <v>0</v>
          </cell>
        </row>
        <row r="3255">
          <cell r="A3255" t="str">
            <v>19.05.430</v>
          </cell>
          <cell r="B3255" t="str">
            <v>FORNECIMENTO E ASSENTAMENTO DE JOELHO 90º PB SOLDÁVEL DE PVC PARA ESGOTO SÉRIE NORMAL DE 150MM.</v>
          </cell>
          <cell r="C3255" t="str">
            <v>Un</v>
          </cell>
          <cell r="D3255">
            <v>41.725000000000001</v>
          </cell>
          <cell r="E3255">
            <v>33.380000000000003</v>
          </cell>
          <cell r="F3255" t="str">
            <v>SEDUC</v>
          </cell>
        </row>
        <row r="3256">
          <cell r="A3256" t="str">
            <v/>
          </cell>
          <cell r="D3256">
            <v>0</v>
          </cell>
        </row>
        <row r="3257">
          <cell r="A3257" t="str">
            <v>19.05.440</v>
          </cell>
          <cell r="B3257" t="str">
            <v>FORNECIMENTO E ASSENTAMENTO DE TÊ 90º PB SOLDÁVEL DE PVC PARA ESGOTO SÉRIE NORMAL DE 100X100X75MM COM INSPEÇÃO.</v>
          </cell>
          <cell r="C3257" t="str">
            <v>Un</v>
          </cell>
          <cell r="D3257">
            <v>28.9375</v>
          </cell>
          <cell r="E3257">
            <v>23.15</v>
          </cell>
          <cell r="F3257" t="str">
            <v>SEDUC</v>
          </cell>
        </row>
        <row r="3258">
          <cell r="A3258" t="str">
            <v/>
          </cell>
          <cell r="D3258">
            <v>0</v>
          </cell>
        </row>
        <row r="3259">
          <cell r="A3259" t="str">
            <v>19.05.450</v>
          </cell>
          <cell r="B3259" t="str">
            <v>FORNECIMENTO E ASSENTAMENTO DE TÊ 90º PB SOLDÁVEL DE PVC PARA ESGOTO SÉRIE NORMAL COM INSPEÇÃO 150X150X100MM</v>
          </cell>
          <cell r="C3259" t="str">
            <v>Un</v>
          </cell>
          <cell r="D3259">
            <v>46.424999999999997</v>
          </cell>
          <cell r="E3259">
            <v>37.14</v>
          </cell>
          <cell r="F3259" t="str">
            <v>SEDUC</v>
          </cell>
        </row>
        <row r="3260">
          <cell r="A3260" t="str">
            <v/>
          </cell>
          <cell r="D3260">
            <v>0</v>
          </cell>
        </row>
        <row r="3261">
          <cell r="A3261" t="str">
            <v>19.06.010</v>
          </cell>
          <cell r="B3261" t="str">
            <v>CAIXA COLETORA DE INSPECAO OU DE AREIA C/ PAREDES EM ALVENARIA , LAJE DE TAMPA E DE FUNDO EM CONCRETO, REVESTIDA INTERNAMENTE COM ARGAMASSA DE CIMENTO E AREIA 1:4,DIMENSOES INTERNAS 0,50 X 0,50 M, COM PROFUNDIDADE ATE 0,8M.</v>
          </cell>
          <cell r="C3261" t="str">
            <v>Un</v>
          </cell>
          <cell r="D3261">
            <v>198.86250000000001</v>
          </cell>
          <cell r="E3261">
            <v>159.09</v>
          </cell>
          <cell r="F3261" t="str">
            <v>EMLURB</v>
          </cell>
        </row>
        <row r="3262">
          <cell r="A3262" t="str">
            <v/>
          </cell>
          <cell r="D3262">
            <v>0</v>
          </cell>
        </row>
        <row r="3263">
          <cell r="A3263" t="str">
            <v>19.06.020</v>
          </cell>
          <cell r="B3263" t="str">
            <v>CAIXA COLETORA DE INSPECAO OU DE AREIA C/ PAREDES EM ALVENARIA, LAJE DE TAMPA E DE FUNDO EM CONCRETO, REVESTIDA INTERNAMENTE COM ARGAMASSA DE CIMENTO E AREIA 1:4, DIMENSOES INTERNAS 0,60 X 0,60 M, COM PROFUNDIDADE ATE 1,0M.</v>
          </cell>
          <cell r="C3263" t="str">
            <v>Un</v>
          </cell>
          <cell r="D3263">
            <v>279.3</v>
          </cell>
          <cell r="E3263">
            <v>223.44</v>
          </cell>
          <cell r="F3263" t="str">
            <v>EMLURB</v>
          </cell>
        </row>
        <row r="3264">
          <cell r="A3264" t="str">
            <v/>
          </cell>
          <cell r="D3264">
            <v>0</v>
          </cell>
        </row>
        <row r="3265">
          <cell r="A3265" t="str">
            <v>19.06.030</v>
          </cell>
          <cell r="B3265" t="str">
            <v>CAIXA DE GORDURA COM PAREDES EM ALVENARIA,LAJE DE TAMPA E DE FUNDO EM CONCRETO, REVESTIDA INTERNAMENTE COM ARGAMASSA DE CIMENTO E AREIA 1:4, DIMENSOES INTERNAS 0,50 X 0,50 X 0,50 M COM CHICANA DE CONCRETO.</v>
          </cell>
          <cell r="C3265" t="str">
            <v>Un</v>
          </cell>
          <cell r="D3265">
            <v>186.3125</v>
          </cell>
          <cell r="E3265">
            <v>149.05000000000001</v>
          </cell>
          <cell r="F3265" t="str">
            <v>EMLURB</v>
          </cell>
        </row>
        <row r="3266">
          <cell r="A3266" t="str">
            <v/>
          </cell>
          <cell r="D3266">
            <v>0</v>
          </cell>
        </row>
        <row r="3267">
          <cell r="A3267" t="str">
            <v>19.06.040</v>
          </cell>
          <cell r="B3267" t="str">
            <v>CAIXA DE BRITA PARA COLETA DE AGUAS PLUVIAIS, COM PAREDES EM ALVENARIA, DIMENSOES INTERNAS (0,50 X 0,50 X 0,50) M, ABERTA, SEM LAJE DE FUNDO, PREENCHIDA COM BRITA N§ 25.</v>
          </cell>
          <cell r="C3267" t="str">
            <v>Un</v>
          </cell>
          <cell r="D3267">
            <v>59.537500000000001</v>
          </cell>
          <cell r="E3267">
            <v>47.63</v>
          </cell>
          <cell r="F3267" t="str">
            <v>EMLURB</v>
          </cell>
        </row>
        <row r="3268">
          <cell r="A3268" t="str">
            <v/>
          </cell>
          <cell r="D3268">
            <v>0</v>
          </cell>
        </row>
        <row r="3269">
          <cell r="A3269" t="str">
            <v>19.06.050</v>
          </cell>
          <cell r="B3269" t="str">
            <v>CAIXA DE BRITA PARA COLETA DE AGUAS PLUVIAIS, COM PAREDES EM ALVENARIA, DIMENSOES INTERNAS (1,00 X 0,50 X 0,30) M, ABERTA, SEM LAJE DE FUNDO, PREENCHIDA COM BRITA N§ 25.</v>
          </cell>
          <cell r="C3269" t="str">
            <v>Un</v>
          </cell>
          <cell r="D3269">
            <v>53.587499999999999</v>
          </cell>
          <cell r="E3269">
            <v>42.87</v>
          </cell>
          <cell r="F3269" t="str">
            <v>EMLURB</v>
          </cell>
        </row>
        <row r="3270">
          <cell r="A3270" t="str">
            <v/>
          </cell>
          <cell r="D3270">
            <v>0</v>
          </cell>
        </row>
        <row r="3271">
          <cell r="A3271" t="str">
            <v>19.06.060</v>
          </cell>
          <cell r="B3271" t="str">
            <v>FORNECIMENTO E EXECUÇÃO DE CAIXA COLETORA COM GRELHA TIPO C1, EM ALVENARIA DE 1/2 VEZ DE TIJOLOS MACIÇOS PRENSADOS NAS DIMENSÕES INTERNAS (0,40X0,40X0,70) M, REVESTIDA INTERNAMENTE,INCLUSIVE ESCAVAÇÃO, REATERRO COMPACTADO E REMOÇÃO DO MATERIAL EXCEDENTE.</v>
          </cell>
          <cell r="C3271" t="str">
            <v>Un</v>
          </cell>
          <cell r="D3271">
            <v>183.02499999999998</v>
          </cell>
          <cell r="E3271">
            <v>146.41999999999999</v>
          </cell>
          <cell r="F3271" t="str">
            <v>SEDUC</v>
          </cell>
        </row>
        <row r="3272">
          <cell r="A3272" t="str">
            <v/>
          </cell>
          <cell r="D3272">
            <v>0</v>
          </cell>
        </row>
        <row r="3273">
          <cell r="A3273" t="str">
            <v>19.06.070</v>
          </cell>
          <cell r="B3273" t="str">
            <v>FORNECIMENTO E EXECUÇÃO DE CAIXA COLETORA COM GRELHA TIPO C2, EM ALVENARIA DE 1 VEZ DE TIJOLOS MACIÇOS PRENSADOS NAS DIMENSÕES INTERNAS (0,70X0,70X1,00) M, REVESTIDA INTERNAMENTE,INCLUSIVE ESCAVAÇÃO, REATERRO COMPACTADO E REMOÇÃO DO MATERIAL EXCEDENTE.</v>
          </cell>
          <cell r="C3273" t="str">
            <v>Un</v>
          </cell>
          <cell r="D3273">
            <v>590.71249999999998</v>
          </cell>
          <cell r="E3273">
            <v>472.57</v>
          </cell>
          <cell r="F3273" t="str">
            <v>SEDUC</v>
          </cell>
        </row>
        <row r="3274">
          <cell r="A3274" t="str">
            <v/>
          </cell>
          <cell r="D3274">
            <v>0</v>
          </cell>
        </row>
        <row r="3275">
          <cell r="A3275" t="str">
            <v>19.06.080</v>
          </cell>
          <cell r="B3275" t="str">
            <v>FORNECIMENTO E EXECUÇÃO DE CAIXA COLETORA COM GRELHA TIPO C2, EM ALVENARIA DE 1 VEZ DE TIJOLOS MACIÇOS PRENSADOS NAS DIMENSÕES INTERNAS (1,10X1,10X1,50) M,  REVESTIDA INTERNAMENTE,INCLUSIVE ESCAVAÇÃO, REATERRO COMPACTADO E REMOÇÃO DO MATERIAL EXCEDENTE.</v>
          </cell>
          <cell r="C3275" t="str">
            <v>Un</v>
          </cell>
          <cell r="D3275">
            <v>1297.075</v>
          </cell>
          <cell r="E3275">
            <v>1037.6600000000001</v>
          </cell>
          <cell r="F3275" t="str">
            <v>SEDUC</v>
          </cell>
        </row>
        <row r="3276">
          <cell r="A3276" t="str">
            <v/>
          </cell>
          <cell r="D3276">
            <v>0</v>
          </cell>
        </row>
        <row r="3277">
          <cell r="A3277" t="str">
            <v>19.06.091</v>
          </cell>
          <cell r="B3277" t="str">
            <v>CAIXA DE GORDURA COM PAREDES EM ALVENARIA DE 1/2VEZ COM TIJOLO DE 8 FUROS, LAJE DE TAMPA E DE FUNDO EM CONCRETO, REVESTIDA INTERNAMENTE COM ARGAMASSA DE CIMENTO E AREIA 1:4, DIM. INTERNAS 0,60X0,50X0,95M.</v>
          </cell>
          <cell r="C3277" t="str">
            <v>Un</v>
          </cell>
          <cell r="D3277">
            <v>242.57499999999999</v>
          </cell>
          <cell r="E3277">
            <v>194.06</v>
          </cell>
          <cell r="F3277" t="str">
            <v>SEDUC</v>
          </cell>
        </row>
        <row r="3278">
          <cell r="A3278" t="str">
            <v/>
          </cell>
          <cell r="D3278">
            <v>0</v>
          </cell>
        </row>
        <row r="3279">
          <cell r="A3279" t="str">
            <v>19.07.010</v>
          </cell>
          <cell r="B3279" t="str">
            <v>FORNECIMENTO E ASSENTAMENTO DE BACIA SANITARIA DE LOUCA BRANCA, CELITE, LINHA SAVEIRO OU SIMILAR, INCLUSIVE TAMPA E ACESSORIOS CORRESPONDENTES.</v>
          </cell>
          <cell r="C3279" t="str">
            <v>Cj</v>
          </cell>
          <cell r="D3279">
            <v>135.6875</v>
          </cell>
          <cell r="E3279">
            <v>108.55</v>
          </cell>
          <cell r="F3279" t="str">
            <v>EMLURB</v>
          </cell>
        </row>
        <row r="3280">
          <cell r="A3280" t="str">
            <v/>
          </cell>
          <cell r="D3280">
            <v>0</v>
          </cell>
        </row>
        <row r="3281">
          <cell r="A3281" t="str">
            <v>19.07.020</v>
          </cell>
          <cell r="B3281" t="str">
            <v>FORNECIMENTO E ASSENTAMENTO DE BACIA SANITARIA COM CAIXA ACOPLADA, LOUCA BRANCA, CELITE, LINHA SAVEIRO OU SIMILAR, INCLUSIVE TAMPA E ACESSORIOS CORRESPONDENTES.</v>
          </cell>
          <cell r="C3281" t="str">
            <v>Cj</v>
          </cell>
          <cell r="D3281">
            <v>244.65</v>
          </cell>
          <cell r="E3281">
            <v>195.72</v>
          </cell>
          <cell r="F3281" t="str">
            <v>EMLURB</v>
          </cell>
        </row>
        <row r="3282">
          <cell r="A3282" t="str">
            <v/>
          </cell>
          <cell r="D3282">
            <v>0</v>
          </cell>
        </row>
        <row r="3283">
          <cell r="A3283" t="str">
            <v>19.07.025</v>
          </cell>
          <cell r="B3283" t="str">
            <v>FORNECIMENTO E ASSENTAMENTO DE BACIA TURCA DE LOUCA BRANCA,LINHA INSTITUCIONAIS, CELITE OU SIMILAR, INCLUSIVE ACESSORIOS CORRESPONDENTES</v>
          </cell>
          <cell r="C3283" t="str">
            <v>Cj</v>
          </cell>
          <cell r="D3283">
            <v>197.51249999999999</v>
          </cell>
          <cell r="E3283">
            <v>158.01</v>
          </cell>
          <cell r="F3283" t="str">
            <v>EMLURB</v>
          </cell>
        </row>
        <row r="3284">
          <cell r="A3284" t="str">
            <v/>
          </cell>
          <cell r="D3284">
            <v>0</v>
          </cell>
        </row>
        <row r="3285">
          <cell r="A3285" t="str">
            <v>19.07.026</v>
          </cell>
          <cell r="B3285" t="str">
            <v>FORNECIMENTO E ASSENTAMENTO DE BACIA SANITÁRIA INFANTIL DE LOUÇA BRANCA, CELITE REF.08254 OU SIMILAR, INCLUSIVE PARAFUSOS CROMADOS, ASSENTO PLÁSTICO INFANTIL E ACESSÓRIOS CORRESPONDENTES.</v>
          </cell>
          <cell r="C3285" t="str">
            <v>Cj</v>
          </cell>
          <cell r="D3285">
            <v>232.8</v>
          </cell>
          <cell r="E3285">
            <v>186.24</v>
          </cell>
          <cell r="F3285" t="str">
            <v>SEDUC</v>
          </cell>
        </row>
        <row r="3286">
          <cell r="A3286" t="str">
            <v/>
          </cell>
          <cell r="D3286">
            <v>0</v>
          </cell>
        </row>
        <row r="3287">
          <cell r="A3287" t="str">
            <v>19.07.027</v>
          </cell>
          <cell r="B3287" t="str">
            <v>ASSENTAMENTO DE BACIA SANIT.SIFONADA EXISTENTE, C/CAIXA DE DESCARGA DE SOBREPOR,C/FORN.DE PARAFUSO CROMADO DE COMP. DE 2.1/2" E DIÂM.DE 1/4" C/BUCHA DE 8MM, JOELHO 90 PVC TIGRE OU SIM.DE 100MM P/ESGOTO E ANEL DE VEDAÇÃO P/SAÍDAS DE VASO SANITÁRIO DE 100MM</v>
          </cell>
          <cell r="C3287" t="str">
            <v>Un</v>
          </cell>
          <cell r="D3287">
            <v>65.462499999999991</v>
          </cell>
          <cell r="E3287">
            <v>52.37</v>
          </cell>
          <cell r="F3287" t="str">
            <v>SEDUC</v>
          </cell>
        </row>
        <row r="3288">
          <cell r="A3288" t="str">
            <v/>
          </cell>
          <cell r="D3288">
            <v>0</v>
          </cell>
        </row>
        <row r="3289">
          <cell r="A3289" t="str">
            <v>19.07.028</v>
          </cell>
          <cell r="B3289" t="str">
            <v>ASSENTAMENTO DE BACIA SANITÁRIA DE LOUÇA DECA VOGUE PLUS LINHA CONFORT  MOD P51 (P/DEFICIENTES), ACESSÓRIOS (PARAFUSOS DE FIXAÇÃO, ANEL DE VEDAÇÃO, TUBO DE LIGAÇÃO DE PVC CROMADO ASTRA  OU SIMILAR ) E ASSSENTO SANITÁRIO EM MDF LAQUEADO BRANCO SICMOL OU SI</v>
          </cell>
          <cell r="C3289" t="str">
            <v>Un</v>
          </cell>
          <cell r="D3289">
            <v>513.3125</v>
          </cell>
          <cell r="E3289">
            <v>410.65</v>
          </cell>
          <cell r="F3289" t="str">
            <v>SEDUC</v>
          </cell>
        </row>
        <row r="3290">
          <cell r="A3290" t="str">
            <v/>
          </cell>
          <cell r="D3290">
            <v>0</v>
          </cell>
        </row>
        <row r="3291">
          <cell r="A3291" t="str">
            <v>19.07.030</v>
          </cell>
          <cell r="B3291" t="str">
            <v>FORNECIMENTO E ASSENTAMENTO DE LAVATORIO SIMPLES, GRANDE, SEM COLUNA, DE LOUCA BRANCA, CELITE,LINHA SAVEIRO OU SIMILAR, INCLUSIVE ACESSORIOS CORRESPONDENTES.</v>
          </cell>
          <cell r="C3291" t="str">
            <v>Cj</v>
          </cell>
          <cell r="D3291">
            <v>95.075000000000003</v>
          </cell>
          <cell r="E3291">
            <v>76.06</v>
          </cell>
          <cell r="F3291" t="str">
            <v>EMLURB</v>
          </cell>
        </row>
        <row r="3292">
          <cell r="A3292" t="str">
            <v/>
          </cell>
          <cell r="D3292">
            <v>0</v>
          </cell>
        </row>
        <row r="3293">
          <cell r="A3293" t="str">
            <v>19.07.031</v>
          </cell>
          <cell r="B3293" t="str">
            <v>FORNECIMENTO E INSTALAÇÃO DE SIFÃO PLÁSTICO PARA LAVATÓRIO DE 1"X1.1/2".</v>
          </cell>
          <cell r="C3293" t="str">
            <v>Un</v>
          </cell>
          <cell r="D3293">
            <v>14.924999999999999</v>
          </cell>
          <cell r="E3293">
            <v>11.94</v>
          </cell>
          <cell r="F3293" t="str">
            <v>SEDUC</v>
          </cell>
        </row>
        <row r="3294">
          <cell r="A3294" t="str">
            <v/>
          </cell>
          <cell r="D3294">
            <v>0</v>
          </cell>
        </row>
        <row r="3295">
          <cell r="A3295" t="str">
            <v>19.07.032</v>
          </cell>
          <cell r="B3295" t="str">
            <v>FORNECIMENTO E INSTALAÇÃO DE ENGATE PLÁSTICO BRANCO PARA LAVATÓRIO COM 30CM DE 1.1/2".</v>
          </cell>
          <cell r="C3295" t="str">
            <v>Un</v>
          </cell>
          <cell r="D3295">
            <v>4.1499999999999995</v>
          </cell>
          <cell r="E3295">
            <v>3.32</v>
          </cell>
          <cell r="F3295" t="str">
            <v>SEDUC</v>
          </cell>
        </row>
        <row r="3296">
          <cell r="A3296" t="str">
            <v/>
          </cell>
          <cell r="D3296">
            <v>0</v>
          </cell>
        </row>
        <row r="3297">
          <cell r="A3297" t="str">
            <v>19.07.033</v>
          </cell>
          <cell r="B3297" t="str">
            <v>ASSENTAMENTO DE LAVATÓRIO SIMPLES, SEM COLUNA, SOBREPOR, EXISTENTE, C/FORN.DE PARAFUSO CROMADO DE COMP.DE 2.1/2" E DIAM. DE 1/4" C/BUCHA DE 8MM, CHICOTE PLÁSTICO COM 30CM DE 1/2", SIFÃO COPO DE PLÁSTICO C/ 1" E VÁLVULA CROMADO DE 1". SEM FORN. DO LAVATÓRI</v>
          </cell>
          <cell r="C3297" t="str">
            <v>Un</v>
          </cell>
          <cell r="D3297">
            <v>49.737499999999997</v>
          </cell>
          <cell r="E3297">
            <v>39.79</v>
          </cell>
          <cell r="F3297" t="str">
            <v>SEDUC</v>
          </cell>
        </row>
        <row r="3298">
          <cell r="A3298" t="str">
            <v/>
          </cell>
          <cell r="D3298">
            <v>0</v>
          </cell>
        </row>
        <row r="3299">
          <cell r="A3299" t="str">
            <v>19.07.034</v>
          </cell>
          <cell r="B3299" t="str">
            <v>FORNECIMENTO E ASSENTAMENTO  DE SIFÃO COPO  PVC CROMADO 1"</v>
          </cell>
          <cell r="C3299" t="str">
            <v>Un</v>
          </cell>
          <cell r="D3299">
            <v>32.400000000000006</v>
          </cell>
          <cell r="E3299">
            <v>25.92</v>
          </cell>
          <cell r="F3299" t="str">
            <v>SEDUC</v>
          </cell>
        </row>
        <row r="3300">
          <cell r="A3300" t="str">
            <v/>
          </cell>
          <cell r="D3300">
            <v>0</v>
          </cell>
        </row>
        <row r="3301">
          <cell r="A3301" t="str">
            <v>19.07.035</v>
          </cell>
          <cell r="B3301" t="str">
            <v>FORNECIMENTO E ASSENTAMENTO DE CUBA DE LOUÇA DECA CÓD L-50 OU SIMILAR INCLUSIVE  E VÁLVULA DE PVC CROMADA.</v>
          </cell>
          <cell r="C3301" t="str">
            <v>Un</v>
          </cell>
          <cell r="D3301">
            <v>108.375</v>
          </cell>
          <cell r="E3301">
            <v>86.7</v>
          </cell>
          <cell r="F3301" t="str">
            <v>SEDUC</v>
          </cell>
        </row>
        <row r="3302">
          <cell r="A3302" t="str">
            <v/>
          </cell>
          <cell r="D3302">
            <v>0</v>
          </cell>
        </row>
        <row r="3303">
          <cell r="A3303" t="str">
            <v>19.07.036</v>
          </cell>
          <cell r="B3303"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303" t="str">
            <v>Un</v>
          </cell>
          <cell r="D3303">
            <v>92.737499999999997</v>
          </cell>
          <cell r="E3303">
            <v>74.19</v>
          </cell>
          <cell r="F3303" t="str">
            <v>SEDUC</v>
          </cell>
        </row>
        <row r="3304">
          <cell r="A3304" t="str">
            <v/>
          </cell>
          <cell r="D3304">
            <v>0</v>
          </cell>
        </row>
        <row r="3305">
          <cell r="A3305" t="str">
            <v>19.07.037</v>
          </cell>
          <cell r="B3305" t="str">
            <v>FORNECIMENTO E INSTALAÇÃO DE TANQUE DE LOUÇA, COM COLUNA, 30 LITROS, COR BRANCA, FAB:CELITE OU SIMILAR,INCLUSIVE  SIFÃO COPO PARA TANQUE DE 1 1/4"X 1 1/2"EM PVC  E VÁLVULA DE ESCOAMENTO EM PVC, PARA TANQUE DE 1 1/4".</v>
          </cell>
          <cell r="C3305" t="str">
            <v>Un</v>
          </cell>
          <cell r="D3305">
            <v>363.66250000000002</v>
          </cell>
          <cell r="E3305">
            <v>290.93</v>
          </cell>
          <cell r="F3305" t="str">
            <v>SEDUC</v>
          </cell>
        </row>
        <row r="3306">
          <cell r="A3306" t="str">
            <v/>
          </cell>
          <cell r="D3306">
            <v>0</v>
          </cell>
        </row>
        <row r="3307">
          <cell r="A3307" t="str">
            <v>19.07.038</v>
          </cell>
          <cell r="B3307" t="str">
            <v>Fornecimento e instalação de tanque duplo, em inox, dimensões 120x55cm, inclusive sifão copo para tanque 11/4"x11/2" em pvc e válvula de escoamento em pvc, para tanque de 11/4".</v>
          </cell>
          <cell r="C3307" t="str">
            <v>m</v>
          </cell>
          <cell r="D3307">
            <v>665.19999999999993</v>
          </cell>
          <cell r="E3307">
            <v>532.16</v>
          </cell>
          <cell r="F3307" t="str">
            <v>SEDUC</v>
          </cell>
        </row>
        <row r="3308">
          <cell r="A3308" t="str">
            <v/>
          </cell>
          <cell r="D3308">
            <v>0</v>
          </cell>
        </row>
        <row r="3309">
          <cell r="A3309" t="str">
            <v>19.07.039</v>
          </cell>
          <cell r="B3309" t="str">
            <v>Fornecimento e instalação de tanque em inox, dimensões 40x50cm, inclusive sifão copo para tanque 11/4"x11/2" em pvc e válvula de escoamento em pvc, para tanque de 11/4".</v>
          </cell>
          <cell r="C3309" t="str">
            <v>Un</v>
          </cell>
          <cell r="D3309">
            <v>623.71250000000009</v>
          </cell>
          <cell r="E3309">
            <v>498.97</v>
          </cell>
          <cell r="F3309" t="str">
            <v>SEDUC</v>
          </cell>
        </row>
        <row r="3310">
          <cell r="A3310" t="str">
            <v/>
          </cell>
          <cell r="D3310">
            <v>0</v>
          </cell>
        </row>
        <row r="3311">
          <cell r="A3311" t="str">
            <v>19.07.040</v>
          </cell>
          <cell r="B3311" t="str">
            <v>FORNECIMENTO E INSTALAÇÃO DE ASSENTO PLÁSTICO PARA BACIA SANITÁRIA, COR BRANCO E DE 1ª QUALIDADE, CIPLA OU SIMILAR.</v>
          </cell>
          <cell r="C3311" t="str">
            <v>Un</v>
          </cell>
          <cell r="D3311">
            <v>25.0625</v>
          </cell>
          <cell r="E3311">
            <v>20.05</v>
          </cell>
          <cell r="F3311" t="str">
            <v>SEDUC</v>
          </cell>
        </row>
        <row r="3312">
          <cell r="A3312" t="str">
            <v/>
          </cell>
          <cell r="D3312">
            <v>0</v>
          </cell>
        </row>
        <row r="3313">
          <cell r="A3313" t="str">
            <v>19.07.060</v>
          </cell>
          <cell r="B3313" t="str">
            <v>FORNECIMENTO E ASSENTAMENTO DE MICTORIO SIFONADO PARA PAREDE DE LOUCA BRANCA CELITE LINHA INSTITUCIONAIS OU SIMILAR, INCLUSIVE ACESSORIOS CORRESPONDENTES.</v>
          </cell>
          <cell r="C3313" t="str">
            <v>Cj</v>
          </cell>
          <cell r="D3313">
            <v>175.46250000000001</v>
          </cell>
          <cell r="E3313">
            <v>140.37</v>
          </cell>
          <cell r="F3313" t="str">
            <v>EMLURB</v>
          </cell>
        </row>
        <row r="3314">
          <cell r="A3314" t="str">
            <v/>
          </cell>
          <cell r="D3314">
            <v>0</v>
          </cell>
        </row>
        <row r="3315">
          <cell r="A3315" t="str">
            <v>19.07.070</v>
          </cell>
          <cell r="B3315" t="str">
            <v>FORNECIMENTO E ASSENTAMENTO DE SABONETEIRA DE LOUCA BRANCA,CELITE OU SIMILAR, NAS DIMENSOES 7.5 X 15 CM.</v>
          </cell>
          <cell r="C3315" t="str">
            <v>Un</v>
          </cell>
          <cell r="D3315">
            <v>22.324999999999999</v>
          </cell>
          <cell r="E3315">
            <v>17.86</v>
          </cell>
          <cell r="F3315" t="str">
            <v>EMLURB</v>
          </cell>
        </row>
        <row r="3316">
          <cell r="A3316" t="str">
            <v/>
          </cell>
          <cell r="D3316">
            <v>0</v>
          </cell>
        </row>
        <row r="3317">
          <cell r="A3317" t="str">
            <v>19.07.080</v>
          </cell>
          <cell r="B3317" t="str">
            <v>FORNECIMENTO E ASSENTAMENTO DE CABIDE DE LOUCA BRANCA, CELITE OU SIMILAR, COM UM GANCHO.</v>
          </cell>
          <cell r="C3317" t="str">
            <v>Un</v>
          </cell>
          <cell r="D3317">
            <v>11.899999999999999</v>
          </cell>
          <cell r="E3317">
            <v>9.52</v>
          </cell>
          <cell r="F3317" t="str">
            <v>EMLURB</v>
          </cell>
        </row>
        <row r="3318">
          <cell r="A3318" t="str">
            <v/>
          </cell>
          <cell r="D3318">
            <v>0</v>
          </cell>
        </row>
        <row r="3319">
          <cell r="A3319" t="str">
            <v>19.07.081</v>
          </cell>
          <cell r="B3319" t="str">
            <v>FORNECIMENTO E INSTALAÇÃO DE BARRA DE APOIO CROMADA 0,90 M JACKWAL REF. 4513-140 OU SIMILAR PARA WC DA SEDUC TÉRREO.</v>
          </cell>
          <cell r="C3319" t="str">
            <v>Un</v>
          </cell>
          <cell r="D3319">
            <v>125.41249999999999</v>
          </cell>
          <cell r="E3319">
            <v>100.33</v>
          </cell>
          <cell r="F3319" t="str">
            <v>SEDUC</v>
          </cell>
        </row>
        <row r="3320">
          <cell r="A3320" t="str">
            <v/>
          </cell>
          <cell r="D3320">
            <v>0</v>
          </cell>
        </row>
        <row r="3321">
          <cell r="A3321" t="str">
            <v>19.07.090</v>
          </cell>
          <cell r="B3321" t="str">
            <v>FORNECIMENTO E ASSENTAMENTO DE PAPELEIRA DE LOUCA BRANCA, CELITE OU SIMILAR,NAS DIMENSOES 15 X 15 CM.</v>
          </cell>
          <cell r="C3321" t="str">
            <v>Un</v>
          </cell>
          <cell r="D3321">
            <v>23.5</v>
          </cell>
          <cell r="E3321">
            <v>18.8</v>
          </cell>
          <cell r="F3321" t="str">
            <v>EMLURB</v>
          </cell>
        </row>
        <row r="3322">
          <cell r="A3322" t="str">
            <v/>
          </cell>
          <cell r="D3322">
            <v>0</v>
          </cell>
        </row>
        <row r="3323">
          <cell r="A3323" t="str">
            <v>19.07.091</v>
          </cell>
          <cell r="B3323" t="str">
            <v>Fornecimento e instalação de balcão de inox com 60cm de largura e 02 cubas de 40x34x12cm, inclusive válvula e sifão para pia cromados.</v>
          </cell>
          <cell r="C3323" t="str">
            <v>m</v>
          </cell>
          <cell r="D3323">
            <v>822.88749999999993</v>
          </cell>
          <cell r="E3323">
            <v>658.31</v>
          </cell>
          <cell r="F3323" t="str">
            <v>SEDUC</v>
          </cell>
        </row>
        <row r="3324">
          <cell r="A3324" t="str">
            <v/>
          </cell>
          <cell r="D3324">
            <v>0</v>
          </cell>
        </row>
        <row r="3325">
          <cell r="A3325" t="str">
            <v>19.07.092</v>
          </cell>
          <cell r="B3325" t="str">
            <v>Fornecimento e instalação de balcão de inox com 60cm de largura e 01 cuba de 40x34x12cm, inclusive válvula e sifão para pia cromados.</v>
          </cell>
          <cell r="C3325" t="str">
            <v>m</v>
          </cell>
          <cell r="D3325">
            <v>707.51250000000005</v>
          </cell>
          <cell r="E3325">
            <v>566.01</v>
          </cell>
          <cell r="F3325" t="str">
            <v>SEDUC</v>
          </cell>
        </row>
        <row r="3326">
          <cell r="A3326" t="str">
            <v/>
          </cell>
          <cell r="D3326">
            <v>0</v>
          </cell>
        </row>
        <row r="3327">
          <cell r="A3327" t="str">
            <v>19.07.093</v>
          </cell>
          <cell r="B3327" t="str">
            <v>Fornecimento e instalação de cuba tipo expurgo hospitalar de inox com tampa, marca brasinox/wicon-inox ou similar, inclusive instalação.</v>
          </cell>
          <cell r="C3327" t="str">
            <v>Un</v>
          </cell>
          <cell r="D3327">
            <v>1306.3625</v>
          </cell>
          <cell r="E3327">
            <v>1045.0899999999999</v>
          </cell>
          <cell r="F3327" t="str">
            <v>SEDUC</v>
          </cell>
        </row>
        <row r="3328">
          <cell r="A3328" t="str">
            <v/>
          </cell>
          <cell r="D3328">
            <v>0</v>
          </cell>
        </row>
        <row r="3329">
          <cell r="A3329" t="str">
            <v>19.07.100</v>
          </cell>
          <cell r="B3329" t="str">
            <v>FORNECIMENTO ASSENTAMENTO DE PIA DE COZINHA COM CUBA SIMPLES DE ACO INOXIDAVEL, MEKAL OU SIMILAR,NAS DIMENSOES 0.40 X 0,34 X 0,15 M,INCLUSIVE ACESSORIOS CORRESPONDENTES.</v>
          </cell>
          <cell r="C3329" t="str">
            <v>Cj</v>
          </cell>
          <cell r="D3329">
            <v>205.17499999999998</v>
          </cell>
          <cell r="E3329">
            <v>164.14</v>
          </cell>
          <cell r="F3329" t="str">
            <v>EMLURB</v>
          </cell>
        </row>
        <row r="3330">
          <cell r="A3330" t="str">
            <v/>
          </cell>
          <cell r="D3330">
            <v>0</v>
          </cell>
        </row>
        <row r="3331">
          <cell r="A3331" t="str">
            <v>19.07.101</v>
          </cell>
          <cell r="B3331" t="str">
            <v>FORNECIMENTO E INSTALAÇÃO DE VÁLVULA  PARA CUBA INOX, TIPO AMERICANA EM METAL CROMADO  DE 3 1/2"x 1 1/2"; FAB.:ESTEVES OU SIMILAR.</v>
          </cell>
          <cell r="C3331" t="str">
            <v>Un</v>
          </cell>
          <cell r="D3331">
            <v>36.175000000000004</v>
          </cell>
          <cell r="E3331">
            <v>28.94</v>
          </cell>
          <cell r="F3331" t="str">
            <v>SEDUC</v>
          </cell>
        </row>
        <row r="3332">
          <cell r="A3332" t="str">
            <v/>
          </cell>
          <cell r="D3332">
            <v>0</v>
          </cell>
        </row>
        <row r="3333">
          <cell r="A3333" t="str">
            <v>19.07.102</v>
          </cell>
          <cell r="B3333" t="str">
            <v>FORNECIMENTO E INSTALAÇÃO DE VÁLVULA PARA CUBA INOX, TIPO AMERICANA EM METAL CROMADO  DE 4 1/2"x 1 1/2"; FAB.:ESTEVES OU SIMILAR.</v>
          </cell>
          <cell r="C3333" t="str">
            <v>Un</v>
          </cell>
          <cell r="D3333">
            <v>65.8</v>
          </cell>
          <cell r="E3333">
            <v>52.64</v>
          </cell>
          <cell r="F3333" t="str">
            <v>SEDUC</v>
          </cell>
        </row>
        <row r="3334">
          <cell r="A3334" t="str">
            <v/>
          </cell>
          <cell r="D3334">
            <v>0</v>
          </cell>
        </row>
        <row r="3335">
          <cell r="A3335" t="str">
            <v>19.07.110</v>
          </cell>
          <cell r="B3335" t="str">
            <v>FORNECIMENTO E ASSENTAMENTO DE LAVANDERIA PRE FABRICADA, DE CONCRETO, NAS DIMENSOES 1,20 X 0,60 X 0,90 M, INCLUSIVE ACESSORIOS CORRESPONDENTES.</v>
          </cell>
          <cell r="C3335" t="str">
            <v>Cj</v>
          </cell>
          <cell r="D3335">
            <v>160.42500000000001</v>
          </cell>
          <cell r="E3335">
            <v>128.34</v>
          </cell>
          <cell r="F3335" t="str">
            <v>EMLURB</v>
          </cell>
        </row>
        <row r="3336">
          <cell r="A3336" t="str">
            <v/>
          </cell>
          <cell r="D3336">
            <v>0</v>
          </cell>
        </row>
        <row r="3337">
          <cell r="A3337" t="str">
            <v>19.07.120</v>
          </cell>
          <cell r="B3337" t="str">
            <v>FORNECIMENTO DE CAIXA DAQUA ELEVADA DE FIBROCIMENTO, COM TAMPA,CAPACIDADE PARA 500 LITROS INCLUSIVE COLOCACAO.</v>
          </cell>
          <cell r="C3337" t="str">
            <v>Un</v>
          </cell>
          <cell r="D3337">
            <v>223.9</v>
          </cell>
          <cell r="E3337">
            <v>179.12</v>
          </cell>
          <cell r="F3337" t="str">
            <v>EMLURB</v>
          </cell>
        </row>
        <row r="3338">
          <cell r="A3338" t="str">
            <v/>
          </cell>
          <cell r="D3338">
            <v>0</v>
          </cell>
        </row>
        <row r="3339">
          <cell r="A3339" t="str">
            <v>19.07.140</v>
          </cell>
          <cell r="B3339" t="str">
            <v>FORNECIMENTO DE CAIXA DAQUA ELEVADA DE FIBROCIMENTO, COM TAMPA, CAPACIDADE PARA 1000 LITROS, INCLUSIVE COLOCACAO.</v>
          </cell>
          <cell r="C3339" t="str">
            <v>Un</v>
          </cell>
          <cell r="D3339">
            <v>398.9</v>
          </cell>
          <cell r="E3339">
            <v>319.12</v>
          </cell>
          <cell r="F3339" t="str">
            <v>EMLURB</v>
          </cell>
        </row>
        <row r="3340">
          <cell r="A3340" t="str">
            <v/>
          </cell>
          <cell r="D3340">
            <v>0</v>
          </cell>
        </row>
        <row r="3341">
          <cell r="A3341" t="str">
            <v>19.07.145</v>
          </cell>
          <cell r="B3341" t="str">
            <v>FORNECIMENTO DE CAIXA DAQUA ELEVADA DE PVC, COM TAMPA, CAPACIDADE PARA 500 LITROS, INCLUSIVE COLOCACAO.</v>
          </cell>
          <cell r="C3341" t="str">
            <v>Un</v>
          </cell>
          <cell r="D3341">
            <v>264.71250000000003</v>
          </cell>
          <cell r="E3341">
            <v>211.77</v>
          </cell>
          <cell r="F3341" t="str">
            <v>EMLURB</v>
          </cell>
        </row>
        <row r="3342">
          <cell r="A3342" t="str">
            <v/>
          </cell>
          <cell r="D3342">
            <v>0</v>
          </cell>
        </row>
        <row r="3343">
          <cell r="A3343" t="str">
            <v>19.07.146</v>
          </cell>
          <cell r="B3343" t="str">
            <v>FORNECIMENTO DE CAIXA DAQUA ELEVADA DE PVC, COM TAMPA, CAPACIDADE PARA 1000 LITROS, INCLUSIVE COLOCACAO.</v>
          </cell>
          <cell r="C3343" t="str">
            <v>Un</v>
          </cell>
          <cell r="D3343">
            <v>398.9</v>
          </cell>
          <cell r="E3343">
            <v>319.12</v>
          </cell>
          <cell r="F3343" t="str">
            <v>EMLURB</v>
          </cell>
        </row>
        <row r="3344">
          <cell r="A3344" t="str">
            <v/>
          </cell>
          <cell r="D3344">
            <v>0</v>
          </cell>
        </row>
        <row r="3345">
          <cell r="A3345" t="str">
            <v>19.07.147</v>
          </cell>
          <cell r="B3345" t="str">
            <v>FORNECIMENTO DE CAIXA DAQUA ELEVADA DE PVC, COM TAMPA, CAPACIDADE PARA 2000 LITROS, INCLUSIVE COLOCACAO.</v>
          </cell>
          <cell r="C3345" t="str">
            <v>Un</v>
          </cell>
          <cell r="D3345">
            <v>723.9</v>
          </cell>
          <cell r="E3345">
            <v>579.12</v>
          </cell>
          <cell r="F3345" t="str">
            <v>EMLURB</v>
          </cell>
        </row>
        <row r="3346">
          <cell r="A3346" t="str">
            <v/>
          </cell>
          <cell r="D3346">
            <v>0</v>
          </cell>
        </row>
        <row r="3347">
          <cell r="A3347" t="str">
            <v>19.07.150</v>
          </cell>
          <cell r="B3347" t="str">
            <v>FORNECIMENTO DE FILTRO DE PRESSAO PARA PAREDE SALUS,STEFANNI, STILLA  OU SIMILAR, INCLUSIVE FIXACAO.</v>
          </cell>
          <cell r="C3347" t="str">
            <v>Un</v>
          </cell>
          <cell r="D3347">
            <v>129.73750000000001</v>
          </cell>
          <cell r="E3347">
            <v>103.79</v>
          </cell>
          <cell r="F3347" t="str">
            <v>EMLURB</v>
          </cell>
        </row>
        <row r="3348">
          <cell r="A3348" t="str">
            <v/>
          </cell>
          <cell r="D3348">
            <v>0</v>
          </cell>
        </row>
        <row r="3349">
          <cell r="A3349" t="str">
            <v>19.07.170</v>
          </cell>
          <cell r="B3349" t="str">
            <v>FORNECIMENTO DE DUCHA MANUAL, ACQUA JET, REF. 2195 JR, FABRIMAR OU SIMILAR, INCLUSIVE FIXACAO.</v>
          </cell>
          <cell r="C3349" t="str">
            <v>Un</v>
          </cell>
          <cell r="D3349">
            <v>78.899999999999991</v>
          </cell>
          <cell r="E3349">
            <v>63.12</v>
          </cell>
          <cell r="F3349" t="str">
            <v>EMLURB</v>
          </cell>
        </row>
        <row r="3350">
          <cell r="A3350" t="str">
            <v/>
          </cell>
          <cell r="D3350">
            <v>0</v>
          </cell>
        </row>
        <row r="3351">
          <cell r="A3351" t="str">
            <v>19.07.180</v>
          </cell>
          <cell r="B3351" t="str">
            <v>FORNECIMENTO DE CHUVEIRO COM ARTICULACAO, DIAMETRO DE 1/2 POL. COM ACABAMENTO CROMADO,REF. C 1991-FABRIMAR OU SIMILAR, INCLUSIVE FIXACAO</v>
          </cell>
          <cell r="C3351" t="str">
            <v>Un</v>
          </cell>
          <cell r="D3351">
            <v>122.22499999999999</v>
          </cell>
          <cell r="E3351">
            <v>97.78</v>
          </cell>
          <cell r="F3351" t="str">
            <v>EMLURB</v>
          </cell>
        </row>
        <row r="3352">
          <cell r="A3352" t="str">
            <v/>
          </cell>
          <cell r="D3352">
            <v>0</v>
          </cell>
        </row>
        <row r="3353">
          <cell r="A3353" t="str">
            <v>19.07.190</v>
          </cell>
          <cell r="B3353" t="str">
            <v>FORNECIMENTO DE CHUVEIRO DE METAL,DIAMETRO DE 1/2 POL., INCLUSIVE FIXACAO.</v>
          </cell>
          <cell r="C3353" t="str">
            <v>Un</v>
          </cell>
          <cell r="D3353">
            <v>64.75</v>
          </cell>
          <cell r="E3353">
            <v>51.8</v>
          </cell>
          <cell r="F3353" t="str">
            <v>EMLURB</v>
          </cell>
        </row>
        <row r="3354">
          <cell r="A3354" t="str">
            <v/>
          </cell>
          <cell r="D3354">
            <v>0</v>
          </cell>
        </row>
        <row r="3355">
          <cell r="A3355" t="str">
            <v>19.07.200</v>
          </cell>
          <cell r="B3355" t="str">
            <v>FORNECIMENTO DE CHUVEIRO COM HASTE DE PLASTICO, DIAM. 1/2 POL. TIGRE OU SIMILAR, INCLUSIVE FIXACAO.</v>
          </cell>
          <cell r="C3355" t="str">
            <v>Un</v>
          </cell>
          <cell r="D3355">
            <v>11.737500000000001</v>
          </cell>
          <cell r="E3355">
            <v>9.39</v>
          </cell>
          <cell r="F3355" t="str">
            <v>EMLURB</v>
          </cell>
        </row>
        <row r="3356">
          <cell r="A3356" t="str">
            <v/>
          </cell>
          <cell r="D3356">
            <v>0</v>
          </cell>
        </row>
        <row r="3357">
          <cell r="A3357" t="str">
            <v>19.07.210</v>
          </cell>
          <cell r="B3357" t="str">
            <v>FORNECIMENTO DE CAIXA DE DESCARGA DE SOBREPOR (TUBO ALTO), DE PLASTICO ( AKROS) OU SIMILAR, INCLUSIVE FIXACAO E ACESSORIOS CORRESPONDENTES.</v>
          </cell>
          <cell r="C3357" t="str">
            <v>Cj</v>
          </cell>
          <cell r="D3357">
            <v>100.73750000000001</v>
          </cell>
          <cell r="E3357">
            <v>80.59</v>
          </cell>
          <cell r="F3357" t="str">
            <v>EMLURB</v>
          </cell>
        </row>
        <row r="3358">
          <cell r="A3358" t="str">
            <v/>
          </cell>
          <cell r="D3358">
            <v>0</v>
          </cell>
        </row>
        <row r="3359">
          <cell r="A3359" t="str">
            <v>19.07.240</v>
          </cell>
          <cell r="B3359" t="str">
            <v>FORNECIMENTO DE VALVULA DE DESCARGA COM REGISTRO, HYDRA OU SIMILAR, INCLUSIVE FIXACAO.</v>
          </cell>
          <cell r="C3359" t="str">
            <v>Un</v>
          </cell>
          <cell r="D3359">
            <v>217.73750000000001</v>
          </cell>
          <cell r="E3359">
            <v>174.19</v>
          </cell>
          <cell r="F3359" t="str">
            <v>EMLURB</v>
          </cell>
        </row>
        <row r="3360">
          <cell r="A3360" t="str">
            <v/>
          </cell>
          <cell r="D3360">
            <v>0</v>
          </cell>
        </row>
        <row r="3361">
          <cell r="A3361" t="str">
            <v>19.07.250</v>
          </cell>
          <cell r="B3361" t="str">
            <v>FORNECIMENTO DE VALVULA DE DESCARGA COM REGISTRO, DOCOL OU SIMILAR, INCLUSIVE FIXACAO.</v>
          </cell>
          <cell r="C3361" t="str">
            <v>Un</v>
          </cell>
          <cell r="D3361">
            <v>202.38749999999999</v>
          </cell>
          <cell r="E3361">
            <v>161.91</v>
          </cell>
          <cell r="F3361" t="str">
            <v>EMLURB</v>
          </cell>
        </row>
        <row r="3362">
          <cell r="A3362" t="str">
            <v/>
          </cell>
          <cell r="D3362">
            <v>0</v>
          </cell>
        </row>
        <row r="3363">
          <cell r="A3363" t="str">
            <v>19.07.260</v>
          </cell>
          <cell r="B3363" t="str">
            <v>FORNECIMENTO DE TORNEIRA DE PRESSAO PARA PIA DIAMETRO 1/2, REF. 1159 C-39, DECA OU SIMILAR, INCLUSIVE FIXACAO.</v>
          </cell>
          <cell r="C3363" t="str">
            <v>Un</v>
          </cell>
          <cell r="D3363">
            <v>95</v>
          </cell>
          <cell r="E3363">
            <v>76</v>
          </cell>
          <cell r="F3363" t="str">
            <v>EMLURB</v>
          </cell>
        </row>
        <row r="3364">
          <cell r="A3364" t="str">
            <v/>
          </cell>
          <cell r="D3364">
            <v>0</v>
          </cell>
        </row>
        <row r="3365">
          <cell r="A3365" t="str">
            <v>19.07.270</v>
          </cell>
          <cell r="B3365" t="str">
            <v>FORNECIMENTO DE TORNEIRA DE PRESSAO PARA PIA, COM ACABAMENTO CROMADO, DIAMETRO DE 1/2 POL., REF. 1158, JR FABRIMAR OU SIMILAR, INCLUSIVE FIXACAO.</v>
          </cell>
          <cell r="C3365" t="str">
            <v>Un</v>
          </cell>
          <cell r="D3365">
            <v>68.5</v>
          </cell>
          <cell r="E3365">
            <v>54.8</v>
          </cell>
          <cell r="F3365" t="str">
            <v>EMLURB</v>
          </cell>
        </row>
        <row r="3366">
          <cell r="A3366" t="str">
            <v/>
          </cell>
          <cell r="D3366">
            <v>0</v>
          </cell>
        </row>
        <row r="3367">
          <cell r="A3367" t="str">
            <v>19.07.275</v>
          </cell>
          <cell r="B3367" t="str">
            <v>FORNECIMENTO DE TORNEIRA DE PRESSAO PARA PIA, COM ACABAMENTO CROMADO, DIAM. DE 1/2 POL., COM AREJADOR, REF.1158, LINHA C-33 SIGMA OU SIMILAR, INCLUSIVE FIXACAO.</v>
          </cell>
          <cell r="C3367" t="str">
            <v>Un</v>
          </cell>
          <cell r="D3367">
            <v>45.987499999999997</v>
          </cell>
          <cell r="E3367">
            <v>36.79</v>
          </cell>
          <cell r="F3367" t="str">
            <v>EMLURB</v>
          </cell>
        </row>
        <row r="3368">
          <cell r="A3368" t="str">
            <v/>
          </cell>
          <cell r="D3368">
            <v>0</v>
          </cell>
        </row>
        <row r="3369">
          <cell r="A3369" t="str">
            <v>19.07.280</v>
          </cell>
          <cell r="B3369" t="str">
            <v>FORNECIMENTO DE TORNEIRA DE PRESSAO PARA LAVATORIO, COM ACABAMENTO CROMADO, DIAM.1/2" REF. 1193 C-39 DECA OU SIMILAR, INCLUSIVE FIXACAO.</v>
          </cell>
          <cell r="C3369" t="str">
            <v>Un</v>
          </cell>
          <cell r="D3369">
            <v>103.5</v>
          </cell>
          <cell r="E3369">
            <v>82.8</v>
          </cell>
          <cell r="F3369" t="str">
            <v>EMLURB</v>
          </cell>
        </row>
        <row r="3370">
          <cell r="A3370" t="str">
            <v/>
          </cell>
          <cell r="D3370">
            <v>0</v>
          </cell>
        </row>
        <row r="3371">
          <cell r="A3371" t="str">
            <v>19.07.285</v>
          </cell>
          <cell r="B3371" t="str">
            <v>FORNECIMENTO DE TORNEIRA DE PRESSAO PARA LAVATORIO, COM ACABAMENTO CROMADO, DIAM.1/2 POL., REF.1190 DL, FABRIMAR OU SIMILAR, INCLUSIVE FIXACAO.</v>
          </cell>
          <cell r="C3371" t="str">
            <v>Un</v>
          </cell>
          <cell r="D3371">
            <v>102.0625</v>
          </cell>
          <cell r="E3371">
            <v>81.650000000000006</v>
          </cell>
          <cell r="F3371" t="str">
            <v>EMLURB</v>
          </cell>
        </row>
        <row r="3372">
          <cell r="A3372" t="str">
            <v/>
          </cell>
          <cell r="D3372">
            <v>0</v>
          </cell>
        </row>
        <row r="3373">
          <cell r="A3373" t="str">
            <v>19.07.290</v>
          </cell>
          <cell r="B3373" t="str">
            <v>FORNECIMENTO DE TORNEIRA DE PRESSAO PARA LAVATORIO, COM ACABAMENTO CROMADO,DIAMETRO DE 1/2 POL., REF.1193, LINHA C-33, SIGMA OU SIMILAR, INCLUSIVE FIXACAO.</v>
          </cell>
          <cell r="C3373" t="str">
            <v>Un</v>
          </cell>
          <cell r="D3373">
            <v>40.125</v>
          </cell>
          <cell r="E3373">
            <v>32.1</v>
          </cell>
          <cell r="F3373" t="str">
            <v>EMLURB</v>
          </cell>
        </row>
        <row r="3374">
          <cell r="A3374" t="str">
            <v/>
          </cell>
          <cell r="D3374">
            <v>0</v>
          </cell>
        </row>
        <row r="3375">
          <cell r="A3375" t="str">
            <v>19.07.295</v>
          </cell>
          <cell r="B3375" t="str">
            <v>Fornecimento e instalação de válvula de acionamento automático com pedal, docol ou similar, inclusive torneira para lavatório docol ou similar.</v>
          </cell>
          <cell r="C3375" t="str">
            <v>Un</v>
          </cell>
          <cell r="D3375">
            <v>917.0625</v>
          </cell>
          <cell r="E3375">
            <v>733.65</v>
          </cell>
          <cell r="F3375" t="str">
            <v>SEDUC</v>
          </cell>
        </row>
        <row r="3376">
          <cell r="A3376" t="str">
            <v/>
          </cell>
          <cell r="D3376">
            <v>0</v>
          </cell>
        </row>
        <row r="3377">
          <cell r="A3377" t="str">
            <v>19.07.300</v>
          </cell>
          <cell r="B3377" t="str">
            <v>FORNECIMENTO DE TORNEIRA DE PRESSAO PARA LAVANDARIA, COM ACABAMENTO CROMADO,DIAMETRO DE 1/2 POL., REF.1152, FABRIMAR OU SIMILAR,LINHA JUNIOR, INCLUSIVE FIXACAO.</v>
          </cell>
          <cell r="C3377" t="str">
            <v>Un</v>
          </cell>
          <cell r="D3377">
            <v>39.737499999999997</v>
          </cell>
          <cell r="E3377">
            <v>31.79</v>
          </cell>
          <cell r="F3377" t="str">
            <v>EMLURB</v>
          </cell>
        </row>
        <row r="3378">
          <cell r="A3378" t="str">
            <v/>
          </cell>
          <cell r="D3378">
            <v>0</v>
          </cell>
        </row>
        <row r="3379">
          <cell r="A3379" t="str">
            <v>19.07.310</v>
          </cell>
          <cell r="B3379" t="str">
            <v>FORNECIMENTO DE TORNEIRA DE PRESSAO PARA LAVANDARIA, COM ACABAMENTO CROMADO, DIAMETRO DE 1/2 POL. REF.1153, LINHA C-33, SIGMA OU SIMILAR.</v>
          </cell>
          <cell r="C3379" t="str">
            <v>Un</v>
          </cell>
          <cell r="D3379">
            <v>30.237500000000001</v>
          </cell>
          <cell r="E3379">
            <v>24.19</v>
          </cell>
          <cell r="F3379" t="str">
            <v>EMLURB</v>
          </cell>
        </row>
        <row r="3380">
          <cell r="A3380" t="str">
            <v/>
          </cell>
          <cell r="D3380">
            <v>0</v>
          </cell>
        </row>
        <row r="3381">
          <cell r="A3381" t="str">
            <v>19.07.320</v>
          </cell>
          <cell r="B3381" t="str">
            <v>FORNECIMENTO DE TORNEIRA AMARELA PARA JARDIM, DIAMETRO 3/4 POL., INCLUSIVE FIXACAO.</v>
          </cell>
          <cell r="C3381" t="str">
            <v>Un</v>
          </cell>
          <cell r="D3381">
            <v>17.5</v>
          </cell>
          <cell r="E3381">
            <v>14</v>
          </cell>
          <cell r="F3381" t="str">
            <v>EMLURB</v>
          </cell>
        </row>
        <row r="3382">
          <cell r="A3382" t="str">
            <v/>
          </cell>
          <cell r="D3382">
            <v>0</v>
          </cell>
        </row>
        <row r="3383">
          <cell r="A3383" t="str">
            <v>19.07.330</v>
          </cell>
          <cell r="B3383" t="str">
            <v>FORNECIMENTO E ASSENTAMENTO DE REGISTRO DE ESFERA 3/4" COM BORBOLETA, ROSCÁVEL EM PVC, FAB.:TIGRE OU SIMILAR.</v>
          </cell>
          <cell r="C3383" t="str">
            <v>Un</v>
          </cell>
          <cell r="D3383">
            <v>17.4375</v>
          </cell>
          <cell r="E3383">
            <v>13.95</v>
          </cell>
          <cell r="F3383" t="str">
            <v>SEDUC</v>
          </cell>
        </row>
        <row r="3384">
          <cell r="A3384" t="str">
            <v/>
          </cell>
          <cell r="D3384">
            <v>0</v>
          </cell>
        </row>
        <row r="3385">
          <cell r="A3385" t="str">
            <v>19.07.340</v>
          </cell>
          <cell r="B3385" t="str">
            <v>FORNECIMENTO DE REGISTRO DE PRESSAO COM CANOPLA, ACABAMENTO CROMADO, REF.1416, FABRIMAR OU SIMILAR DE 1/2 POL., INCLUSIVE FIXACAO.</v>
          </cell>
          <cell r="C3385" t="str">
            <v>Un</v>
          </cell>
          <cell r="D3385">
            <v>57.112499999999997</v>
          </cell>
          <cell r="E3385">
            <v>45.69</v>
          </cell>
          <cell r="F3385" t="str">
            <v>EMLURB</v>
          </cell>
        </row>
        <row r="3386">
          <cell r="A3386" t="str">
            <v/>
          </cell>
          <cell r="D3386">
            <v>0</v>
          </cell>
        </row>
        <row r="3387">
          <cell r="A3387" t="str">
            <v>19.07.350</v>
          </cell>
          <cell r="B3387" t="str">
            <v>FORNECIMENTO DE REGISTRO DE PRESSAO COM CANOPLA ACABAMENTO CROMADO, REF.1416, DECA 50 OU SIMILAR, LINHA PRATA, DIAMETRO DE 3/4 POL.,INCLUSIVE FIXACAO.</v>
          </cell>
          <cell r="C3387" t="str">
            <v>Un</v>
          </cell>
          <cell r="D3387">
            <v>87.725000000000009</v>
          </cell>
          <cell r="E3387">
            <v>70.180000000000007</v>
          </cell>
          <cell r="F3387" t="str">
            <v>EMLURB</v>
          </cell>
        </row>
        <row r="3388">
          <cell r="A3388" t="str">
            <v/>
          </cell>
          <cell r="D3388">
            <v>0</v>
          </cell>
        </row>
        <row r="3389">
          <cell r="A3389" t="str">
            <v>19.07.360</v>
          </cell>
          <cell r="B3389" t="str">
            <v>FORNECIMENTO DE REGISTRO DE PRESSAO COM CANOPLA, ACABAMENTO CROMADO, REF.1416, FABRIMAR OU SIMILAR, DIAMETRO DE 3/4 POL., INCLUSIVE FIXACAO.</v>
          </cell>
          <cell r="C3389" t="str">
            <v>Un</v>
          </cell>
          <cell r="D3389">
            <v>64</v>
          </cell>
          <cell r="E3389">
            <v>51.2</v>
          </cell>
          <cell r="F3389" t="str">
            <v>EMLURB</v>
          </cell>
        </row>
        <row r="3390">
          <cell r="A3390" t="str">
            <v/>
          </cell>
          <cell r="D3390">
            <v>0</v>
          </cell>
        </row>
        <row r="3391">
          <cell r="A3391" t="str">
            <v>19.07.365</v>
          </cell>
          <cell r="B3391" t="str">
            <v>FORNECIMENTO DE REGISTRO DE GAVETA COM CANOPLA, ACABAMENTO CROMADO, REF. 1509, LINHA ASCOT, FABRIMAR OU SIMILAR, DIAM. 1/2 POL., INCLUSIVE FIXACAO.</v>
          </cell>
          <cell r="C3391" t="str">
            <v>Un</v>
          </cell>
          <cell r="D3391">
            <v>55.512499999999996</v>
          </cell>
          <cell r="E3391">
            <v>44.41</v>
          </cell>
          <cell r="F3391" t="str">
            <v>EMLURB</v>
          </cell>
        </row>
        <row r="3392">
          <cell r="A3392" t="str">
            <v/>
          </cell>
          <cell r="D3392">
            <v>0</v>
          </cell>
        </row>
        <row r="3393">
          <cell r="A3393" t="str">
            <v>19.07.390</v>
          </cell>
          <cell r="B3393" t="str">
            <v>FORNECIMENTO DE REGISTRO DE GAVETA COM CANOPLA, ACABAMENTO CROMADO, REF.1509-C39,DECA OU SIMILAR, LINHA PRATA, DIAMETRO DE 3/4 POL.,INCLUSIVE FIXACAO.</v>
          </cell>
          <cell r="C3393" t="str">
            <v>Un</v>
          </cell>
          <cell r="D3393">
            <v>75.25</v>
          </cell>
          <cell r="E3393">
            <v>60.2</v>
          </cell>
          <cell r="F3393" t="str">
            <v>EMLURB</v>
          </cell>
        </row>
        <row r="3394">
          <cell r="A3394" t="str">
            <v/>
          </cell>
          <cell r="D3394">
            <v>0</v>
          </cell>
        </row>
        <row r="3395">
          <cell r="A3395" t="str">
            <v>19.07.410</v>
          </cell>
          <cell r="B3395" t="str">
            <v>FORNECIMENTO DE REGISTRO DE GAVETA COM CANOPLA, ACABAMENTO CROMADO, REF.1509-C39,DECA OU SIMILAR, LINHA PRATA, DIAMETRO DE 1 POL., INCLUSIVE FIXACAO.</v>
          </cell>
          <cell r="C3395" t="str">
            <v>Un</v>
          </cell>
          <cell r="D3395">
            <v>99.175000000000011</v>
          </cell>
          <cell r="E3395">
            <v>79.34</v>
          </cell>
          <cell r="F3395" t="str">
            <v>EMLURB</v>
          </cell>
        </row>
        <row r="3396">
          <cell r="A3396" t="str">
            <v/>
          </cell>
          <cell r="D3396">
            <v>0</v>
          </cell>
        </row>
        <row r="3397">
          <cell r="A3397" t="str">
            <v>19.07.420</v>
          </cell>
          <cell r="B3397" t="str">
            <v>FORNECIMENTO DE REGISTRO DE GAVETA COM CANOPLA, ACABAMENTO CROMADO, REF.1509-C39,DECA OU SIMILAR, LINHA PRATA, DIAMETRO DE 1.1/4 POL., INCLUSIVE FIXACAO.</v>
          </cell>
          <cell r="C3397" t="str">
            <v>Un</v>
          </cell>
          <cell r="D3397">
            <v>138.9</v>
          </cell>
          <cell r="E3397">
            <v>111.12</v>
          </cell>
          <cell r="F3397" t="str">
            <v>EMLURB</v>
          </cell>
        </row>
        <row r="3398">
          <cell r="A3398" t="str">
            <v/>
          </cell>
          <cell r="D3398">
            <v>0</v>
          </cell>
        </row>
        <row r="3399">
          <cell r="A3399" t="str">
            <v>19.07.430</v>
          </cell>
          <cell r="B3399" t="str">
            <v>FORNECIMENTO DE REGISTRO DE GAVETA COM CANOPLA, ACABAMENTO CROMADO, REF.1509-C39,DECA OU SIMILAR, LINHA PRATA, DIAMETRO DE 1.1/2 POL., INCLUSIVE FIXACAO.</v>
          </cell>
          <cell r="C3399" t="str">
            <v>Un</v>
          </cell>
          <cell r="D3399">
            <v>152.01249999999999</v>
          </cell>
          <cell r="E3399">
            <v>121.61</v>
          </cell>
          <cell r="F3399" t="str">
            <v>EMLURB</v>
          </cell>
        </row>
        <row r="3400">
          <cell r="A3400" t="str">
            <v/>
          </cell>
          <cell r="D3400">
            <v>0</v>
          </cell>
        </row>
        <row r="3401">
          <cell r="A3401" t="str">
            <v>19.07.440</v>
          </cell>
          <cell r="B3401" t="str">
            <v>FORNECIMENTO DE REGISTRO DE GAVETA BRUTO, REF 1502, DECA OU SIMILAR, DIAMETRO DE 1/2 POL., INCLUSIVE FIXACAO.</v>
          </cell>
          <cell r="C3401" t="str">
            <v>Un</v>
          </cell>
          <cell r="D3401">
            <v>34.887500000000003</v>
          </cell>
          <cell r="E3401">
            <v>27.91</v>
          </cell>
          <cell r="F3401" t="str">
            <v>EMLURB</v>
          </cell>
        </row>
        <row r="3402">
          <cell r="A3402" t="str">
            <v/>
          </cell>
          <cell r="D3402">
            <v>0</v>
          </cell>
        </row>
        <row r="3403">
          <cell r="A3403" t="str">
            <v>19.07.450</v>
          </cell>
          <cell r="B3403" t="str">
            <v>FORNECIMENTO DE REGISTRO DE GAVETA BRUTO, REF 1502, DECA OU SIMILAR, DIAMETRO DE 3/4 POL., INCLUSIVE FIXACAO.</v>
          </cell>
          <cell r="C3403" t="str">
            <v>Un</v>
          </cell>
          <cell r="D3403">
            <v>36.625</v>
          </cell>
          <cell r="E3403">
            <v>29.3</v>
          </cell>
          <cell r="F3403" t="str">
            <v>EMLURB</v>
          </cell>
        </row>
        <row r="3404">
          <cell r="A3404" t="str">
            <v/>
          </cell>
          <cell r="D3404">
            <v>0</v>
          </cell>
        </row>
        <row r="3405">
          <cell r="A3405" t="str">
            <v>19.07.460</v>
          </cell>
          <cell r="B3405" t="str">
            <v>FORNECIMENTO DE REGISTRO DE GAVETA BRUTO, REF 1502, DECA OU SIMILAR, DIAMETRO DE 1 POL., IN CLUSIVE FIXACAO.</v>
          </cell>
          <cell r="C3405" t="str">
            <v>Un</v>
          </cell>
          <cell r="D3405">
            <v>47.175000000000004</v>
          </cell>
          <cell r="E3405">
            <v>37.74</v>
          </cell>
          <cell r="F3405" t="str">
            <v>EMLURB</v>
          </cell>
        </row>
        <row r="3406">
          <cell r="A3406" t="str">
            <v/>
          </cell>
          <cell r="D3406">
            <v>0</v>
          </cell>
        </row>
        <row r="3407">
          <cell r="A3407" t="str">
            <v>19.07.470</v>
          </cell>
          <cell r="B3407" t="str">
            <v>FORNECIMENTO DE REGISTRO DE GAVETA BRUTO, REF 1502, DECA OU SIMILAR, DIAMETRO DE 1.1/4 POL. INCLUSIVE FIXACAO.</v>
          </cell>
          <cell r="C3407" t="str">
            <v>Un</v>
          </cell>
          <cell r="D3407">
            <v>64.7</v>
          </cell>
          <cell r="E3407">
            <v>51.76</v>
          </cell>
          <cell r="F3407" t="str">
            <v>EMLURB</v>
          </cell>
        </row>
        <row r="3408">
          <cell r="A3408" t="str">
            <v/>
          </cell>
          <cell r="D3408">
            <v>0</v>
          </cell>
        </row>
        <row r="3409">
          <cell r="A3409" t="str">
            <v>19.07.480</v>
          </cell>
          <cell r="B3409" t="str">
            <v>FORNECIMENTO DE REGISTRO DE GAVETA BRUTO, REF 1502, DECA OU SIMILAR, DIAMETRO DE 1.1/2 POL. INCLUSIVE FIXACAO.</v>
          </cell>
          <cell r="C3409" t="str">
            <v>Un</v>
          </cell>
          <cell r="D3409">
            <v>81.1875</v>
          </cell>
          <cell r="E3409">
            <v>64.95</v>
          </cell>
          <cell r="F3409" t="str">
            <v>EMLURB</v>
          </cell>
        </row>
        <row r="3410">
          <cell r="A3410" t="str">
            <v/>
          </cell>
          <cell r="D3410">
            <v>0</v>
          </cell>
        </row>
        <row r="3411">
          <cell r="A3411" t="str">
            <v>19.07.490</v>
          </cell>
          <cell r="B3411" t="str">
            <v>FORNECIMENTO DE REGISTRO DE GAVETA BRUTO, REF 1502, DECA OU SIMILAR, DIAM. 2 POL.,INCLUSIVE FIXACAO.</v>
          </cell>
          <cell r="C3411" t="str">
            <v>Un</v>
          </cell>
          <cell r="D3411">
            <v>117.0625</v>
          </cell>
          <cell r="E3411">
            <v>93.65</v>
          </cell>
          <cell r="F3411" t="str">
            <v>EMLURB</v>
          </cell>
        </row>
        <row r="3412">
          <cell r="A3412" t="str">
            <v/>
          </cell>
          <cell r="D3412">
            <v>0</v>
          </cell>
        </row>
        <row r="3413">
          <cell r="A3413" t="str">
            <v>19.07.500</v>
          </cell>
          <cell r="B3413" t="str">
            <v>FORNECIMENTO DE REGISTRO DE GAVETA BRUTO, REF 1502, DECA OU SIMILAR, DIAM. 2. 1/2 POL., INCLUSIVE FIXACAO.</v>
          </cell>
          <cell r="C3413" t="str">
            <v>Un</v>
          </cell>
          <cell r="D3413">
            <v>241.9</v>
          </cell>
          <cell r="E3413">
            <v>193.52</v>
          </cell>
          <cell r="F3413" t="str">
            <v>EMLURB</v>
          </cell>
        </row>
        <row r="3414">
          <cell r="A3414" t="str">
            <v/>
          </cell>
          <cell r="D3414">
            <v>0</v>
          </cell>
        </row>
        <row r="3415">
          <cell r="A3415" t="str">
            <v>19.07.510</v>
          </cell>
          <cell r="B3415" t="str">
            <v>FORNECIMENTO DE REGISTRO DE GAVETA BRUTO, REF 1502, DECA OU SIMILAR, DIAM. 3 POLEGADAS, INCLUSIVE FIXACAO.</v>
          </cell>
          <cell r="C3415" t="str">
            <v>Un</v>
          </cell>
          <cell r="D3415">
            <v>376.63749999999999</v>
          </cell>
          <cell r="E3415">
            <v>301.31</v>
          </cell>
          <cell r="F3415" t="str">
            <v>EMLURB</v>
          </cell>
        </row>
        <row r="3416">
          <cell r="A3416" t="str">
            <v/>
          </cell>
          <cell r="D3416">
            <v>0</v>
          </cell>
        </row>
        <row r="3417">
          <cell r="A3417" t="str">
            <v>19.07.520</v>
          </cell>
          <cell r="B3417" t="str">
            <v>FORNECIMENTO DE BOMBA 1/3 HP, INCLUSIVE ACESSORIOS, FIXACAO E INSTALACAO.</v>
          </cell>
          <cell r="C3417" t="str">
            <v>Cj</v>
          </cell>
          <cell r="D3417">
            <v>480.88749999999999</v>
          </cell>
          <cell r="E3417">
            <v>384.71</v>
          </cell>
          <cell r="F3417" t="str">
            <v>EMLURB</v>
          </cell>
        </row>
        <row r="3418">
          <cell r="A3418" t="str">
            <v/>
          </cell>
          <cell r="D3418">
            <v>0</v>
          </cell>
        </row>
        <row r="3419">
          <cell r="A3419" t="str">
            <v>19.07.525</v>
          </cell>
          <cell r="B3419" t="str">
            <v>FORNECIMENTO DE BOMBA 3/4 HP, INCLUSIVE ACESSORIOS, FIXACAO E INSTALACAO.</v>
          </cell>
          <cell r="C3419" t="str">
            <v>Cj</v>
          </cell>
          <cell r="D3419">
            <v>700.47500000000002</v>
          </cell>
          <cell r="E3419">
            <v>560.38</v>
          </cell>
          <cell r="F3419" t="str">
            <v>EMLURB</v>
          </cell>
        </row>
        <row r="3420">
          <cell r="A3420" t="str">
            <v/>
          </cell>
          <cell r="D3420">
            <v>0</v>
          </cell>
        </row>
        <row r="3421">
          <cell r="A3421" t="str">
            <v>19.07.526</v>
          </cell>
          <cell r="B3421" t="str">
            <v>FORNECIMENTO E INSTALAÇÃO DE CONJUNTO MOTO-BOMBA (CENTRÍFUGA) MONOFÁSICA DE 3/4CV, SEM ACESSÓRIOS DE FIXAÇÃO, PARA VAZÃO DE 2,5M3/H, ALTURA MANOMÉTRICA DE 10M E DIÂMETRO DE RECALQUE DE 1".</v>
          </cell>
          <cell r="C3421" t="str">
            <v>Un</v>
          </cell>
          <cell r="D3421">
            <v>481</v>
          </cell>
          <cell r="E3421">
            <v>384.8</v>
          </cell>
          <cell r="F3421" t="str">
            <v>SEDUC</v>
          </cell>
        </row>
        <row r="3422">
          <cell r="A3422" t="str">
            <v/>
          </cell>
          <cell r="D3422">
            <v>0</v>
          </cell>
        </row>
        <row r="3423">
          <cell r="A3423" t="str">
            <v>19.07.530</v>
          </cell>
          <cell r="B3423" t="str">
            <v>FORNECIMENTO DE VALVULA DE RETENCAO HORIZONTAL, DIAM. 1 POL., INCLUSIVE INSTALACAO.</v>
          </cell>
          <cell r="C3423" t="str">
            <v>Un</v>
          </cell>
          <cell r="D3423">
            <v>73.424999999999997</v>
          </cell>
          <cell r="E3423">
            <v>58.74</v>
          </cell>
          <cell r="F3423" t="str">
            <v>EMLURB</v>
          </cell>
        </row>
        <row r="3424">
          <cell r="A3424" t="str">
            <v/>
          </cell>
          <cell r="D3424">
            <v>0</v>
          </cell>
        </row>
        <row r="3425">
          <cell r="A3425" t="str">
            <v>19.07.540</v>
          </cell>
          <cell r="B3425" t="str">
            <v>FORNECIMENTO DE VALVULA DE RETENCAO VERTICAL, DIAMETRO DE 1 POLEGADA, INCLUSIVE INSTALACAO.</v>
          </cell>
          <cell r="C3425" t="str">
            <v>Un</v>
          </cell>
          <cell r="D3425">
            <v>42.175000000000004</v>
          </cell>
          <cell r="E3425">
            <v>33.74</v>
          </cell>
          <cell r="F3425" t="str">
            <v>EMLURB</v>
          </cell>
        </row>
        <row r="3426">
          <cell r="A3426" t="str">
            <v/>
          </cell>
          <cell r="D3426">
            <v>0</v>
          </cell>
        </row>
        <row r="3427">
          <cell r="A3427" t="str">
            <v>19.07.550</v>
          </cell>
          <cell r="B3427" t="str">
            <v>INSTALACAO DE CAIXA DAQUA DE FIBRO-CIMENTO, (CAPACIDADE 500 L), INCLUSIVE FORNECIMENTO DA MESMA, COLOCACAO E MONTAGEM DAS TUBULACOES E CONEXOES.</v>
          </cell>
          <cell r="C3427" t="str">
            <v>UD</v>
          </cell>
          <cell r="D3427">
            <v>352.22499999999997</v>
          </cell>
          <cell r="E3427">
            <v>281.77999999999997</v>
          </cell>
          <cell r="F3427" t="str">
            <v>EMLURB</v>
          </cell>
        </row>
        <row r="3428">
          <cell r="A3428" t="str">
            <v/>
          </cell>
          <cell r="D3428">
            <v>0</v>
          </cell>
        </row>
        <row r="3429">
          <cell r="A3429" t="str">
            <v>19.07.560</v>
          </cell>
          <cell r="B3429" t="str">
            <v>INSTALACAO DE CAIXA DAQUA DE FIBRO-CIMENTO, (CAPACIDADE 1000 L),INCLUSIVE FORNECIMENTO DA MESMA, COLOCACAO E MONTAGEM DAS TUBULACOES E CONEXOES.</v>
          </cell>
          <cell r="C3429" t="str">
            <v>UD</v>
          </cell>
          <cell r="D3429">
            <v>526.97500000000002</v>
          </cell>
          <cell r="E3429">
            <v>421.58</v>
          </cell>
          <cell r="F3429" t="str">
            <v>EMLURB</v>
          </cell>
        </row>
        <row r="3430">
          <cell r="A3430" t="str">
            <v/>
          </cell>
          <cell r="D3430">
            <v>0</v>
          </cell>
        </row>
        <row r="3431">
          <cell r="A3431" t="str">
            <v>19.07.565</v>
          </cell>
          <cell r="B3431" t="str">
            <v>INSTALACAO DE CAIXA DAQUA DE PVC (CAPACIDADE DE 500 LITROS), INCLUSIVE FORNECIMENTO DA MESMA, COLOCACAO E MONTAGEM DAS TUBULACOES E CONEXOES.</v>
          </cell>
          <cell r="C3431" t="str">
            <v>UD</v>
          </cell>
          <cell r="D3431">
            <v>393.03750000000002</v>
          </cell>
          <cell r="E3431">
            <v>314.43</v>
          </cell>
          <cell r="F3431" t="str">
            <v>EMLURB</v>
          </cell>
        </row>
        <row r="3432">
          <cell r="A3432" t="str">
            <v/>
          </cell>
          <cell r="D3432">
            <v>0</v>
          </cell>
        </row>
        <row r="3433">
          <cell r="A3433" t="str">
            <v>19.07.566</v>
          </cell>
          <cell r="B3433" t="str">
            <v>INSTALACAO DE CAIXA DAQUA DE PVC (CAPACIDADE DE 1000 LITROS),INCLUSIVE FORNECIMENTO DA MESMA, COLOCACAO E MONTAGEM DAS TUBULACOES E CONEXOES.</v>
          </cell>
          <cell r="C3433" t="str">
            <v>UD</v>
          </cell>
          <cell r="D3433">
            <v>527.22499999999991</v>
          </cell>
          <cell r="E3433">
            <v>421.78</v>
          </cell>
          <cell r="F3433" t="str">
            <v>EMLURB</v>
          </cell>
        </row>
        <row r="3434">
          <cell r="A3434" t="str">
            <v/>
          </cell>
          <cell r="D3434">
            <v>0</v>
          </cell>
        </row>
        <row r="3435">
          <cell r="A3435" t="str">
            <v>19.07.567</v>
          </cell>
          <cell r="B3435" t="str">
            <v>INSTALACAO DE CAIXA DAQUA DE PVC (CAPACIDADE DE 2000 LITROS),INCLUSIVE FORNECIMENTO DA MESMA, COLOCACAO E MONTAGEM DAS TUBULACOES E CONEXOES.</v>
          </cell>
          <cell r="C3435" t="str">
            <v>UD</v>
          </cell>
          <cell r="D3435">
            <v>852.22499999999991</v>
          </cell>
          <cell r="E3435">
            <v>681.78</v>
          </cell>
          <cell r="F3435" t="str">
            <v>EMLURB</v>
          </cell>
        </row>
        <row r="3436">
          <cell r="A3436" t="str">
            <v/>
          </cell>
          <cell r="D3436">
            <v>0</v>
          </cell>
        </row>
        <row r="3437">
          <cell r="A3437" t="str">
            <v>19.07.568</v>
          </cell>
          <cell r="B3437" t="str">
            <v>INSTALAÇÃO DE RESERVATÓRIO D´ÁGUA DE PVC, SEM O FORNECIMENTO DO MESMO, CILÍNDRICO, CAPACIDADE DE 2000 L,,INCLUSIVE ADAPTADORES DE PVC COM FLANGES E ANÉIS DE 1"(01  UN), 2"(02UN) E 3/4"(01 UN).</v>
          </cell>
          <cell r="C3437" t="str">
            <v>Un</v>
          </cell>
          <cell r="D3437">
            <v>220.47499999999999</v>
          </cell>
          <cell r="E3437">
            <v>176.38</v>
          </cell>
          <cell r="F3437" t="str">
            <v>SEDUC</v>
          </cell>
        </row>
        <row r="3438">
          <cell r="A3438" t="str">
            <v/>
          </cell>
          <cell r="D3438">
            <v>0</v>
          </cell>
        </row>
        <row r="3439">
          <cell r="A3439" t="str">
            <v>19.07.570</v>
          </cell>
          <cell r="B3439" t="str">
            <v>INSTALACAO DE TORNEIRA DE BOIA DIAM.3/4 POL., INCLUSIVE O FORNECIMENTO DA MESMA.</v>
          </cell>
          <cell r="C3439" t="str">
            <v>UD</v>
          </cell>
          <cell r="D3439">
            <v>8.7874999999999996</v>
          </cell>
          <cell r="E3439">
            <v>7.03</v>
          </cell>
          <cell r="F3439" t="str">
            <v>EMLURB</v>
          </cell>
        </row>
        <row r="3440">
          <cell r="A3440" t="str">
            <v/>
          </cell>
          <cell r="D3440">
            <v>0</v>
          </cell>
        </row>
        <row r="3441">
          <cell r="A3441" t="str">
            <v>19.07.580</v>
          </cell>
          <cell r="B3441" t="str">
            <v>REBAIXAMENTO DE PENA DAQUA, INCLUINDO COMPLEMENTO DE TUBULACAO, CONEXOES, ESCAVACAO E REATERRO.</v>
          </cell>
          <cell r="C3441" t="str">
            <v>UD</v>
          </cell>
          <cell r="D3441">
            <v>31.074999999999999</v>
          </cell>
          <cell r="E3441">
            <v>24.86</v>
          </cell>
          <cell r="F3441" t="str">
            <v>EMLURB</v>
          </cell>
        </row>
        <row r="3442">
          <cell r="A3442" t="str">
            <v/>
          </cell>
          <cell r="D3442">
            <v>0</v>
          </cell>
        </row>
        <row r="3443">
          <cell r="A3443" t="str">
            <v>19.07.585</v>
          </cell>
          <cell r="B3443" t="str">
            <v>IMPLANTACAO DE PENA D´AGUA, INCLUINDO COMPLEMENTO DE TUBULACAO, CONEXOES, ESCAVACAO E REATERRO.</v>
          </cell>
          <cell r="C3443" t="str">
            <v>UD</v>
          </cell>
          <cell r="D3443">
            <v>54.012500000000003</v>
          </cell>
          <cell r="E3443">
            <v>43.21</v>
          </cell>
          <cell r="F3443" t="str">
            <v>EMLURB</v>
          </cell>
        </row>
        <row r="3444">
          <cell r="A3444" t="str">
            <v/>
          </cell>
          <cell r="D3444">
            <v>0</v>
          </cell>
        </row>
        <row r="3445">
          <cell r="A3445" t="str">
            <v>19.07.590</v>
          </cell>
          <cell r="B3445" t="str">
            <v>REBAIXAMENTO DE DISTRIBUIDOR DE 110 MM, INCLUSIVE ESCAVACAO E REATERRO (SEM TUBULAÇÃO E CONEXÕES).</v>
          </cell>
          <cell r="C3445" t="str">
            <v>m</v>
          </cell>
          <cell r="D3445">
            <v>15.862499999999999</v>
          </cell>
          <cell r="E3445">
            <v>12.69</v>
          </cell>
          <cell r="F3445" t="str">
            <v>EMLURB</v>
          </cell>
        </row>
        <row r="3446">
          <cell r="A3446" t="str">
            <v/>
          </cell>
          <cell r="D3446">
            <v>0</v>
          </cell>
        </row>
        <row r="3447">
          <cell r="A3447" t="str">
            <v>19.07.595</v>
          </cell>
          <cell r="B3447" t="str">
            <v>INSTALACAO DAS CONEXOES, INCLUSIVE COMPLEMENTO DE TUBULACAO NO CASO DE REBAIXAMENTO DE DISTRIBUIDOR DE 110 MM.</v>
          </cell>
          <cell r="C3447" t="str">
            <v>UD</v>
          </cell>
          <cell r="D3447">
            <v>361.22500000000002</v>
          </cell>
          <cell r="E3447">
            <v>288.98</v>
          </cell>
          <cell r="F3447" t="str">
            <v>EMLURB</v>
          </cell>
        </row>
        <row r="3448">
          <cell r="A3448" t="str">
            <v/>
          </cell>
          <cell r="D3448">
            <v>0</v>
          </cell>
        </row>
        <row r="3449">
          <cell r="A3449" t="str">
            <v>19.07.600</v>
          </cell>
          <cell r="B3449" t="str">
            <v>IMPLANTAÇÃO DE DISTRIBUIDOR, INCLUSIVE TUBULAÇÃO DE 50MM, CONEXÕES, ESCAVAÇÃO, ESCORAMENTO E REATERRO.</v>
          </cell>
          <cell r="C3449" t="str">
            <v>m</v>
          </cell>
          <cell r="D3449">
            <v>37.9375</v>
          </cell>
          <cell r="E3449">
            <v>30.35</v>
          </cell>
          <cell r="F3449" t="str">
            <v>EMLURB</v>
          </cell>
        </row>
        <row r="3450">
          <cell r="A3450" t="str">
            <v/>
          </cell>
          <cell r="D3450">
            <v>0</v>
          </cell>
        </row>
        <row r="3451">
          <cell r="A3451" t="str">
            <v>19.07.605</v>
          </cell>
          <cell r="B3451" t="str">
            <v>IMPLANTAÇÃO DE DISTRIBUIDOR, INCLUSIVE TUBULAÇÃO DE 60MM, CONEXÕES, ESCAVAÇÃO, ESCORAMENTO E REATERRO.</v>
          </cell>
          <cell r="C3451" t="str">
            <v>m</v>
          </cell>
          <cell r="D3451">
            <v>43.975000000000001</v>
          </cell>
          <cell r="E3451">
            <v>35.18</v>
          </cell>
          <cell r="F3451" t="str">
            <v>EMLURB</v>
          </cell>
        </row>
        <row r="3452">
          <cell r="A3452" t="str">
            <v/>
          </cell>
          <cell r="D3452">
            <v>0</v>
          </cell>
        </row>
        <row r="3453">
          <cell r="A3453" t="str">
            <v>19.07.610</v>
          </cell>
          <cell r="B3453" t="str">
            <v>IMPLANTAÇÃO DE DISTRIBUIDOR, INCLUSIVE TUBULAÇÃO DE 75MM, CONEXÕES, ESCAVAÇÃO, ESCORAMENTO E REATERRO.</v>
          </cell>
          <cell r="C3453" t="str">
            <v>m</v>
          </cell>
          <cell r="D3453">
            <v>51.550000000000004</v>
          </cell>
          <cell r="E3453">
            <v>41.24</v>
          </cell>
          <cell r="F3453" t="str">
            <v>EMLURB</v>
          </cell>
        </row>
        <row r="3454">
          <cell r="A3454" t="str">
            <v/>
          </cell>
          <cell r="D3454">
            <v>0</v>
          </cell>
        </row>
        <row r="3455">
          <cell r="A3455" t="str">
            <v>19.07.615</v>
          </cell>
          <cell r="B3455" t="str">
            <v>IMPLANTAÇÃO DE DISTRIBUIDOR, INCLUSIVE TUBULAÇÃO DE 85MM, CONEXÕES, ESCAVAÇÃO, ESCORAMENTO E REATERRO.</v>
          </cell>
          <cell r="C3455" t="str">
            <v>m</v>
          </cell>
          <cell r="D3455">
            <v>57.962499999999999</v>
          </cell>
          <cell r="E3455">
            <v>46.37</v>
          </cell>
          <cell r="F3455" t="str">
            <v>EMLURB</v>
          </cell>
        </row>
        <row r="3456">
          <cell r="A3456" t="str">
            <v/>
          </cell>
          <cell r="D3456">
            <v>0</v>
          </cell>
        </row>
        <row r="3457">
          <cell r="A3457" t="str">
            <v>19.07.620</v>
          </cell>
          <cell r="B3457" t="str">
            <v>IMPLANTAÇÃO DE DISTRIBUIDOR, INCLUSIVE TUBULAÇÃO DE 110MM, CONEXÕES, ESCAVAÇÃO, ESCORAMENTO E REATERRO.</v>
          </cell>
          <cell r="C3457" t="str">
            <v>m</v>
          </cell>
          <cell r="D3457">
            <v>73.337500000000006</v>
          </cell>
          <cell r="E3457">
            <v>58.67</v>
          </cell>
          <cell r="F3457" t="str">
            <v>EMLURB</v>
          </cell>
        </row>
        <row r="3458">
          <cell r="A3458" t="str">
            <v/>
          </cell>
          <cell r="D3458">
            <v>0</v>
          </cell>
        </row>
        <row r="3459">
          <cell r="A3459" t="str">
            <v>19.08.010</v>
          </cell>
          <cell r="B3459" t="str">
            <v>CORTE E RELIGACAO DE TUBULACAO DOMICILIAR DE AGUA, INCLUINDO REMANEJAMENTO.</v>
          </cell>
          <cell r="C3459" t="str">
            <v>Un</v>
          </cell>
          <cell r="D3459">
            <v>38.837499999999999</v>
          </cell>
          <cell r="E3459">
            <v>31.07</v>
          </cell>
          <cell r="F3459" t="str">
            <v>EMLURB</v>
          </cell>
        </row>
        <row r="3460">
          <cell r="A3460" t="str">
            <v/>
          </cell>
          <cell r="D3460">
            <v>0</v>
          </cell>
        </row>
        <row r="3461">
          <cell r="A3461" t="str">
            <v>19.08.020</v>
          </cell>
          <cell r="B3461" t="str">
            <v>ESGOTAMENTO MANUAL DE FOSSA, INCLUSIVE TRANSPORTE DO MATERIAL COM CARRO DE MAO A UMA DISTANCIA MAXIMA DE 30M.</v>
          </cell>
          <cell r="C3461" t="str">
            <v>m3</v>
          </cell>
          <cell r="D3461">
            <v>43.4</v>
          </cell>
          <cell r="E3461">
            <v>34.72</v>
          </cell>
          <cell r="F3461" t="str">
            <v>EMLURB</v>
          </cell>
        </row>
        <row r="3462">
          <cell r="A3462" t="str">
            <v/>
          </cell>
          <cell r="D3462">
            <v>0</v>
          </cell>
        </row>
        <row r="3463">
          <cell r="A3463" t="str">
            <v>19.08.030</v>
          </cell>
          <cell r="B3463" t="str">
            <v>CAIXA DE INSPECAO COM TAMPA E ANEIS PREMOLDADOS DE CONCRETO ARMADO DIAMETRO DE 0,40M,ISENTA DE CARGA MOVEL(MODELO 1).</v>
          </cell>
          <cell r="C3463" t="str">
            <v>Un</v>
          </cell>
          <cell r="D3463">
            <v>58.7</v>
          </cell>
          <cell r="E3463">
            <v>46.96</v>
          </cell>
          <cell r="F3463" t="str">
            <v>EMLURB</v>
          </cell>
        </row>
        <row r="3464">
          <cell r="A3464" t="str">
            <v/>
          </cell>
          <cell r="D3464">
            <v>0</v>
          </cell>
        </row>
        <row r="3465">
          <cell r="A3465" t="str">
            <v>19.08.040</v>
          </cell>
          <cell r="B3465" t="str">
            <v>CAIXA DE INSPECAO COM TAMPA E ANEIS PREMOLDADOS DE CONCRETO ARMADO DIAMETRO DE 0,40M, SUJEITA A CARGA MOVEL (MODELO 2).</v>
          </cell>
          <cell r="C3465" t="str">
            <v>Un</v>
          </cell>
          <cell r="D3465">
            <v>73.849999999999994</v>
          </cell>
          <cell r="E3465">
            <v>59.08</v>
          </cell>
          <cell r="F3465" t="str">
            <v>EMLURB</v>
          </cell>
        </row>
        <row r="3466">
          <cell r="A3466" t="str">
            <v/>
          </cell>
          <cell r="D3466">
            <v>0</v>
          </cell>
        </row>
        <row r="3467">
          <cell r="A3467" t="str">
            <v>19.08.050</v>
          </cell>
          <cell r="B3467" t="str">
            <v>CAIXA DE INSPECAO COM TAMPA E ANEIS PREMOLDADOS DE CONCRETO ARMADO DIAMETRO DE 0,60M,ISENTA DE CARGA MOVEL (MODELO 3).</v>
          </cell>
          <cell r="C3467" t="str">
            <v>Un</v>
          </cell>
          <cell r="D3467">
            <v>122.75</v>
          </cell>
          <cell r="E3467">
            <v>98.2</v>
          </cell>
          <cell r="F3467" t="str">
            <v>EMLURB</v>
          </cell>
        </row>
        <row r="3468">
          <cell r="A3468" t="str">
            <v/>
          </cell>
          <cell r="D3468">
            <v>0</v>
          </cell>
        </row>
        <row r="3469">
          <cell r="A3469" t="str">
            <v>19.08.060</v>
          </cell>
          <cell r="B3469" t="str">
            <v>CAIXA DE INSPECAO COM TAMPA E ANEIS PREMOLDADOS DE CONCRETO ARMADO DIAMETRO DE 0,60M, SUJEITA A CARGA MOVEL (MODELO 4).</v>
          </cell>
          <cell r="C3469" t="str">
            <v>Un</v>
          </cell>
          <cell r="D3469">
            <v>158.65</v>
          </cell>
          <cell r="E3469">
            <v>126.92</v>
          </cell>
          <cell r="F3469" t="str">
            <v>EMLURB</v>
          </cell>
        </row>
        <row r="3470">
          <cell r="A3470" t="str">
            <v/>
          </cell>
          <cell r="D3470">
            <v>0</v>
          </cell>
        </row>
        <row r="3471">
          <cell r="A3471" t="str">
            <v>19.08.070</v>
          </cell>
          <cell r="B3471" t="str">
            <v>COLCHAO DE AREIA,INCLUSIVE MAO-DE-OBRA DE ESPALHAMENTO E TRANSPORTE COM CARRO DE MAO.</v>
          </cell>
          <cell r="C3471" t="str">
            <v>m3</v>
          </cell>
          <cell r="D3471">
            <v>62.4375</v>
          </cell>
          <cell r="E3471">
            <v>49.95</v>
          </cell>
          <cell r="F3471" t="str">
            <v>EMLURB</v>
          </cell>
        </row>
        <row r="3472">
          <cell r="A3472" t="str">
            <v/>
          </cell>
          <cell r="D3472">
            <v>0</v>
          </cell>
        </row>
        <row r="3473">
          <cell r="A3473" t="str">
            <v>19.08.071</v>
          </cell>
          <cell r="B3473" t="str">
            <v>FORNECIMENTO E EXECUÇÃO DE CAMADA DE BRITA 50 EM SUMIDOURO E/OU FILTRO ANAERÓBICO</v>
          </cell>
          <cell r="C3473" t="str">
            <v>m3</v>
          </cell>
          <cell r="D3473">
            <v>92.875</v>
          </cell>
          <cell r="E3473">
            <v>74.3</v>
          </cell>
          <cell r="F3473" t="str">
            <v>SEDUC</v>
          </cell>
        </row>
        <row r="3474">
          <cell r="A3474" t="str">
            <v/>
          </cell>
          <cell r="D3474">
            <v>0</v>
          </cell>
        </row>
        <row r="3475">
          <cell r="A3475" t="str">
            <v>19.08.080</v>
          </cell>
          <cell r="B3475" t="str">
            <v>FORNECIMENTO E INSTALAÇÃO DE CAIXA MÚLTIPLA DE DRENAGEM PLUVIAL RESIDENCIAL 350X350X311MM COM TAMPA EM GRELHA DE ALUMÍNIO PARA TRÁFEGO LEVE 35 X 35CM, INCLUSIVE ANEL DE BORRACHA - TIGRE OU SIMILAR.</v>
          </cell>
          <cell r="C3475" t="str">
            <v>Un</v>
          </cell>
          <cell r="D3475">
            <v>174.67500000000001</v>
          </cell>
          <cell r="E3475">
            <v>139.74</v>
          </cell>
          <cell r="F3475" t="str">
            <v>SEDUC</v>
          </cell>
        </row>
        <row r="3476">
          <cell r="A3476" t="str">
            <v/>
          </cell>
          <cell r="D3476">
            <v>0</v>
          </cell>
        </row>
        <row r="3477">
          <cell r="A3477" t="str">
            <v>19.09.010</v>
          </cell>
          <cell r="B3477"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77" t="str">
            <v>Un</v>
          </cell>
          <cell r="D3477">
            <v>12515.074999999999</v>
          </cell>
          <cell r="E3477">
            <v>10012.06</v>
          </cell>
          <cell r="F3477" t="str">
            <v>SEDUC</v>
          </cell>
        </row>
        <row r="3478">
          <cell r="A3478" t="str">
            <v/>
          </cell>
          <cell r="D3478">
            <v>0</v>
          </cell>
        </row>
        <row r="3479">
          <cell r="A3479" t="str">
            <v>19.09.020</v>
          </cell>
          <cell r="B3479" t="str">
            <v>FORNECIMENTO E MONTAGEM DE RESERVATÓRIO METÁLICO TIPO TAÇA, EM AÇO CARBONO USI SAC 41, COM CAPACIDADE PARA 10.000LITROS, TRATAMENTO INTERNO COM JATO ABRASIVO AO METAL BRANCO PADRÃO SA3, ACABAMENTO EM EPÓXI-POLIAMIDA ALTA ESPESSURA E TRATAMENTO EXTERNO COM</v>
          </cell>
          <cell r="C3479" t="str">
            <v>Un</v>
          </cell>
          <cell r="D3479">
            <v>17624.5</v>
          </cell>
          <cell r="E3479">
            <v>14099.6</v>
          </cell>
          <cell r="F3479" t="str">
            <v>SEDUC</v>
          </cell>
        </row>
        <row r="3480">
          <cell r="A3480" t="str">
            <v/>
          </cell>
          <cell r="D3480">
            <v>0</v>
          </cell>
        </row>
        <row r="3481">
          <cell r="A3481" t="str">
            <v>19.09.030</v>
          </cell>
          <cell r="B3481" t="str">
            <v>FORNECIMENTO E MONTAGEM DE RESERVATÓRIO METÁLICO TIPO TAÇA, EM AÇO CARBONO USI SAC 41, COM CAPACIDADE PARA 15.000LITROS, TRATAMENTO INTERNO COM JATO ABRASIVO AO METAL BRANCO PADRÃO SA3, ACABAMENTO EM EPÓXI-POLIAMIDA ALTA ESPESSURA E TRATAMENTO EXTERNO COM</v>
          </cell>
          <cell r="C3481" t="str">
            <v>Un</v>
          </cell>
          <cell r="D3481">
            <v>25326.375</v>
          </cell>
          <cell r="E3481">
            <v>20261.099999999999</v>
          </cell>
          <cell r="F3481" t="str">
            <v>SEDUC</v>
          </cell>
        </row>
        <row r="3482">
          <cell r="A3482" t="str">
            <v/>
          </cell>
          <cell r="D3482">
            <v>0</v>
          </cell>
        </row>
        <row r="3483">
          <cell r="A3483" t="str">
            <v>19.09.099</v>
          </cell>
          <cell r="B3483" t="str">
            <v>FORNECIMENTO E INSTALAÇÃO DE RESERVATÓRIO D´ÁGUA DE FIBRA DE VIDRO, CILÍNDRICO, CAPACIDADE DE 3000 L, INCLUSIVE COLOCAÇÃO E MONTAGEM DAS TUBULAÇÕES E CONEXÕES (ADAPTADORES DE PVC COM FLANGES E ANÉIS DE 1"(01  UN), 2"(02UN) E 1 1/4"(01 UN)).</v>
          </cell>
          <cell r="C3483" t="str">
            <v>Un</v>
          </cell>
          <cell r="D3483">
            <v>1061.25</v>
          </cell>
          <cell r="E3483">
            <v>849</v>
          </cell>
          <cell r="F3483" t="str">
            <v>SEDUC</v>
          </cell>
        </row>
        <row r="3484">
          <cell r="A3484" t="str">
            <v/>
          </cell>
          <cell r="D3484">
            <v>0</v>
          </cell>
        </row>
        <row r="3485">
          <cell r="A3485" t="str">
            <v>19.09.100</v>
          </cell>
          <cell r="B3485" t="str">
            <v>FORNECIMENTO E INSTALAÇÃO DE RESERVATÓRIO D´ÁGUA DE FIBRA DE VIDRO, CILÍNDRICO, CAPACIDADE DE 5000 L, INCLUSIVE COLOCAÇÃO E MONTAGEM DAS TUBULAÇÕES E CONEXÕES (ADAPTADORES DE PVC COM FLANGES E ANÉIS DE 1"(01  UN), 2"(02UN) E 1 1/4"(01 UN)).</v>
          </cell>
          <cell r="C3485" t="str">
            <v>Un</v>
          </cell>
          <cell r="D3485">
            <v>1600.9124999999999</v>
          </cell>
          <cell r="E3485">
            <v>1280.73</v>
          </cell>
          <cell r="F3485" t="str">
            <v>SEDUC</v>
          </cell>
        </row>
        <row r="3486">
          <cell r="A3486" t="str">
            <v/>
          </cell>
          <cell r="D3486">
            <v>0</v>
          </cell>
        </row>
        <row r="3487">
          <cell r="A3487" t="str">
            <v>19.09.200</v>
          </cell>
          <cell r="B3487" t="str">
            <v>ESTRUTURA DE CONCRETO ARMADO E CAIXA D´ÁGUA DE 10.000L EM FIBRA DE VIDRO, INSTALADA, PILAR CIRCULAR DE 7,00M, LAJE CIRCULAR DE CONCRETO ARMADO COM DIAM. DE 2,50M.INCLUSIVE FRETE PARA MIRANDIBA - ESCOLA FRANCISCO PIRES.</v>
          </cell>
          <cell r="C3487" t="str">
            <v>Un</v>
          </cell>
          <cell r="D3487">
            <v>11031.25</v>
          </cell>
          <cell r="E3487">
            <v>8825</v>
          </cell>
          <cell r="F3487" t="str">
            <v>SEDUC</v>
          </cell>
        </row>
        <row r="3488">
          <cell r="A3488" t="str">
            <v/>
          </cell>
          <cell r="D3488">
            <v>0</v>
          </cell>
        </row>
        <row r="3489">
          <cell r="A3489" t="str">
            <v>19.09.210</v>
          </cell>
          <cell r="B3489"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89" t="str">
            <v>Un</v>
          </cell>
          <cell r="D3489">
            <v>28699.112500000003</v>
          </cell>
          <cell r="E3489">
            <v>22959.29</v>
          </cell>
          <cell r="F3489" t="str">
            <v>SEDUC</v>
          </cell>
        </row>
        <row r="3490">
          <cell r="A3490" t="str">
            <v/>
          </cell>
          <cell r="D3490">
            <v>0</v>
          </cell>
        </row>
        <row r="3491">
          <cell r="A3491" t="str">
            <v>19.10.001</v>
          </cell>
          <cell r="B349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91" t="str">
            <v>m</v>
          </cell>
          <cell r="D3491">
            <v>399.0625</v>
          </cell>
          <cell r="E3491">
            <v>319.25</v>
          </cell>
          <cell r="F3491" t="str">
            <v>SEDUC</v>
          </cell>
        </row>
        <row r="3492">
          <cell r="A3492" t="str">
            <v/>
          </cell>
          <cell r="D3492">
            <v>0</v>
          </cell>
        </row>
        <row r="3493">
          <cell r="A3493" t="str">
            <v>19.10.002</v>
          </cell>
          <cell r="B3493" t="str">
            <v>EXEC.DE POÇO TUBULAR PROF.- ESC. MAJOR LÉLIO, DIAM. FURO 10", PROF. ESTIMADA ATÉ 48M, SENDO 18M SEDIMENTAR E O RESTANTE CRISTALINO, USO DE BROCA TUNGSTÊNIO E DIAMANTE, BOMBA SUBMERSA, INCL.ANÁLISE DA ÁGUA, LICENÇA DE INST.E OPER.DO POÇO,  INST.QD DE COMAN</v>
          </cell>
          <cell r="C3493" t="str">
            <v>m</v>
          </cell>
          <cell r="D3493">
            <v>609.82500000000005</v>
          </cell>
          <cell r="E3493">
            <v>487.86</v>
          </cell>
          <cell r="F3493" t="str">
            <v>SEDUC</v>
          </cell>
        </row>
        <row r="3494">
          <cell r="A3494" t="str">
            <v/>
          </cell>
          <cell r="D3494">
            <v>0</v>
          </cell>
        </row>
        <row r="3495">
          <cell r="A3495" t="str">
            <v>19.10.003</v>
          </cell>
          <cell r="B349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495" t="str">
            <v>m</v>
          </cell>
          <cell r="D3495">
            <v>412.875</v>
          </cell>
          <cell r="E3495">
            <v>330.3</v>
          </cell>
          <cell r="F3495" t="str">
            <v>SEDUC</v>
          </cell>
        </row>
        <row r="3496">
          <cell r="A3496" t="str">
            <v/>
          </cell>
          <cell r="D3496">
            <v>0</v>
          </cell>
        </row>
        <row r="3497">
          <cell r="A3497" t="str">
            <v>19.10.004</v>
          </cell>
          <cell r="B349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497" t="str">
            <v>m</v>
          </cell>
          <cell r="D3497">
            <v>553.45000000000005</v>
          </cell>
          <cell r="E3497">
            <v>442.76</v>
          </cell>
          <cell r="F3497" t="str">
            <v>SEDUC</v>
          </cell>
        </row>
        <row r="3498">
          <cell r="A3498" t="str">
            <v/>
          </cell>
          <cell r="D3498">
            <v>0</v>
          </cell>
        </row>
        <row r="3499">
          <cell r="A3499" t="str">
            <v>19.10.005</v>
          </cell>
          <cell r="B349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499" t="str">
            <v>m</v>
          </cell>
          <cell r="D3499">
            <v>399.11250000000001</v>
          </cell>
          <cell r="E3499">
            <v>319.29000000000002</v>
          </cell>
          <cell r="F3499" t="str">
            <v>SEDUC</v>
          </cell>
        </row>
        <row r="3500">
          <cell r="A3500" t="str">
            <v/>
          </cell>
          <cell r="D3500">
            <v>0</v>
          </cell>
        </row>
        <row r="3501">
          <cell r="A3501" t="str">
            <v>19.10.006</v>
          </cell>
          <cell r="B350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501" t="str">
            <v>m</v>
          </cell>
          <cell r="D3501">
            <v>725.125</v>
          </cell>
          <cell r="E3501">
            <v>580.1</v>
          </cell>
          <cell r="F3501" t="str">
            <v>SEDUC</v>
          </cell>
        </row>
        <row r="3502">
          <cell r="A3502" t="str">
            <v/>
          </cell>
          <cell r="D3502">
            <v>0</v>
          </cell>
        </row>
        <row r="3503">
          <cell r="A3503" t="str">
            <v>19.10.007</v>
          </cell>
          <cell r="B350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503" t="str">
            <v>m</v>
          </cell>
          <cell r="D3503">
            <v>468.75</v>
          </cell>
          <cell r="E3503">
            <v>375</v>
          </cell>
          <cell r="F3503" t="str">
            <v>SEDUC</v>
          </cell>
        </row>
        <row r="3504">
          <cell r="A3504" t="str">
            <v/>
          </cell>
          <cell r="D3504">
            <v>0</v>
          </cell>
        </row>
        <row r="3505">
          <cell r="A3505" t="str">
            <v>19.11.001</v>
          </cell>
          <cell r="B3505" t="str">
            <v>FORNECIMENTO E COLOCAÇÃO DE ANÉIS DE CONCRETO DE 1,20X0,50X0,05 M COM ESCAVAÇÃO PARA POÇO D= 1,20M EM TERRENO DE 1ª CATEGORIA.</v>
          </cell>
          <cell r="C3505" t="str">
            <v>m</v>
          </cell>
          <cell r="D3505">
            <v>399.88750000000005</v>
          </cell>
          <cell r="E3505">
            <v>319.91000000000003</v>
          </cell>
          <cell r="F3505" t="str">
            <v>SEE</v>
          </cell>
        </row>
        <row r="3506">
          <cell r="A3506" t="str">
            <v/>
          </cell>
          <cell r="D3506">
            <v>0</v>
          </cell>
        </row>
        <row r="3507">
          <cell r="A3507" t="str">
            <v>20.00.000</v>
          </cell>
          <cell r="B3507" t="str">
            <v>PAVIMENTACAO</v>
          </cell>
          <cell r="D3507">
            <v>0</v>
          </cell>
        </row>
        <row r="3508">
          <cell r="A3508" t="str">
            <v/>
          </cell>
          <cell r="D3508">
            <v>0</v>
          </cell>
        </row>
        <row r="3509">
          <cell r="A3509" t="str">
            <v>20.01.010</v>
          </cell>
          <cell r="B3509" t="str">
            <v>REGULARIZACAO DO SUBLEITO, ABRANGENDO ESCARIFICACAO, HOMOGENEIZACAO , UMEDECIMENTO E COMPACTACAO COM ESPESSURA DE 15 CM, TEOR DE COMPACTACAO A 100 POR CENTO AASHO NORMAL(DNER-ME 47-64).</v>
          </cell>
          <cell r="C3509" t="str">
            <v>m2</v>
          </cell>
          <cell r="D3509">
            <v>1.2625</v>
          </cell>
          <cell r="E3509">
            <v>1.01</v>
          </cell>
          <cell r="F3509" t="str">
            <v>EMLURB</v>
          </cell>
        </row>
        <row r="3510">
          <cell r="A3510" t="str">
            <v/>
          </cell>
          <cell r="D3510">
            <v>0</v>
          </cell>
        </row>
        <row r="3511">
          <cell r="A3511" t="str">
            <v>20.01.020</v>
          </cell>
          <cell r="B3511" t="str">
            <v>EXECUCAO DE REFORCO DO SUBLEITO , ABRANGENDO ESPALHAMENTO, HOMOGENEIZACAO, UMEDECIMENTO E COMPACTACAO , TEOR DE COMPACTACAO A 100 POR CENTO AASHO INTERMEDIARIO ( DNER-ME-48-64 ), INCLUSIVE FORNECIMENTO DO MATERIAL PROVENIENTE DE JAZIDA (CBR 10 POR CENTO),</v>
          </cell>
          <cell r="C3511" t="str">
            <v>m3</v>
          </cell>
          <cell r="D3511">
            <v>34.962499999999999</v>
          </cell>
          <cell r="E3511">
            <v>27.97</v>
          </cell>
          <cell r="F3511" t="str">
            <v>EMLURB</v>
          </cell>
        </row>
        <row r="3512">
          <cell r="A3512" t="str">
            <v/>
          </cell>
          <cell r="D3512">
            <v>0</v>
          </cell>
        </row>
        <row r="3513">
          <cell r="A3513" t="str">
            <v>20.02.010</v>
          </cell>
          <cell r="B3513" t="str">
            <v xml:space="preserve">EXEC. DE SUB-BASE ESTABILIZADA GRANULOMETR. ABRANGENDO ESPALHAMENTO, HOMOG., UMEDECIMENTO E COMPACTACAO COM ESPESSURA DE 12,0 CM, TEOR DE COMPACTACAO A 100 POR CENTO AASHO INTERMED. (DNER-ME-48-64),INCLUSIVE FORNEC. DO MATERIAL PROV. DE JAZIDA(CBR 20 POR </v>
          </cell>
          <cell r="C3513" t="str">
            <v>m2</v>
          </cell>
          <cell r="D3513">
            <v>6.0374999999999996</v>
          </cell>
          <cell r="E3513">
            <v>4.83</v>
          </cell>
          <cell r="F3513" t="str">
            <v>EMLURB</v>
          </cell>
        </row>
        <row r="3514">
          <cell r="A3514" t="str">
            <v/>
          </cell>
          <cell r="D3514">
            <v>0</v>
          </cell>
        </row>
        <row r="3515">
          <cell r="A3515" t="str">
            <v>20.02.020</v>
          </cell>
          <cell r="B3515" t="str">
            <v xml:space="preserve">EXEC. DE SUB-BASE ESTABILIZADA GRANULOMETR. ABRANGENDO ESPALHAMENTO, HOMOG., UMEDECIMENTO E COMPACTACAO COM ESPESSURA DE 15,0 CM, TEOR DE COMPACTACAO A 100 POR CENTO AASHO INTERMED. (DNER-ME-48-64),INCLUSIVE FORNEC. DO MATERIAL PROV. DE JAZIDA(CBR 20 POR </v>
          </cell>
          <cell r="C3515" t="str">
            <v>m2</v>
          </cell>
          <cell r="D3515">
            <v>6.9749999999999996</v>
          </cell>
          <cell r="E3515">
            <v>5.58</v>
          </cell>
          <cell r="F3515" t="str">
            <v>EMLURB</v>
          </cell>
        </row>
        <row r="3516">
          <cell r="A3516" t="str">
            <v/>
          </cell>
          <cell r="D3516">
            <v>0</v>
          </cell>
        </row>
        <row r="3517">
          <cell r="A3517" t="str">
            <v>20.02.030</v>
          </cell>
          <cell r="B3517" t="str">
            <v>EXEC. DE SUB-BASE ESTABILIZADA GRANULOMETR. ABRANGENDO ESPALHAMENTO, HOMOG., UMEDECIMENTO E COMPACTACAO COM ESPESSURA DE 20,0 CM, TEOR DE COMPACTACAO A 100 POR CENTO AASHO INTERMED. (DNER-ME-48-64),INCLUSIVE FORNEC. DO MATERIAL PROV.DE JAZIDA(CBR 20 POR C</v>
          </cell>
          <cell r="C3517" t="str">
            <v>m2</v>
          </cell>
          <cell r="D3517">
            <v>8.5250000000000004</v>
          </cell>
          <cell r="E3517">
            <v>6.82</v>
          </cell>
          <cell r="F3517" t="str">
            <v>EMLURB</v>
          </cell>
        </row>
        <row r="3518">
          <cell r="A3518" t="str">
            <v/>
          </cell>
          <cell r="D3518">
            <v>0</v>
          </cell>
        </row>
        <row r="3519">
          <cell r="A3519" t="str">
            <v>20.02.040</v>
          </cell>
          <cell r="B3519" t="str">
            <v>EXEC. DE SUB-BASE ESTABILIZADA GRANULOMETR. ABRANGENDO ESPALHAMENTO, HOMOG., UMEDECIMENTO E COMPACTACAO, TEOR DE COMPACTACAO A 100 POR CENTO AASHO INTERMEDIARIO(DNER-ME-48-64), INCLUSIVE FORNECIMENTO DO MATERIAL PROVENIENTE DE JAZIDA (CBR 20 POR CENTO), D</v>
          </cell>
          <cell r="C3519" t="str">
            <v>m3</v>
          </cell>
          <cell r="D3519">
            <v>35.337499999999999</v>
          </cell>
          <cell r="E3519">
            <v>28.27</v>
          </cell>
          <cell r="F3519" t="str">
            <v>EMLURB</v>
          </cell>
        </row>
        <row r="3520">
          <cell r="A3520" t="str">
            <v/>
          </cell>
          <cell r="D3520">
            <v>0</v>
          </cell>
        </row>
        <row r="3521">
          <cell r="A3521" t="str">
            <v>20.02.050</v>
          </cell>
          <cell r="B3521" t="str">
            <v>EXEC.DE SUB-BASE OU BASE COM APROVEITAMENTO DO MATERIAL EXISTENTE(CBR 20 POR CENTO), UMEDECIMENTO E COMPACTAÇÃO COM ESPESSURA DE 20,0CM.TEOR DE COMPACTAÇÃO A 100 POR CENTO AASHO INTERMEDIÁRIO(DNER-ME-48-64).</v>
          </cell>
          <cell r="C3521" t="str">
            <v>m2</v>
          </cell>
          <cell r="D3521">
            <v>1.4000000000000001</v>
          </cell>
          <cell r="E3521">
            <v>1.1200000000000001</v>
          </cell>
          <cell r="F3521" t="str">
            <v>EMLURB</v>
          </cell>
        </row>
        <row r="3522">
          <cell r="A3522" t="str">
            <v/>
          </cell>
          <cell r="D3522">
            <v>0</v>
          </cell>
        </row>
        <row r="3523">
          <cell r="A3523" t="str">
            <v>20.03.010</v>
          </cell>
          <cell r="B3523" t="str">
            <v>EXECUCAO DE BASE DE MACADAME BETUMINOSO, INCLUSIVE FORNECIMENTO DO MATERIAL.</v>
          </cell>
          <cell r="C3523" t="str">
            <v>m3</v>
          </cell>
          <cell r="D3523">
            <v>313.78750000000002</v>
          </cell>
          <cell r="E3523">
            <v>251.03</v>
          </cell>
          <cell r="F3523" t="str">
            <v>EMLURB</v>
          </cell>
        </row>
        <row r="3524">
          <cell r="A3524" t="str">
            <v/>
          </cell>
          <cell r="D3524">
            <v>0</v>
          </cell>
        </row>
        <row r="3525">
          <cell r="A3525" t="str">
            <v>20.03.020</v>
          </cell>
          <cell r="B3525" t="str">
            <v>EXECUCAO DE BASE DE MACADAME HIDRAULICO COM ESPESSURA DE 0,10 M,INCLUSIVE FORNECIMENTO DO MATERIAL.</v>
          </cell>
          <cell r="C3525" t="str">
            <v>m2</v>
          </cell>
          <cell r="D3525">
            <v>12.612500000000001</v>
          </cell>
          <cell r="E3525">
            <v>10.09</v>
          </cell>
          <cell r="F3525" t="str">
            <v>EMLURB</v>
          </cell>
        </row>
        <row r="3526">
          <cell r="A3526" t="str">
            <v/>
          </cell>
          <cell r="D3526">
            <v>0</v>
          </cell>
        </row>
        <row r="3527">
          <cell r="A3527" t="str">
            <v>20.03.030</v>
          </cell>
          <cell r="B3527" t="str">
            <v>EXECUCAO DE BASE DE MACADAME HIDRAULICO COM ESPESSURA DE 0,12 M,INCLUSIVE FORNECIMENTO DO MATERIAL.</v>
          </cell>
          <cell r="C3527" t="str">
            <v>m2</v>
          </cell>
          <cell r="D3527">
            <v>15.125</v>
          </cell>
          <cell r="E3527">
            <v>12.1</v>
          </cell>
          <cell r="F3527" t="str">
            <v>EMLURB</v>
          </cell>
        </row>
        <row r="3528">
          <cell r="A3528" t="str">
            <v/>
          </cell>
          <cell r="D3528">
            <v>0</v>
          </cell>
        </row>
        <row r="3529">
          <cell r="A3529" t="str">
            <v>20.03.040</v>
          </cell>
          <cell r="B3529" t="str">
            <v>EXECUCAO DE BASE DE MACADAME HIDRAULICO COM ESPESSURA DE 0,15 M,INCLUSIVE FORNECIMENTO DO MATERIAL.</v>
          </cell>
          <cell r="C3529" t="str">
            <v>m2</v>
          </cell>
          <cell r="D3529">
            <v>18.925000000000001</v>
          </cell>
          <cell r="E3529">
            <v>15.14</v>
          </cell>
          <cell r="F3529" t="str">
            <v>EMLURB</v>
          </cell>
        </row>
        <row r="3530">
          <cell r="A3530" t="str">
            <v/>
          </cell>
          <cell r="D3530">
            <v>0</v>
          </cell>
        </row>
        <row r="3531">
          <cell r="A3531" t="str">
            <v>20.03.050</v>
          </cell>
          <cell r="B3531" t="str">
            <v>EXECUCAO DE BASE DE MACADAME HIDRAULICO COM ESPESSURA DE 0,20 M,INCLUSIVE FORNECIMENTO DO MATERIAL.</v>
          </cell>
          <cell r="C3531" t="str">
            <v>m2</v>
          </cell>
          <cell r="D3531">
            <v>25.225000000000001</v>
          </cell>
          <cell r="E3531">
            <v>20.18</v>
          </cell>
          <cell r="F3531" t="str">
            <v>EMLURB</v>
          </cell>
        </row>
        <row r="3532">
          <cell r="A3532" t="str">
            <v/>
          </cell>
          <cell r="D3532">
            <v>0</v>
          </cell>
        </row>
        <row r="3533">
          <cell r="A3533" t="str">
            <v>20.03.060</v>
          </cell>
          <cell r="B3533" t="str">
            <v>EXECUCAO DE BASE DE MACADAME HIDRAULICO, INCLUSIVE FORNECIMENTO DO MATERIAL.</v>
          </cell>
          <cell r="C3533" t="str">
            <v>m3</v>
          </cell>
          <cell r="D3533">
            <v>126.125</v>
          </cell>
          <cell r="E3533">
            <v>100.9</v>
          </cell>
          <cell r="F3533" t="str">
            <v>EMLURB</v>
          </cell>
        </row>
        <row r="3534">
          <cell r="A3534" t="str">
            <v/>
          </cell>
          <cell r="D3534">
            <v>0</v>
          </cell>
        </row>
        <row r="3535">
          <cell r="A3535" t="str">
            <v>20.03.070</v>
          </cell>
          <cell r="B3535" t="str">
            <v>EXECUCAO DE BASE DE MACADAME VIBRADO A SECO COM ESPESSURA DE 0,10 M, INCLUSIVE FORNECIMENTO DO MATERIAL.</v>
          </cell>
          <cell r="C3535" t="str">
            <v>m2</v>
          </cell>
          <cell r="D3535">
            <v>12.212499999999999</v>
          </cell>
          <cell r="E3535">
            <v>9.77</v>
          </cell>
          <cell r="F3535" t="str">
            <v>EMLURB</v>
          </cell>
        </row>
        <row r="3536">
          <cell r="A3536" t="str">
            <v/>
          </cell>
          <cell r="D3536">
            <v>0</v>
          </cell>
        </row>
        <row r="3537">
          <cell r="A3537" t="str">
            <v>20.03.080</v>
          </cell>
          <cell r="B3537" t="str">
            <v>EXECUCAO DE BASE DE MACADAME VIBRADO A SECO COM ESPESSURA DE 0,12 M, INCLUSIVE FORNECIMENTO DO MATERIAL.</v>
          </cell>
          <cell r="C3537" t="str">
            <v>m2</v>
          </cell>
          <cell r="D3537">
            <v>14.662500000000001</v>
          </cell>
          <cell r="E3537">
            <v>11.73</v>
          </cell>
          <cell r="F3537" t="str">
            <v>EMLURB</v>
          </cell>
        </row>
        <row r="3538">
          <cell r="A3538" t="str">
            <v/>
          </cell>
          <cell r="D3538">
            <v>0</v>
          </cell>
        </row>
        <row r="3539">
          <cell r="A3539" t="str">
            <v>20.03.090</v>
          </cell>
          <cell r="B3539" t="str">
            <v>EXECUCAO DE BASE DE MACADAME VIBRADO A SECO COM ESPESSURA DE 0,15 M, INCLUSIVE FORNECIMENTO DO MATERIAL.</v>
          </cell>
          <cell r="C3539" t="str">
            <v>m2</v>
          </cell>
          <cell r="D3539">
            <v>18.337499999999999</v>
          </cell>
          <cell r="E3539">
            <v>14.67</v>
          </cell>
          <cell r="F3539" t="str">
            <v>EMLURB</v>
          </cell>
        </row>
        <row r="3540">
          <cell r="A3540" t="str">
            <v/>
          </cell>
          <cell r="D3540">
            <v>0</v>
          </cell>
        </row>
        <row r="3541">
          <cell r="A3541" t="str">
            <v>20.03.100</v>
          </cell>
          <cell r="B3541" t="str">
            <v>EXECUCAO DE BASE DE MACADAME VIBRADO A SECO COM ESPESSURA DE 0,20 M, INCLUSIVE FORNECIMENTO DO MATERIAL.</v>
          </cell>
          <cell r="C3541" t="str">
            <v>m2</v>
          </cell>
          <cell r="D3541">
            <v>24.45</v>
          </cell>
          <cell r="E3541">
            <v>19.559999999999999</v>
          </cell>
          <cell r="F3541" t="str">
            <v>EMLURB</v>
          </cell>
        </row>
        <row r="3542">
          <cell r="A3542" t="str">
            <v/>
          </cell>
          <cell r="D3542">
            <v>0</v>
          </cell>
        </row>
        <row r="3543">
          <cell r="A3543" t="str">
            <v>20.03.110</v>
          </cell>
          <cell r="B3543" t="str">
            <v>EXECUCAO DE BASE DE MACADAME VIBRADO A SECO, INCLUSIVE FORNECIMENTO DO MATERIAL.</v>
          </cell>
          <cell r="C3543" t="str">
            <v>m3</v>
          </cell>
          <cell r="D3543">
            <v>122.1875</v>
          </cell>
          <cell r="E3543">
            <v>97.75</v>
          </cell>
          <cell r="F3543" t="str">
            <v>EMLURB</v>
          </cell>
        </row>
        <row r="3544">
          <cell r="A3544" t="str">
            <v/>
          </cell>
          <cell r="D3544">
            <v>0</v>
          </cell>
        </row>
        <row r="3545">
          <cell r="A3545" t="str">
            <v>20.03.120</v>
          </cell>
          <cell r="B3545" t="str">
            <v>EXECUCAO DE BASE DE SOLO MELHORADO COM CIMENTO COM MISTURA NA PISTA,C/ 4 POR CENTO EM PESO DE CIMENTO, INCLUSIVE FORNECIMENTO DO MATERIAL.</v>
          </cell>
          <cell r="C3545" t="str">
            <v>m3</v>
          </cell>
          <cell r="D3545">
            <v>90.5625</v>
          </cell>
          <cell r="E3545">
            <v>72.45</v>
          </cell>
          <cell r="F3545" t="str">
            <v>EMLURB</v>
          </cell>
        </row>
        <row r="3546">
          <cell r="A3546" t="str">
            <v/>
          </cell>
          <cell r="D3546">
            <v>0</v>
          </cell>
        </row>
        <row r="3547">
          <cell r="A3547" t="str">
            <v>20.03.130</v>
          </cell>
          <cell r="B3547" t="str">
            <v>EXECUCAO DE BASE DE SOLO CIMENTO COM MISTURA NA PISTA, COM 6 POR CENTO EM PESO DE CIMENTO, INCLUSIVE FORNECIMENTO DO MATERIAL.</v>
          </cell>
          <cell r="C3547" t="str">
            <v>m3</v>
          </cell>
          <cell r="D3547">
            <v>106.46250000000001</v>
          </cell>
          <cell r="E3547">
            <v>85.17</v>
          </cell>
          <cell r="F3547" t="str">
            <v>EMLURB</v>
          </cell>
        </row>
        <row r="3548">
          <cell r="A3548" t="str">
            <v/>
          </cell>
          <cell r="D3548">
            <v>0</v>
          </cell>
        </row>
        <row r="3549">
          <cell r="A3549" t="str">
            <v>20.03.140</v>
          </cell>
          <cell r="B3549" t="str">
            <v>EXECUCAO DE BASE DE SOLO CIMENTO COM MISTURA NA PISTA, C/ 8 POR CENTO EM PESO DE CIMENTO, INCLUSIVE FORNECIMENTO DE MATERIAL.</v>
          </cell>
          <cell r="C3549" t="str">
            <v>m3</v>
          </cell>
          <cell r="D3549">
            <v>127.96250000000001</v>
          </cell>
          <cell r="E3549">
            <v>102.37</v>
          </cell>
          <cell r="F3549" t="str">
            <v>EMLURB</v>
          </cell>
        </row>
        <row r="3550">
          <cell r="A3550" t="str">
            <v/>
          </cell>
          <cell r="D3550">
            <v>0</v>
          </cell>
        </row>
        <row r="3551">
          <cell r="A3551" t="str">
            <v>20.03.150</v>
          </cell>
          <cell r="B3551" t="str">
            <v>EXECUCAO DE BASE DE SOLO BRITA 25 COM 25 POR CENTO DE PEDRA EM PESO, INCLUSIVE FORNECIMENTO DO MATERIAL.</v>
          </cell>
          <cell r="C3551" t="str">
            <v>m3</v>
          </cell>
          <cell r="D3551">
            <v>54.875</v>
          </cell>
          <cell r="E3551">
            <v>43.9</v>
          </cell>
          <cell r="F3551" t="str">
            <v>EMLURB</v>
          </cell>
        </row>
        <row r="3552">
          <cell r="A3552" t="str">
            <v/>
          </cell>
          <cell r="D3552">
            <v>0</v>
          </cell>
        </row>
        <row r="3553">
          <cell r="A3553" t="str">
            <v>20.03.160</v>
          </cell>
          <cell r="B3553" t="str">
            <v>EXECUCAO DE BASE DE SOLO BRITA 25 C/ 35 POR CENTO DE PEDRA EM PESO, INCLUSIVE FORNECIMENTO DO MATERIAL.</v>
          </cell>
          <cell r="C3553" t="str">
            <v>m3</v>
          </cell>
          <cell r="D3553">
            <v>59.900000000000006</v>
          </cell>
          <cell r="E3553">
            <v>47.92</v>
          </cell>
          <cell r="F3553" t="str">
            <v>EMLURB</v>
          </cell>
        </row>
        <row r="3554">
          <cell r="A3554" t="str">
            <v/>
          </cell>
          <cell r="D3554">
            <v>0</v>
          </cell>
        </row>
        <row r="3555">
          <cell r="A3555" t="str">
            <v>20.03.170</v>
          </cell>
          <cell r="B3555" t="str">
            <v>EXECUCAO DE BASE DE SOLO BRITA 25 C/ 50 POR CENTO DE PEDRA EM PESO, INCLUSIVE FORNECIMENTO DO MATERIAL.</v>
          </cell>
          <cell r="C3555" t="str">
            <v>m3</v>
          </cell>
          <cell r="D3555">
            <v>67.825000000000003</v>
          </cell>
          <cell r="E3555">
            <v>54.26</v>
          </cell>
          <cell r="F3555" t="str">
            <v>EMLURB</v>
          </cell>
        </row>
        <row r="3556">
          <cell r="A3556" t="str">
            <v/>
          </cell>
          <cell r="D3556">
            <v>0</v>
          </cell>
        </row>
        <row r="3557">
          <cell r="A3557" t="str">
            <v>20.04.010</v>
          </cell>
          <cell r="B3557" t="str">
            <v>IMPRIMACAO MECANICA COM CM-30, TAXA 1,2L/M2.</v>
          </cell>
          <cell r="C3557" t="str">
            <v>m2</v>
          </cell>
          <cell r="D3557">
            <v>4.0749999999999993</v>
          </cell>
          <cell r="E3557">
            <v>3.26</v>
          </cell>
          <cell r="F3557" t="str">
            <v>EMLURB</v>
          </cell>
        </row>
        <row r="3558">
          <cell r="A3558" t="str">
            <v/>
          </cell>
          <cell r="D3558">
            <v>0</v>
          </cell>
        </row>
        <row r="3559">
          <cell r="A3559" t="str">
            <v>20.04.020</v>
          </cell>
          <cell r="B3559" t="str">
            <v>IMPRIMACAO MANUAL (MAO DE OBRA).</v>
          </cell>
          <cell r="C3559" t="str">
            <v>m2</v>
          </cell>
          <cell r="D3559">
            <v>1.2250000000000001</v>
          </cell>
          <cell r="E3559">
            <v>0.98</v>
          </cell>
          <cell r="F3559" t="str">
            <v>EMLURB</v>
          </cell>
        </row>
        <row r="3560">
          <cell r="A3560" t="str">
            <v/>
          </cell>
          <cell r="D3560">
            <v>0</v>
          </cell>
        </row>
        <row r="3561">
          <cell r="A3561" t="str">
            <v>20.04.030</v>
          </cell>
          <cell r="B3561" t="str">
            <v>IMPRIMACAO MANUAL (MAO DE OBRA) - SERVICO NOTURNO.</v>
          </cell>
          <cell r="C3561" t="str">
            <v>m2</v>
          </cell>
          <cell r="D3561">
            <v>1.4624999999999999</v>
          </cell>
          <cell r="E3561">
            <v>1.17</v>
          </cell>
          <cell r="F3561" t="str">
            <v>EMLURB</v>
          </cell>
        </row>
        <row r="3562">
          <cell r="A3562" t="str">
            <v/>
          </cell>
          <cell r="D3562">
            <v>0</v>
          </cell>
        </row>
        <row r="3563">
          <cell r="A3563" t="str">
            <v>20.04.040</v>
          </cell>
          <cell r="B3563" t="str">
            <v>PINTURA ASFALTICA COM APLICACAO MANUAL, EMULSAO CATIONICA RR-1C, TAXA DE 0,5 L/M2.</v>
          </cell>
          <cell r="C3563" t="str">
            <v>m2</v>
          </cell>
          <cell r="D3563">
            <v>1.9125000000000001</v>
          </cell>
          <cell r="E3563">
            <v>1.53</v>
          </cell>
          <cell r="F3563" t="str">
            <v>EMLURB</v>
          </cell>
        </row>
        <row r="3564">
          <cell r="A3564" t="str">
            <v/>
          </cell>
          <cell r="D3564">
            <v>0</v>
          </cell>
        </row>
        <row r="3565">
          <cell r="A3565" t="str">
            <v>20.04.050</v>
          </cell>
          <cell r="B3565" t="str">
            <v>PINTURA ASFALTICA COM EMULSAO CATIONICA RR-1C, TAXA DE 0,5 L/M2 - SERVICO NOTURNO.</v>
          </cell>
          <cell r="C3565" t="str">
            <v>m2</v>
          </cell>
          <cell r="D3565">
            <v>2.15</v>
          </cell>
          <cell r="E3565">
            <v>1.72</v>
          </cell>
          <cell r="F3565" t="str">
            <v>EMLURB</v>
          </cell>
        </row>
        <row r="3566">
          <cell r="A3566" t="str">
            <v/>
          </cell>
          <cell r="D3566">
            <v>0</v>
          </cell>
        </row>
        <row r="3567">
          <cell r="A3567" t="str">
            <v>20.04.060</v>
          </cell>
          <cell r="B3567" t="str">
            <v>PINTURA ASFALTICA COM APLICACAO MECANICA, COM EMULSAO CATIONICA RR-1C, TAXA 0,5 L/M2.</v>
          </cell>
          <cell r="C3567" t="str">
            <v>m2</v>
          </cell>
          <cell r="D3567">
            <v>1.6375000000000002</v>
          </cell>
          <cell r="E3567">
            <v>1.31</v>
          </cell>
          <cell r="F3567" t="str">
            <v>EMLURB</v>
          </cell>
        </row>
        <row r="3568">
          <cell r="A3568" t="str">
            <v/>
          </cell>
          <cell r="D3568">
            <v>0</v>
          </cell>
        </row>
        <row r="3569">
          <cell r="A3569" t="str">
            <v>20.05.010</v>
          </cell>
          <cell r="B3569" t="str">
            <v>FABRICACAO DE PRE-MISTURADO A FRIO GROSSO COM 6,5% DE EMULSAO (PRODUCAO COMPACTADA).</v>
          </cell>
          <cell r="C3569" t="str">
            <v>m3</v>
          </cell>
          <cell r="D3569">
            <v>345.47500000000002</v>
          </cell>
          <cell r="E3569">
            <v>276.38</v>
          </cell>
          <cell r="F3569" t="str">
            <v>EMLURB</v>
          </cell>
        </row>
        <row r="3570">
          <cell r="A3570" t="str">
            <v/>
          </cell>
          <cell r="D3570">
            <v>0</v>
          </cell>
        </row>
        <row r="3571">
          <cell r="A3571" t="str">
            <v>20.05.015</v>
          </cell>
          <cell r="B3571" t="str">
            <v>FABRICACAO DE PRE-MISTURADO A FRIO GROSSO PARA CAMADA DE BASE (BINDER) COM 7% DE EMULSAO (PRODUCAO COMPACTADA).</v>
          </cell>
          <cell r="C3571" t="str">
            <v>m3</v>
          </cell>
          <cell r="D3571">
            <v>363.52499999999998</v>
          </cell>
          <cell r="E3571">
            <v>290.82</v>
          </cell>
          <cell r="F3571" t="str">
            <v>EMLURB</v>
          </cell>
        </row>
        <row r="3572">
          <cell r="A3572" t="str">
            <v/>
          </cell>
          <cell r="D3572">
            <v>0</v>
          </cell>
        </row>
        <row r="3573">
          <cell r="A3573" t="str">
            <v>20.05.020</v>
          </cell>
          <cell r="B3573" t="str">
            <v>FABRICACAO DE PRE-MISTURADO A FRIO FINO PARA CAMADA DE ROLAMENTO COM 7,0% DE EMULSAO (PRODUCAO COMPACTADA).</v>
          </cell>
          <cell r="C3573" t="str">
            <v>m3</v>
          </cell>
          <cell r="D3573">
            <v>362.04999999999995</v>
          </cell>
          <cell r="E3573">
            <v>289.64</v>
          </cell>
          <cell r="F3573" t="str">
            <v>EMLURB</v>
          </cell>
        </row>
        <row r="3574">
          <cell r="A3574" t="str">
            <v/>
          </cell>
          <cell r="D3574">
            <v>0</v>
          </cell>
        </row>
        <row r="3575">
          <cell r="A3575" t="str">
            <v>20.05.025</v>
          </cell>
          <cell r="B3575" t="str">
            <v>FABRICACAO DE PRE-MISTURADO A FRIO FINO PARA CAMADA DE ROLAMENTO COM 7,5% DE EMULSAO (PRODUCAO COMPACTADA).</v>
          </cell>
          <cell r="C3575" t="str">
            <v>m3</v>
          </cell>
          <cell r="D3575">
            <v>381.75</v>
          </cell>
          <cell r="E3575">
            <v>305.39999999999998</v>
          </cell>
          <cell r="F3575" t="str">
            <v>EMLURB</v>
          </cell>
        </row>
        <row r="3576">
          <cell r="A3576" t="str">
            <v/>
          </cell>
          <cell r="D3576">
            <v>0</v>
          </cell>
        </row>
        <row r="3577">
          <cell r="A3577" t="str">
            <v>20.05.030</v>
          </cell>
          <cell r="B3577" t="str">
            <v>CARGA OU DESCARGA MANUAL PRE-MISTURADO A FRIO FINO OU GROSSO (CURADO)</v>
          </cell>
          <cell r="C3577" t="str">
            <v>m3</v>
          </cell>
          <cell r="D3577">
            <v>6.2</v>
          </cell>
          <cell r="E3577">
            <v>4.96</v>
          </cell>
          <cell r="F3577" t="str">
            <v>EMLURB</v>
          </cell>
        </row>
        <row r="3578">
          <cell r="A3578" t="str">
            <v/>
          </cell>
          <cell r="D3578">
            <v>0</v>
          </cell>
        </row>
        <row r="3579">
          <cell r="A3579" t="str">
            <v>20.05.040</v>
          </cell>
          <cell r="B3579" t="str">
            <v>CARGA OU DESCARGA MANUAL PRE-MISTURADO A FRIO FINO OU GROSSO (CURADO)-SERVICO NOTURNO.</v>
          </cell>
          <cell r="C3579" t="str">
            <v>m3</v>
          </cell>
          <cell r="D3579">
            <v>7.4375</v>
          </cell>
          <cell r="E3579">
            <v>5.95</v>
          </cell>
          <cell r="F3579" t="str">
            <v>EMLURB</v>
          </cell>
        </row>
        <row r="3580">
          <cell r="A3580" t="str">
            <v/>
          </cell>
          <cell r="D3580">
            <v>0</v>
          </cell>
        </row>
        <row r="3581">
          <cell r="A3581" t="str">
            <v>20.05.050</v>
          </cell>
          <cell r="B3581" t="str">
            <v>TRANSPORTE DE PRE-MISTURADO A FRIO FINO OU GROSSO, NO CASO DE REPOSICAO (CAMINHAO ACOMPANHANDO A TURMA), D.M.T. 24 KM.</v>
          </cell>
          <cell r="C3581" t="str">
            <v>m3</v>
          </cell>
          <cell r="D3581">
            <v>77.112499999999997</v>
          </cell>
          <cell r="E3581">
            <v>61.69</v>
          </cell>
          <cell r="F3581" t="str">
            <v>EMLURB</v>
          </cell>
        </row>
        <row r="3582">
          <cell r="A3582" t="str">
            <v/>
          </cell>
          <cell r="D3582">
            <v>0</v>
          </cell>
        </row>
        <row r="3583">
          <cell r="A3583" t="str">
            <v>20.05.060</v>
          </cell>
          <cell r="B3583" t="str">
            <v>TRANSPORTE DE PRE-MISTURADO A FRIO FINO OU GROSSO, NO CASO DE REPOSICAO (CAMINHAO ACOMPANHANDO A TURMA), SERVICO NOTURNO, D.M.T 24KM.</v>
          </cell>
          <cell r="C3583" t="str">
            <v>m3</v>
          </cell>
          <cell r="D3583">
            <v>81.212500000000006</v>
          </cell>
          <cell r="E3583">
            <v>64.97</v>
          </cell>
          <cell r="F3583" t="str">
            <v>EMLURB</v>
          </cell>
        </row>
        <row r="3584">
          <cell r="A3584" t="str">
            <v/>
          </cell>
          <cell r="D3584">
            <v>0</v>
          </cell>
        </row>
        <row r="3585">
          <cell r="A3585" t="str">
            <v>20.05.070</v>
          </cell>
          <cell r="B3585" t="str">
            <v>ESPALHAMENTO E COMPACTACAO DE PRE-MISTURADO A FRIO FINO OU GROSSO.</v>
          </cell>
          <cell r="C3585" t="str">
            <v>m3</v>
          </cell>
          <cell r="D3585">
            <v>2.7750000000000004</v>
          </cell>
          <cell r="E3585">
            <v>2.2200000000000002</v>
          </cell>
          <cell r="F3585" t="str">
            <v>EMLURB</v>
          </cell>
        </row>
        <row r="3586">
          <cell r="A3586" t="str">
            <v/>
          </cell>
          <cell r="D3586">
            <v>0</v>
          </cell>
        </row>
        <row r="3587">
          <cell r="A3587" t="str">
            <v>20.05.080</v>
          </cell>
          <cell r="B3587" t="str">
            <v>ESPALHAMENTO E COMPACTACAO DE PRE-MISTURADO A FRIO FINO OU GROSSO, NO CASO DE REPOSICAO ( TAPA BURACO ).</v>
          </cell>
          <cell r="C3587" t="str">
            <v>m3</v>
          </cell>
          <cell r="D3587">
            <v>6.8625000000000007</v>
          </cell>
          <cell r="E3587">
            <v>5.49</v>
          </cell>
          <cell r="F3587" t="str">
            <v>EMLURB</v>
          </cell>
        </row>
        <row r="3588">
          <cell r="A3588" t="str">
            <v/>
          </cell>
          <cell r="D3588">
            <v>0</v>
          </cell>
        </row>
        <row r="3589">
          <cell r="A3589" t="str">
            <v>20.05.090</v>
          </cell>
          <cell r="B3589" t="str">
            <v>ESPALHAMENTO E COMPACTACAO DE PRE-MISTURADO A FRIO FINO OU GROSSO, NO CASO DE REPOSICAO ( TAPA BURACO )- SERVICO NOTURNO .</v>
          </cell>
          <cell r="C3589" t="str">
            <v>m3</v>
          </cell>
          <cell r="D3589">
            <v>7.5375000000000005</v>
          </cell>
          <cell r="E3589">
            <v>6.03</v>
          </cell>
          <cell r="F3589" t="str">
            <v>EMLURB</v>
          </cell>
        </row>
        <row r="3590">
          <cell r="A3590" t="str">
            <v/>
          </cell>
          <cell r="D3590">
            <v>0</v>
          </cell>
        </row>
        <row r="3591">
          <cell r="A3591" t="str">
            <v>20.05.100</v>
          </cell>
          <cell r="B3591" t="str">
            <v>ESCARIFICACAO DE PAVIMENTACAO ASFALTICA.</v>
          </cell>
          <cell r="C3591" t="str">
            <v>m2</v>
          </cell>
          <cell r="D3591">
            <v>5.375</v>
          </cell>
          <cell r="E3591">
            <v>4.3</v>
          </cell>
          <cell r="F3591" t="str">
            <v>EMLURB</v>
          </cell>
        </row>
        <row r="3592">
          <cell r="A3592" t="str">
            <v/>
          </cell>
          <cell r="D3592">
            <v>0</v>
          </cell>
        </row>
        <row r="3593">
          <cell r="A3593" t="str">
            <v>20.05.110</v>
          </cell>
          <cell r="B3593" t="str">
            <v>ESCARIFICACAO DE PAVIMENTACAO ASFALTICA (SERVICO NOTURNO).</v>
          </cell>
          <cell r="C3593" t="str">
            <v>m2</v>
          </cell>
          <cell r="D3593">
            <v>6.3624999999999998</v>
          </cell>
          <cell r="E3593">
            <v>5.09</v>
          </cell>
          <cell r="F3593" t="str">
            <v>EMLURB</v>
          </cell>
        </row>
        <row r="3594">
          <cell r="A3594" t="str">
            <v/>
          </cell>
          <cell r="D3594">
            <v>0</v>
          </cell>
        </row>
        <row r="3595">
          <cell r="A3595" t="str">
            <v>20.05.120</v>
          </cell>
          <cell r="B3595" t="str">
            <v>CONCRETO BETUMINOSO USINADO A QUENTE, PARA CAMADA DE ROLAMENTO, 6% DE CAP EM MEDIA, INCLUSIVE APLICACAO E COMPACTACAO.</v>
          </cell>
          <cell r="C3595" t="str">
            <v>m3</v>
          </cell>
          <cell r="D3595">
            <v>589.9375</v>
          </cell>
          <cell r="E3595">
            <v>471.95</v>
          </cell>
          <cell r="F3595" t="str">
            <v>EMLURB</v>
          </cell>
        </row>
        <row r="3596">
          <cell r="A3596" t="str">
            <v/>
          </cell>
          <cell r="D3596">
            <v>0</v>
          </cell>
        </row>
        <row r="3597">
          <cell r="A3597" t="str">
            <v>20.05.130</v>
          </cell>
          <cell r="B3597" t="str">
            <v>TRATAMENTO SUPERFICIAL DUPLO COM 0,025 M DE ESPESSURA.</v>
          </cell>
          <cell r="C3597" t="str">
            <v>m2</v>
          </cell>
          <cell r="D3597">
            <v>6</v>
          </cell>
          <cell r="E3597">
            <v>4.8</v>
          </cell>
          <cell r="F3597" t="str">
            <v>EMLURB</v>
          </cell>
        </row>
        <row r="3598">
          <cell r="A3598" t="str">
            <v/>
          </cell>
          <cell r="D3598">
            <v>0</v>
          </cell>
        </row>
        <row r="3599">
          <cell r="A3599" t="str">
            <v>20.05.140</v>
          </cell>
          <cell r="B3599" t="str">
            <v>FORNECIMENTO DE EMULSAO ASFALTICA CATIONICA RR-1C.</v>
          </cell>
          <cell r="C3599" t="str">
            <v>l</v>
          </cell>
          <cell r="D3599">
            <v>1.3625</v>
          </cell>
          <cell r="E3599">
            <v>1.0900000000000001</v>
          </cell>
          <cell r="F3599" t="str">
            <v>EMLURB</v>
          </cell>
        </row>
        <row r="3600">
          <cell r="A3600" t="str">
            <v/>
          </cell>
          <cell r="D3600">
            <v>0</v>
          </cell>
        </row>
        <row r="3601">
          <cell r="A3601" t="str">
            <v>20.05.150</v>
          </cell>
          <cell r="B3601" t="str">
            <v>CONCRETO BETUMINOSO USINADO A QUENTE, PARA CAMADA DE LIGACAO OU REGULARIZACAO (BINDER), 4,5% DE CAP NO MINIMO, INCLUSIVE APLICACAO E COMPACTACAO.</v>
          </cell>
          <cell r="C3601" t="str">
            <v>m3</v>
          </cell>
          <cell r="D3601">
            <v>393.48750000000001</v>
          </cell>
          <cell r="E3601">
            <v>314.79000000000002</v>
          </cell>
          <cell r="F3601" t="str">
            <v>EMLURB</v>
          </cell>
        </row>
        <row r="3602">
          <cell r="A3602" t="str">
            <v/>
          </cell>
          <cell r="D3602">
            <v>0</v>
          </cell>
        </row>
        <row r="3603">
          <cell r="A3603" t="str">
            <v>20.05.160</v>
          </cell>
          <cell r="B3603" t="str">
            <v>FORNECIMENTO E APLICACAO DE LAMA ASFALTICA</v>
          </cell>
          <cell r="C3603" t="str">
            <v>m2</v>
          </cell>
          <cell r="D3603">
            <v>4.6875</v>
          </cell>
          <cell r="E3603">
            <v>3.75</v>
          </cell>
          <cell r="F3603" t="str">
            <v>EMLURB</v>
          </cell>
        </row>
        <row r="3604">
          <cell r="A3604" t="str">
            <v/>
          </cell>
          <cell r="D3604">
            <v>0</v>
          </cell>
        </row>
        <row r="3605">
          <cell r="A3605" t="str">
            <v>20.06.010</v>
          </cell>
          <cell r="B3605" t="str">
            <v>PAVIMENTO EM CONCRETO DE CIMENTO PORTLAND DE FCK 33 MPA,COM EXECUCAO MECANIZADA (VIBRO ACABADORA), INCLUSIVE COLCHAO DE AREIA (5 CM), ACO, CURA E PREENCHIMENTO DE JUNTAS COM SELANTE A BASE DE ASFALTO.</v>
          </cell>
          <cell r="C3605" t="str">
            <v>m3</v>
          </cell>
          <cell r="D3605">
            <v>380.96249999999998</v>
          </cell>
          <cell r="E3605">
            <v>304.77</v>
          </cell>
          <cell r="F3605" t="str">
            <v>EMLURB</v>
          </cell>
        </row>
        <row r="3606">
          <cell r="A3606" t="str">
            <v/>
          </cell>
          <cell r="D3606">
            <v>0</v>
          </cell>
        </row>
        <row r="3607">
          <cell r="A3607" t="str">
            <v>20.06.020</v>
          </cell>
          <cell r="B3607" t="str">
            <v>PAVIMENTO EM CONCRETO DE CIMENTO PORTLAND DE FCK 33 MPA, COM EXECUCAO MANUAL INCLUSIVE COLCHAO DE AREIA (5 CM), ACO, CURA E PREENCHIMENTO DE JUNTAS COM SELANTE A BASE DE ASFALTO.</v>
          </cell>
          <cell r="C3607" t="str">
            <v>m3</v>
          </cell>
          <cell r="D3607">
            <v>465.03749999999997</v>
          </cell>
          <cell r="E3607">
            <v>372.03</v>
          </cell>
          <cell r="F3607" t="str">
            <v>EMLURB</v>
          </cell>
        </row>
        <row r="3608">
          <cell r="A3608" t="str">
            <v/>
          </cell>
          <cell r="D3608">
            <v>0</v>
          </cell>
        </row>
        <row r="3609">
          <cell r="A3609" t="str">
            <v>20.06.030</v>
          </cell>
          <cell r="B3609" t="str">
            <v>PAVIMENTO EM CONCRETO DE CIMENTO PORTLAND DE FCK 33 MPA, PARA RECONSTRUCAO DE PLACAS. INCLUSIVE COLCHAO DE AREIA (5 CM), CURA E PREENCHIMENTO DE JUNTAS C/ SELANTE A BASE DE ASFALTO.</v>
          </cell>
          <cell r="C3609" t="str">
            <v>m3</v>
          </cell>
          <cell r="D3609">
            <v>468.66250000000002</v>
          </cell>
          <cell r="E3609">
            <v>374.93</v>
          </cell>
          <cell r="F3609" t="str">
            <v>EMLURB</v>
          </cell>
        </row>
        <row r="3610">
          <cell r="A3610" t="str">
            <v/>
          </cell>
          <cell r="D3610">
            <v>0</v>
          </cell>
        </row>
        <row r="3611">
          <cell r="A3611" t="str">
            <v>20.06.040</v>
          </cell>
          <cell r="B3611" t="str">
            <v>PAVIMENTO EM CONCRETO DE CIMENTO PORTLAND DE FCK 33 MPA, PARA RECONSTRUCAO DE PLACAS, UTILIZANDO-SE CONCRETO PRE-MISTURADO, EM USINA, INCLUSIVE COLCHAO DE AREIA (5 CM), CURA E PRE ENCHIMENTO DE JUNTAS COM SELANTE A BASE DE ASFALTO.</v>
          </cell>
          <cell r="C3611" t="str">
            <v>m3</v>
          </cell>
          <cell r="D3611">
            <v>377.27499999999998</v>
          </cell>
          <cell r="E3611">
            <v>301.82</v>
          </cell>
          <cell r="F3611" t="str">
            <v>EMLURB</v>
          </cell>
        </row>
        <row r="3612">
          <cell r="A3612" t="str">
            <v/>
          </cell>
          <cell r="D3612">
            <v>0</v>
          </cell>
        </row>
        <row r="3613">
          <cell r="A3613" t="str">
            <v>20.06.050</v>
          </cell>
          <cell r="B3613" t="str">
            <v>PREENCHIMENTO DE JUNTAS COM SELANTE A BASE DE ASFALTO.</v>
          </cell>
          <cell r="C3613" t="str">
            <v>m</v>
          </cell>
          <cell r="D3613">
            <v>2.5249999999999999</v>
          </cell>
          <cell r="E3613">
            <v>2.02</v>
          </cell>
          <cell r="F3613" t="str">
            <v>EMLURB</v>
          </cell>
        </row>
        <row r="3614">
          <cell r="A3614" t="str">
            <v/>
          </cell>
          <cell r="D3614">
            <v>0</v>
          </cell>
        </row>
        <row r="3615">
          <cell r="A3615" t="str">
            <v>20.06.060</v>
          </cell>
          <cell r="B3615" t="str">
            <v>PREENCHIMENTO DE JUNTAS COM SELANTE A BASE DE ASFALTO, INCLUSIVE REMOCAO DO SELANTE ANTERIOR.</v>
          </cell>
          <cell r="C3615" t="str">
            <v>m</v>
          </cell>
          <cell r="D3615">
            <v>3.6875</v>
          </cell>
          <cell r="E3615">
            <v>2.95</v>
          </cell>
          <cell r="F3615" t="str">
            <v>EMLURB</v>
          </cell>
        </row>
        <row r="3616">
          <cell r="A3616" t="str">
            <v/>
          </cell>
          <cell r="D3616">
            <v>0</v>
          </cell>
        </row>
        <row r="3617">
          <cell r="A3617" t="str">
            <v>20.06.070</v>
          </cell>
          <cell r="B3617" t="str">
            <v>PREENCHIMENTO DE JUNTAS DE PLACAS DE CONCRETO COM MASTIQUE ASFALTICO, INCLUSIVE PENEIRAMENTO DA AREIA E LIMPEZA DAS JUNTAS COM JATO DE AR DE ALTA PRESSAO (SERVICO DIURNO)</v>
          </cell>
          <cell r="C3617" t="str">
            <v>m</v>
          </cell>
          <cell r="D3617">
            <v>1.9375</v>
          </cell>
          <cell r="E3617">
            <v>1.55</v>
          </cell>
          <cell r="F3617" t="str">
            <v>EMLURB</v>
          </cell>
        </row>
        <row r="3618">
          <cell r="A3618" t="str">
            <v/>
          </cell>
          <cell r="D3618">
            <v>0</v>
          </cell>
        </row>
        <row r="3619">
          <cell r="A3619" t="str">
            <v>20.06.080</v>
          </cell>
          <cell r="B3619" t="str">
            <v>PREENCHIMENTO DE JUNTAS DE PLACAS DE CONCRETO COM MASTIQUE ASFALTICO, INCLUSIVE PENEIRAMENTO DA AREIA E LIMPEZA DAS JUNTAS COM JATO AR DE ALTA PRESSAO (SERVICO NOTURNO)</v>
          </cell>
          <cell r="C3619" t="str">
            <v>m</v>
          </cell>
          <cell r="D3619">
            <v>2.1124999999999998</v>
          </cell>
          <cell r="E3619">
            <v>1.69</v>
          </cell>
          <cell r="F3619" t="str">
            <v>EMLURB</v>
          </cell>
        </row>
        <row r="3620">
          <cell r="A3620" t="str">
            <v/>
          </cell>
          <cell r="D3620">
            <v>0</v>
          </cell>
        </row>
        <row r="3621">
          <cell r="A3621" t="str">
            <v>20.06.090</v>
          </cell>
          <cell r="B3621" t="str">
            <v>PREENCHIMENTO DE JUNTAS DE PLACAS DE CONCRETO COM MASTIQUE ASFALTICO, INCLUSIVE PENEIRAMENTO DA AREIA, LIMPEZA DAS JUNTAS COM JATO DE AR DE ALTA PRESSAO E REMOCAO DO SELANTE ANTERIOR COM USO DE FERRAMENTAS LEVES (SERVICO DIURNO).</v>
          </cell>
          <cell r="C3621" t="str">
            <v>m</v>
          </cell>
          <cell r="D3621">
            <v>2.8374999999999999</v>
          </cell>
          <cell r="E3621">
            <v>2.27</v>
          </cell>
          <cell r="F3621" t="str">
            <v>EMLURB</v>
          </cell>
        </row>
        <row r="3622">
          <cell r="A3622" t="str">
            <v/>
          </cell>
          <cell r="D3622">
            <v>0</v>
          </cell>
        </row>
        <row r="3623">
          <cell r="A3623" t="str">
            <v>20.06.100</v>
          </cell>
          <cell r="B3623" t="str">
            <v>PREENCHIMENTO DE JUNTAS DE PLACAS DE CONCRETO COM MASTIQUE ASFALTICO, INCLUSIVE PENEIRAMENTO DA AREIA, LIMPEZA DAS JUNTAS COM JATO DE AR DE ALTA PRESSAO E REMOCAO DO SELANTE ANTERIOR COM USO DE FERRAMENTAS LEVES (SERVICO NOTURNO)</v>
          </cell>
          <cell r="C3623" t="str">
            <v>m</v>
          </cell>
          <cell r="D3623">
            <v>3.1875</v>
          </cell>
          <cell r="E3623">
            <v>2.5499999999999998</v>
          </cell>
          <cell r="F3623" t="str">
            <v>EMLURB</v>
          </cell>
        </row>
        <row r="3624">
          <cell r="A3624" t="str">
            <v/>
          </cell>
          <cell r="D3624">
            <v>0</v>
          </cell>
        </row>
        <row r="3625">
          <cell r="A3625" t="str">
            <v>20.07.005</v>
          </cell>
          <cell r="B3625" t="str">
            <v>PAVIMENTO COM PARALELEPIPEDOS GRANITICOS ASSENTADOS SOBRE COLCHAO DE PO DE PEDRA COM 6.0 CM DE ESPESSURA,E REJUNTADOS COM ARGAMASSA DE CIMENTO E AREIA NO TRACO 1:2.</v>
          </cell>
          <cell r="C3625" t="str">
            <v>m2</v>
          </cell>
          <cell r="D3625">
            <v>32.912499999999994</v>
          </cell>
          <cell r="E3625">
            <v>26.33</v>
          </cell>
          <cell r="F3625" t="str">
            <v>EMLURB</v>
          </cell>
        </row>
        <row r="3626">
          <cell r="A3626" t="str">
            <v/>
          </cell>
          <cell r="D3626">
            <v>0</v>
          </cell>
        </row>
        <row r="3627">
          <cell r="A3627" t="str">
            <v>20.07.010</v>
          </cell>
          <cell r="B3627" t="str">
            <v>PAVIMENTO COM PARALELEPIPEDOS GRANITICOS ASSENTADOS SOBRE COLCHAO DE AREIA COM 6.0 CM DE ESPESSURA, E REJUNTADOS COM ARGAMASSA DE CIMENTO E AREIA NO TRACO 1:2.</v>
          </cell>
          <cell r="C3627" t="str">
            <v>m2</v>
          </cell>
          <cell r="D3627">
            <v>33.662500000000001</v>
          </cell>
          <cell r="E3627">
            <v>26.93</v>
          </cell>
          <cell r="F3627" t="str">
            <v>EMLURB</v>
          </cell>
        </row>
        <row r="3628">
          <cell r="A3628" t="str">
            <v/>
          </cell>
          <cell r="D3628">
            <v>0</v>
          </cell>
        </row>
        <row r="3629">
          <cell r="A3629" t="str">
            <v>20.07.020</v>
          </cell>
          <cell r="B3629" t="str">
            <v>PAVIMENTO COM PARALELEPIPEDOS GRANITICOS ( TAPA BURACO ),ASSENTADOS SOBRE COLCHAO DE AREIA DE 6 CM DE ESPESSURA,E REJUNTADOS COM ARGAMASSA DE CIMENTO E AREIA 1 2 ( AREA TOTAL POR RUA INFERIOR OU IGUAL A 30 M2 ).</v>
          </cell>
          <cell r="C3629" t="str">
            <v>m2</v>
          </cell>
          <cell r="D3629">
            <v>38.725000000000001</v>
          </cell>
          <cell r="E3629">
            <v>30.98</v>
          </cell>
          <cell r="F3629" t="str">
            <v>EMLURB</v>
          </cell>
        </row>
        <row r="3630">
          <cell r="A3630" t="str">
            <v/>
          </cell>
          <cell r="D3630">
            <v>0</v>
          </cell>
        </row>
        <row r="3631">
          <cell r="A3631" t="str">
            <v>20.07.030</v>
          </cell>
          <cell r="B3631" t="str">
            <v>PAVIMENTO COM PARALELEPIPEDOS GRANITICOS ASSENTADOS SOBRE MISTURA DE CIMENTO E AREIA NO TRACO 1:6 COM 6 CM DE ESPESSURA, E REJUNTADO COM ARGAMASSA DE CIMENTO E AREIA NO TRACO 1:2</v>
          </cell>
          <cell r="C3631" t="str">
            <v>m2</v>
          </cell>
          <cell r="D3631">
            <v>45.5</v>
          </cell>
          <cell r="E3631">
            <v>36.4</v>
          </cell>
          <cell r="F3631" t="str">
            <v>EMLURB</v>
          </cell>
        </row>
        <row r="3632">
          <cell r="A3632" t="str">
            <v/>
          </cell>
          <cell r="D3632">
            <v>0</v>
          </cell>
        </row>
        <row r="3633">
          <cell r="A3633" t="str">
            <v>20.07.040</v>
          </cell>
          <cell r="B3633" t="str">
            <v>PAVIMENTO COM PARALELEPIPEDOS GRANITICOS (TAPA BURACO), ASSENTADOS SOBRE MISTURA DE CIMENTO E AREIA NO TRACO 1 6 COM 6 CM DE ESPESSURA,E REJUNTADOS C/ ARGAMASSA DE CIMENTO E AREIA 1 2 (AREA TOTAL POR RUA INFERIOR OU IGUAL A 30 M2 ).</v>
          </cell>
          <cell r="C3633" t="str">
            <v>m2</v>
          </cell>
          <cell r="D3633">
            <v>53.087499999999999</v>
          </cell>
          <cell r="E3633">
            <v>42.47</v>
          </cell>
          <cell r="F3633" t="str">
            <v>EMLURB</v>
          </cell>
        </row>
        <row r="3634">
          <cell r="A3634" t="str">
            <v/>
          </cell>
          <cell r="D3634">
            <v>0</v>
          </cell>
        </row>
        <row r="3635">
          <cell r="A3635" t="str">
            <v>20.07.050</v>
          </cell>
          <cell r="B3635" t="str">
            <v>REPOSICAO DE PAVIMENTO COM PARALELEPIPEDOS GRANITICOS ASSENTADOS SOBRE COLCHAO DE AREIA COM 6 CM DE ESPESSURA , E REJUNTADOS COM ARGAMASSA DE CIMENTO E AREIA 1 2.</v>
          </cell>
          <cell r="C3635" t="str">
            <v>m2</v>
          </cell>
          <cell r="D3635">
            <v>21.037499999999998</v>
          </cell>
          <cell r="E3635">
            <v>16.829999999999998</v>
          </cell>
          <cell r="F3635" t="str">
            <v>EMLURB</v>
          </cell>
        </row>
        <row r="3636">
          <cell r="A3636" t="str">
            <v/>
          </cell>
          <cell r="D3636">
            <v>0</v>
          </cell>
        </row>
        <row r="3637">
          <cell r="A3637" t="str">
            <v>20.07.060</v>
          </cell>
          <cell r="B3637" t="str">
            <v>REPOSICAO DE PAVIMENTO COM PARALELEPIPEDOS GRANITICOS - ( TAPA BURACO ) ASSENTADOS SOBRE COLCHAO DE AREIA COM 6 CM DE ESPESSURA, E REJUNTADOS COM ARGAMASSA DE CIMENTO E AREIA 1 2 ( AREA TOTAL POR RUA INFERIOR OU IGUAL A 30 M2 ).</v>
          </cell>
          <cell r="C3637" t="str">
            <v>m2</v>
          </cell>
          <cell r="D3637">
            <v>25.225000000000001</v>
          </cell>
          <cell r="E3637">
            <v>20.18</v>
          </cell>
          <cell r="F3637" t="str">
            <v>EMLURB</v>
          </cell>
        </row>
        <row r="3638">
          <cell r="A3638" t="str">
            <v/>
          </cell>
          <cell r="D3638">
            <v>0</v>
          </cell>
        </row>
        <row r="3639">
          <cell r="A3639" t="str">
            <v>20.07.070</v>
          </cell>
          <cell r="B3639" t="str">
            <v>REPOSICAO DE PAVIMENTO COM PARALELEPIPEDOS GRANITICOS ASSENTADOS SOBRE MISTURA DE CIMENTO E AREIA NO TRACO 1 6 COM 6 CM DE ESPESSURA, E REJUNTADOS COM ARGAMASSA DE CIMENTO E AREIA 1 2.</v>
          </cell>
          <cell r="C3639" t="str">
            <v>m2</v>
          </cell>
          <cell r="D3639">
            <v>33</v>
          </cell>
          <cell r="E3639">
            <v>26.4</v>
          </cell>
          <cell r="F3639" t="str">
            <v>EMLURB</v>
          </cell>
        </row>
        <row r="3640">
          <cell r="A3640" t="str">
            <v/>
          </cell>
          <cell r="D3640">
            <v>0</v>
          </cell>
        </row>
        <row r="3641">
          <cell r="A3641" t="str">
            <v>20.07.080</v>
          </cell>
          <cell r="B3641" t="str">
            <v>REPOSICAO DE PAVIMENTO COM PARALELEPIPEDOS GRANITICOS - ( TAPA BURACO ) ASSENTADOS SOBRE MISTURA DE CIMENTO E AREIA NO TRACO 1 6 COM 6 CM DE ESPESSURA, E REJUNTADOS COM ARGAMASSA DE CIMENTO E AREIA 1 2 ( AREA TOTAL POR RUA INFERIOR OU IGUAL A 30 M2 ).</v>
          </cell>
          <cell r="C3641" t="str">
            <v>m2</v>
          </cell>
          <cell r="D3641">
            <v>39.587500000000006</v>
          </cell>
          <cell r="E3641">
            <v>31.67</v>
          </cell>
          <cell r="F3641" t="str">
            <v>EMLURB</v>
          </cell>
        </row>
        <row r="3642">
          <cell r="A3642" t="str">
            <v/>
          </cell>
          <cell r="D3642">
            <v>0</v>
          </cell>
        </row>
        <row r="3643">
          <cell r="A3643" t="str">
            <v>20.07.090</v>
          </cell>
          <cell r="B3643" t="str">
            <v>PAVIMENTO COM PARALELEPIPEDOS GRANITICOS COM REJUNTE ASFALTICO, SOBRE COLCHAO DE AREIA DE 10 CM DE ESPESSURA ( METODO BRIPAR ).</v>
          </cell>
          <cell r="C3643" t="str">
            <v>m2</v>
          </cell>
          <cell r="D3643">
            <v>55.199999999999996</v>
          </cell>
          <cell r="E3643">
            <v>44.16</v>
          </cell>
          <cell r="F3643" t="str">
            <v>EMLURB</v>
          </cell>
        </row>
        <row r="3644">
          <cell r="A3644" t="str">
            <v/>
          </cell>
          <cell r="D3644">
            <v>0</v>
          </cell>
        </row>
        <row r="3645">
          <cell r="A3645" t="str">
            <v>20.07.100</v>
          </cell>
          <cell r="B3645" t="str">
            <v>PAVIMENTO COM PARALELEPIPEDOS GRANITICOS ( TAPA BURACO ) , COM REJUNTE ASFALTICO, SOBRE COLCHAO DE AREIA DE 10 CM DE ESPESSURA ( METODO BRIPAR ), ( AREA TOTAL POR RUA INFERIOR OU IGUAL A 30 M2 )</v>
          </cell>
          <cell r="C3645" t="str">
            <v>m2</v>
          </cell>
          <cell r="D3645">
            <v>64.574999999999989</v>
          </cell>
          <cell r="E3645">
            <v>51.66</v>
          </cell>
          <cell r="F3645" t="str">
            <v>EMLURB</v>
          </cell>
        </row>
        <row r="3646">
          <cell r="A3646" t="str">
            <v/>
          </cell>
          <cell r="D3646">
            <v>0</v>
          </cell>
        </row>
        <row r="3647">
          <cell r="A3647" t="str">
            <v>20.08.030</v>
          </cell>
          <cell r="B3647" t="str">
            <v>PAVIMENTO SOBRE BASE JA EXECUTADA COM BLOCOS PRE-MOLDADOS COM 6,5 CM DE ESPESSURA (TIPO BLOKRET OU SIMILAR ), ASSENTADOS SOBRE COLCHAO DE AREIA DE 5 CM, INCLUSIVE REJUNTAMENTO COM ASFALTO.</v>
          </cell>
          <cell r="C3647" t="str">
            <v>m2</v>
          </cell>
          <cell r="D3647">
            <v>40.700000000000003</v>
          </cell>
          <cell r="E3647">
            <v>32.56</v>
          </cell>
          <cell r="F3647" t="str">
            <v>EMLURB</v>
          </cell>
        </row>
        <row r="3648">
          <cell r="A3648" t="str">
            <v/>
          </cell>
          <cell r="D3648">
            <v>0</v>
          </cell>
        </row>
        <row r="3649">
          <cell r="A3649" t="str">
            <v>20.08.040</v>
          </cell>
          <cell r="B3649" t="str">
            <v>PAVIMENTO SOBRE BASE JA EXECUTADA COM BLOCOS PRE-MOLDADOS COM 8,0 CM DE ESPESSURA (TIPO BLOKRET OU SIMILAR ), ASSENTADOS SOBRE COLCHAO DE AREIA DE 5 CM, INCLUSIVE REJUNTAMENTO COM ASFALTO.</v>
          </cell>
          <cell r="C3649" t="str">
            <v>m2</v>
          </cell>
          <cell r="D3649">
            <v>50.199999999999996</v>
          </cell>
          <cell r="E3649">
            <v>40.159999999999997</v>
          </cell>
          <cell r="F3649" t="str">
            <v>EMLURB</v>
          </cell>
        </row>
        <row r="3650">
          <cell r="A3650" t="str">
            <v/>
          </cell>
          <cell r="D3650">
            <v>0</v>
          </cell>
        </row>
        <row r="3651">
          <cell r="A3651" t="str">
            <v>20.08.050</v>
          </cell>
          <cell r="B3651" t="str">
            <v>PAVIMENTO SOBRE BASE JA EXECUTADA COM BLOCOS PRE-MOLDADOS COM 10 CM DE ESPESSURA (TIPO BLOKRET OU SIMILAR ), ASSENTADOS SOBRE COLCHAO DE AREIA DE 5 CM, INCLUSIVE REJUNTAMENTO COM ASFALTO.</v>
          </cell>
          <cell r="C3651" t="str">
            <v>m2</v>
          </cell>
          <cell r="D3651">
            <v>56.449999999999996</v>
          </cell>
          <cell r="E3651">
            <v>45.16</v>
          </cell>
          <cell r="F3651" t="str">
            <v>EMLURB</v>
          </cell>
        </row>
        <row r="3652">
          <cell r="A3652" t="str">
            <v/>
          </cell>
          <cell r="D3652">
            <v>0</v>
          </cell>
        </row>
        <row r="3653">
          <cell r="A3653" t="str">
            <v>20.08.060</v>
          </cell>
          <cell r="B3653" t="str">
            <v>REPOSICAO DE BLOCOS PRE-MOLDADOS ( TIPO BLOKRET OU SIMILAR ) , INCLUSIVE REJUNTAMENTO COM ASFALTO.</v>
          </cell>
          <cell r="C3653" t="str">
            <v>m2</v>
          </cell>
          <cell r="D3653">
            <v>12.575000000000001</v>
          </cell>
          <cell r="E3653">
            <v>10.06</v>
          </cell>
          <cell r="F3653" t="str">
            <v>EMLURB</v>
          </cell>
        </row>
        <row r="3654">
          <cell r="A3654" t="str">
            <v/>
          </cell>
          <cell r="D3654">
            <v>0</v>
          </cell>
        </row>
        <row r="3655">
          <cell r="A3655" t="str">
            <v>20.08.070</v>
          </cell>
          <cell r="B3655" t="str">
            <v>FORNECIMENTO E EXECUÇÃO PAVIMENTAÇÃO EM BLOCO INTERTRAVADO DE CONCRETO, LINHA PAVER, COR NATURAL, DIMENSÕES 20X10X6CM, FAB: ACINOL OU SIMILAR, ASSENTADO SOBRE COLCHÃO DE AREIA ESP.5CM E JUNTAS PREENCHIDAS COM AREIA</v>
          </cell>
          <cell r="C3655" t="str">
            <v>m2</v>
          </cell>
          <cell r="D3655">
            <v>34.549999999999997</v>
          </cell>
          <cell r="E3655">
            <v>27.64</v>
          </cell>
          <cell r="F3655" t="str">
            <v>SEDUC</v>
          </cell>
        </row>
        <row r="3656">
          <cell r="A3656" t="str">
            <v/>
          </cell>
          <cell r="D3656">
            <v>0</v>
          </cell>
        </row>
        <row r="3657">
          <cell r="A3657" t="str">
            <v>20.08.071</v>
          </cell>
          <cell r="B3657" t="str">
            <v>FORNECIMENTO E EXECUÇÃO PAVIMENTAÇÃO EM BLOCO INTERTRAVADO DE CONCRETO, LINHA PAVER, COR VERMELHA, DIMENSÕES 20X10X6CM, FAB: ACINOL OU SIMILAR, ASSENTADO SOBRE COLCHÃO DE AREIA E JUNTAS PREENCHIDAS COM AREIA.</v>
          </cell>
          <cell r="C3657" t="str">
            <v>m2</v>
          </cell>
          <cell r="D3657">
            <v>44.362500000000004</v>
          </cell>
          <cell r="E3657">
            <v>35.49</v>
          </cell>
          <cell r="F3657" t="str">
            <v>SEDUC</v>
          </cell>
        </row>
        <row r="3658">
          <cell r="A3658" t="str">
            <v/>
          </cell>
          <cell r="D3658">
            <v>0</v>
          </cell>
        </row>
        <row r="3659">
          <cell r="A3659" t="str">
            <v>20.09.010</v>
          </cell>
          <cell r="B3659" t="str">
            <v>FORNECIMENTO E ASSENTAMENTO DE MEIO-FIO DE PEDRA GRANITICA, REJUNTADO COM ARGAMASSA DE CIMENTO E AREIA 1 2.</v>
          </cell>
          <cell r="C3659" t="str">
            <v>m</v>
          </cell>
          <cell r="D3659">
            <v>16.5625</v>
          </cell>
          <cell r="E3659">
            <v>13.25</v>
          </cell>
          <cell r="F3659" t="str">
            <v>EMLURB</v>
          </cell>
        </row>
        <row r="3660">
          <cell r="A3660" t="str">
            <v/>
          </cell>
          <cell r="D3660">
            <v>0</v>
          </cell>
        </row>
        <row r="3661">
          <cell r="A3661" t="str">
            <v>20.09.020</v>
          </cell>
          <cell r="B3661" t="str">
            <v>FORNECIMENTO E ASSENTAMENTO DE MEIO-FIO DE CONCRETO PARA PAVIMENTACAO PRENSADO (PADRAO DNER), REJUNTADO COM ARGAMASSA DE CIMENTO E A REIA 1 2.</v>
          </cell>
          <cell r="C3661" t="str">
            <v>m</v>
          </cell>
          <cell r="D3661">
            <v>20.9375</v>
          </cell>
          <cell r="E3661">
            <v>16.75</v>
          </cell>
          <cell r="F3661" t="str">
            <v>EMLURB</v>
          </cell>
        </row>
        <row r="3662">
          <cell r="A3662" t="str">
            <v/>
          </cell>
          <cell r="D3662">
            <v>0</v>
          </cell>
        </row>
        <row r="3663">
          <cell r="A3663" t="str">
            <v>20.09.021</v>
          </cell>
          <cell r="B3663" t="str">
            <v>FORNECIMENTO E ASSENTAMENTO DE MEIO-FIO DE CONCRETO PRE MOLDADO PARA JARDIM, DIMENSOES (1.00 X 0.20 X 0.075)M, REJUNTADO COM ARGAMASSA DE CIMENTO E AREIA 1 2.</v>
          </cell>
          <cell r="C3663" t="str">
            <v>m</v>
          </cell>
          <cell r="D3663">
            <v>14.55</v>
          </cell>
          <cell r="E3663">
            <v>11.64</v>
          </cell>
          <cell r="F3663" t="str">
            <v>EMLURB</v>
          </cell>
        </row>
        <row r="3664">
          <cell r="A3664" t="str">
            <v/>
          </cell>
          <cell r="D3664">
            <v>0</v>
          </cell>
        </row>
        <row r="3665">
          <cell r="A3665" t="str">
            <v>20.09.022</v>
          </cell>
          <cell r="B3665" t="str">
            <v>FORNECIMENTO E ASSENTAMENTO DE MEIO-FIO DE CONCRETO PRE MOLDADO,DIMENSOES (1.00 X 0.25 X 0.10)M, REJUNTADO COM ARGAMASSA DE CIMENTO E AREIA 1 2.</v>
          </cell>
          <cell r="C3665" t="str">
            <v>m</v>
          </cell>
          <cell r="D3665">
            <v>15.5625</v>
          </cell>
          <cell r="E3665">
            <v>12.45</v>
          </cell>
          <cell r="F3665" t="str">
            <v>EMLURB</v>
          </cell>
        </row>
        <row r="3666">
          <cell r="A3666" t="str">
            <v/>
          </cell>
          <cell r="D3666">
            <v>0</v>
          </cell>
        </row>
        <row r="3667">
          <cell r="A3667" t="str">
            <v>20.09.030</v>
          </cell>
          <cell r="B3667" t="str">
            <v>CONSTRUCAO DE LINHA D´AGUA COM PARALELEPIPEDOS GRANITICOS ASSENTADOS SOBRE MISTURA DE CIMENTO E AREIA NO TRACO 1 6 COM 6 CM DE ESPESSURA E REJUNTADOS COM ARGAMASSA DE CIMENTO E AREIA 1 2,INCLUSIVE BASE DE CONCRETO 1 4 8 COM 10 CM DE ESPESSURA.</v>
          </cell>
          <cell r="C3667" t="str">
            <v>m</v>
          </cell>
          <cell r="D3667">
            <v>18.824999999999999</v>
          </cell>
          <cell r="E3667">
            <v>15.06</v>
          </cell>
          <cell r="F3667" t="str">
            <v>EMLURB</v>
          </cell>
        </row>
        <row r="3668">
          <cell r="A3668" t="str">
            <v/>
          </cell>
          <cell r="D3668">
            <v>0</v>
          </cell>
        </row>
        <row r="3669">
          <cell r="A3669" t="str">
            <v>20.09.040</v>
          </cell>
          <cell r="B3669" t="str">
            <v>FORNEC.E ASSENT.DE MEIO-FIO DE PEDRA GRAN. REJUNTADO C/ ARG.DE CIM. E AREIA 1 2 E CONST.DE LINHA DAGUA DE PARALEL. ASSENTADOS SOBRE MISTURA DE CIM. E AREIA 1 6 C/6 CM DE ESP.E REJUNTADOS C/ ARG.DE CIM.E AREIA 1 2 ,INCLUSIVE BASE DE CONCRETO 1 4 8 C/ 10 CM</v>
          </cell>
          <cell r="C3669" t="str">
            <v>m</v>
          </cell>
          <cell r="D3669">
            <v>35.4</v>
          </cell>
          <cell r="E3669">
            <v>28.32</v>
          </cell>
          <cell r="F3669" t="str">
            <v>EMLURB</v>
          </cell>
        </row>
        <row r="3670">
          <cell r="A3670" t="str">
            <v/>
          </cell>
          <cell r="D3670">
            <v>0</v>
          </cell>
        </row>
        <row r="3671">
          <cell r="A3671" t="str">
            <v>20.09.050</v>
          </cell>
          <cell r="B3671" t="str">
            <v>REPOSICAO DE MEIO-FIO DE PEDRA GRANITICA OU DE CONCRETO , REJUNTADOS COM ARGAMASSA DE CIMENTO E AREIA NO TRACO 1 2.</v>
          </cell>
          <cell r="C3671" t="str">
            <v>m</v>
          </cell>
          <cell r="D3671">
            <v>6.5625</v>
          </cell>
          <cell r="E3671">
            <v>5.25</v>
          </cell>
          <cell r="F3671" t="str">
            <v>EMLURB</v>
          </cell>
        </row>
        <row r="3672">
          <cell r="A3672" t="str">
            <v/>
          </cell>
          <cell r="D3672">
            <v>0</v>
          </cell>
        </row>
        <row r="3673">
          <cell r="A3673" t="str">
            <v>20.09.060</v>
          </cell>
          <cell r="B3673" t="str">
            <v>REPOSICAO DE LINHA DAQUA DE PARALELEPIPEDOS GRANITICOS ASSENTADOS SOBRE MISTURA DE CIMENTO E AREIA NO TRACO 1 6 COM 6 CM DE ESPESSURA E REJUNTADOS COM ARGAMASSA DE CIMENTO E AREIA 1 2 , INCLUSIVE BASE DE CONCRETO 1 4 8 COM 10 CM DE ESPESSURA.</v>
          </cell>
          <cell r="C3673" t="str">
            <v>m</v>
          </cell>
          <cell r="D3673">
            <v>15.824999999999999</v>
          </cell>
          <cell r="E3673">
            <v>12.66</v>
          </cell>
          <cell r="F3673" t="str">
            <v>EMLURB</v>
          </cell>
        </row>
        <row r="3674">
          <cell r="A3674" t="str">
            <v/>
          </cell>
          <cell r="D3674">
            <v>0</v>
          </cell>
        </row>
        <row r="3675">
          <cell r="A3675" t="str">
            <v>20.09.070</v>
          </cell>
          <cell r="B3675" t="str">
            <v xml:space="preserve">REPOSICAO DE MEIO-FIO DE PEDRA GRANIT. OU DE CONCRETO , REJUNTADO COM ARG. DE CIM. E AREIA 1 2, E LINHA DAGUA DE PARALEL. ASSENT. SOBRE MIST. DE CIM. E AREIA 1 6 C/ 6 CM DE ESPESSURA E REJ. C/ ARG DE CIM. E AREIA 1 2,INCLUSIVE BASE DE CONC.1 4 8 C/ 10 CM </v>
          </cell>
          <cell r="C3675" t="str">
            <v>m</v>
          </cell>
          <cell r="D3675">
            <v>22.400000000000002</v>
          </cell>
          <cell r="E3675">
            <v>17.920000000000002</v>
          </cell>
          <cell r="F3675" t="str">
            <v>EMLURB</v>
          </cell>
        </row>
        <row r="3676">
          <cell r="A3676" t="str">
            <v/>
          </cell>
          <cell r="D3676">
            <v>0</v>
          </cell>
        </row>
        <row r="3677">
          <cell r="A3677" t="str">
            <v>21.00.000</v>
          </cell>
          <cell r="B3677" t="str">
            <v>DRENAGEM</v>
          </cell>
          <cell r="D3677">
            <v>0</v>
          </cell>
        </row>
        <row r="3678">
          <cell r="A3678" t="str">
            <v/>
          </cell>
          <cell r="D3678">
            <v>0</v>
          </cell>
        </row>
        <row r="3679">
          <cell r="A3679" t="str">
            <v>21.01.030</v>
          </cell>
          <cell r="B3679" t="str">
            <v>GRADE DE CONCRETO DE 0,30 X 0,95 M, INCLUSIVE ASSENTAMENTO E TRANSPORTE.</v>
          </cell>
          <cell r="C3679" t="str">
            <v>Un</v>
          </cell>
          <cell r="D3679">
            <v>63.612499999999997</v>
          </cell>
          <cell r="E3679">
            <v>50.89</v>
          </cell>
          <cell r="F3679" t="str">
            <v>EMLURB</v>
          </cell>
        </row>
        <row r="3680">
          <cell r="A3680" t="str">
            <v/>
          </cell>
          <cell r="D3680">
            <v>0</v>
          </cell>
        </row>
        <row r="3681">
          <cell r="A3681" t="str">
            <v>21.01.060</v>
          </cell>
          <cell r="B3681" t="str">
            <v>TAMPAO(TAMPA E CAIXILHO) DE CONCRETO C/0,60 M DE DIAMETRO, INCLUSIVE ASSENTAMENTO E TRANSPORTE (LOGOMARCA P.C.R)</v>
          </cell>
          <cell r="C3681" t="str">
            <v>Un</v>
          </cell>
          <cell r="D3681">
            <v>158.13750000000002</v>
          </cell>
          <cell r="E3681">
            <v>126.51</v>
          </cell>
          <cell r="F3681" t="str">
            <v>EMLURB</v>
          </cell>
        </row>
        <row r="3682">
          <cell r="A3682" t="str">
            <v/>
          </cell>
          <cell r="D3682">
            <v>0</v>
          </cell>
        </row>
        <row r="3683">
          <cell r="A3683" t="str">
            <v>21.01.070</v>
          </cell>
          <cell r="B3683" t="str">
            <v>TAMPA DE CONCRETO PARA TAMPAO COM 0,60 M DE DIAMETRO, INCLUSIVE ASSENTAMENTO E TRANSPORTE (LOGOMARCA P.C.R.)</v>
          </cell>
          <cell r="C3683" t="str">
            <v>Un</v>
          </cell>
          <cell r="D3683">
            <v>86.974999999999994</v>
          </cell>
          <cell r="E3683">
            <v>69.58</v>
          </cell>
          <cell r="F3683" t="str">
            <v>EMLURB</v>
          </cell>
        </row>
        <row r="3684">
          <cell r="A3684" t="str">
            <v/>
          </cell>
          <cell r="D3684">
            <v>0</v>
          </cell>
        </row>
        <row r="3685">
          <cell r="A3685" t="str">
            <v>21.01.080</v>
          </cell>
          <cell r="B3685" t="str">
            <v>SOBRETAMPA DE CONCRETO NAS DIMENSOES 0,60 X 0,60 X 0,08 M,INCLUSIVE ASSENTAMENTO E TRANSPORTE (LOGOMARCA P.C.R)</v>
          </cell>
          <cell r="C3685" t="str">
            <v>Un</v>
          </cell>
          <cell r="D3685">
            <v>65.525000000000006</v>
          </cell>
          <cell r="E3685">
            <v>52.42</v>
          </cell>
          <cell r="F3685" t="str">
            <v>EMLURB</v>
          </cell>
        </row>
        <row r="3686">
          <cell r="A3686" t="str">
            <v/>
          </cell>
          <cell r="D3686">
            <v>0</v>
          </cell>
        </row>
        <row r="3687">
          <cell r="A3687" t="str">
            <v>21.01.090</v>
          </cell>
          <cell r="B3687" t="str">
            <v>LEVANTAMENTO DE TAMPAO DE POCO DE VISITA EXISTENTE (ELEVACAO DA COTA DE NIVEL), DEVIDO A SERVICO DE RECAPEAMENTO ASFALTICO.</v>
          </cell>
          <cell r="C3687" t="str">
            <v>Un</v>
          </cell>
          <cell r="D3687">
            <v>46.3</v>
          </cell>
          <cell r="E3687">
            <v>37.04</v>
          </cell>
          <cell r="F3687" t="str">
            <v>EMLURB</v>
          </cell>
        </row>
        <row r="3688">
          <cell r="A3688" t="str">
            <v/>
          </cell>
          <cell r="D3688">
            <v>0</v>
          </cell>
        </row>
        <row r="3689">
          <cell r="A3689" t="str">
            <v>21.02.010</v>
          </cell>
          <cell r="B3689" t="str">
            <v>CONSTRUCAO DE CAIXA COLETORA,TIPO"COM GRADE", EM ALVENARIA DE 1 VEZ - TIJOLOS MACICOS PRENSADOS ( REF. DR-01-OBRAS RECIFE) NAS DIMENSOES INTERNAS DE 0,25 X 0,85 X 1,00 M, INCLUSIVE ESCAVACAO, REATERRO COMPACTADO E REMOCAO DO MATERIAL EXCEDENTE ( SEM A GRA</v>
          </cell>
          <cell r="C3689" t="str">
            <v>Un</v>
          </cell>
          <cell r="D3689">
            <v>426.47500000000002</v>
          </cell>
          <cell r="E3689">
            <v>341.18</v>
          </cell>
          <cell r="F3689" t="str">
            <v>EMLURB</v>
          </cell>
        </row>
        <row r="3690">
          <cell r="A3690" t="str">
            <v/>
          </cell>
          <cell r="D3690">
            <v>0</v>
          </cell>
        </row>
        <row r="3691">
          <cell r="A3691" t="str">
            <v>21.02.020</v>
          </cell>
          <cell r="B3691" t="str">
            <v>CONTRUCAO DE CAIXA COLETORA, TIPO COM GAVETA, EM ALVENARIA DE 1 VEZ DE TIJOLOS MACICOS PRENSADOS (REF. DR-03-OBRAS RECIFE) NAS DIM. INTERNAS 0,25X 0,90X 1,00 M ,INCLUSIVE ESCAVACAO,REATERRO COMPACTADO E REMOCAO DO MATERIAL EXCEDENTE (C/ TAMPA DE CONCRETO)</v>
          </cell>
          <cell r="C3691" t="str">
            <v>Un</v>
          </cell>
          <cell r="D3691">
            <v>723.33749999999998</v>
          </cell>
          <cell r="E3691">
            <v>578.66999999999996</v>
          </cell>
          <cell r="F3691" t="str">
            <v>EMLURB</v>
          </cell>
        </row>
        <row r="3692">
          <cell r="A3692" t="str">
            <v/>
          </cell>
          <cell r="D3692">
            <v>0</v>
          </cell>
        </row>
        <row r="3693">
          <cell r="A3693" t="str">
            <v>21.02.030</v>
          </cell>
          <cell r="B3693" t="str">
            <v>CONTRUCAO DE CAIXA COLETORA, TIPO COM GAVETA, EM ALVENARIA DE 1 VEZ DE TIJOLOS MACICOS PRENSADOS (REF. DR-06-OBRAS RECIFE) NAS DIM. INTERNAS 0,8 X 0,8 X 0,90 M ,INCLUSIVE ESCAVACAO,REATERRO COMPACTADO E REMOCAO DO MAT. EXCEDENTE ( C/ SOBRETAMPA DE CONC.).</v>
          </cell>
          <cell r="C3693" t="str">
            <v>Un</v>
          </cell>
          <cell r="D3693">
            <v>971.96250000000009</v>
          </cell>
          <cell r="E3693">
            <v>777.57</v>
          </cell>
          <cell r="F3693" t="str">
            <v>EMLURB</v>
          </cell>
        </row>
        <row r="3694">
          <cell r="A3694" t="str">
            <v/>
          </cell>
          <cell r="D3694">
            <v>0</v>
          </cell>
        </row>
        <row r="3695">
          <cell r="A3695" t="str">
            <v>21.03.060</v>
          </cell>
          <cell r="B3695" t="str">
            <v>CONSTRUCAO DE POCO DE VISITA EM ALVENARIA DE 1 VEZ-TIJOLOS MACICOS PRENSADOS (REF.DR-05-OBRAS RECIFE) NAS DIMENSOES INTERNAS 1,00 X 1,00 X 1,50 M, INCLUSIVE ESCAVACAO, REATERRO COMPACTADO E REMOCAO DO MATERIAL EXCEDENTE ( SEM O TAMPAO).</v>
          </cell>
          <cell r="C3695" t="str">
            <v>Un</v>
          </cell>
          <cell r="D3695">
            <v>1674.4124999999999</v>
          </cell>
          <cell r="E3695">
            <v>1339.53</v>
          </cell>
          <cell r="F3695" t="str">
            <v>EMLURB</v>
          </cell>
        </row>
        <row r="3696">
          <cell r="A3696" t="str">
            <v/>
          </cell>
          <cell r="D3696">
            <v>0</v>
          </cell>
        </row>
        <row r="3697">
          <cell r="A3697" t="str">
            <v>21.03.070</v>
          </cell>
          <cell r="B3697" t="str">
            <v>CONST. DE POCO DE VISITA EM ALVEN. DE 1 VEZ DE TIJOLOS MACICOS PRENSADOS (REF.DR-05-OBRAS RECIFE) NAS DIMENSOES INTERNAS 1,2X1,2X1,5 M, INCLUSIVE ESCAVACAO, REATERRO COMPACTADO E REMOCAO DO MATERIAL EXCEDENTE (SEM O TAMPAO).</v>
          </cell>
          <cell r="C3697" t="str">
            <v>Un</v>
          </cell>
          <cell r="D3697">
            <v>1952.7625</v>
          </cell>
          <cell r="E3697">
            <v>1562.21</v>
          </cell>
          <cell r="F3697" t="str">
            <v>EMLURB</v>
          </cell>
        </row>
        <row r="3698">
          <cell r="A3698" t="str">
            <v/>
          </cell>
          <cell r="D3698">
            <v>0</v>
          </cell>
        </row>
        <row r="3699">
          <cell r="A3699" t="str">
            <v>21.03.080</v>
          </cell>
          <cell r="B3699" t="str">
            <v>CONSTRUCAO DE POCO DE VISITA EM ALVENARIA DE 1 VEZ DE TIJOLOS MACICOS PRENSADOS ( REF.DR-05-OBRAS RECIFE) NAS DIMENSOES INTERNAS 1,5 X 1,5 X 2,0 M INCLUSIVE ESCAVACAO,REATERRO COMPACTADO E REMOCAO DO MATERIAL EXCEDENTE ( SEM O TAMPAO ).</v>
          </cell>
          <cell r="C3699" t="str">
            <v>Un</v>
          </cell>
          <cell r="D3699">
            <v>2776.35</v>
          </cell>
          <cell r="E3699">
            <v>2221.08</v>
          </cell>
          <cell r="F3699" t="str">
            <v>EMLURB</v>
          </cell>
        </row>
        <row r="3700">
          <cell r="A3700" t="str">
            <v/>
          </cell>
          <cell r="D3700">
            <v>0</v>
          </cell>
        </row>
        <row r="3701">
          <cell r="A3701" t="str">
            <v>21.03.090</v>
          </cell>
          <cell r="B3701" t="str">
            <v>CONST. DE POCO DE VISITA EM ALVEN. DE 1 VEZ DE TIJOLOS MACICOS PRENSADOS (REF.DR-05-OBRAS RECIFE) NAS DIMENSOES INTERNAS 1,8X1,8X2,5 M, INCLUSIVE ESCAVACAO, REATERRO COMPACTADO E REMOCAO DO MATERIAL EXCEDENTE (SEM O TAMPAO).</v>
          </cell>
          <cell r="C3701" t="str">
            <v>Un</v>
          </cell>
          <cell r="D3701">
            <v>4287.2250000000004</v>
          </cell>
          <cell r="E3701">
            <v>3429.78</v>
          </cell>
          <cell r="F3701" t="str">
            <v>EMLURB</v>
          </cell>
        </row>
        <row r="3702">
          <cell r="A3702" t="str">
            <v/>
          </cell>
          <cell r="D3702">
            <v>0</v>
          </cell>
        </row>
        <row r="3703">
          <cell r="A3703" t="str">
            <v>21.03.100</v>
          </cell>
          <cell r="B3703" t="str">
            <v>CONST. DE POCO DE VISITA EM ALVEN. DE 1 VEZ DE TIJOLOS MACICOS PRENSADOS (REF.DR-05-OBRAS RECIFE ) NAS DIMENSOES INTERNAS 2,2 X 2,2 X 2,5 M INCLUSIVE ESCAVACAO,REATERRO COMPACTADO E REMOCAO DO MATERIAL EXCEDENTE ( SEM O TAMPAO ).</v>
          </cell>
          <cell r="C3703" t="str">
            <v>Un</v>
          </cell>
          <cell r="D3703">
            <v>5503.7625000000007</v>
          </cell>
          <cell r="E3703">
            <v>4403.01</v>
          </cell>
          <cell r="F3703" t="str">
            <v>EMLURB</v>
          </cell>
        </row>
        <row r="3704">
          <cell r="A3704" t="str">
            <v/>
          </cell>
          <cell r="D3704">
            <v>0</v>
          </cell>
        </row>
        <row r="3705">
          <cell r="A3705" t="str">
            <v>21.03.110</v>
          </cell>
          <cell r="B3705" t="str">
            <v>CONST. DE POCO DE VISITA, TIPO C/ GAVETA, EM ALVEN.DE 1 VEZ DE TIJ. MACICOS PRENSADOS (REF DR-02-OBRAS RECIFE ) NAS DIMENSOES INTERNAS 1,0 X 1,0 X 1,5 M,INCLUSIVE ESCAVACAO,REATERRO COMPACTADO E REMOCAO DO MATERIAL EXCEDENTE (COM SOBRETAMPA DE CONCRETO).</v>
          </cell>
          <cell r="C3705" t="str">
            <v>Un</v>
          </cell>
          <cell r="D3705">
            <v>1726.45</v>
          </cell>
          <cell r="E3705">
            <v>1381.16</v>
          </cell>
          <cell r="F3705" t="str">
            <v>EMLURB</v>
          </cell>
        </row>
        <row r="3706">
          <cell r="A3706" t="str">
            <v/>
          </cell>
          <cell r="D3706">
            <v>0</v>
          </cell>
        </row>
        <row r="3707">
          <cell r="A3707" t="str">
            <v>21.03.120</v>
          </cell>
          <cell r="B3707" t="str">
            <v>CONST. DE POCO DE VISITA, TIPO C/ GAVETA, EM ALVENARIA DE 1 VEZ DE TIJ. MACICOS PRENSADOS (REF.DR-02-OBRAS RECIFE) NAS DIMENSOES INTERNAS 1,2 X 1,2 X 1,5 M, INCLUSIVE ESCAVACAO, REATERRO COMPACTADO E REMOCAO DO MATERIAL EXCEDENTE (COM SOBRETAMPA DE CONCRE</v>
          </cell>
          <cell r="C3707" t="str">
            <v>Un</v>
          </cell>
          <cell r="D3707">
            <v>1985.8875</v>
          </cell>
          <cell r="E3707">
            <v>1588.71</v>
          </cell>
          <cell r="F3707" t="str">
            <v>EMLURB</v>
          </cell>
        </row>
        <row r="3708">
          <cell r="A3708" t="str">
            <v/>
          </cell>
          <cell r="D3708">
            <v>0</v>
          </cell>
        </row>
        <row r="3709">
          <cell r="A3709" t="str">
            <v>21.03.130</v>
          </cell>
          <cell r="B3709" t="str">
            <v>CONST. DE POCO DE VISITA, TIPO C/ GAVETA, EM ALVENARIA DE 1 VEZ DE TIJ. MACICOS PRENSADOS (REF.DR-02-OBRAS RECIFE) NAS DIMENSOES INTERNAS 1,5X1,5X2,0 M, INCLUSIVE ESCAVACAO, REATERRO COMPACTADO E REMOCAO DO MATERIAL EXCEDENTE (COM SOBRETAMPA DE CONCRETO).</v>
          </cell>
          <cell r="C3709" t="str">
            <v>Un</v>
          </cell>
          <cell r="D3709">
            <v>3040.6625000000004</v>
          </cell>
          <cell r="E3709">
            <v>2432.5300000000002</v>
          </cell>
          <cell r="F3709" t="str">
            <v>EMLURB</v>
          </cell>
        </row>
        <row r="3710">
          <cell r="A3710" t="str">
            <v/>
          </cell>
          <cell r="D3710">
            <v>0</v>
          </cell>
        </row>
        <row r="3711">
          <cell r="A3711" t="str">
            <v>21.03.140</v>
          </cell>
          <cell r="B3711" t="str">
            <v>CONST. DE POCO DE VISITA, TIPO C/ GAVETA, EM ALVENARIA DE 1 VEZ DE TIJ. MACICOS PRENSADOS (REF.DR-02-OBRAS RECIFE) NAS DIMENSOES INTERNAS 1,8X1,8X2,5 M, INCLUSIVE ESCAVACAO, REATERRO COMPACTADO E REMOCAO DO MATERIAL EXCEDENTE (COM SOBRETAMPA DE CONCRETO).</v>
          </cell>
          <cell r="C3711" t="str">
            <v>Un</v>
          </cell>
          <cell r="D3711">
            <v>4147.05</v>
          </cell>
          <cell r="E3711">
            <v>3317.64</v>
          </cell>
          <cell r="F3711" t="str">
            <v>EMLURB</v>
          </cell>
        </row>
        <row r="3712">
          <cell r="A3712" t="str">
            <v/>
          </cell>
          <cell r="D3712">
            <v>0</v>
          </cell>
        </row>
        <row r="3713">
          <cell r="A3713" t="str">
            <v>21.03.150</v>
          </cell>
          <cell r="B3713" t="str">
            <v>CONST. DE POCO DE VISITA, TIPO C/ GRADE, EM ALVENARIA DE 1 VEZ DE TIJ. MACICOS PRENSADOS (REF.DR-04-OBRAS RECIFE) NAS DIMENSOES INTERNAS 1,0X1,0X1,5 M, INCLUSIVE ESCAVACAO, REATERRO COMPACTADO E REMOCAO DO MATERIAL EXCEDENTE (C/ SOBRETAMPA DE CONCRETO E S</v>
          </cell>
          <cell r="C3713" t="str">
            <v>Un</v>
          </cell>
          <cell r="D3713">
            <v>2043.5749999999998</v>
          </cell>
          <cell r="E3713">
            <v>1634.86</v>
          </cell>
          <cell r="F3713" t="str">
            <v>EMLURB</v>
          </cell>
        </row>
        <row r="3714">
          <cell r="A3714" t="str">
            <v/>
          </cell>
          <cell r="D3714">
            <v>0</v>
          </cell>
        </row>
        <row r="3715">
          <cell r="A3715" t="str">
            <v>21.03.160</v>
          </cell>
          <cell r="B3715" t="str">
            <v>CONST. DE POCO DE VISITA, TIPO C/ GRADE, EM ALVENARIA DE 1 VEZ DE TIJ. MACICOS PRENSADOS (REF.DR-04-OBRAS RECIFE) NAS DIMENSOES INTERNAS 1,2X1,2X1,5 M, INCLUSIVE ESCAVACAO, REATERRO COMPACTADO E REMOCAO DO MATERIAL EXCEDENTE (C/ SOBRETAMPA DE CONCRETO E S</v>
          </cell>
          <cell r="C3715" t="str">
            <v>Un</v>
          </cell>
          <cell r="D3715">
            <v>2236.25</v>
          </cell>
          <cell r="E3715">
            <v>1789</v>
          </cell>
          <cell r="F3715" t="str">
            <v>EMLURB</v>
          </cell>
        </row>
        <row r="3716">
          <cell r="A3716" t="str">
            <v/>
          </cell>
          <cell r="D3716">
            <v>0</v>
          </cell>
        </row>
        <row r="3717">
          <cell r="A3717" t="str">
            <v>21.03.170</v>
          </cell>
          <cell r="B3717" t="str">
            <v>CONST. DE POCO DE VISITA, TIPO C/ GRADE, EM ALVENARIA DE 1 VEZ DE TIJ. MACICOS PRENSADOS (REF.DR-04-OBRAS RECIFE) NAS DIMENSOES INTERNAS 1,5X1,5X2,0 M, INCLUSIVE ESCAVACAO, REATERRO COMPACTADO E REMOCAO DO MATERIAL EXCEDENTE (C/ SOBRETAMPA DE CONCRETO E S</v>
          </cell>
          <cell r="C3717" t="str">
            <v>Un</v>
          </cell>
          <cell r="D3717">
            <v>3513.2375000000002</v>
          </cell>
          <cell r="E3717">
            <v>2810.59</v>
          </cell>
          <cell r="F3717" t="str">
            <v>EMLURB</v>
          </cell>
        </row>
        <row r="3718">
          <cell r="A3718" t="str">
            <v/>
          </cell>
          <cell r="D3718">
            <v>0</v>
          </cell>
        </row>
        <row r="3719">
          <cell r="A3719" t="str">
            <v>21.03.180</v>
          </cell>
          <cell r="B3719" t="str">
            <v>CONST. DE POCO DE VISITA, TIPO C/ GRADE, EM ALVENARIA DE 1 VEZ DE TIJ. MACICOS PRENSADOS (REF.DR-04-OBRAS RECIFE) NAS DIMENSOES INTERNAS 1,8X1,8X2,5 M, INCLUSIVE ESCAVACAO, REATERRO COMPACTADO E REMOCAO DO MATERIAL EXCEDENTE (C/ SOBRETAMPA DE CONCRETO E S</v>
          </cell>
          <cell r="C3719" t="str">
            <v>Un</v>
          </cell>
          <cell r="D3719">
            <v>4730.9249999999993</v>
          </cell>
          <cell r="E3719">
            <v>3784.74</v>
          </cell>
          <cell r="F3719" t="str">
            <v>EMLURB</v>
          </cell>
        </row>
        <row r="3720">
          <cell r="A3720" t="str">
            <v/>
          </cell>
          <cell r="D3720">
            <v>0</v>
          </cell>
        </row>
        <row r="3721">
          <cell r="A3721" t="str">
            <v>21.04.030</v>
          </cell>
          <cell r="B3721" t="str">
            <v>ENSECADEIRA COM PRANCHOES DE MADEIRA DE LEI DE 3 X 6 POLEGADAS E QUADROS UTILIZANDO LONGARINAS DE MADEIRA DE 3 X 5 POLEGADAS, INCLUSIVE POSTERIOR RETIRADA.(AREA NAO CRAVADA).</v>
          </cell>
          <cell r="C3721" t="str">
            <v>m2</v>
          </cell>
          <cell r="D3721">
            <v>81.8</v>
          </cell>
          <cell r="E3721">
            <v>65.44</v>
          </cell>
          <cell r="F3721" t="str">
            <v>EMLURB</v>
          </cell>
        </row>
        <row r="3722">
          <cell r="A3722" t="str">
            <v/>
          </cell>
          <cell r="D3722">
            <v>0</v>
          </cell>
        </row>
        <row r="3723">
          <cell r="A3723" t="str">
            <v>21.04.035</v>
          </cell>
          <cell r="B3723" t="str">
            <v>ENSECADEIRA COM PRANCHOES DE MADEIRA DE LEI COM 3 X 6 POLEGADAS E QUADROS UTILIZANDO LONGARINAS DE MADEIRA DE 3 X 5 POLEGADAS, INCLUSIVE POSTERIOR RETIRADA. (AREA CRAVADA).</v>
          </cell>
          <cell r="C3723" t="str">
            <v>m2</v>
          </cell>
          <cell r="D3723">
            <v>107.7375</v>
          </cell>
          <cell r="E3723">
            <v>86.19</v>
          </cell>
          <cell r="F3723" t="str">
            <v>EMLURB</v>
          </cell>
        </row>
        <row r="3724">
          <cell r="A3724" t="str">
            <v/>
          </cell>
          <cell r="D3724">
            <v>0</v>
          </cell>
        </row>
        <row r="3725">
          <cell r="A3725" t="str">
            <v>21.04.040</v>
          </cell>
          <cell r="B3725" t="str">
            <v>ESCORAMENTO DE VALAS COM PRANCHOES METALICOS E QUADROS UTILIZANDO LONGARINAS DE MADEIRA DE 3 X 5 POL. ,INCLUSIVE POSTERIOR RETIRADA ( AREA CRAVADA ).</v>
          </cell>
          <cell r="C3725" t="str">
            <v>m2</v>
          </cell>
          <cell r="D3725">
            <v>34.449999999999996</v>
          </cell>
          <cell r="E3725">
            <v>27.56</v>
          </cell>
          <cell r="F3725" t="str">
            <v>EMLURB</v>
          </cell>
        </row>
        <row r="3726">
          <cell r="A3726" t="str">
            <v/>
          </cell>
          <cell r="D3726">
            <v>0</v>
          </cell>
        </row>
        <row r="3727">
          <cell r="A3727" t="str">
            <v>21.04.050</v>
          </cell>
          <cell r="B3727" t="str">
            <v>ESCORAMENTO DE VALAS COM PRANCHOES METALICOS E QUADROS UTILIZANDO LONGARINAS DE MADEIRA DE 3 X 5 POL., INCLUSIVE POSTERIOR RETIRADA ( AREA NAO CRAVADA ).</v>
          </cell>
          <cell r="C3727" t="str">
            <v>m2</v>
          </cell>
          <cell r="D3727">
            <v>22.524999999999999</v>
          </cell>
          <cell r="E3727">
            <v>18.02</v>
          </cell>
          <cell r="F3727" t="str">
            <v>EMLURB</v>
          </cell>
        </row>
        <row r="3728">
          <cell r="A3728" t="str">
            <v/>
          </cell>
          <cell r="D3728">
            <v>0</v>
          </cell>
        </row>
        <row r="3729">
          <cell r="A3729" t="str">
            <v>21.04.060</v>
          </cell>
          <cell r="B3729" t="str">
            <v>ESCORAMENTO DESCONTINUO DE VALAS.</v>
          </cell>
          <cell r="C3729" t="str">
            <v>m2</v>
          </cell>
          <cell r="D3729">
            <v>24.824999999999999</v>
          </cell>
          <cell r="E3729">
            <v>19.86</v>
          </cell>
          <cell r="F3729" t="str">
            <v>EMLURB</v>
          </cell>
        </row>
        <row r="3730">
          <cell r="A3730" t="str">
            <v/>
          </cell>
          <cell r="D3730">
            <v>0</v>
          </cell>
        </row>
        <row r="3731">
          <cell r="A3731" t="str">
            <v>21.04.070</v>
          </cell>
          <cell r="B3731" t="str">
            <v>CONSTRUCAO DE ENSECADEIRA DUPLA EM CHAPA DE MADEIRA COMP. RESINADA DE 12 MM DE ESPESSURA COM AFASTAMENTO INTERNO DE 30 CM, ESCORADA EM ESTRONCAS CRAVADAS A CADA 1,0 M, COSTELAMENTO COM BARROTES DE 3 X 3 POL.E PREENCHIDA COM MAT. ARGILOSO, INCLUSIVE POSTER</v>
          </cell>
          <cell r="C3731" t="str">
            <v>m2</v>
          </cell>
          <cell r="D3731">
            <v>37.712500000000006</v>
          </cell>
          <cell r="E3731">
            <v>30.17</v>
          </cell>
          <cell r="F3731" t="str">
            <v>EMLURB</v>
          </cell>
        </row>
        <row r="3732">
          <cell r="A3732" t="str">
            <v/>
          </cell>
          <cell r="D3732">
            <v>0</v>
          </cell>
        </row>
        <row r="3733">
          <cell r="A3733" t="str">
            <v>21.05.010</v>
          </cell>
          <cell r="B3733" t="str">
            <v>ESGOTAMENTO DE ÁGUA COM BOMBA À GASOLINA DE 3,4 HP, INCLUSIVE 10 METROS DE MANGOTE DE 2" COM COMBUSTÍVEL.</v>
          </cell>
          <cell r="C3733" t="str">
            <v>m</v>
          </cell>
          <cell r="D3733">
            <v>4.3625000000000007</v>
          </cell>
          <cell r="E3733">
            <v>3.49</v>
          </cell>
          <cell r="F3733" t="str">
            <v>EMLURB</v>
          </cell>
        </row>
        <row r="3734">
          <cell r="A3734" t="str">
            <v/>
          </cell>
          <cell r="D3734">
            <v>0</v>
          </cell>
        </row>
        <row r="3735">
          <cell r="A3735" t="str">
            <v>21.05.020</v>
          </cell>
          <cell r="B3735" t="str">
            <v>ESGOTAMENTO DE AGUA COM BOMBA ELETRICA SUBMERSA, POT 4 CV, INCLUSIVE 10 METROS DE MANGOTE DE 3".</v>
          </cell>
          <cell r="C3735" t="str">
            <v>m3</v>
          </cell>
          <cell r="D3735">
            <v>0.16250000000000001</v>
          </cell>
          <cell r="E3735">
            <v>0.13</v>
          </cell>
          <cell r="F3735" t="str">
            <v>EMLURB</v>
          </cell>
        </row>
        <row r="3736">
          <cell r="A3736" t="str">
            <v/>
          </cell>
          <cell r="D3736">
            <v>0</v>
          </cell>
        </row>
        <row r="3737">
          <cell r="A3737" t="str">
            <v>21.06.010</v>
          </cell>
          <cell r="B3737" t="str">
            <v>GALERIA DE TUBOS DE CONCRETO C2-0,20 M DE DIAMETRO, INCLUSIVE ESCAVACAO MANUAL DAS VALAS ATE 1,50 M DE PROFUNDIDADE, REATERRO COMPACTADO, REMOCAO DO MATERIAL EXCEDENTE E AINDA FORNECIMENTO E ASSENTAMENTO DOS TUBOS.</v>
          </cell>
          <cell r="C3737" t="str">
            <v>m</v>
          </cell>
          <cell r="D3737">
            <v>40.799999999999997</v>
          </cell>
          <cell r="E3737">
            <v>32.64</v>
          </cell>
          <cell r="F3737" t="str">
            <v>EMLURB</v>
          </cell>
        </row>
        <row r="3738">
          <cell r="A3738" t="str">
            <v/>
          </cell>
          <cell r="D3738">
            <v>0</v>
          </cell>
        </row>
        <row r="3739">
          <cell r="A3739" t="str">
            <v>21.06.020</v>
          </cell>
          <cell r="B3739" t="str">
            <v>GALERIA DE TUBOS DE CONCRETO C2-0,20 M DE DIAMETRO, INCLUSIVE ESCAVACAO MANUAL DAS VALAS ATE 1,50 M DE PROFUNDIDADE, REATERRO COMPACTADO , REMOCAO DO MATERIAL EXCEDENTE E AINDA FORNECIMENTO E ASSENTAMENTO DOS TUBOS-(SERVICO NOTURNO).</v>
          </cell>
          <cell r="C3739" t="str">
            <v>m</v>
          </cell>
          <cell r="D3739">
            <v>46</v>
          </cell>
          <cell r="E3739">
            <v>36.799999999999997</v>
          </cell>
          <cell r="F3739" t="str">
            <v>EMLURB</v>
          </cell>
        </row>
        <row r="3740">
          <cell r="A3740" t="str">
            <v/>
          </cell>
          <cell r="D3740">
            <v>0</v>
          </cell>
        </row>
        <row r="3741">
          <cell r="A3741" t="str">
            <v>21.06.030</v>
          </cell>
          <cell r="B3741" t="str">
            <v>GALERIA DE TUBOS DE CONCRETO C2-0,20 M DE DIAMETRO, INCLUSIVE ESCAVACAO MECANICA DAS VALAS ATE 1,50 M DE PROFUNDIDADE, REATERRO COMPACTADO , REMOCAO DO MATERIAL EXCEDENTE E AINDA FORNECIMENTO E ASSENTAMENTO DOS TUBOS.</v>
          </cell>
          <cell r="C3741" t="str">
            <v>m</v>
          </cell>
          <cell r="D3741">
            <v>35.625</v>
          </cell>
          <cell r="E3741">
            <v>28.5</v>
          </cell>
          <cell r="F3741" t="str">
            <v>EMLURB</v>
          </cell>
        </row>
        <row r="3742">
          <cell r="A3742" t="str">
            <v/>
          </cell>
          <cell r="D3742">
            <v>0</v>
          </cell>
        </row>
        <row r="3743">
          <cell r="A3743" t="str">
            <v>21.06.040</v>
          </cell>
          <cell r="B3743" t="str">
            <v>GALERIA DE TUBOS DE CONCRETO C2-0,20 M DE DIAMETRO, INCLUSIVE ESCAVACAO MECANICA DAS VALAS ATE 1,50 M DE PROFUNDIDADE, REATERRO COMPACTADO , REMOCAO DO MATERIAL EXCEDENTE E AINDA FORNECIMENTO E ASSENTAMENTO DOS TUBOS-(SERVICO NOTURNO).</v>
          </cell>
          <cell r="C3743" t="str">
            <v>m</v>
          </cell>
          <cell r="D3743">
            <v>39.474999999999994</v>
          </cell>
          <cell r="E3743">
            <v>31.58</v>
          </cell>
          <cell r="F3743" t="str">
            <v>EMLURB</v>
          </cell>
        </row>
        <row r="3744">
          <cell r="A3744" t="str">
            <v/>
          </cell>
          <cell r="D3744">
            <v>0</v>
          </cell>
        </row>
        <row r="3745">
          <cell r="A3745" t="str">
            <v>21.06.050</v>
          </cell>
          <cell r="B3745" t="str">
            <v>GALERIA DE TUBOS DE CONCRETO C2-0,30 M DE DIAMETRO, INCLUSIVE ESCAVACAO MANUAL DAS VALAS ATE 1,50 M DE PROFUNDIDADE, REATERRO COMPACTADO , REMOCAO DO MATERIAL EXCEDENTE E AINDA FORNECIMENTO E ASSENTAMENTO DOS TUBOS.</v>
          </cell>
          <cell r="C3745" t="str">
            <v>m</v>
          </cell>
          <cell r="D3745">
            <v>60.387500000000003</v>
          </cell>
          <cell r="E3745">
            <v>48.31</v>
          </cell>
          <cell r="F3745" t="str">
            <v>EMLURB</v>
          </cell>
        </row>
        <row r="3746">
          <cell r="A3746" t="str">
            <v/>
          </cell>
          <cell r="D3746">
            <v>0</v>
          </cell>
        </row>
        <row r="3747">
          <cell r="A3747" t="str">
            <v>21.06.060</v>
          </cell>
          <cell r="B3747" t="str">
            <v>GALERIA DE TUBOS DE CONCRETO C2-0,30 M DE DIAMETRO, INCLUSIVE ESCAVACAO MANUAL DAS VALAS ATE 1,50 M DE PROFUNDIDADE, REATERRO COMPACTADO , REMOCAO DO MATERIAL EXCEDENTE E AINDA FORNECIMENTO E ASSENTAMENTO DOS TUBOS-(SERVICO NOTURNO).</v>
          </cell>
          <cell r="C3747" t="str">
            <v>m</v>
          </cell>
          <cell r="D3747">
            <v>67.912499999999994</v>
          </cell>
          <cell r="E3747">
            <v>54.33</v>
          </cell>
          <cell r="F3747" t="str">
            <v>EMLURB</v>
          </cell>
        </row>
        <row r="3748">
          <cell r="A3748" t="str">
            <v/>
          </cell>
          <cell r="D3748">
            <v>0</v>
          </cell>
        </row>
        <row r="3749">
          <cell r="A3749" t="str">
            <v>21.06.070</v>
          </cell>
          <cell r="B3749" t="str">
            <v>GALERIA DE TUBOS DE CONCRETO C2-0,30 M DE DIAMETRO, INCLUSIVE ESCAVACAO MECANICA DAS VALAS ATE 1,50 M DE PROFUNDIDADE, REATERRO COMPACTADO , REMOCAO DO MATERIAL EXCEDENTE E AINDA FORNECIMENTO E ASSENTAMENTO DOS TUBOS.</v>
          </cell>
          <cell r="C3749" t="str">
            <v>m</v>
          </cell>
          <cell r="D3749">
            <v>52.674999999999997</v>
          </cell>
          <cell r="E3749">
            <v>42.14</v>
          </cell>
          <cell r="F3749" t="str">
            <v>EMLURB</v>
          </cell>
        </row>
        <row r="3750">
          <cell r="A3750" t="str">
            <v/>
          </cell>
          <cell r="D3750">
            <v>0</v>
          </cell>
        </row>
        <row r="3751">
          <cell r="A3751" t="str">
            <v>21.06.080</v>
          </cell>
          <cell r="B3751" t="str">
            <v>GALERIA DE TUBOS DE CONCRETO C2-0,30 M DE DIAMETRO, INCLUSIVE ESCAVACAO MECANICA DAS VALAS ATE 1,50 M DE PROFUNDIDADE, REATERRO COMPACTADO , REMOCAO DO MATERIAL EXCEDENTE E AINDA FORNECIMENTO E ASSENTAMENTO DOS TUBOS-(SERVICO NOTURNO).</v>
          </cell>
          <cell r="C3751" t="str">
            <v>m</v>
          </cell>
          <cell r="D3751">
            <v>58.174999999999997</v>
          </cell>
          <cell r="E3751">
            <v>46.54</v>
          </cell>
          <cell r="F3751" t="str">
            <v>EMLURB</v>
          </cell>
        </row>
        <row r="3752">
          <cell r="A3752" t="str">
            <v/>
          </cell>
          <cell r="D3752">
            <v>0</v>
          </cell>
        </row>
        <row r="3753">
          <cell r="A3753" t="str">
            <v>21.06.090</v>
          </cell>
          <cell r="B3753" t="str">
            <v>GALERIA DE TUBOS DE CONCRETO C2-0,40 M DE DIAMETRO, INCLUSIVE ESCAVACAO MANUAL DAS VALAS ATE 1,50 M DE PROFUNDIDADE, REATERRO COMPACTADO , REMOCAO DO MATERIAL EXCEDENTE E AINDA FORNECIMENTO E ASSENTAMENTO DOS TUBOS.</v>
          </cell>
          <cell r="C3753" t="str">
            <v>m</v>
          </cell>
          <cell r="D3753">
            <v>79.462500000000006</v>
          </cell>
          <cell r="E3753">
            <v>63.57</v>
          </cell>
          <cell r="F3753" t="str">
            <v>EMLURB</v>
          </cell>
        </row>
        <row r="3754">
          <cell r="A3754" t="str">
            <v/>
          </cell>
          <cell r="D3754">
            <v>0</v>
          </cell>
        </row>
        <row r="3755">
          <cell r="A3755" t="str">
            <v>21.06.100</v>
          </cell>
          <cell r="B3755" t="str">
            <v>GALERIA DE TUBOS DE CONCRETO C2-0,40 M DE DIAMETRO, INCLUSIVE ESCAVACAO MANUAL DAS VALAS ATE 1,50 M DE PROFUNDIDADE, REATERRO COMPACTADO , REMOCAO DO MATERIAL EXCEDENTE E AINDA FORNECIMENTO E ASSENTAMENTO DOS TUBOS-(SERVICO NOTURNO).</v>
          </cell>
          <cell r="C3755" t="str">
            <v>m</v>
          </cell>
          <cell r="D3755">
            <v>89.337500000000006</v>
          </cell>
          <cell r="E3755">
            <v>71.47</v>
          </cell>
          <cell r="F3755" t="str">
            <v>EMLURB</v>
          </cell>
        </row>
        <row r="3756">
          <cell r="A3756" t="str">
            <v/>
          </cell>
          <cell r="D3756">
            <v>0</v>
          </cell>
        </row>
        <row r="3757">
          <cell r="A3757" t="str">
            <v>21.06.110</v>
          </cell>
          <cell r="B3757" t="str">
            <v>GALERIA DE TUBOS DE CONCRETO C2-0,40 M DE DIAMETRO, INCLUSIVE ESCAVACAO MECANICA DAS VALAS ATE 1,50 M DE PROFUNDIDADE, REATERRO COMPACTADO , REMOCAO DO MATERIAL EXCEDENTE E AINDA FORNECIMENTO E ASSENTAMENTO DOS TUBOS.</v>
          </cell>
          <cell r="C3757" t="str">
            <v>m</v>
          </cell>
          <cell r="D3757">
            <v>69.1875</v>
          </cell>
          <cell r="E3757">
            <v>55.35</v>
          </cell>
          <cell r="F3757" t="str">
            <v>EMLURB</v>
          </cell>
        </row>
        <row r="3758">
          <cell r="A3758" t="str">
            <v/>
          </cell>
          <cell r="D3758">
            <v>0</v>
          </cell>
        </row>
        <row r="3759">
          <cell r="A3759" t="str">
            <v>21.06.120</v>
          </cell>
          <cell r="B3759" t="str">
            <v>GALERIA DE TUBOS DE CONCRETO C2-0,40 M DE DIAMETRO, INCLUSIVE ESCAVACAO MECANICA DAS VALAS ATE 1,50 M DE PROFUNDIDADE, REATERRO COMPACTADO , REMOCAO DO MATERIAL EXCEDENTE E AINDA FORNECIMENTO E ASSENTAMENTO DOS TUBOS - (SERVICO NOTURNO).</v>
          </cell>
          <cell r="C3759" t="str">
            <v>m</v>
          </cell>
          <cell r="D3759">
            <v>76.3</v>
          </cell>
          <cell r="E3759">
            <v>61.04</v>
          </cell>
          <cell r="F3759" t="str">
            <v>EMLURB</v>
          </cell>
        </row>
        <row r="3760">
          <cell r="A3760" t="str">
            <v/>
          </cell>
          <cell r="D3760">
            <v>0</v>
          </cell>
        </row>
        <row r="3761">
          <cell r="A3761" t="str">
            <v>21.06.130</v>
          </cell>
          <cell r="B3761" t="str">
            <v>GALERIA DE TUBOS DE CONCRETO C2-0,50 M DE DIAMETRO, INCLUSIVE ESCAVACAO MANUAL DAS VALAS ATE 1,50 M DE PROFUNDIDADE, REATERRO COMPACTADO , REMOCAO DO MATERIAL EXCEDENTE E AINDA FORNECIMENTO E ASSENTAMENTO DOS TUBOS.</v>
          </cell>
          <cell r="C3761" t="str">
            <v>m</v>
          </cell>
          <cell r="D3761">
            <v>104.3125</v>
          </cell>
          <cell r="E3761">
            <v>83.45</v>
          </cell>
          <cell r="F3761" t="str">
            <v>EMLURB</v>
          </cell>
        </row>
        <row r="3762">
          <cell r="A3762" t="str">
            <v/>
          </cell>
          <cell r="D3762">
            <v>0</v>
          </cell>
        </row>
        <row r="3763">
          <cell r="A3763" t="str">
            <v>21.06.140</v>
          </cell>
          <cell r="B3763" t="str">
            <v>GALERIA DE TUBOS DE CONCRETO C2-0,50 M DE DIAMETRO, INCLUSIVE ESCAVACAO MANUAL DAS VALAS ATE 1,50 M DE PROFUNDIDADE, REATERRO COMPACTADO , REMOCAO DO MATERIAL EXCEDENTE E AINDA FORNECIMENTO E ASSENTAMENTO DOS TUBOS - (SERVICO NOTURNO).</v>
          </cell>
          <cell r="C3763" t="str">
            <v>m</v>
          </cell>
          <cell r="D3763">
            <v>116.71250000000001</v>
          </cell>
          <cell r="E3763">
            <v>93.37</v>
          </cell>
          <cell r="F3763" t="str">
            <v>EMLURB</v>
          </cell>
        </row>
        <row r="3764">
          <cell r="A3764" t="str">
            <v/>
          </cell>
          <cell r="D3764">
            <v>0</v>
          </cell>
        </row>
        <row r="3765">
          <cell r="A3765" t="str">
            <v>21.06.150</v>
          </cell>
          <cell r="B3765" t="str">
            <v>GALERIA DE TUBOS DE CONCRETO C2-0,50 M DE DIAMETRO, INCLUSIVE ESCAVACAO MECANICA DAS VALAS ATE 1,50 M DE PROFUNDIDADE, REATERRO COMPACTADO , REMOCAO DO MATERIAL EXCEDENTE E AINDA FORNECIMENTO E ASSENTAMENTO DOS TUBOS.</v>
          </cell>
          <cell r="C3765" t="str">
            <v>m</v>
          </cell>
          <cell r="D3765">
            <v>91.475000000000009</v>
          </cell>
          <cell r="E3765">
            <v>73.180000000000007</v>
          </cell>
          <cell r="F3765" t="str">
            <v>EMLURB</v>
          </cell>
        </row>
        <row r="3766">
          <cell r="A3766" t="str">
            <v/>
          </cell>
          <cell r="D3766">
            <v>0</v>
          </cell>
        </row>
        <row r="3767">
          <cell r="A3767" t="str">
            <v>21.06.160</v>
          </cell>
          <cell r="B3767" t="str">
            <v>GALERIA DE TUBOS DE CONCRETO C2-0,50 M DE DIAMETRO, INCLUSIVE ESCAVACAO MECANICA DAS VALAS ATE 1,50 M DE PROFUNDIDADE, REATERRO COMPACTADO , REMOCAO DO MATERIAL EXCEDENTE E AINDA FORNECIMENTO E ASSENTAMENTO DOS TUBOS - (SERVICO NOTURNO).</v>
          </cell>
          <cell r="C3767" t="str">
            <v>m</v>
          </cell>
          <cell r="D3767">
            <v>100.4375</v>
          </cell>
          <cell r="E3767">
            <v>80.349999999999994</v>
          </cell>
          <cell r="F3767" t="str">
            <v>EMLURB</v>
          </cell>
        </row>
        <row r="3768">
          <cell r="A3768" t="str">
            <v/>
          </cell>
          <cell r="D3768">
            <v>0</v>
          </cell>
        </row>
        <row r="3769">
          <cell r="A3769" t="str">
            <v>21.06.170</v>
          </cell>
          <cell r="B3769" t="str">
            <v>GALERIA DE TUBOS DE CONCRETO C2-0,60 M DE DIAMETRO, INCLUSIVE ESCAVACAO MANUAL DAS VALAS ATE 1,50 M DE PROFUNDIDADE, REATERRO COMPACTADO , REMOCAO DO MATERIAL EXCEDENTE E AINDA FORNECIMENTO E ASSENTAMENTO DOS TUBOS.</v>
          </cell>
          <cell r="C3769" t="str">
            <v>m</v>
          </cell>
          <cell r="D3769">
            <v>136.98750000000001</v>
          </cell>
          <cell r="E3769">
            <v>109.59</v>
          </cell>
          <cell r="F3769" t="str">
            <v>EMLURB</v>
          </cell>
        </row>
        <row r="3770">
          <cell r="A3770" t="str">
            <v/>
          </cell>
          <cell r="D3770">
            <v>0</v>
          </cell>
        </row>
        <row r="3771">
          <cell r="A3771" t="str">
            <v>21.06.180</v>
          </cell>
          <cell r="B3771" t="str">
            <v>GALERIA DE TUBOS DE CONCRETO C2-0,60 M DE DIAMETRO, INCLUSIVE ESCAVACAO MANUAL DAS VALAS ATE 1,50 M DE PROFUNDIDADE, REATERRO COMPACTADO , REMOCAO DO MATERIAL EXCEDENTE E AINDA FORNECIMENTO E ASSENTAMENTO DOS TUBOS - (SERVICO NOTURNO).</v>
          </cell>
          <cell r="C3771" t="str">
            <v>m</v>
          </cell>
          <cell r="D3771">
            <v>152.05000000000001</v>
          </cell>
          <cell r="E3771">
            <v>121.64</v>
          </cell>
          <cell r="F3771" t="str">
            <v>EMLURB</v>
          </cell>
        </row>
        <row r="3772">
          <cell r="A3772" t="str">
            <v/>
          </cell>
          <cell r="D3772">
            <v>0</v>
          </cell>
        </row>
        <row r="3773">
          <cell r="A3773" t="str">
            <v>21.06.190</v>
          </cell>
          <cell r="B3773" t="str">
            <v>GALERIA DE TUBOS DE CONCRETO C2-0,60 M DE DIAMETRO, INCLUSIVE ESCAVACAO MECANICA DAS VALAS ATE 1,50 M DE PROFUNDIDADE, REATERRO COMPACTADO , REMOCAO DO MATERIAL EXCEDENTE E AINDA FORNECIMENTO E ASSENTAMENTO DOS TUBOS.</v>
          </cell>
          <cell r="C3773" t="str">
            <v>m</v>
          </cell>
          <cell r="D3773">
            <v>121.5625</v>
          </cell>
          <cell r="E3773">
            <v>97.25</v>
          </cell>
          <cell r="F3773" t="str">
            <v>EMLURB</v>
          </cell>
        </row>
        <row r="3774">
          <cell r="A3774" t="str">
            <v/>
          </cell>
          <cell r="D3774">
            <v>0</v>
          </cell>
        </row>
        <row r="3775">
          <cell r="A3775" t="str">
            <v>21.06.200</v>
          </cell>
          <cell r="B3775" t="str">
            <v>GALERIA DE TUBOS DE CONCRETO C2-0,60 M DE DIAMETRO, INCLUSIVE ESCAVACAO MECANICA DAS VALAS ATE 1,50 M DE PROFUNDIDADE, REATERRO COMPACTADO , REMOCAO DO MATERIAL EXCEDENTE E AINDA FORNECIMENTO E ASSENTAMENTO DOS TUBOS - (SERVICO NOTURNO).</v>
          </cell>
          <cell r="C3775" t="str">
            <v>m</v>
          </cell>
          <cell r="D3775">
            <v>132.5</v>
          </cell>
          <cell r="E3775">
            <v>106</v>
          </cell>
          <cell r="F3775" t="str">
            <v>EMLURB</v>
          </cell>
        </row>
        <row r="3776">
          <cell r="A3776" t="str">
            <v/>
          </cell>
          <cell r="D3776">
            <v>0</v>
          </cell>
        </row>
        <row r="3777">
          <cell r="A3777" t="str">
            <v>21.06.210</v>
          </cell>
          <cell r="B3777" t="str">
            <v>GALERIA DE TUBOS DE CONCRETO CS-0,70 M DE DIAMETRO, INCLUSIVE ESCAVACAO MANUAL DAS VALAS ATE 1,50 M DE PROFUNDIDADE, REATERRO COMPACTADO , REMOCAO DO MATERIAL EXCEDENTE E AINDA FORNECIMENTO E ASSENTAMENTO DOS TUBOS.</v>
          </cell>
          <cell r="C3777" t="str">
            <v>m</v>
          </cell>
          <cell r="D3777">
            <v>166.76249999999999</v>
          </cell>
          <cell r="E3777">
            <v>133.41</v>
          </cell>
          <cell r="F3777" t="str">
            <v>EMLURB</v>
          </cell>
        </row>
        <row r="3778">
          <cell r="A3778" t="str">
            <v/>
          </cell>
          <cell r="D3778">
            <v>0</v>
          </cell>
        </row>
        <row r="3779">
          <cell r="A3779" t="str">
            <v>21.06.220</v>
          </cell>
          <cell r="B3779" t="str">
            <v>GALERIA DE TUBOS DE CONCRETO CS-0,70 M DE DIAMETRO, INCLUSIVE ESCAVACAO MANUAL DAS VALAS ATE 1,50 M DE PROFUNDIDADE, REATERRO COMPACTADO , REMOCAO DO MATERIAL EXCEDENTE E AINDA FORNECIMENTO E ASSENTAMENTO DOS TUBOS - (SERVICO NOTURNO).</v>
          </cell>
          <cell r="C3779" t="str">
            <v>m</v>
          </cell>
          <cell r="D3779">
            <v>184.33750000000001</v>
          </cell>
          <cell r="E3779">
            <v>147.47</v>
          </cell>
          <cell r="F3779" t="str">
            <v>EMLURB</v>
          </cell>
        </row>
        <row r="3780">
          <cell r="A3780" t="str">
            <v/>
          </cell>
          <cell r="D3780">
            <v>0</v>
          </cell>
        </row>
        <row r="3781">
          <cell r="A3781" t="str">
            <v>21.06.230</v>
          </cell>
          <cell r="B3781" t="str">
            <v>GALERIA DE TUBOS DE CONCRETO CS-0,70 M DE DIAMETRO, INCLUSIVE ESCAVACAO MECANICA DAS VALAS ATE 1,50 M DE PROFUNDIDADE, REATERRO COMPACTADO , REMOCAO DO MATERIAL EXCEDENTE E AINDA FORNECIMENTO E ASSENTAMENTO DOS TUBOS.</v>
          </cell>
          <cell r="C3781" t="str">
            <v>m</v>
          </cell>
          <cell r="D3781">
            <v>148.77500000000001</v>
          </cell>
          <cell r="E3781">
            <v>119.02</v>
          </cell>
          <cell r="F3781" t="str">
            <v>EMLURB</v>
          </cell>
        </row>
        <row r="3782">
          <cell r="A3782" t="str">
            <v/>
          </cell>
          <cell r="D3782">
            <v>0</v>
          </cell>
        </row>
        <row r="3783">
          <cell r="A3783" t="str">
            <v>21.06.240</v>
          </cell>
          <cell r="B3783" t="str">
            <v>GALERIA DE TUBOS DE CONCRETO CS-0,70 M DE DIAMETRO, INCLUSIVE ESCAVACAO MECANICA DAS VALAS ATE 1,50 M DE PROFUNDIDADE, REATERRO COMPACTADO , REMOCAO DO MATERIAL EXCEDENTE E AINDA FORNECIMENTO E ASSENTAMENTO DOS TUBOS - (SERVICO NOTURNO).</v>
          </cell>
          <cell r="C3783" t="str">
            <v>m</v>
          </cell>
          <cell r="D3783">
            <v>161.53749999999999</v>
          </cell>
          <cell r="E3783">
            <v>129.22999999999999</v>
          </cell>
          <cell r="F3783" t="str">
            <v>EMLURB</v>
          </cell>
        </row>
        <row r="3784">
          <cell r="A3784" t="str">
            <v/>
          </cell>
          <cell r="D3784">
            <v>0</v>
          </cell>
        </row>
        <row r="3785">
          <cell r="A3785" t="str">
            <v>21.06.250</v>
          </cell>
          <cell r="B3785" t="str">
            <v>GALERIA DE TUBOS DE CONCRETO CS-0,80 M DE DIAMETRO, INCLUSIVE ESCAVACAO MANUAL DAS VALAS ATE 1,50 M DE PROFUNDIDADE, REATERRO COMPACTADO, REMOCAO DO MATERIAL EXCEDENTE E AINDA FORNECIMENTO E ASSENTAMENTO DOS TUBOS.</v>
          </cell>
          <cell r="C3785" t="str">
            <v>m</v>
          </cell>
          <cell r="D3785">
            <v>216.85</v>
          </cell>
          <cell r="E3785">
            <v>173.48</v>
          </cell>
          <cell r="F3785" t="str">
            <v>EMLURB</v>
          </cell>
        </row>
        <row r="3786">
          <cell r="A3786" t="str">
            <v/>
          </cell>
          <cell r="D3786">
            <v>0</v>
          </cell>
        </row>
        <row r="3787">
          <cell r="A3787" t="str">
            <v>21.06.260</v>
          </cell>
          <cell r="B3787" t="str">
            <v>GALERIA DE TUBOS DE CONCRETO CS-0,80 M DE DIAMETRO, INCLUSIVE ESCAVACAO MANUAL DAS VALAS ATE 1,50 M DE PROFUNDIDADE, REATERRO COMPACTADO, REMOCAO DO MATERIAL EXCEDENTE E AINDA FORNECIMENTO E ASSENTAMENTO DOS TUBOS - (SERVICO NOTURNO).</v>
          </cell>
          <cell r="C3787" t="str">
            <v>m</v>
          </cell>
          <cell r="D3787">
            <v>236.96249999999998</v>
          </cell>
          <cell r="E3787">
            <v>189.57</v>
          </cell>
          <cell r="F3787" t="str">
            <v>EMLURB</v>
          </cell>
        </row>
        <row r="3788">
          <cell r="A3788" t="str">
            <v/>
          </cell>
          <cell r="D3788">
            <v>0</v>
          </cell>
        </row>
        <row r="3789">
          <cell r="A3789" t="str">
            <v>21.06.270</v>
          </cell>
          <cell r="B3789" t="str">
            <v>GALERIA DE TUBOS DE CONCRETO CS-0,80 M DE DIAMETRO, INCLUSIVE ESCAVACAO MECANICA DAS VALAS ATE 1,50 M DE PROFUNDIDADE, REATERRO COMPACTADO, REMOCAO DO MATERIAL EXCEDENTE E AINDA FORNECIMENTO E ASSENTAMENTO DOS TUBOS.</v>
          </cell>
          <cell r="C3789" t="str">
            <v>m</v>
          </cell>
          <cell r="D3789">
            <v>196.29999999999998</v>
          </cell>
          <cell r="E3789">
            <v>157.04</v>
          </cell>
          <cell r="F3789" t="str">
            <v>EMLURB</v>
          </cell>
        </row>
        <row r="3790">
          <cell r="A3790" t="str">
            <v/>
          </cell>
          <cell r="D3790">
            <v>0</v>
          </cell>
        </row>
        <row r="3791">
          <cell r="A3791" t="str">
            <v>21.06.280</v>
          </cell>
          <cell r="B3791" t="str">
            <v>GALERIA DE TUBOS DE CONCRETO CS-0,80 M DE DIAMETRO, INCLUSIVE ESCAVACAO MECANICA DAS VALAS ATE 1,50 M DE PROFUNDIDADE, REATERRO COMPACTADO, REMOCAO DO MATERIAL EXCEDENTE E AINDA FORNECIMENTO E ASSENTAMENTO DOS TUBOS - (SERVICO NOTURNO).</v>
          </cell>
          <cell r="C3791" t="str">
            <v>m</v>
          </cell>
          <cell r="D3791">
            <v>210.86250000000001</v>
          </cell>
          <cell r="E3791">
            <v>168.69</v>
          </cell>
          <cell r="F3791" t="str">
            <v>EMLURB</v>
          </cell>
        </row>
        <row r="3792">
          <cell r="A3792" t="str">
            <v/>
          </cell>
          <cell r="D3792">
            <v>0</v>
          </cell>
        </row>
        <row r="3793">
          <cell r="A3793" t="str">
            <v>21.06.290</v>
          </cell>
          <cell r="B3793" t="str">
            <v>GALERIA DE TUBOS DE CONCRETO CS-0,90 M DE DIAMETRO, INCLUSIVE ESCAVACAO MANUAL DAS VALAS ATE 1,50 M DE PROFUNDIDADE, REATERRO COMPACTADO, REMOCAO DO MATERIAL EXCEDENTE E AINDA FORNECIMENTO E ASSENTAMENTO DOS TUBOS.</v>
          </cell>
          <cell r="C3793" t="str">
            <v>m</v>
          </cell>
          <cell r="D3793">
            <v>238</v>
          </cell>
          <cell r="E3793">
            <v>190.4</v>
          </cell>
          <cell r="F3793" t="str">
            <v>EMLURB</v>
          </cell>
        </row>
        <row r="3794">
          <cell r="A3794" t="str">
            <v/>
          </cell>
          <cell r="D3794">
            <v>0</v>
          </cell>
        </row>
        <row r="3795">
          <cell r="A3795" t="str">
            <v>21.06.300</v>
          </cell>
          <cell r="B3795" t="str">
            <v>GALERIA DE TUBOS DE CONCRETO CS-0,90 M DE DIAMETRO, INCLUSIVE ESCAVACAO MANUAL DAS VALAS ATE 1,50 M DE PROFUNDIDADE, REATERRO COMPACTADO, REMOCAO DO MATERIAL EXCEDENTE E AINDA FORNECIMENTO E ASSENTAMENTO DOS TUBOS - (SERVICO NOTURNO).</v>
          </cell>
          <cell r="C3795" t="str">
            <v>m</v>
          </cell>
          <cell r="D3795">
            <v>261.08749999999998</v>
          </cell>
          <cell r="E3795">
            <v>208.87</v>
          </cell>
          <cell r="F3795" t="str">
            <v>EMLURB</v>
          </cell>
        </row>
        <row r="3796">
          <cell r="A3796" t="str">
            <v/>
          </cell>
          <cell r="D3796">
            <v>0</v>
          </cell>
        </row>
        <row r="3797">
          <cell r="A3797" t="str">
            <v>21.06.310</v>
          </cell>
          <cell r="B3797" t="str">
            <v>GALERIA DE TUBOS DE CONCRETO CS-0,90 M DE DIAMETRO, INCLUSIVE ESCAVACAO MECANICA DAS VALAS ATE 1,50 M DE PROFUNDIDADE, REATERRO COMPACTADO, REMOCAO DO MATERIAL EXCEDENTE E AINDA FORNECIMENTO E ASSENTAMENTO DOS TUBOS.</v>
          </cell>
          <cell r="C3797" t="str">
            <v>m</v>
          </cell>
          <cell r="D3797">
            <v>214.86249999999998</v>
          </cell>
          <cell r="E3797">
            <v>171.89</v>
          </cell>
          <cell r="F3797" t="str">
            <v>EMLURB</v>
          </cell>
        </row>
        <row r="3798">
          <cell r="A3798" t="str">
            <v/>
          </cell>
          <cell r="D3798">
            <v>0</v>
          </cell>
        </row>
        <row r="3799">
          <cell r="A3799" t="str">
            <v>21.06.320</v>
          </cell>
          <cell r="B3799" t="str">
            <v>GALERIA DE TUBOS DE CONCRETO CS-0,90 M DE DIAMETRO, INCLUSIVE ESCAVACAO MECANICA DAS VALAS ATE 1,50 M DE PROFUNDIDADE, REATERRO COMPACTADO, REMOCAO DO MATERIAL EXCEDENTE E AINDA FORNECIMENTO E ASSENTAMENTO DOS TUBOS - (SERVICO NOTURNO).</v>
          </cell>
          <cell r="C3799" t="str">
            <v>m</v>
          </cell>
          <cell r="D3799">
            <v>231.86250000000001</v>
          </cell>
          <cell r="E3799">
            <v>185.49</v>
          </cell>
          <cell r="F3799" t="str">
            <v>EMLURB</v>
          </cell>
        </row>
        <row r="3800">
          <cell r="A3800" t="str">
            <v/>
          </cell>
          <cell r="D3800">
            <v>0</v>
          </cell>
        </row>
        <row r="3801">
          <cell r="A3801" t="str">
            <v>21.06.330</v>
          </cell>
          <cell r="B3801" t="str">
            <v>GALERIA DE TUBOS DE CONCRETO CS-1,00 M DE DIAMETRO, INCLUSIVE ESCAVACAO MANUAL DAS VALAS ATE 2,00 M DE PROFUNDIDADE, REATERRO COMPACTADO, REMOCAO DO MATERIAL EXCEDENTE E AINDA FORNECIMENTO E ASSENTAMENTO DOS TUBOS.</v>
          </cell>
          <cell r="C3801" t="str">
            <v>m</v>
          </cell>
          <cell r="D3801">
            <v>356.47500000000002</v>
          </cell>
          <cell r="E3801">
            <v>285.18</v>
          </cell>
          <cell r="F3801" t="str">
            <v>EMLURB</v>
          </cell>
        </row>
        <row r="3802">
          <cell r="A3802" t="str">
            <v/>
          </cell>
          <cell r="D3802">
            <v>0</v>
          </cell>
        </row>
        <row r="3803">
          <cell r="A3803" t="str">
            <v>21.06.340</v>
          </cell>
          <cell r="B3803" t="str">
            <v>GALERIA DE TUBOS DE CONCRETO CS-1,00 M DE DIAMETRO, INCLUSIVE ESCAVACAO MANUAL DAS VALAS ATE 2,00 M DE PROFUNDIDADE, REATERRO COMPACTADO, REMOCAO DO MATERIAL EXCEDENTE E AINDA FORNECIMENTO E ASSENTAMENTO DOS TUBOS - (SERVICO NOTURNO).</v>
          </cell>
          <cell r="C3803" t="str">
            <v>m</v>
          </cell>
          <cell r="D3803">
            <v>392.25</v>
          </cell>
          <cell r="E3803">
            <v>313.8</v>
          </cell>
          <cell r="F3803" t="str">
            <v>EMLURB</v>
          </cell>
        </row>
        <row r="3804">
          <cell r="A3804" t="str">
            <v/>
          </cell>
          <cell r="D3804">
            <v>0</v>
          </cell>
        </row>
        <row r="3805">
          <cell r="A3805" t="str">
            <v>21.06.350</v>
          </cell>
          <cell r="B3805" t="str">
            <v>GALERIA DE TUBOS DE CONCRETO CS-1,00 M DE DIAMETRO, INCLUSIVE ESCAVACAO MECANICA DAS VALAS ATE 2,00 M DE PROFUNDIDADE, REATERRO COMPACTADO, REMOCAO DO MATERIAL EXCEDENTE E AINDA FORNECIMENTO E ASSENTAMENTO DOS TUBOS.</v>
          </cell>
          <cell r="C3805" t="str">
            <v>m</v>
          </cell>
          <cell r="D3805">
            <v>313.67500000000001</v>
          </cell>
          <cell r="E3805">
            <v>250.94</v>
          </cell>
          <cell r="F3805" t="str">
            <v>EMLURB</v>
          </cell>
        </row>
        <row r="3806">
          <cell r="A3806" t="str">
            <v/>
          </cell>
          <cell r="D3806">
            <v>0</v>
          </cell>
        </row>
        <row r="3807">
          <cell r="A3807" t="str">
            <v>21.06.360</v>
          </cell>
          <cell r="B3807" t="str">
            <v>GALERIA DE TUBOS DE CONCRETO CS-1,00 M DE DIAMETRO, INCLUSIVE ESCAVACAO MECANICA DAS VALAS ATE 2,00 M DE PROFUNDIDADE, REATERRO COMPACTADO, REMOCAO DO MATERIAL EXCEDENTE E AINDA FORNECIMENTO E ASSENTAMENTO DOS TUBOS - (SERVICO NOTURNO).</v>
          </cell>
          <cell r="C3807" t="str">
            <v>m</v>
          </cell>
          <cell r="D3807">
            <v>338.54999999999995</v>
          </cell>
          <cell r="E3807">
            <v>270.83999999999997</v>
          </cell>
          <cell r="F3807" t="str">
            <v>EMLURB</v>
          </cell>
        </row>
        <row r="3808">
          <cell r="A3808" t="str">
            <v/>
          </cell>
          <cell r="D3808">
            <v>0</v>
          </cell>
        </row>
        <row r="3809">
          <cell r="A3809" t="str">
            <v>21.06.370</v>
          </cell>
          <cell r="B3809" t="str">
            <v>GALERIA DE TUBOS DE CONCRETO CA1-0,60M DE DIAMETRO, INCLUSIVE ESCAVACAO MANUAL DAS VALAS ATE 1,50 M DE PROFUNDIDADE, REATERRO COMPACTADO, REMOCAO DO MATERIAL EXCEDENTE E AINDA FORNECIMENTO E ASSENTAMENTO DOS TUBOS.</v>
          </cell>
          <cell r="C3809" t="str">
            <v>m</v>
          </cell>
          <cell r="D3809">
            <v>187.8</v>
          </cell>
          <cell r="E3809">
            <v>150.24</v>
          </cell>
          <cell r="F3809" t="str">
            <v>EMLURB</v>
          </cell>
        </row>
        <row r="3810">
          <cell r="A3810" t="str">
            <v/>
          </cell>
          <cell r="D3810">
            <v>0</v>
          </cell>
        </row>
        <row r="3811">
          <cell r="A3811" t="str">
            <v>21.06.380</v>
          </cell>
          <cell r="B3811" t="str">
            <v>GALERIA DE TUBOS DE CONCRETO CA1-0,60M DE DIAMETRO, INCLUSIVE ESCAVACAO MANUAL DAS VALAS ATE 1,50 M DE PROFUNDIDADE,REATERRO COMPACTADO, REMOCAO DO MATERIAL EXCEDENTE E AINDA FORNECIMENTO E ASSENTAMENTO DOS TUBOS - (SERVICO NOTURNO).</v>
          </cell>
          <cell r="C3811" t="str">
            <v>m</v>
          </cell>
          <cell r="D3811">
            <v>202.86249999999998</v>
          </cell>
          <cell r="E3811">
            <v>162.29</v>
          </cell>
          <cell r="F3811" t="str">
            <v>EMLURB</v>
          </cell>
        </row>
        <row r="3812">
          <cell r="A3812" t="str">
            <v/>
          </cell>
          <cell r="D3812">
            <v>0</v>
          </cell>
        </row>
        <row r="3813">
          <cell r="A3813" t="str">
            <v>21.06.390</v>
          </cell>
          <cell r="B3813" t="str">
            <v>GALERIA DE TUBOS DE CONCRETO CA1-0,60M DE DIAMETRO, INCLUSIVE ESCAVACAO MECANICA DAS VALAS ATE 1,50 M DE PROFUNDIDADE,REATERRO COMPACTADO, REMOCAO DO MATERIAL EXCEDENTE E AINDA FORNECIMENTO E ASSENTAMENTO DOS TUBOS.</v>
          </cell>
          <cell r="C3813" t="str">
            <v>m</v>
          </cell>
          <cell r="D3813">
            <v>172.375</v>
          </cell>
          <cell r="E3813">
            <v>137.9</v>
          </cell>
          <cell r="F3813" t="str">
            <v>EMLURB</v>
          </cell>
        </row>
        <row r="3814">
          <cell r="A3814" t="str">
            <v/>
          </cell>
          <cell r="D3814">
            <v>0</v>
          </cell>
        </row>
        <row r="3815">
          <cell r="A3815" t="str">
            <v>21.06.400</v>
          </cell>
          <cell r="B3815" t="str">
            <v>GALERIA DE TUBOS DE CONCRETO CA1-0,60M DE DIAMETRO, INCLUSIVE ESCAVACAO MECANICA DAS VALAS ATE 1,50 M DE PROFUNDIDADE,REATERRO COMPACTADO, REMOCAO DO MATERIAL EXCEDENTE E AINDA FORNECIMENTO E ASSENTAMENTO DOS TUBOS - (SERVICO NOTURNO).</v>
          </cell>
          <cell r="C3815" t="str">
            <v>m</v>
          </cell>
          <cell r="D3815">
            <v>183.3125</v>
          </cell>
          <cell r="E3815">
            <v>146.65</v>
          </cell>
          <cell r="F3815" t="str">
            <v>EMLURB</v>
          </cell>
        </row>
        <row r="3816">
          <cell r="A3816" t="str">
            <v/>
          </cell>
          <cell r="D3816">
            <v>0</v>
          </cell>
        </row>
        <row r="3817">
          <cell r="A3817" t="str">
            <v>21.06.410</v>
          </cell>
          <cell r="B3817" t="str">
            <v>GALERIA DE TUBOS DE CONCRETO CA1-0,70M DE DIAMETRO, INCLUSIVE ESCAVACAO MANUAL DAS VALAS ATE 1,50 M DE PROFUNDIDADE,REATERRO COMPACTADO, REMOCAO DO MATERIAL EXCEDENTE E AINDA FORNECIMENTO E ASSENTAMENTO DOS TUBOS.</v>
          </cell>
          <cell r="C3817" t="str">
            <v>m</v>
          </cell>
          <cell r="D3817">
            <v>203.01249999999999</v>
          </cell>
          <cell r="E3817">
            <v>162.41</v>
          </cell>
          <cell r="F3817" t="str">
            <v>EMLURB</v>
          </cell>
        </row>
        <row r="3818">
          <cell r="A3818" t="str">
            <v/>
          </cell>
          <cell r="D3818">
            <v>0</v>
          </cell>
        </row>
        <row r="3819">
          <cell r="A3819" t="str">
            <v>21.06.420</v>
          </cell>
          <cell r="B3819" t="str">
            <v>GALERIA DE TUBOS DE CONCRETO CA1-0,70M DE DIAMETRO, INCLUSIVE ESCAVACAO MANUAL DAS VALAS ATE 1,50 M DE PROFUNDIDADE,REATERRO COMPACTADO, REMOCAO DO MATERIAL EXCEDENTE E AINDA FORNECIMENTO E ASSENTAMENTO DOS TUBOS - (SERVICO NOTURNO).</v>
          </cell>
          <cell r="C3819" t="str">
            <v>m</v>
          </cell>
          <cell r="D3819">
            <v>220.58750000000001</v>
          </cell>
          <cell r="E3819">
            <v>176.47</v>
          </cell>
          <cell r="F3819" t="str">
            <v>EMLURB</v>
          </cell>
        </row>
        <row r="3820">
          <cell r="A3820" t="str">
            <v/>
          </cell>
          <cell r="D3820">
            <v>0</v>
          </cell>
        </row>
        <row r="3821">
          <cell r="A3821" t="str">
            <v>21.06.430</v>
          </cell>
          <cell r="B3821" t="str">
            <v>GALERIA DE TUBOS DE CONCRETO CA1-0,70M DE DIAMETRO, INCLUSIVE ESCAVACAO MECANICA DAS VALAS ATE 1,50 M DE PROFUNDIDADE,REATERRO COMPACTADO, REMOCAO DO MATERIAL EXCEDENTE E AINDA FORNECIMENTO E ASSENTAMENTO DOS TUBOS.</v>
          </cell>
          <cell r="C3821" t="str">
            <v>m</v>
          </cell>
          <cell r="D3821">
            <v>185.02500000000001</v>
          </cell>
          <cell r="E3821">
            <v>148.02000000000001</v>
          </cell>
          <cell r="F3821" t="str">
            <v>EMLURB</v>
          </cell>
        </row>
        <row r="3822">
          <cell r="A3822" t="str">
            <v/>
          </cell>
          <cell r="D3822">
            <v>0</v>
          </cell>
        </row>
        <row r="3823">
          <cell r="A3823" t="str">
            <v>21.06.440</v>
          </cell>
          <cell r="B3823" t="str">
            <v>GALERIA DE TUBOS DE CONCRETO CA1-0,70M DE DIAMETRO, INCLUSIVE ESCAVACAO MECANICA DAS VALAS ATE 1,50 M DE PROFUNDIDADE,REATERRO COMPACTADO, REMOCAO DO MATERIAL EXCEDENTE E AINDA FORNECIMENTO E ASSENTAMENTO DOS TUBOS - ( SERVICO NOTURNO ).</v>
          </cell>
          <cell r="C3823" t="str">
            <v>m</v>
          </cell>
          <cell r="D3823">
            <v>197.78749999999999</v>
          </cell>
          <cell r="E3823">
            <v>158.22999999999999</v>
          </cell>
          <cell r="F3823" t="str">
            <v>EMLURB</v>
          </cell>
        </row>
        <row r="3824">
          <cell r="A3824" t="str">
            <v/>
          </cell>
          <cell r="D3824">
            <v>0</v>
          </cell>
        </row>
        <row r="3825">
          <cell r="A3825" t="str">
            <v>21.06.450</v>
          </cell>
          <cell r="B3825" t="str">
            <v>GALERIA DE TUBOS DE CONCRETO CA1-0,80M DE DIAMETRO, INCLUSIVE ESCAVACAO MANUAL DAS VALAS ATE 1,50 M DE PROFUNDIDADE,REATERRO COMPACTADO, REMOCAO DO MATERIAL EXCEDENTE E AINDA FORNECIMENTO E ASSENTAMENTO DOS TUBOS.</v>
          </cell>
          <cell r="C3825" t="str">
            <v>m</v>
          </cell>
          <cell r="D3825">
            <v>280.22500000000002</v>
          </cell>
          <cell r="E3825">
            <v>224.18</v>
          </cell>
          <cell r="F3825" t="str">
            <v>EMLURB</v>
          </cell>
        </row>
        <row r="3826">
          <cell r="A3826" t="str">
            <v/>
          </cell>
          <cell r="D3826">
            <v>0</v>
          </cell>
        </row>
        <row r="3827">
          <cell r="A3827" t="str">
            <v>21.06.460</v>
          </cell>
          <cell r="B3827" t="str">
            <v>GALERIA DE TUBOS DE CONCRETO CA1-0,80M DE DIAMETRO, INCLUSIVE ESCAVACAO MANUAL DAS VALAS ATE 1,50 M DE PROFUNDIDADE,REATERRO COMPACTADO, REMOCAO DO MATERIAL EXCEDENTE E AINDA FORNECIMENTO E ASSENTAMENTO DOS TUBOS - (SERVICO NOTURNO).</v>
          </cell>
          <cell r="C3827" t="str">
            <v>m</v>
          </cell>
          <cell r="D3827">
            <v>300.33750000000003</v>
          </cell>
          <cell r="E3827">
            <v>240.27</v>
          </cell>
          <cell r="F3827" t="str">
            <v>EMLURB</v>
          </cell>
        </row>
        <row r="3828">
          <cell r="A3828" t="str">
            <v/>
          </cell>
          <cell r="D3828">
            <v>0</v>
          </cell>
        </row>
        <row r="3829">
          <cell r="A3829" t="str">
            <v>21.06.470</v>
          </cell>
          <cell r="B3829" t="str">
            <v>GALERIA DE TUBOS DE CONCRETO CA1-0,80M DE DIAMETRO, INCLUSIVE ESCAVACAO MECANICA DAS VALAS ATE 1,50 M DE PROFUNDIDADE,REATERRO COMPACTADO, REMOCAO DO MATERIAL EXCEDENTE E AINDA FORNECIMENTO E ASSENTAMENTO DOS TUBOS.</v>
          </cell>
          <cell r="C3829" t="str">
            <v>m</v>
          </cell>
          <cell r="D3829">
            <v>259.67500000000001</v>
          </cell>
          <cell r="E3829">
            <v>207.74</v>
          </cell>
          <cell r="F3829" t="str">
            <v>EMLURB</v>
          </cell>
        </row>
        <row r="3830">
          <cell r="A3830" t="str">
            <v/>
          </cell>
          <cell r="D3830">
            <v>0</v>
          </cell>
        </row>
        <row r="3831">
          <cell r="A3831" t="str">
            <v>21.06.480</v>
          </cell>
          <cell r="B3831" t="str">
            <v>GALERIA DE TUBOS DE CONCRETO CA1-0,80M DE DIAMETRO, INCLUSIVE ESCAVACAO MECANICA DAS VALAS ATE 1,50 M DE PROFUNDIDADE, REATERRO COMPACTADO,REMOCAO DO MATERIAL EXCEDENTE E AINDA FORNECIMENTO E ASSENTAMENTO DOS TUBOS (SERVICO NOTURNO ).</v>
          </cell>
          <cell r="C3831" t="str">
            <v>m</v>
          </cell>
          <cell r="D3831">
            <v>274.23749999999995</v>
          </cell>
          <cell r="E3831">
            <v>219.39</v>
          </cell>
          <cell r="F3831" t="str">
            <v>EMLURB</v>
          </cell>
        </row>
        <row r="3832">
          <cell r="A3832" t="str">
            <v/>
          </cell>
          <cell r="D3832">
            <v>0</v>
          </cell>
        </row>
        <row r="3833">
          <cell r="A3833" t="str">
            <v>21.06.490</v>
          </cell>
          <cell r="B3833" t="str">
            <v>GALERIA DE TUBOS DE CONCRETO CA1-0,90M DE DIAMETRO, INCLUSIVE ESCAVACAO MANUAL DAS VALAS ATE 1,50 M DE PROFUNDIDADE, REATERRO COMPACTADO, REMOCAO DO MATERIAL EXCEDENTE E AINDA FORNECIMENTO E ASSENTAMENTO DOS TUBOS.</v>
          </cell>
          <cell r="C3833" t="str">
            <v>m</v>
          </cell>
          <cell r="D3833">
            <v>316.375</v>
          </cell>
          <cell r="E3833">
            <v>253.1</v>
          </cell>
          <cell r="F3833" t="str">
            <v>EMLURB</v>
          </cell>
        </row>
        <row r="3834">
          <cell r="A3834" t="str">
            <v/>
          </cell>
          <cell r="D3834">
            <v>0</v>
          </cell>
        </row>
        <row r="3835">
          <cell r="A3835" t="str">
            <v>21.06.500</v>
          </cell>
          <cell r="B3835" t="str">
            <v>GALERIA DE TUBOS DE CONCRETO CA1-0,90M DE DIAMETRO, INCLUSIVE ESCAVACAO MANUAL DAS VALAS ATE 1,50 M DE PROFUNDIDADE, REATERRO COMPACTADO, REMOCAO DO MATERIAL EXCEDENTE E AINDA FORNECIMENTO E ASSENTAMENTO DOS TUBOS ( SERVICO NOTURNO ).</v>
          </cell>
          <cell r="C3835" t="str">
            <v>m</v>
          </cell>
          <cell r="D3835">
            <v>339.46249999999998</v>
          </cell>
          <cell r="E3835">
            <v>271.57</v>
          </cell>
          <cell r="F3835" t="str">
            <v>EMLURB</v>
          </cell>
        </row>
        <row r="3836">
          <cell r="A3836" t="str">
            <v/>
          </cell>
          <cell r="D3836">
            <v>0</v>
          </cell>
        </row>
        <row r="3837">
          <cell r="A3837" t="str">
            <v>21.06.510</v>
          </cell>
          <cell r="B3837" t="str">
            <v>GALERIA DE TUBOS DE CONCRETO CA1- 0,90 M DE DIAMETRO, INCLUSIVE ESCAVACAO MECANICA DAS VALAS ATE 1,50 M DE PROFUNDIDADE, REATERRO COMPACTADO, REMOCAO DO MATERIAL EXCEDENTE E AINDA FORNECIMENTO E ASSENTAMENTO DOS TUBOS.</v>
          </cell>
          <cell r="C3837" t="str">
            <v>m</v>
          </cell>
          <cell r="D3837">
            <v>293.23750000000001</v>
          </cell>
          <cell r="E3837">
            <v>234.59</v>
          </cell>
          <cell r="F3837" t="str">
            <v>EMLURB</v>
          </cell>
        </row>
        <row r="3838">
          <cell r="A3838" t="str">
            <v/>
          </cell>
          <cell r="D3838">
            <v>0</v>
          </cell>
        </row>
        <row r="3839">
          <cell r="A3839" t="str">
            <v>21.06.520</v>
          </cell>
          <cell r="B3839" t="str">
            <v>GALERIA DE TUBOS DE CONCRETO CA1- 0,90 M DE DIAMETRO, INCLUSIVE ESCAVACAO MECANICA DAS VALAS ATE 1,50 M DE PROFUNDIDADE, REATERRO COMPACTADO, REMOCAO DO MATERIAL EXCEDENTE E AINDA FORNECIMENTO E ASSENTAMENTO DOS TUBOS (SERVICO NOTURNO ).</v>
          </cell>
          <cell r="C3839" t="str">
            <v>m</v>
          </cell>
          <cell r="D3839">
            <v>310.23750000000001</v>
          </cell>
          <cell r="E3839">
            <v>248.19</v>
          </cell>
          <cell r="F3839" t="str">
            <v>EMLURB</v>
          </cell>
        </row>
        <row r="3840">
          <cell r="A3840" t="str">
            <v/>
          </cell>
          <cell r="D3840">
            <v>0</v>
          </cell>
        </row>
        <row r="3841">
          <cell r="A3841" t="str">
            <v>21.06.530</v>
          </cell>
          <cell r="B3841" t="str">
            <v>GALERIA DE TUBOS DE CONCRETO CA1- 1,00 M DE DIAMETRO, INCLUSIVE ESCAVACAO MANUAL DAS VALAS ATE 2,00 M DE PROFUNDIDADE, REATERRO COMPACTADO, REMOCAO DO MATERIAL EXCEDENTE E AINDA FORNECIMENTO E ASSENTAMENTO DOS TUBOS.</v>
          </cell>
          <cell r="C3841" t="str">
            <v>m</v>
          </cell>
          <cell r="D3841">
            <v>416.22500000000002</v>
          </cell>
          <cell r="E3841">
            <v>332.98</v>
          </cell>
          <cell r="F3841" t="str">
            <v>EMLURB</v>
          </cell>
        </row>
        <row r="3842">
          <cell r="A3842" t="str">
            <v/>
          </cell>
          <cell r="D3842">
            <v>0</v>
          </cell>
        </row>
        <row r="3843">
          <cell r="A3843" t="str">
            <v>21.06.540</v>
          </cell>
          <cell r="B3843" t="str">
            <v>GALERIA DE TUBOS DE CONCRETO CA1- 1,00 M DE DIAMETRO, INCLUSIVE ESCAVACAO MANUAL DAS VALAS ATE 2,00 M DE PROFUNDIDADE, REATERRO COMPACTADO, REMOCAO DO MATERIAL EXCEDENTE E AINDA FORNECIMENTO E ASSENTAMENTO DOS TUBOS ( SERVICO NOTURNO ).</v>
          </cell>
          <cell r="C3843" t="str">
            <v>m</v>
          </cell>
          <cell r="D3843">
            <v>452</v>
          </cell>
          <cell r="E3843">
            <v>361.6</v>
          </cell>
          <cell r="F3843" t="str">
            <v>EMLURB</v>
          </cell>
        </row>
        <row r="3844">
          <cell r="A3844" t="str">
            <v/>
          </cell>
          <cell r="D3844">
            <v>0</v>
          </cell>
        </row>
        <row r="3845">
          <cell r="A3845" t="str">
            <v>21.06.550</v>
          </cell>
          <cell r="B3845" t="str">
            <v>GALERIA DE TUBOS DE CONCRETO CA1- 1,00 M DE DIAMETRO, INCLUSIVE ESCAVACAO MECANICA DAS VALAS ATE 2,00 M DE PROFUNDIDADE, REATERRO COMPACTADO, REMOCAO DO MATERIAL EXCEDENTE E AINDA FORNECIMENTO E ASSENTAMENTO DOS TUBOS.</v>
          </cell>
          <cell r="C3845" t="str">
            <v>m</v>
          </cell>
          <cell r="D3845">
            <v>373.42500000000001</v>
          </cell>
          <cell r="E3845">
            <v>298.74</v>
          </cell>
          <cell r="F3845" t="str">
            <v>EMLURB</v>
          </cell>
        </row>
        <row r="3846">
          <cell r="A3846" t="str">
            <v/>
          </cell>
          <cell r="D3846">
            <v>0</v>
          </cell>
        </row>
        <row r="3847">
          <cell r="A3847" t="str">
            <v>21.06.560</v>
          </cell>
          <cell r="B3847" t="str">
            <v>GALERIA DE TUBOS DE CONCRETO CA1- 1,00 M DE DIAMETRO, INCLUSIVE ESCAVACAO MECANICA DAS VALAS ATE 2,00 M DE PROFUNDIDADE, REATERRO COMPACTADO, REMOCAO DO MATERIAL EXCEDENTE E AINDA FORNECIMENTO E ASSENTAMENTO DOS TUBOS ( SERVICO NOTURNO ).</v>
          </cell>
          <cell r="C3847" t="str">
            <v>m</v>
          </cell>
          <cell r="D3847">
            <v>398.29999999999995</v>
          </cell>
          <cell r="E3847">
            <v>318.64</v>
          </cell>
          <cell r="F3847" t="str">
            <v>EMLURB</v>
          </cell>
        </row>
        <row r="3848">
          <cell r="A3848" t="str">
            <v/>
          </cell>
          <cell r="D3848">
            <v>0</v>
          </cell>
        </row>
        <row r="3849">
          <cell r="A3849" t="str">
            <v>21.06.570</v>
          </cell>
          <cell r="B3849" t="str">
            <v>GALERIA DE TUBOS DE CONCRETO CA1- 1,10 M DE DIAMETRO, INCLUSIVE ESCAVACAO MECANICA DAS VALAS ATE 2,00 M DE PROFUNDIDADE, REATERRO COMPACTADO, REMOCAO DO MATERIAL EXCEDENTE E AINDA FORNECIMENTO E ASSENTAMENTO DOS TUBOS.</v>
          </cell>
          <cell r="C3849" t="str">
            <v>m</v>
          </cell>
          <cell r="D3849">
            <v>403.625</v>
          </cell>
          <cell r="E3849">
            <v>322.89999999999998</v>
          </cell>
          <cell r="F3849" t="str">
            <v>EMLURB</v>
          </cell>
        </row>
        <row r="3850">
          <cell r="A3850" t="str">
            <v/>
          </cell>
          <cell r="D3850">
            <v>0</v>
          </cell>
        </row>
        <row r="3851">
          <cell r="A3851" t="str">
            <v>21.06.580</v>
          </cell>
          <cell r="B3851" t="str">
            <v>GALERIA DE TUBOS DE CONCRETO CA1- 1,10 M DE DIAMETRO, INCLUSIVE ESCAVACAO MECANICA DAS VALAS ATE 2,00 M DE PROFUNDIDADE, REATERRO COMPACTADO, REMOCAO DO MATERIAL EXCEDENTE E AINDA FORNECIMENTO E ASSENTAMENTO DOS TUBOS ( SERVICO NOTURNO ).</v>
          </cell>
          <cell r="C3851" t="str">
            <v>m</v>
          </cell>
          <cell r="D3851">
            <v>431.23750000000001</v>
          </cell>
          <cell r="E3851">
            <v>344.99</v>
          </cell>
          <cell r="F3851" t="str">
            <v>EMLURB</v>
          </cell>
        </row>
        <row r="3852">
          <cell r="A3852" t="str">
            <v/>
          </cell>
          <cell r="D3852">
            <v>0</v>
          </cell>
        </row>
        <row r="3853">
          <cell r="A3853" t="str">
            <v>21.06.590</v>
          </cell>
          <cell r="B3853" t="str">
            <v>GALERIA DE TUBOS DE CONCRETO CA1- 1,20 M DE DIAMETRO, INCLUSIVE ESCAVACAO MECANICA DAS VALAS ATE 2,00 M DE PROFUNDIDADE, REATERRO COMPACTADO, REMOCAO DO MATERIAL EXCEDENTE E AINDA FORNECIMENTO E ASSENTAMENTO DOS TUBOS.</v>
          </cell>
          <cell r="C3853" t="str">
            <v>m</v>
          </cell>
          <cell r="D3853">
            <v>508.8</v>
          </cell>
          <cell r="E3853">
            <v>407.04</v>
          </cell>
          <cell r="F3853" t="str">
            <v>EMLURB</v>
          </cell>
        </row>
        <row r="3854">
          <cell r="A3854" t="str">
            <v/>
          </cell>
          <cell r="D3854">
            <v>0</v>
          </cell>
        </row>
        <row r="3855">
          <cell r="A3855" t="str">
            <v>21.06.600</v>
          </cell>
          <cell r="B3855" t="str">
            <v>GALERIA DE TUBOS DE CONCRETO CA1- 1,20 M DE DIAMETRO, INCLUSIVE ESCAVACAO MECANICA DAS VALAS ATE 2,00 M DE PROFUNDIDADE, REATERRO COMPACTADO, REMOCAO DO MATERIAL EXCEDENTE E AINDA FORNECIMENTO E ASSENTAMENTO DOS TUBOS ( SERVICO NOTURNO ).</v>
          </cell>
          <cell r="C3855" t="str">
            <v>m</v>
          </cell>
          <cell r="D3855">
            <v>540.26249999999993</v>
          </cell>
          <cell r="E3855">
            <v>432.21</v>
          </cell>
          <cell r="F3855" t="str">
            <v>EMLURB</v>
          </cell>
        </row>
        <row r="3856">
          <cell r="A3856" t="str">
            <v/>
          </cell>
          <cell r="D3856">
            <v>0</v>
          </cell>
        </row>
        <row r="3857">
          <cell r="A3857" t="str">
            <v>21.06.610</v>
          </cell>
          <cell r="B3857" t="str">
            <v>GALERIA DE TUBOS DE CONCRETO CA1- 1,50 M DE DIAMETRO, INCLUSIVE ESCAVACAO MECANICA DAS VALAS ATE 2,00 M DE PROFUNDIDADE, REATERRO COMPACTADO, REMOCAO DO MATERIAL EXCEDENTE E AINDA FORNECIMENTO E ASSENTAMENTO DOS TUBOS.</v>
          </cell>
          <cell r="C3857" t="str">
            <v>m</v>
          </cell>
          <cell r="D3857">
            <v>799.77500000000009</v>
          </cell>
          <cell r="E3857">
            <v>639.82000000000005</v>
          </cell>
          <cell r="F3857" t="str">
            <v>EMLURB</v>
          </cell>
        </row>
        <row r="3858">
          <cell r="A3858" t="str">
            <v/>
          </cell>
          <cell r="D3858">
            <v>0</v>
          </cell>
        </row>
        <row r="3859">
          <cell r="A3859" t="str">
            <v>21.06.620</v>
          </cell>
          <cell r="B3859" t="str">
            <v>GALERIA DE TUBOS DE CONCRETO CA1- 1,50 M DE DIAMETRO, INCLUSIVE ESCAVACAO MECANICA DAS VALAS ATE 2,00 M DE PROFUNDIDADE, REATERRO COMPACTADO, REMOCAO DO MATERIAL EXCEDENTE E AINDA FORNECIMENTO E ASSENTAMENTO DOS TUBOS ( SERVICO NOTURNO ).</v>
          </cell>
          <cell r="C3859" t="str">
            <v>m</v>
          </cell>
          <cell r="D3859">
            <v>846.22500000000002</v>
          </cell>
          <cell r="E3859">
            <v>676.98</v>
          </cell>
          <cell r="F3859" t="str">
            <v>EMLURB</v>
          </cell>
        </row>
        <row r="3860">
          <cell r="A3860" t="str">
            <v/>
          </cell>
          <cell r="D3860">
            <v>0</v>
          </cell>
        </row>
        <row r="3861">
          <cell r="A3861" t="str">
            <v>21.07.010</v>
          </cell>
          <cell r="B3861" t="str">
            <v>GALERIA DE TUBO DE CONCRETO C2-0,20 M DE DIAMETRO, INCLUSIVE ESCAVACAO MANUAL DAS VALAS ATE 1,50 M DE PROFUNDIDADE,REATERRO COMPACTADO, REMOCAO DO MATERIAL EXCEDENTE E ASSENTAMENTO DOS TUBOS ( SEM O FORNECIMENTO DOS MESMOS ).</v>
          </cell>
          <cell r="C3861" t="str">
            <v>m</v>
          </cell>
          <cell r="D3861">
            <v>26.549999999999997</v>
          </cell>
          <cell r="E3861">
            <v>21.24</v>
          </cell>
          <cell r="F3861" t="str">
            <v>EMLURB</v>
          </cell>
        </row>
        <row r="3862">
          <cell r="A3862" t="str">
            <v/>
          </cell>
          <cell r="D3862">
            <v>0</v>
          </cell>
        </row>
        <row r="3863">
          <cell r="A3863" t="str">
            <v>21.07.020</v>
          </cell>
          <cell r="B3863" t="str">
            <v>GALERIA DE TUBO DE CONCRETO C2-0,20 M DE DIAMETRO, INCLUSIVE ESCAVACAO MANUAL DAS VALAS ATE 1,50 M DE PROFUNDIDADE,REATERRO COMPACTADO, REMOCAO DO MATERIAL EXCEDENTE E ASSENTAMENTO DOS TUBOS ( SEM O FORNECIMENTO DOS MESMOS )-SERVICO NOTURNO.</v>
          </cell>
          <cell r="C3863" t="str">
            <v>m</v>
          </cell>
          <cell r="D3863">
            <v>31.75</v>
          </cell>
          <cell r="E3863">
            <v>25.4</v>
          </cell>
          <cell r="F3863" t="str">
            <v>EMLURB</v>
          </cell>
        </row>
        <row r="3864">
          <cell r="A3864" t="str">
            <v/>
          </cell>
          <cell r="D3864">
            <v>0</v>
          </cell>
        </row>
        <row r="3865">
          <cell r="A3865" t="str">
            <v>21.07.030</v>
          </cell>
          <cell r="B3865" t="str">
            <v>GALERIA DE TUBO DE CONCRETO C2-0,20 M DE DIAMETRO, INCLUSIVE ESCAVACAO MECANICA DAS VALAS ATE 1,50 M DE PROFUNDIDADE,REATERRO COMPACTADO, REMOCAO DO MATERIAL EXCEDENTE E ASSENTAMENTO DOS TUBOS ( SEM O FORNECIMENTO DOS MESMOS ).</v>
          </cell>
          <cell r="C3865" t="str">
            <v>m</v>
          </cell>
          <cell r="D3865">
            <v>21.387499999999999</v>
          </cell>
          <cell r="E3865">
            <v>17.11</v>
          </cell>
          <cell r="F3865" t="str">
            <v>EMLURB</v>
          </cell>
        </row>
        <row r="3866">
          <cell r="A3866" t="str">
            <v/>
          </cell>
          <cell r="D3866">
            <v>0</v>
          </cell>
        </row>
        <row r="3867">
          <cell r="A3867" t="str">
            <v>21.07.040</v>
          </cell>
          <cell r="B3867" t="str">
            <v>GALERIA DE TUBO DE CONCRETO C2-0,20 M DE DIAMETRO, INCLUSIVE ESCAVACAO MECANICA DAS VALAS ATE 1,50 M DE PROFUNDIDADE,REATERRO COMPACTADO, REMOCAO DO MATERIAL EXCEDENTE E ASSENTAMENTO DOS TUBOS ( SEM O FORNECIMENTO DOS MESMOS )- SERVICO NOTURNO.</v>
          </cell>
          <cell r="C3867" t="str">
            <v>m</v>
          </cell>
          <cell r="D3867">
            <v>25.225000000000001</v>
          </cell>
          <cell r="E3867">
            <v>20.18</v>
          </cell>
          <cell r="F3867" t="str">
            <v>EMLURB</v>
          </cell>
        </row>
        <row r="3868">
          <cell r="A3868" t="str">
            <v/>
          </cell>
          <cell r="D3868">
            <v>0</v>
          </cell>
        </row>
        <row r="3869">
          <cell r="A3869" t="str">
            <v>21.07.050</v>
          </cell>
          <cell r="B3869" t="str">
            <v>GALERIA DE TUBO DE CONCRETO C2-0,30 M DE DIAMETRO, INCLUSIVE ESCAVACAO MANUAL DAS VALAS ATE 1,50 M DE PROFUNDIDADE,REATERRO COMPACTADO, REMOCAO DO MATERIAL EXCEDENTE E ASSENTAMENTO DOS TUBOS ( SEM O FORNECIMENTO DOS MESMOS ).</v>
          </cell>
          <cell r="C3869" t="str">
            <v>m</v>
          </cell>
          <cell r="D3869">
            <v>38.700000000000003</v>
          </cell>
          <cell r="E3869">
            <v>30.96</v>
          </cell>
          <cell r="F3869" t="str">
            <v>EMLURB</v>
          </cell>
        </row>
        <row r="3870">
          <cell r="A3870" t="str">
            <v/>
          </cell>
          <cell r="D3870">
            <v>0</v>
          </cell>
        </row>
        <row r="3871">
          <cell r="A3871" t="str">
            <v>21.07.060</v>
          </cell>
          <cell r="B3871" t="str">
            <v>GALERIA DE TUBO DE CONCRETO C2-0,30 M DE DIAMETRO, INCLUSIVE ESCAVACAO MANUAL DAS VALAS ATE 1,50 M DE PROFUNDIDADE,REATERRO COMPACTADO, REMOCAO DO MATERIAL EXCEDENTE E ASSENTAMENTO DOS TUBOS ( SEM O FORNECIMENTO DOS MESMOS )-SERVICO NOTURNO.</v>
          </cell>
          <cell r="C3871" t="str">
            <v>m</v>
          </cell>
          <cell r="D3871">
            <v>46.224999999999994</v>
          </cell>
          <cell r="E3871">
            <v>36.979999999999997</v>
          </cell>
          <cell r="F3871" t="str">
            <v>EMLURB</v>
          </cell>
        </row>
        <row r="3872">
          <cell r="A3872" t="str">
            <v/>
          </cell>
          <cell r="D3872">
            <v>0</v>
          </cell>
        </row>
        <row r="3873">
          <cell r="A3873" t="str">
            <v>21.07.070</v>
          </cell>
          <cell r="B3873" t="str">
            <v>GALERIA DE TUBO DE CONCRETO C2-0,30 M DE DIAMETRO, INCLUSIVE ESCAVACAO MECANICA DAS VALAS ATE 1,50 M DE PROFUNDIDADE,REATERRO COMPACTADO, REMOCAO DO MATERIAL EXCEDENTE E ASSENTAMENTO DOS TUBOS ( SEM O FORNECIMENTO DOS MESMOS ).</v>
          </cell>
          <cell r="C3873" t="str">
            <v>m</v>
          </cell>
          <cell r="D3873">
            <v>30.987499999999997</v>
          </cell>
          <cell r="E3873">
            <v>24.79</v>
          </cell>
          <cell r="F3873" t="str">
            <v>EMLURB</v>
          </cell>
        </row>
        <row r="3874">
          <cell r="A3874" t="str">
            <v/>
          </cell>
          <cell r="D3874">
            <v>0</v>
          </cell>
        </row>
        <row r="3875">
          <cell r="A3875" t="str">
            <v>21.07.080</v>
          </cell>
          <cell r="B3875" t="str">
            <v>GALERIA DE TUBO DE CONCRETO C2-0,30 M DE DIAMETRO, INCLUSIVE ESCAVACAO MECANICA DAS VALAS ATE 1,50 M DE PROFUNDIDADE,REATERRO COMPACTADO, REMOCAO DO MATERIAL EXCEDENTE E ASSENTAMENTO DOS TUBOS ( SEM O FORNECIMENTO DOS MESMOS )-SERVICO NOTURNO.</v>
          </cell>
          <cell r="C3875" t="str">
            <v>m</v>
          </cell>
          <cell r="D3875">
            <v>36.487500000000004</v>
          </cell>
          <cell r="E3875">
            <v>29.19</v>
          </cell>
          <cell r="F3875" t="str">
            <v>EMLURB</v>
          </cell>
        </row>
        <row r="3876">
          <cell r="A3876" t="str">
            <v/>
          </cell>
          <cell r="D3876">
            <v>0</v>
          </cell>
        </row>
        <row r="3877">
          <cell r="A3877" t="str">
            <v>21.07.090</v>
          </cell>
          <cell r="B3877" t="str">
            <v>GALERIA DE TUBOS DE CONCRETO C2-0,40 M DE DIAMETRO, INCLUSIVE ESCAVACAO MANUAL DAS VALAS ATE 1,50 M DE PROFUNDIDADE,REATERRO COMPACTADO, REMOCAO DO MATERIAL EXCEDENTE E ASSENTAMENTO DOS TUBOS ( SEM O FORNECIMENTO DOS MESMOS ).</v>
          </cell>
          <cell r="C3877" t="str">
            <v>m</v>
          </cell>
          <cell r="D3877">
            <v>50.9</v>
          </cell>
          <cell r="E3877">
            <v>40.72</v>
          </cell>
          <cell r="F3877" t="str">
            <v>EMLURB</v>
          </cell>
        </row>
        <row r="3878">
          <cell r="A3878" t="str">
            <v/>
          </cell>
          <cell r="D3878">
            <v>0</v>
          </cell>
        </row>
        <row r="3879">
          <cell r="A3879" t="str">
            <v>21.07.100</v>
          </cell>
          <cell r="B3879" t="str">
            <v>GALERIA DE TUBOS DE CONCRETO C2-0,40 M DE DIAMETRO, INCLUSIVE ESCAVACAO MANUAL DAS VALAS ATE 1,50 M DE PROFUNDIDADE,REATERRO COMPACTADO, REMOCAO DO MATERIAL EXCEDENTE E ASSENTAMENTO DOS TUBOS ( SEM O FORNECIMENTO DOS MESMOS )-SERVICO NOTURNO.</v>
          </cell>
          <cell r="C3879" t="str">
            <v>m</v>
          </cell>
          <cell r="D3879">
            <v>60.774999999999999</v>
          </cell>
          <cell r="E3879">
            <v>48.62</v>
          </cell>
          <cell r="F3879" t="str">
            <v>EMLURB</v>
          </cell>
        </row>
        <row r="3880">
          <cell r="A3880" t="str">
            <v/>
          </cell>
          <cell r="D3880">
            <v>0</v>
          </cell>
        </row>
        <row r="3881">
          <cell r="A3881" t="str">
            <v>21.07.110</v>
          </cell>
          <cell r="B3881" t="str">
            <v>GALERIA DE TUBOS DE CONCRETO C2-0,40 M DE DIAMETRO, INCLUSIVE ESCAVACAO MECANICA DAS VALAS ATE 1,50 M DE PROFUNDIDADE,REATERRO COMPACTADO, REMOCAO DO MATERIAL EXCEDENTE E ASSENTAMENTO DOS TUBOS ( SEM O FORNECIMENTO DOS MESMOS ).</v>
          </cell>
          <cell r="C3881" t="str">
            <v>m</v>
          </cell>
          <cell r="D3881">
            <v>40.625</v>
          </cell>
          <cell r="E3881">
            <v>32.5</v>
          </cell>
          <cell r="F3881" t="str">
            <v>EMLURB</v>
          </cell>
        </row>
        <row r="3882">
          <cell r="A3882" t="str">
            <v/>
          </cell>
          <cell r="D3882">
            <v>0</v>
          </cell>
        </row>
        <row r="3883">
          <cell r="A3883" t="str">
            <v>21.07.120</v>
          </cell>
          <cell r="B3883" t="str">
            <v>GALERIA DE TUBOS DE CONCRETO C2-0,40 M DE DIAMETRO, INCLUSIVE ESCAVACAO MECANICA DAS VALAS ATE 1,50 M DE PROFUNDIDADE,REATERRO COMPACTADO, REMOCAO DO MATERIAL EXCEDENTE E ASSENTAMENTO DOS TUBOS ( SEM O FORNECIMENTO DOS MESMOS )-SERVICO NOTURNO.</v>
          </cell>
          <cell r="C3883" t="str">
            <v>m</v>
          </cell>
          <cell r="D3883">
            <v>47.737499999999997</v>
          </cell>
          <cell r="E3883">
            <v>38.19</v>
          </cell>
          <cell r="F3883" t="str">
            <v>EMLURB</v>
          </cell>
        </row>
        <row r="3884">
          <cell r="A3884" t="str">
            <v/>
          </cell>
          <cell r="D3884">
            <v>0</v>
          </cell>
        </row>
        <row r="3885">
          <cell r="A3885" t="str">
            <v>21.07.130</v>
          </cell>
          <cell r="B3885" t="str">
            <v>GALERIA DE TUBOS DE CONCRETO C2-0,50 M DE DIAMETRO, INCLUSIVE ESCAVACAO MANUAL DAS VALAS ATE 1,50 M DE PROFUNDIDADE,REATERRO COMPACTADO, REMOCAO DO MATERIAL EXCEDENTE E ASSENTAMENTO DOS TUBOS ( SEM O FORNECIMENTO DOS MESMOS ).</v>
          </cell>
          <cell r="C3885" t="str">
            <v>m</v>
          </cell>
          <cell r="D3885">
            <v>64.3125</v>
          </cell>
          <cell r="E3885">
            <v>51.45</v>
          </cell>
          <cell r="F3885" t="str">
            <v>EMLURB</v>
          </cell>
        </row>
        <row r="3886">
          <cell r="A3886" t="str">
            <v/>
          </cell>
          <cell r="D3886">
            <v>0</v>
          </cell>
        </row>
        <row r="3887">
          <cell r="A3887" t="str">
            <v>21.07.140</v>
          </cell>
          <cell r="B3887" t="str">
            <v>GALERIA DE TUBOS DE CONCRETO C2-0,50 M DE DIAMETRO, INCLUSIVE ESCAVACAO MANUAL DAS VALAS ATE 1,50 M DE PROFUNDIDADE,REATERRO COMPACTADO, REMOCAO DO MATERIAL EXCEDENTE E ASSENTAMENTO DOS TUBOS ( SEM O FORNECIMENTO DOS MESMOS )-SERVICO NOTURNO.</v>
          </cell>
          <cell r="C3887" t="str">
            <v>m</v>
          </cell>
          <cell r="D3887">
            <v>76.712499999999991</v>
          </cell>
          <cell r="E3887">
            <v>61.37</v>
          </cell>
          <cell r="F3887" t="str">
            <v>EMLURB</v>
          </cell>
        </row>
        <row r="3888">
          <cell r="A3888" t="str">
            <v/>
          </cell>
          <cell r="D3888">
            <v>0</v>
          </cell>
        </row>
        <row r="3889">
          <cell r="A3889" t="str">
            <v>21.07.150</v>
          </cell>
          <cell r="B3889" t="str">
            <v>GALERIA DE TUBOS DE CONCRETO C2-0,50 M DE DIAMETRO, INCLUSIVE ESCAVACAO MECANICA DAS VALAS ATE 1,50 M DE PROFUNDIDADE,REATERRO COMPACTADO, REMOCAO DO MATERIAL EXCEDENTE E ASSENTAMENTO DOS TUBOS ( SEM O FORNECIMENTO DOS MESMOS ).</v>
          </cell>
          <cell r="C3889" t="str">
            <v>m</v>
          </cell>
          <cell r="D3889">
            <v>51.512500000000003</v>
          </cell>
          <cell r="E3889">
            <v>41.21</v>
          </cell>
          <cell r="F3889" t="str">
            <v>EMLURB</v>
          </cell>
        </row>
        <row r="3890">
          <cell r="A3890" t="str">
            <v/>
          </cell>
          <cell r="D3890">
            <v>0</v>
          </cell>
        </row>
        <row r="3891">
          <cell r="A3891" t="str">
            <v>21.07.160</v>
          </cell>
          <cell r="B3891" t="str">
            <v>GALERIA DE TUBOS DE CONCRETO C2-0,50 M DE DIAMETRO, INCLUSIVE ESCAVACAO MECANICA DAS VALAS ATE 1,50 M DE PROFUNDIDADE,REATERRO COMPACTADO, REMOCAO DO MATERIAL EXCEDENTE E ASSENTAMENTO DOS TUBOS ( SEM O FORNECIMENTO DOS MESMOS )-SERVICO NOTURNO.</v>
          </cell>
          <cell r="C3891" t="str">
            <v>m</v>
          </cell>
          <cell r="D3891">
            <v>60.4375</v>
          </cell>
          <cell r="E3891">
            <v>48.35</v>
          </cell>
          <cell r="F3891" t="str">
            <v>EMLURB</v>
          </cell>
        </row>
        <row r="3892">
          <cell r="A3892" t="str">
            <v/>
          </cell>
          <cell r="D3892">
            <v>0</v>
          </cell>
        </row>
        <row r="3893">
          <cell r="A3893" t="str">
            <v>21.07.170</v>
          </cell>
          <cell r="B3893" t="str">
            <v>GALERIA DE TUBOS DE CONCRETO C2 OU CA1-0,60 M DE DIAMETRO, INCLUSIVE ESCAVACAO MANUAL DAS VALAS ATE 1,50 M DE PROFUNDIDADE , REATERRO COMPACTADO , REMOCAO DO MATERIAL EXCEDENTE E ASSENTAMENTO DOS TUBOS ( SEM O FORNECIMENTO DOS MESMOS ).</v>
          </cell>
          <cell r="C3893" t="str">
            <v>m</v>
          </cell>
          <cell r="D3893">
            <v>77.8</v>
          </cell>
          <cell r="E3893">
            <v>62.24</v>
          </cell>
          <cell r="F3893" t="str">
            <v>EMLURB</v>
          </cell>
        </row>
        <row r="3894">
          <cell r="A3894" t="str">
            <v/>
          </cell>
          <cell r="D3894">
            <v>0</v>
          </cell>
        </row>
        <row r="3895">
          <cell r="A3895" t="str">
            <v>21.07.180</v>
          </cell>
          <cell r="B3895" t="str">
            <v>GALERIA DE TUBOS DE CONCRETO C2 OU CA1-0,60 M DE DIAMETRO, INCLUSIVE ESCAVACAO MANUAL DAS VALAS ATE 1,50 M DE PROFUNDIDADE , REATERRO COMPACTADO , REMOCAO DO MATERIAL EXCEDENTE E ASSENTAMENTO DOS TUBOS ( SEM O FORNECIMENTO DOS MESMOS )-SERVICO NOTURNO.</v>
          </cell>
          <cell r="C3895" t="str">
            <v>m</v>
          </cell>
          <cell r="D3895">
            <v>93.362499999999997</v>
          </cell>
          <cell r="E3895">
            <v>74.69</v>
          </cell>
          <cell r="F3895" t="str">
            <v>EMLURB</v>
          </cell>
        </row>
        <row r="3896">
          <cell r="A3896" t="str">
            <v/>
          </cell>
          <cell r="D3896">
            <v>0</v>
          </cell>
        </row>
        <row r="3897">
          <cell r="A3897" t="str">
            <v>21.07.190</v>
          </cell>
          <cell r="B3897" t="str">
            <v>GALERIA DE TUBOS DE CONCRETO C2 OU CA1-0,60M DE DIAMETRO, INCLUSIVE ESCAVACAO MECANICA DAS VALAS ATE 1,50 M DE PROFUNDIDADE , REATERRO COMPACTADO, REMOCAO DO MATERIAL EXCEDENTE E ASSENTAMENTO DOS TUBOS ( SEM O FORNECIMENTO DOS MESMOS ).</v>
          </cell>
          <cell r="C3897" t="str">
            <v>m</v>
          </cell>
          <cell r="D3897">
            <v>62.875</v>
          </cell>
          <cell r="E3897">
            <v>50.3</v>
          </cell>
          <cell r="F3897" t="str">
            <v>EMLURB</v>
          </cell>
        </row>
        <row r="3898">
          <cell r="A3898" t="str">
            <v/>
          </cell>
          <cell r="D3898">
            <v>0</v>
          </cell>
        </row>
        <row r="3899">
          <cell r="A3899" t="str">
            <v>21.07.200</v>
          </cell>
          <cell r="B3899" t="str">
            <v>GALERIA DE TUBOS DE CONCRETO C2 OU CA1-0,60M DE DIAMETRO, INCLUSIVE ESCAVACAO MECANICA DAS VALAS ATE 1,50 M DE PROFUNDIDADE , REATERRO COMPACTADO, REMOCAO DO MATERIAL EXCEDENTE E ASSENTAMENTO DOS TUBOS ( SEM O FORNECIMENTO DOS MESMOS )-SERVICO NOTURNO.</v>
          </cell>
          <cell r="C3899" t="str">
            <v>m</v>
          </cell>
          <cell r="D3899">
            <v>73.8125</v>
          </cell>
          <cell r="E3899">
            <v>59.05</v>
          </cell>
          <cell r="F3899" t="str">
            <v>EMLURB</v>
          </cell>
        </row>
        <row r="3900">
          <cell r="A3900" t="str">
            <v/>
          </cell>
          <cell r="D3900">
            <v>0</v>
          </cell>
        </row>
        <row r="3901">
          <cell r="A3901" t="str">
            <v>21.07.210</v>
          </cell>
          <cell r="B3901" t="str">
            <v>GALERIA DE TUBOS DE CONCRETO CS OU CA1-0,70M DE DIAMETRO, INCLUSIVE ESCAVACAO MANUAL DAS VALAS ATE 1,50 M DE PROFUNDIDADE , REATERRO COMPACTADO, REMOCAO DO MATERIAL EXCEDENTE E ASSENTAMENTO DOS TUBOS ( SEM O FORNECIMENTO DOS MESMOS ).</v>
          </cell>
          <cell r="C3901" t="str">
            <v>m</v>
          </cell>
          <cell r="D3901">
            <v>91.762499999999989</v>
          </cell>
          <cell r="E3901">
            <v>73.41</v>
          </cell>
          <cell r="F3901" t="str">
            <v>EMLURB</v>
          </cell>
        </row>
        <row r="3902">
          <cell r="A3902" t="str">
            <v/>
          </cell>
          <cell r="D3902">
            <v>0</v>
          </cell>
        </row>
        <row r="3903">
          <cell r="A3903" t="str">
            <v>21.07.220</v>
          </cell>
          <cell r="B3903" t="str">
            <v>GALERIA DE TUBOS DE CONCRETO CS OU CA1-0,70M DE DIAMETRO, INCLUSIVE ESCAVACAO MANUAL DAS VALAS ATE 1,50 M DE PROFUNDIDADE , REATERRO COMPACTADO, REMOCAO DO MATERIAL EXCEDENTE E ASSENTAMENTO DOS TUBOS ( SEM O FORNECIMENTO DOS MESMOS )-SERVICO NOTURNO.</v>
          </cell>
          <cell r="C3903" t="str">
            <v>m</v>
          </cell>
          <cell r="D3903">
            <v>109.33750000000001</v>
          </cell>
          <cell r="E3903">
            <v>87.47</v>
          </cell>
          <cell r="F3903" t="str">
            <v>EMLURB</v>
          </cell>
        </row>
        <row r="3904">
          <cell r="A3904" t="str">
            <v/>
          </cell>
          <cell r="D3904">
            <v>0</v>
          </cell>
        </row>
        <row r="3905">
          <cell r="A3905" t="str">
            <v>21.07.230</v>
          </cell>
          <cell r="B3905" t="str">
            <v>GALERIA DE TUBOS DE CONCRETO CS OU CA1-0,70M DE DIAMETRO, INCLUSIVE ESCAVACAO MECANICA DAS VALAS ATE 1,50 M DE PROFUNDIDADE , REATERRO COMPACTADO, REMOCAO DO MATERIAL EXCEDENTE E ASSENTAMENTO DOS TUBOS ( SEM O FORNECIMENTO DOS MESMOS ).</v>
          </cell>
          <cell r="C3905" t="str">
            <v>m</v>
          </cell>
          <cell r="D3905">
            <v>73.775000000000006</v>
          </cell>
          <cell r="E3905">
            <v>59.02</v>
          </cell>
          <cell r="F3905" t="str">
            <v>EMLURB</v>
          </cell>
        </row>
        <row r="3906">
          <cell r="A3906" t="str">
            <v/>
          </cell>
          <cell r="D3906">
            <v>0</v>
          </cell>
        </row>
        <row r="3907">
          <cell r="A3907" t="str">
            <v>21.07.240</v>
          </cell>
          <cell r="B3907" t="str">
            <v>GALERIA DE TUBOS DE CONCRETO CS OU CA1-0,70M DE DIAMETRO, INCLUSIVE ESCAVACAO MECANICA DAS VALAS ATE 1,50 M DE PROFUNDIDADE , REATERRO COMPACTADO, REMOCAO DO MATERIAL EXCEDENTE E ASSENTAMENTO DOS TUBOS ( SEM O FORNECIMENTO DOS MESMOS )-SERVICO NOTURNO.</v>
          </cell>
          <cell r="C3907" t="str">
            <v>m</v>
          </cell>
          <cell r="D3907">
            <v>86.537500000000009</v>
          </cell>
          <cell r="E3907">
            <v>69.23</v>
          </cell>
          <cell r="F3907" t="str">
            <v>EMLURB</v>
          </cell>
        </row>
        <row r="3908">
          <cell r="A3908" t="str">
            <v/>
          </cell>
          <cell r="D3908">
            <v>0</v>
          </cell>
        </row>
        <row r="3909">
          <cell r="A3909" t="str">
            <v>21.07.250</v>
          </cell>
          <cell r="B3909" t="str">
            <v>GALERIA DE TUBOS DE CONCRETO CS OU CA1-0,80M DE DIAMETRO, INCLUSIVE ESCAVACAO MANUAL DAS VALAS ATE 1,50 M DE PROFUNDIDADE , REATERRO COMPACTADO, REMOCAO DO MATERIAL EXCEDENTE E ASSENTAMENTO DOS TUBOS ( SEM O FORNECIMENTO DOS MESMOS ).</v>
          </cell>
          <cell r="C3909" t="str">
            <v>m</v>
          </cell>
          <cell r="D3909">
            <v>105.85000000000001</v>
          </cell>
          <cell r="E3909">
            <v>84.68</v>
          </cell>
          <cell r="F3909" t="str">
            <v>EMLURB</v>
          </cell>
        </row>
        <row r="3910">
          <cell r="A3910" t="str">
            <v/>
          </cell>
          <cell r="D3910">
            <v>0</v>
          </cell>
        </row>
        <row r="3911">
          <cell r="A3911" t="str">
            <v>21.07.260</v>
          </cell>
          <cell r="B3911" t="str">
            <v>GALERIA DE TUBOS DE CONCRETO CS OU CA1-0,80M DE DIAMETRO, INCLUSIVE ESCAVACAO MANUAL DAS VALAS ATE 1,50 M DE PROFUNDIDADE , REATERRO COMPACTADO, REMOCAO DO MATERIAL EXCEDENTE E ASSENTAMENTO DOS TUBOS ( SEM O FORNECIMENTO DOS MESMOS )-SERVICO NOTURNO.</v>
          </cell>
          <cell r="C3911" t="str">
            <v>m</v>
          </cell>
          <cell r="D3911">
            <v>125.96249999999999</v>
          </cell>
          <cell r="E3911">
            <v>100.77</v>
          </cell>
          <cell r="F3911" t="str">
            <v>EMLURB</v>
          </cell>
        </row>
        <row r="3912">
          <cell r="A3912" t="str">
            <v/>
          </cell>
          <cell r="D3912">
            <v>0</v>
          </cell>
        </row>
        <row r="3913">
          <cell r="A3913" t="str">
            <v>21.07.270</v>
          </cell>
          <cell r="B3913" t="str">
            <v>GALERIA DE TUBOS DE CONCRETO CS OU CA1-0,80M DE DIAMETRO, INCLUSIVE ESCAVACAO MECANICA DAS VALAS ATE 1,50 M DE PROFUNDIDADE , REATERRO COMPACTADO, REMOCAO DO MATERIAL EXCEDENTE E ASSENTAMENTO DOS TUBOS ( SEM O FORNECIMENTO DOS MESMOS ).</v>
          </cell>
          <cell r="C3913" t="str">
            <v>m</v>
          </cell>
          <cell r="D3913">
            <v>85.3</v>
          </cell>
          <cell r="E3913">
            <v>68.239999999999995</v>
          </cell>
          <cell r="F3913" t="str">
            <v>EMLURB</v>
          </cell>
        </row>
        <row r="3914">
          <cell r="A3914" t="str">
            <v/>
          </cell>
          <cell r="D3914">
            <v>0</v>
          </cell>
        </row>
        <row r="3915">
          <cell r="A3915" t="str">
            <v>21.07.280</v>
          </cell>
          <cell r="B3915" t="str">
            <v>GALERIA DE TUBOS DE CONCRETO CS OU CA1-0,80M DE DIAMETRO, INCLUSIVE ESCAVACAO MECANICA DAS VALAS ATE 1,50 M DE PROFUNDIDADE , REATERRO COMPACTADO, REMOCAO DO MATERIAL EXCEDENTE E ASSENTAMENTO DOS TUBOS ( SEM O FORNECIMENTO DOS MESMOS )-SERVICO NOTURNO.</v>
          </cell>
          <cell r="C3915" t="str">
            <v>m</v>
          </cell>
          <cell r="D3915">
            <v>99.862499999999997</v>
          </cell>
          <cell r="E3915">
            <v>79.89</v>
          </cell>
          <cell r="F3915" t="str">
            <v>EMLURB</v>
          </cell>
        </row>
        <row r="3916">
          <cell r="A3916" t="str">
            <v/>
          </cell>
          <cell r="D3916">
            <v>0</v>
          </cell>
        </row>
        <row r="3917">
          <cell r="A3917" t="str">
            <v>21.07.290</v>
          </cell>
          <cell r="B3917" t="str">
            <v>GALERIA DE TUBOS DE CONCRETO CS OU CA1-0,90M DE DIAMETRO, INCLUSIVE ESCAVACAO MANUAL DAS VALAS ATE 1,50 M DE PROFUNDIDADE , REATERRO COMPACTADO, REMOCAO DO MATERIAL EXCEDENTE E ASSENTAMENTO DOS TUBOS ( SEM O FORNECIMENTO DOS MESMOS ).</v>
          </cell>
          <cell r="C3917" t="str">
            <v>m</v>
          </cell>
          <cell r="D3917">
            <v>122.1875</v>
          </cell>
          <cell r="E3917">
            <v>97.75</v>
          </cell>
          <cell r="F3917" t="str">
            <v>EMLURB</v>
          </cell>
        </row>
        <row r="3918">
          <cell r="A3918" t="str">
            <v/>
          </cell>
          <cell r="D3918">
            <v>0</v>
          </cell>
        </row>
        <row r="3919">
          <cell r="A3919" t="str">
            <v>21.07.300</v>
          </cell>
          <cell r="B3919" t="str">
            <v>GALERIA DE TUBOS DE CONCRETO CS OU CA1-0,90M DE DIAMETRO, INCLUSIVE ESCAVACAO MANUAL DAS VALAS ATE 1,50 M DE PROFUNDIDADE , REATERRO COMPACTADO, REMOCAO DO MATERIAL EXCEDENTE E ASSENTAMENTO DOS TUBOS ( SEM O FORNECIMENTO DOS MESMOS )-SERVIVO NOTURNO.</v>
          </cell>
          <cell r="C3919" t="str">
            <v>m</v>
          </cell>
          <cell r="D3919">
            <v>145.27500000000001</v>
          </cell>
          <cell r="E3919">
            <v>116.22</v>
          </cell>
          <cell r="F3919" t="str">
            <v>EMLURB</v>
          </cell>
        </row>
        <row r="3920">
          <cell r="A3920" t="str">
            <v/>
          </cell>
          <cell r="D3920">
            <v>0</v>
          </cell>
        </row>
        <row r="3921">
          <cell r="A3921" t="str">
            <v>21.07.310</v>
          </cell>
          <cell r="B3921" t="str">
            <v>GALERIA DE TUBOS DE CONCRETO CS OU CA1-0,90M DE DIAMETRO, INCLUSIVE ESCAVACAO MECANICA DAS VALAS ATE 1,50 M DE PROFUNDIDADE , REATERRO COMPACTADO, REMOCAO DO MATERIAL EXCEDENTE E ASSENTAMENTO DOS TUBOS ( SEM O FORNECIMENTO DOS MESMOS ).</v>
          </cell>
          <cell r="C3921" t="str">
            <v>m</v>
          </cell>
          <cell r="D3921">
            <v>99.05</v>
          </cell>
          <cell r="E3921">
            <v>79.239999999999995</v>
          </cell>
          <cell r="F3921" t="str">
            <v>EMLURB</v>
          </cell>
        </row>
        <row r="3922">
          <cell r="A3922" t="str">
            <v/>
          </cell>
          <cell r="D3922">
            <v>0</v>
          </cell>
        </row>
        <row r="3923">
          <cell r="A3923" t="str">
            <v>21.07.320</v>
          </cell>
          <cell r="B3923" t="str">
            <v>GALERIA DE TUBOS DE CONCRETO CS OU CA1-0,90M DE DIAMETRO, INCLUSIVE ESCAVACAO MECANICA DAS VALAS ATE 1,50 M DE PROFUNDIDADE , REATERRO COMPACTADO, REMOCAO DO MATERIAL EXCEDENTE E ASSENTAMENTO DOS TUBOS ( SEM O FORNECIMENTO DOS MESMOS )-SERVICO NOTURNO.</v>
          </cell>
          <cell r="C3923" t="str">
            <v>m</v>
          </cell>
          <cell r="D3923">
            <v>116.05000000000001</v>
          </cell>
          <cell r="E3923">
            <v>92.84</v>
          </cell>
          <cell r="F3923" t="str">
            <v>EMLURB</v>
          </cell>
        </row>
        <row r="3924">
          <cell r="A3924" t="str">
            <v/>
          </cell>
          <cell r="D3924">
            <v>0</v>
          </cell>
        </row>
        <row r="3925">
          <cell r="A3925" t="str">
            <v>21.07.330</v>
          </cell>
          <cell r="B3925" t="str">
            <v>GALERIA DE TUBOS DE CONCRETO CS OU CA1-1,00M DE DIAMETRO, INCLUSIVE ESCAVACAO MANUAL DAS VALAS ATE 2,00 M DE PROFUNDIDADE , REATERRO COMPACTADO, REMOCAO DO MATERIAL EXCEDENTE E ASSENTAMENTO DOS TUBOS ( SEM O FORNECIMENTO DOS MESMOS ).</v>
          </cell>
          <cell r="C3925" t="str">
            <v>m</v>
          </cell>
          <cell r="D3925">
            <v>187.85</v>
          </cell>
          <cell r="E3925">
            <v>150.28</v>
          </cell>
          <cell r="F3925" t="str">
            <v>EMLURB</v>
          </cell>
        </row>
        <row r="3926">
          <cell r="A3926" t="str">
            <v/>
          </cell>
          <cell r="D3926">
            <v>0</v>
          </cell>
        </row>
        <row r="3927">
          <cell r="A3927" t="str">
            <v>21.07.340</v>
          </cell>
          <cell r="B3927" t="str">
            <v>GALERIA DE TUBOS DE CONCRETO CS OU CA1-1,00M DE DIAMETRO, INCLUSIVE ESCAVACAO MANUAL DAS VALAS ATE 2,00 M DE PROFUNDIDADE , REATERRO COMPACTADO, REMOCAO DO MATERIAL EXCEDENTE E ASSENTAMENTO DOS TUBOS ( SEM O FORNECIMENTO DOS MESMOS )-SERVICO NOTURNO.</v>
          </cell>
          <cell r="C3927" t="str">
            <v>m</v>
          </cell>
          <cell r="D3927">
            <v>223.625</v>
          </cell>
          <cell r="E3927">
            <v>178.9</v>
          </cell>
          <cell r="F3927" t="str">
            <v>EMLURB</v>
          </cell>
        </row>
        <row r="3928">
          <cell r="A3928" t="str">
            <v/>
          </cell>
          <cell r="D3928">
            <v>0</v>
          </cell>
        </row>
        <row r="3929">
          <cell r="A3929" t="str">
            <v>21.07.350</v>
          </cell>
          <cell r="B3929" t="str">
            <v>GALERIA DE TUBOS DE CONCRETO CS OU CA1-1,00M DE DIAMETRO, INCLUSIVE ESCAVACAO MECANICA DAS VALAS ATE 2,00 M DE PROFUNDIDADE , REATERRO COMPACTADO, REMOCAO DO MATERIAL EXCEDENTE E ASSENTAMENTO DOS TUBOS ( SEM O FORNECIMENTO DOS MESMOS ).</v>
          </cell>
          <cell r="C3929" t="str">
            <v>m</v>
          </cell>
          <cell r="D3929">
            <v>145.05000000000001</v>
          </cell>
          <cell r="E3929">
            <v>116.04</v>
          </cell>
          <cell r="F3929" t="str">
            <v>EMLURB</v>
          </cell>
        </row>
        <row r="3930">
          <cell r="A3930" t="str">
            <v/>
          </cell>
          <cell r="D3930">
            <v>0</v>
          </cell>
        </row>
        <row r="3931">
          <cell r="A3931" t="str">
            <v>21.07.360</v>
          </cell>
          <cell r="B3931" t="str">
            <v>GALERIA DE TUBOS DE CONCRETO CS OU CA1-1,00M DE DIAMETRO, INCLUSIVE ESCAVACAO MECANICA DAS VALAS ATE 2,00 M DE PROFUNDIDADE , REATERRO COMPACTADO, REMOCAO DO MATERIAL EXCEDENTE E ASSENTAMENTO DOS TUBOS ( SEM O FORNECIMENTO DOS MESMOS )-SERVICO NOTURNO.</v>
          </cell>
          <cell r="C3931" t="str">
            <v>m</v>
          </cell>
          <cell r="D3931">
            <v>169.92500000000001</v>
          </cell>
          <cell r="E3931">
            <v>135.94</v>
          </cell>
          <cell r="F3931" t="str">
            <v>EMLURB</v>
          </cell>
        </row>
        <row r="3932">
          <cell r="A3932" t="str">
            <v/>
          </cell>
          <cell r="D3932">
            <v>0</v>
          </cell>
        </row>
        <row r="3933">
          <cell r="A3933" t="str">
            <v>21.07.370</v>
          </cell>
          <cell r="B3933" t="str">
            <v>GALERIA DE TUBOS DE CONCRETO CA1-1,10M DE DIAMETRO, INCLUSIVE ESCAVACAO MECANICA DAS VALAS ATE 2,00 M DE PROFUNDIDADE, REATERRO COMPACTADO, REMOCAO DO MATERIAL EXCEDENTE E ASSENTAMENTO DOS TUBOS (S/ O FORNECIMENTO DOS MESMOS).</v>
          </cell>
          <cell r="C3933" t="str">
            <v>m</v>
          </cell>
          <cell r="D3933">
            <v>162.375</v>
          </cell>
          <cell r="E3933">
            <v>129.9</v>
          </cell>
          <cell r="F3933" t="str">
            <v>EMLURB</v>
          </cell>
        </row>
        <row r="3934">
          <cell r="A3934" t="str">
            <v/>
          </cell>
          <cell r="D3934">
            <v>0</v>
          </cell>
        </row>
        <row r="3935">
          <cell r="A3935" t="str">
            <v>21.07.380</v>
          </cell>
          <cell r="B3935" t="str">
            <v>GALERIA DE TUBOS DE CONCRETO CA1-1,10M DE DIAMETRO, INCLUSIVE ESCAVACAO MECANICA DAS VALAS ATE 2,00 M DE PROFUNDIDADE, REATERRO COMPACTADO, REMOCAO DO MATERIAL EXCEDENTE E ASSENTAMENTO DOS TUBOS (S/ O FORNECIMENTO DOS MESMOS)-SERVICO NOTURNO.</v>
          </cell>
          <cell r="C3935" t="str">
            <v>m</v>
          </cell>
          <cell r="D3935">
            <v>189.98750000000001</v>
          </cell>
          <cell r="E3935">
            <v>151.99</v>
          </cell>
          <cell r="F3935" t="str">
            <v>EMLURB</v>
          </cell>
        </row>
        <row r="3936">
          <cell r="A3936" t="str">
            <v/>
          </cell>
          <cell r="D3936">
            <v>0</v>
          </cell>
        </row>
        <row r="3937">
          <cell r="A3937" t="str">
            <v>21.07.390</v>
          </cell>
          <cell r="B3937" t="str">
            <v>GALERIA DE TUBOS DE CONCRETO CA1-1,20M DE DIAMETRO, INCLUSIVE ESCAVACAO MECANICA DAS VALAS ATE 2,00 M DE PROFUNDIDADE, REATERRO COMPACTADO, REMOCAO DO MATERIAL EXCEDENTE E ASSENTAMENTO DOS TUBOS (S/ O FORNECIMENTO DOS MESMOS).</v>
          </cell>
          <cell r="C3937" t="str">
            <v>m</v>
          </cell>
          <cell r="D3937">
            <v>185.04999999999998</v>
          </cell>
          <cell r="E3937">
            <v>148.04</v>
          </cell>
          <cell r="F3937" t="str">
            <v>EMLURB</v>
          </cell>
        </row>
        <row r="3938">
          <cell r="A3938" t="str">
            <v/>
          </cell>
          <cell r="D3938">
            <v>0</v>
          </cell>
        </row>
        <row r="3939">
          <cell r="A3939" t="str">
            <v>21.07.400</v>
          </cell>
          <cell r="B3939" t="str">
            <v>GALERIA DE TUBOS DE CONCRETO CA1-1,20M DE DIAMETRO, INCLUSIVE ESCAVACAO MECANICA DAS VALAS ATE 2,00 M DE PROFUNDIDADE, REATERRO COMPACTADO, REMOCAO DO MATERIAL EXCEDENTE E ASSENTAMENTO DOS TUBOS (S/ O FORNECIMENTO DOS MESMOS)-SERVICO NOTURNO.</v>
          </cell>
          <cell r="C3939" t="str">
            <v>m</v>
          </cell>
          <cell r="D3939">
            <v>216.51250000000002</v>
          </cell>
          <cell r="E3939">
            <v>173.21</v>
          </cell>
          <cell r="F3939" t="str">
            <v>EMLURB</v>
          </cell>
        </row>
        <row r="3940">
          <cell r="A3940" t="str">
            <v/>
          </cell>
          <cell r="D3940">
            <v>0</v>
          </cell>
        </row>
        <row r="3941">
          <cell r="A3941" t="str">
            <v>21.07.410</v>
          </cell>
          <cell r="B3941" t="str">
            <v>GALERIA DE TUBOS DE CONCRETO CA1-1,50M DE DIAMETRO,INCLUSIVE ESCAVACAO MECANICA DAS VALAS ATE 2,50 M DE PROFUNDIDADE, REATERRO COMPACTADO, REMOCAO DO MATERIAL EXCEDENTE E ASSENTAMENTO DOS TUBOS (S/ O FORNECIMENTO DOS MESMOS).</v>
          </cell>
          <cell r="C3941" t="str">
            <v>m</v>
          </cell>
          <cell r="D3941">
            <v>278.52499999999998</v>
          </cell>
          <cell r="E3941">
            <v>222.82</v>
          </cell>
          <cell r="F3941" t="str">
            <v>EMLURB</v>
          </cell>
        </row>
        <row r="3942">
          <cell r="A3942" t="str">
            <v/>
          </cell>
          <cell r="D3942">
            <v>0</v>
          </cell>
        </row>
        <row r="3943">
          <cell r="A3943" t="str">
            <v>21.07.420</v>
          </cell>
          <cell r="B3943" t="str">
            <v>GALERIA DE TUBO DE CONCRETO CA1-1,50 M DE DIAMETRO,INCLUSIVE ESCAVACAO MECANICA DAS VALAS ATE 2,50 M DE PROFUNDIDADE, REATERRO COMPACTADO, REMOCAO DO MATERIAL EXCEDENTE E ASSENTAMENTO DOS TUBOS (S/ O FORNECIMENTO DOS MESMOS)- SERVICO NOTURNO.</v>
          </cell>
          <cell r="C3943" t="str">
            <v>m</v>
          </cell>
          <cell r="D3943">
            <v>324.97500000000002</v>
          </cell>
          <cell r="E3943">
            <v>259.98</v>
          </cell>
          <cell r="F3943" t="str">
            <v>EMLURB</v>
          </cell>
        </row>
        <row r="3944">
          <cell r="A3944" t="str">
            <v/>
          </cell>
          <cell r="D3944">
            <v>0</v>
          </cell>
        </row>
        <row r="3945">
          <cell r="A3945" t="str">
            <v>21.08.010</v>
          </cell>
          <cell r="B3945" t="str">
            <v>ASSENTAMENTO DE TUBOS DE CONCRETO C2-0,20 M DE DIAMETRO, INCLUSIVE O FORNECIMENTO DOS MESMOS E TRANSPORTE.</v>
          </cell>
          <cell r="C3945" t="str">
            <v>m</v>
          </cell>
          <cell r="D3945">
            <v>22.037499999999998</v>
          </cell>
          <cell r="E3945">
            <v>17.63</v>
          </cell>
          <cell r="F3945" t="str">
            <v>EMLURB</v>
          </cell>
        </row>
        <row r="3946">
          <cell r="A3946" t="str">
            <v/>
          </cell>
          <cell r="D3946">
            <v>0</v>
          </cell>
        </row>
        <row r="3947">
          <cell r="A3947" t="str">
            <v>21.08.020</v>
          </cell>
          <cell r="B3947" t="str">
            <v>ASSENTAMENTO DE TUBOS DE CONCRETO C2-0,30 M DE DIAMETRO, INCLUSIVE O FORNECIMENTO DOS MESMOS E TRANSPORTE.</v>
          </cell>
          <cell r="C3947" t="str">
            <v>m</v>
          </cell>
          <cell r="D3947">
            <v>32.574999999999996</v>
          </cell>
          <cell r="E3947">
            <v>26.06</v>
          </cell>
          <cell r="F3947" t="str">
            <v>EMLURB</v>
          </cell>
        </row>
        <row r="3948">
          <cell r="A3948" t="str">
            <v/>
          </cell>
          <cell r="D3948">
            <v>0</v>
          </cell>
        </row>
        <row r="3949">
          <cell r="A3949" t="str">
            <v>21.08.030</v>
          </cell>
          <cell r="B3949" t="str">
            <v>ASSENTAMENTO DE TUBOS DE CONCRETO C2-0,40 M DE DIAMETRO, INCLUSIVE O FORNECIMENTO DOS MESMOS E TRANSPORTE.</v>
          </cell>
          <cell r="C3949" t="str">
            <v>m</v>
          </cell>
          <cell r="D3949">
            <v>42.787499999999994</v>
          </cell>
          <cell r="E3949">
            <v>34.229999999999997</v>
          </cell>
          <cell r="F3949" t="str">
            <v>EMLURB</v>
          </cell>
        </row>
        <row r="3950">
          <cell r="A3950" t="str">
            <v/>
          </cell>
          <cell r="D3950">
            <v>0</v>
          </cell>
        </row>
        <row r="3951">
          <cell r="A3951" t="str">
            <v>21.08.040</v>
          </cell>
          <cell r="B3951" t="str">
            <v>ASSENTAMENTO DE TUBOS DE CONCRETO C2-0,50 M DE DIAMETRO, INCLUSIVE O FORNECIMENTO DOS MESMOS E TRANSPORTE.</v>
          </cell>
          <cell r="C3951" t="str">
            <v>m</v>
          </cell>
          <cell r="D3951">
            <v>58.9</v>
          </cell>
          <cell r="E3951">
            <v>47.12</v>
          </cell>
          <cell r="F3951" t="str">
            <v>EMLURB</v>
          </cell>
        </row>
        <row r="3952">
          <cell r="A3952" t="str">
            <v/>
          </cell>
          <cell r="D3952">
            <v>0</v>
          </cell>
        </row>
        <row r="3953">
          <cell r="A3953" t="str">
            <v>21.08.050</v>
          </cell>
          <cell r="B3953" t="str">
            <v>ASSENTAMENTO DE TUBOS DE CONCRETO C2-0,60 M DE DIAMETRO, INCLUSIVE O FORNECIMENTO DOS MESMOS E TRANSPORTE.</v>
          </cell>
          <cell r="C3953" t="str">
            <v>m</v>
          </cell>
          <cell r="D3953">
            <v>83.137500000000003</v>
          </cell>
          <cell r="E3953">
            <v>66.510000000000005</v>
          </cell>
          <cell r="F3953" t="str">
            <v>EMLURB</v>
          </cell>
        </row>
        <row r="3954">
          <cell r="A3954" t="str">
            <v/>
          </cell>
          <cell r="D3954">
            <v>0</v>
          </cell>
        </row>
        <row r="3955">
          <cell r="A3955" t="str">
            <v>21.08.060</v>
          </cell>
          <cell r="B3955" t="str">
            <v>ASSENTAMENTO DE TUBOS DE CONCRETO CS-0,70 M DE DIAMETRO, INCLUSIVE O FORNECIMENTO DOS MESMOS E TRANSPORTE.</v>
          </cell>
          <cell r="C3955" t="str">
            <v>m</v>
          </cell>
          <cell r="D3955">
            <v>104.60000000000001</v>
          </cell>
          <cell r="E3955">
            <v>83.68</v>
          </cell>
          <cell r="F3955" t="str">
            <v>EMLURB</v>
          </cell>
        </row>
        <row r="3956">
          <cell r="A3956" t="str">
            <v/>
          </cell>
          <cell r="D3956">
            <v>0</v>
          </cell>
        </row>
        <row r="3957">
          <cell r="A3957" t="str">
            <v>21.08.070</v>
          </cell>
          <cell r="B3957" t="str">
            <v>ASSENTAMENTO DE TUBOS DE CONCRETO CS-0,80 M DE DIAMETRO, INCLUSIVE O FORNECIMENTO DOS MESMOS E TRANSPORTE.</v>
          </cell>
          <cell r="C3957" t="str">
            <v>m</v>
          </cell>
          <cell r="D3957">
            <v>147.47499999999999</v>
          </cell>
          <cell r="E3957">
            <v>117.98</v>
          </cell>
          <cell r="F3957" t="str">
            <v>EMLURB</v>
          </cell>
        </row>
        <row r="3958">
          <cell r="A3958" t="str">
            <v/>
          </cell>
          <cell r="D3958">
            <v>0</v>
          </cell>
        </row>
        <row r="3959">
          <cell r="A3959" t="str">
            <v>21.08.080</v>
          </cell>
          <cell r="B3959" t="str">
            <v>ASSENTAMENTO DE TUBOS DE CONCRETO CS-0,90 M DE DIAMETRO, INCLUSIVE O FORNECIMENTO DOS MESMOS E TRANSPORTE.</v>
          </cell>
          <cell r="C3959" t="str">
            <v>m</v>
          </cell>
          <cell r="D3959">
            <v>160.85000000000002</v>
          </cell>
          <cell r="E3959">
            <v>128.68</v>
          </cell>
          <cell r="F3959" t="str">
            <v>EMLURB</v>
          </cell>
        </row>
        <row r="3960">
          <cell r="A3960" t="str">
            <v/>
          </cell>
          <cell r="D3960">
            <v>0</v>
          </cell>
        </row>
        <row r="3961">
          <cell r="A3961" t="str">
            <v>21.08.090</v>
          </cell>
          <cell r="B3961" t="str">
            <v>ASSENTAMENTO DE TUBOS DE CONCRETO CS-1,00 M DE DIAMETRO, INCLUSIVE O FORNECIMENTO DOS MESMOS E TRANSPORTE.</v>
          </cell>
          <cell r="C3961" t="str">
            <v>m</v>
          </cell>
          <cell r="D3961">
            <v>230.92500000000001</v>
          </cell>
          <cell r="E3961">
            <v>184.74</v>
          </cell>
          <cell r="F3961" t="str">
            <v>EMLURB</v>
          </cell>
        </row>
        <row r="3962">
          <cell r="A3962" t="str">
            <v/>
          </cell>
          <cell r="D3962">
            <v>0</v>
          </cell>
        </row>
        <row r="3963">
          <cell r="A3963" t="str">
            <v>21.08.100</v>
          </cell>
          <cell r="B3963" t="str">
            <v>ASSENTAMENTO DE TUBOS DE CONCRETO CA1-0,60 M DE DIAMETRO, INCLUSIVE O FORNECIMENTO DOS MESMOS E TRANSPORTE.</v>
          </cell>
          <cell r="C3963" t="str">
            <v>m</v>
          </cell>
          <cell r="D3963">
            <v>133.94999999999999</v>
          </cell>
          <cell r="E3963">
            <v>107.16</v>
          </cell>
          <cell r="F3963" t="str">
            <v>EMLURB</v>
          </cell>
        </row>
        <row r="3964">
          <cell r="A3964" t="str">
            <v/>
          </cell>
          <cell r="D3964">
            <v>0</v>
          </cell>
        </row>
        <row r="3965">
          <cell r="A3965" t="str">
            <v>21.08.105</v>
          </cell>
          <cell r="B3965" t="str">
            <v>ASSENTAMENTO DE TUBOS DE CONCRETO CA 2-0,60 M DE DIAMETRO, INCLUSIVE FORNECIMENTO DOS MESMOS E TRANSPORTE.</v>
          </cell>
          <cell r="C3965" t="str">
            <v>m</v>
          </cell>
          <cell r="D3965">
            <v>129.13749999999999</v>
          </cell>
          <cell r="E3965">
            <v>103.31</v>
          </cell>
          <cell r="F3965" t="str">
            <v>SEDUC</v>
          </cell>
        </row>
        <row r="3966">
          <cell r="A3966" t="str">
            <v/>
          </cell>
          <cell r="D3966">
            <v>0</v>
          </cell>
        </row>
        <row r="3967">
          <cell r="A3967" t="str">
            <v>21.08.110</v>
          </cell>
          <cell r="B3967" t="str">
            <v>ASSENTAMENTO DE TUBOS DE CONCRETO CA1-0,70 M DE DIAMETRO, INCLUSIVE O FORNECIMENTO DOS MESMOS E TRANSPORTE.</v>
          </cell>
          <cell r="C3967" t="str">
            <v>m</v>
          </cell>
          <cell r="D3967">
            <v>140.85000000000002</v>
          </cell>
          <cell r="E3967">
            <v>112.68</v>
          </cell>
          <cell r="F3967" t="str">
            <v>EMLURB</v>
          </cell>
        </row>
        <row r="3968">
          <cell r="A3968" t="str">
            <v/>
          </cell>
          <cell r="D3968">
            <v>0</v>
          </cell>
        </row>
        <row r="3969">
          <cell r="A3969" t="str">
            <v>21.08.120</v>
          </cell>
          <cell r="B3969" t="str">
            <v>ASSENTAMENTO DE TUBOS DE CONCRETO CA1-0,80 M DE DIAMETRO, INCLUSIVE O FORNECIMENTO DOS MESMOS E TRANSPORTE.</v>
          </cell>
          <cell r="C3969" t="str">
            <v>m</v>
          </cell>
          <cell r="D3969">
            <v>210.85000000000002</v>
          </cell>
          <cell r="E3969">
            <v>168.68</v>
          </cell>
          <cell r="F3969" t="str">
            <v>EMLURB</v>
          </cell>
        </row>
        <row r="3970">
          <cell r="A3970" t="str">
            <v/>
          </cell>
          <cell r="D3970">
            <v>0</v>
          </cell>
        </row>
        <row r="3971">
          <cell r="A3971" t="str">
            <v>21.08.130</v>
          </cell>
          <cell r="B3971" t="str">
            <v>ASSENTAMENTO DE TUBOS DE CONCRETO CA1-0,90 M DE DIAMETRO, INCLUSIVE O FORNECIMENTO DOS MESMOS E TRANSPORTE.</v>
          </cell>
          <cell r="C3971" t="str">
            <v>m</v>
          </cell>
          <cell r="D3971">
            <v>239.22499999999999</v>
          </cell>
          <cell r="E3971">
            <v>191.38</v>
          </cell>
          <cell r="F3971" t="str">
            <v>EMLURB</v>
          </cell>
        </row>
        <row r="3972">
          <cell r="A3972" t="str">
            <v/>
          </cell>
          <cell r="D3972">
            <v>0</v>
          </cell>
        </row>
        <row r="3973">
          <cell r="A3973" t="str">
            <v>21.08.140</v>
          </cell>
          <cell r="B3973" t="str">
            <v>ASSENTAMENTO DE TUBOS DE CONCRETO CA1-1,00 M DE DIAMETRO, INCLUSIVE O FORNECIMENTO DOS MESMOS E TRANSPORTE.</v>
          </cell>
          <cell r="C3973" t="str">
            <v>m</v>
          </cell>
          <cell r="D3973">
            <v>290.67500000000001</v>
          </cell>
          <cell r="E3973">
            <v>232.54</v>
          </cell>
          <cell r="F3973" t="str">
            <v>EMLURB</v>
          </cell>
        </row>
        <row r="3974">
          <cell r="A3974" t="str">
            <v/>
          </cell>
          <cell r="D3974">
            <v>0</v>
          </cell>
        </row>
        <row r="3975">
          <cell r="A3975" t="str">
            <v>21.08.150</v>
          </cell>
          <cell r="B3975" t="str">
            <v>ASSENTAMENTO DE TUBOS DE CONCRETO CA1-1,10 M DE DIAMETRO,INCLUSIVE O FORNECIMENTO DOS MESMOS E TRANSPORTE.</v>
          </cell>
          <cell r="C3975" t="str">
            <v>m</v>
          </cell>
          <cell r="D3975">
            <v>312.71249999999998</v>
          </cell>
          <cell r="E3975">
            <v>250.17</v>
          </cell>
          <cell r="F3975" t="str">
            <v>EMLURB</v>
          </cell>
        </row>
        <row r="3976">
          <cell r="A3976" t="str">
            <v/>
          </cell>
          <cell r="D3976">
            <v>0</v>
          </cell>
        </row>
        <row r="3977">
          <cell r="A3977" t="str">
            <v>21.08.160</v>
          </cell>
          <cell r="B3977" t="str">
            <v>ASSENTAMENTO DE TUBOS DE CONCRETO CA1-1,20 M DE DIAMETRO,INCLUSIVE O FORNECIMENTO DOS MESMOS E TRANSPORTE.</v>
          </cell>
          <cell r="C3977" t="str">
            <v>m</v>
          </cell>
          <cell r="D3977">
            <v>410.90000000000003</v>
          </cell>
          <cell r="E3977">
            <v>328.72</v>
          </cell>
          <cell r="F3977" t="str">
            <v>EMLURB</v>
          </cell>
        </row>
        <row r="3978">
          <cell r="A3978" t="str">
            <v/>
          </cell>
          <cell r="D3978">
            <v>0</v>
          </cell>
        </row>
        <row r="3979">
          <cell r="A3979" t="str">
            <v>21.08.170</v>
          </cell>
          <cell r="B3979" t="str">
            <v>ASSENTAMENTO DE TUBOS DE CONCRETO CA1-1,50 M DE DIAMETRO,INCLUSIVE O FORNECIMENTO DOS MESMOS E TRANSPORTE.</v>
          </cell>
          <cell r="C3979" t="str">
            <v>m</v>
          </cell>
          <cell r="D3979">
            <v>642.78750000000002</v>
          </cell>
          <cell r="E3979">
            <v>514.23</v>
          </cell>
          <cell r="F3979" t="str">
            <v>EMLURB</v>
          </cell>
        </row>
        <row r="3980">
          <cell r="A3980" t="str">
            <v/>
          </cell>
          <cell r="D3980">
            <v>0</v>
          </cell>
        </row>
        <row r="3981">
          <cell r="A3981" t="str">
            <v>21.08.180</v>
          </cell>
          <cell r="B3981" t="str">
            <v>ASSENTAMENTO DE TUBOS DE CONCRETO C2-0,20 M DE DIAMETRO, SEM O FORNECIMENTO DOS MESMOS.</v>
          </cell>
          <cell r="C3981" t="str">
            <v>m</v>
          </cell>
          <cell r="D3981">
            <v>7.3624999999999998</v>
          </cell>
          <cell r="E3981">
            <v>5.89</v>
          </cell>
          <cell r="F3981" t="str">
            <v>EMLURB</v>
          </cell>
        </row>
        <row r="3982">
          <cell r="A3982" t="str">
            <v/>
          </cell>
          <cell r="D3982">
            <v>0</v>
          </cell>
        </row>
        <row r="3983">
          <cell r="A3983" t="str">
            <v>21.08.190</v>
          </cell>
          <cell r="B3983" t="str">
            <v>ASSENTAMENTO DE TUBOS DE CONCRETO C2-0,30 M DE DIAMETRO, SEM O FORNECIMENTO DOS MESMOS.</v>
          </cell>
          <cell r="C3983" t="str">
            <v>m</v>
          </cell>
          <cell r="D3983">
            <v>10.149999999999999</v>
          </cell>
          <cell r="E3983">
            <v>8.1199999999999992</v>
          </cell>
          <cell r="F3983" t="str">
            <v>EMLURB</v>
          </cell>
        </row>
        <row r="3984">
          <cell r="A3984" t="str">
            <v/>
          </cell>
          <cell r="D3984">
            <v>0</v>
          </cell>
        </row>
        <row r="3985">
          <cell r="A3985" t="str">
            <v>21.08.200</v>
          </cell>
          <cell r="B3985" t="str">
            <v>ASSENTAMENTO DE TUBOS DE CONCRETO C2-0,40 M DE DIAMETRO, SEM O FORNECIMENTO DOS MESMOS.</v>
          </cell>
          <cell r="C3985" t="str">
            <v>m</v>
          </cell>
          <cell r="D3985">
            <v>13.112500000000001</v>
          </cell>
          <cell r="E3985">
            <v>10.49</v>
          </cell>
          <cell r="F3985" t="str">
            <v>EMLURB</v>
          </cell>
        </row>
        <row r="3986">
          <cell r="A3986" t="str">
            <v/>
          </cell>
          <cell r="D3986">
            <v>0</v>
          </cell>
        </row>
        <row r="3987">
          <cell r="A3987" t="str">
            <v>21.08.210</v>
          </cell>
          <cell r="B3987" t="str">
            <v>ASSENTAMENTO DE TUBOS DE CONCRETO C2-0,50 M DE DIAMETRO, SEM O FORNECIMENTO DOS MESMOS.</v>
          </cell>
          <cell r="C3987" t="str">
            <v>m</v>
          </cell>
          <cell r="D3987">
            <v>17.350000000000001</v>
          </cell>
          <cell r="E3987">
            <v>13.88</v>
          </cell>
          <cell r="F3987" t="str">
            <v>EMLURB</v>
          </cell>
        </row>
        <row r="3988">
          <cell r="A3988" t="str">
            <v/>
          </cell>
          <cell r="D3988">
            <v>0</v>
          </cell>
        </row>
        <row r="3989">
          <cell r="A3989" t="str">
            <v>21.08.220</v>
          </cell>
          <cell r="B3989" t="str">
            <v>ASSENTAMENTO DE TUBOS DE CONCRETO C2 OU CA1 0,60 M DE DIAMETRO, SEM O FORNECIMENTO DOS MESMOS.</v>
          </cell>
          <cell r="C3989" t="str">
            <v>m</v>
          </cell>
          <cell r="D3989">
            <v>22.387499999999999</v>
          </cell>
          <cell r="E3989">
            <v>17.91</v>
          </cell>
          <cell r="F3989" t="str">
            <v>EMLURB</v>
          </cell>
        </row>
        <row r="3990">
          <cell r="A3990" t="str">
            <v/>
          </cell>
          <cell r="D3990">
            <v>0</v>
          </cell>
        </row>
        <row r="3991">
          <cell r="A3991" t="str">
            <v>21.08.230</v>
          </cell>
          <cell r="B3991" t="str">
            <v>ASSENTAMENTO DE TUBOS DE CONCRETO CS OU CA1 0,70 M DE DIAMETRO, SEM O FORNECIMENTO DOS MESMOS.</v>
          </cell>
          <cell r="C3991" t="str">
            <v>m</v>
          </cell>
          <cell r="D3991">
            <v>26.924999999999997</v>
          </cell>
          <cell r="E3991">
            <v>21.54</v>
          </cell>
          <cell r="F3991" t="str">
            <v>EMLURB</v>
          </cell>
        </row>
        <row r="3992">
          <cell r="A3992" t="str">
            <v/>
          </cell>
          <cell r="D3992">
            <v>0</v>
          </cell>
        </row>
        <row r="3993">
          <cell r="A3993" t="str">
            <v>21.08.240</v>
          </cell>
          <cell r="B3993" t="str">
            <v>ASSENTAMENTO DE TUBOS DE CONCRETO CS OU CA1 0,80 M DE DIAMETRO, SEM O FORNECIMENTO DOS MESMOS.</v>
          </cell>
          <cell r="C3993" t="str">
            <v>m</v>
          </cell>
          <cell r="D3993">
            <v>32.912499999999994</v>
          </cell>
          <cell r="E3993">
            <v>26.33</v>
          </cell>
          <cell r="F3993" t="str">
            <v>EMLURB</v>
          </cell>
        </row>
        <row r="3994">
          <cell r="A3994" t="str">
            <v/>
          </cell>
          <cell r="D3994">
            <v>0</v>
          </cell>
        </row>
        <row r="3995">
          <cell r="A3995" t="str">
            <v>21.08.250</v>
          </cell>
          <cell r="B3995" t="str">
            <v>ASSENTAMENTO DE TUBOS DE CONCRETO CS OU CA1 0,90 M DE DIAMETRO, SEM O FORNECIMENTO DOS MESMOS.</v>
          </cell>
          <cell r="C3995" t="str">
            <v>m</v>
          </cell>
          <cell r="D3995">
            <v>40.737500000000004</v>
          </cell>
          <cell r="E3995">
            <v>32.590000000000003</v>
          </cell>
          <cell r="F3995" t="str">
            <v>EMLURB</v>
          </cell>
        </row>
        <row r="3996">
          <cell r="A3996" t="str">
            <v/>
          </cell>
          <cell r="D3996">
            <v>0</v>
          </cell>
        </row>
        <row r="3997">
          <cell r="A3997" t="str">
            <v>21.08.260</v>
          </cell>
          <cell r="B3997" t="str">
            <v>ASSENTAMENTO DE TUBOS DE CONCRETO CS OU CA1 1,00 M DE DIAMETRO, SEM O FORNECIMENTO DOS MESMOS.</v>
          </cell>
          <cell r="C3997" t="str">
            <v>m</v>
          </cell>
          <cell r="D3997">
            <v>56.8125</v>
          </cell>
          <cell r="E3997">
            <v>45.45</v>
          </cell>
          <cell r="F3997" t="str">
            <v>EMLURB</v>
          </cell>
        </row>
        <row r="3998">
          <cell r="A3998" t="str">
            <v/>
          </cell>
          <cell r="D3998">
            <v>0</v>
          </cell>
        </row>
        <row r="3999">
          <cell r="A3999" t="str">
            <v>21.08.270</v>
          </cell>
          <cell r="B3999" t="str">
            <v>ASSENTAMENTO DE TUBOS DE CONCRETO CA1-1,10M DE DIAMETRO, SEM O FORNECIMENTO DOS MESMOS.</v>
          </cell>
          <cell r="C3999" t="str">
            <v>m</v>
          </cell>
          <cell r="D3999">
            <v>65.974999999999994</v>
          </cell>
          <cell r="E3999">
            <v>52.78</v>
          </cell>
          <cell r="F3999" t="str">
            <v>EMLURB</v>
          </cell>
        </row>
        <row r="4000">
          <cell r="A4000" t="str">
            <v/>
          </cell>
          <cell r="D4000">
            <v>0</v>
          </cell>
        </row>
        <row r="4001">
          <cell r="A4001" t="str">
            <v>21.08.280</v>
          </cell>
          <cell r="B4001" t="str">
            <v>ASSENTAMENTO DE TUBOS DE CONCRETO CA1-1,20 M DE DIAMETRO, SEM O FORNECIMENTO DOS MESMOS.</v>
          </cell>
          <cell r="C4001" t="str">
            <v>m</v>
          </cell>
          <cell r="D4001">
            <v>81.662499999999994</v>
          </cell>
          <cell r="E4001">
            <v>65.33</v>
          </cell>
          <cell r="F4001" t="str">
            <v>EMLURB</v>
          </cell>
        </row>
        <row r="4002">
          <cell r="A4002" t="str">
            <v/>
          </cell>
          <cell r="D4002">
            <v>0</v>
          </cell>
        </row>
        <row r="4003">
          <cell r="A4003" t="str">
            <v>21.08.290</v>
          </cell>
          <cell r="B4003" t="str">
            <v>ASSENTAMENTO DE TUBOS DE CONCRETO CA1-1,50 M DE DIAMETRO, SEM O FORNECIMENTO DOS MESMOS.</v>
          </cell>
          <cell r="C4003" t="str">
            <v>m</v>
          </cell>
          <cell r="D4003">
            <v>116.05000000000001</v>
          </cell>
          <cell r="E4003">
            <v>92.84</v>
          </cell>
          <cell r="F4003" t="str">
            <v>EMLURB</v>
          </cell>
        </row>
        <row r="4004">
          <cell r="A4004" t="str">
            <v/>
          </cell>
          <cell r="D4004">
            <v>0</v>
          </cell>
        </row>
        <row r="4005">
          <cell r="A4005" t="str">
            <v>21.08.370</v>
          </cell>
          <cell r="B4005" t="str">
            <v>ASSENTAMENTO DE TUBOS POROSOS DE CONCRETO COM 0,20 M DE DIAMETRO, INCLUSIVE O FORNECIMENTO DOS MESMOS E TRANSPORTE.</v>
          </cell>
          <cell r="C4005" t="str">
            <v>m</v>
          </cell>
          <cell r="D4005">
            <v>30.0625</v>
          </cell>
          <cell r="E4005">
            <v>24.05</v>
          </cell>
          <cell r="F4005" t="str">
            <v>EMLURB</v>
          </cell>
        </row>
        <row r="4006">
          <cell r="A4006" t="str">
            <v/>
          </cell>
          <cell r="D4006">
            <v>0</v>
          </cell>
        </row>
        <row r="4007">
          <cell r="A4007" t="str">
            <v>21.09.010</v>
          </cell>
          <cell r="B4007" t="str">
            <v>LIMPEZA DE LINHA D´AGUA, SEM A REMOCAO DO MATERIAL.</v>
          </cell>
          <cell r="C4007" t="str">
            <v>m</v>
          </cell>
          <cell r="D4007">
            <v>0.4375</v>
          </cell>
          <cell r="E4007">
            <v>0.35</v>
          </cell>
          <cell r="F4007" t="str">
            <v>EMLURB</v>
          </cell>
        </row>
        <row r="4008">
          <cell r="A4008" t="str">
            <v/>
          </cell>
          <cell r="D4008">
            <v>0</v>
          </cell>
        </row>
        <row r="4009">
          <cell r="A4009" t="str">
            <v>21.09.020</v>
          </cell>
          <cell r="B4009" t="str">
            <v>LIMPEZA DE LINHA D´AGUA, SEM A REMOCAO DO MATERIAL-(SERVICO NOTURNO).</v>
          </cell>
          <cell r="C4009" t="str">
            <v>m</v>
          </cell>
          <cell r="D4009">
            <v>0.52500000000000002</v>
          </cell>
          <cell r="E4009">
            <v>0.42</v>
          </cell>
          <cell r="F4009" t="str">
            <v>EMLURB</v>
          </cell>
        </row>
        <row r="4010">
          <cell r="A4010" t="str">
            <v/>
          </cell>
          <cell r="D4010">
            <v>0</v>
          </cell>
        </row>
        <row r="4011">
          <cell r="A4011" t="str">
            <v>21.09.030</v>
          </cell>
          <cell r="B4011" t="str">
            <v>LIMPEZA DE CAIXA COLETORA DE 0,30 X 0,90 X 1,00 M.</v>
          </cell>
          <cell r="C4011" t="str">
            <v>Un</v>
          </cell>
          <cell r="D4011">
            <v>5.5</v>
          </cell>
          <cell r="E4011">
            <v>4.4000000000000004</v>
          </cell>
          <cell r="F4011" t="str">
            <v>EMLURB</v>
          </cell>
        </row>
        <row r="4012">
          <cell r="A4012" t="str">
            <v/>
          </cell>
          <cell r="D4012">
            <v>0</v>
          </cell>
        </row>
        <row r="4013">
          <cell r="A4013" t="str">
            <v>21.09.040</v>
          </cell>
          <cell r="B4013" t="str">
            <v>LIMPEZA DE CAIXA COLETORA DE 0,30 X 0,90 X 1,00 M-(SERVICO NOTURNO).</v>
          </cell>
          <cell r="C4013" t="str">
            <v>Un</v>
          </cell>
          <cell r="D4013">
            <v>6.6000000000000005</v>
          </cell>
          <cell r="E4013">
            <v>5.28</v>
          </cell>
          <cell r="F4013" t="str">
            <v>EMLURB</v>
          </cell>
        </row>
        <row r="4014">
          <cell r="A4014" t="str">
            <v/>
          </cell>
          <cell r="D4014">
            <v>0</v>
          </cell>
        </row>
        <row r="4015">
          <cell r="A4015" t="str">
            <v>21.09.050</v>
          </cell>
          <cell r="B4015" t="str">
            <v>LIMPEZA DE GALERIA DE 0,20 M, 0,30 M E 0,40 M DE DIAMETRO.</v>
          </cell>
          <cell r="C4015" t="str">
            <v>m</v>
          </cell>
          <cell r="D4015">
            <v>11.55</v>
          </cell>
          <cell r="E4015">
            <v>9.24</v>
          </cell>
          <cell r="F4015" t="str">
            <v>EMLURB</v>
          </cell>
        </row>
        <row r="4016">
          <cell r="A4016" t="str">
            <v/>
          </cell>
          <cell r="D4016">
            <v>0</v>
          </cell>
        </row>
        <row r="4017">
          <cell r="A4017" t="str">
            <v>21.09.060</v>
          </cell>
          <cell r="B4017" t="str">
            <v>LIMPEZA DE GALERIA DE 0,20 M, 0,30 M E 0,40 M DE DIAMETRO-(SERVICO NOTURNO).</v>
          </cell>
          <cell r="C4017" t="str">
            <v>m</v>
          </cell>
          <cell r="D4017">
            <v>13.862500000000001</v>
          </cell>
          <cell r="E4017">
            <v>11.09</v>
          </cell>
          <cell r="F4017" t="str">
            <v>EMLURB</v>
          </cell>
        </row>
        <row r="4018">
          <cell r="A4018" t="str">
            <v/>
          </cell>
          <cell r="D4018">
            <v>0</v>
          </cell>
        </row>
        <row r="4019">
          <cell r="A4019" t="str">
            <v>21.09.070</v>
          </cell>
          <cell r="B4019" t="str">
            <v>LIMPEZA DE GALERIA DE 0,50 M, 0,60 M E 0,70 M DE DIAMETRO.</v>
          </cell>
          <cell r="C4019" t="str">
            <v>m</v>
          </cell>
          <cell r="D4019">
            <v>13.75</v>
          </cell>
          <cell r="E4019">
            <v>11</v>
          </cell>
          <cell r="F4019" t="str">
            <v>EMLURB</v>
          </cell>
        </row>
        <row r="4020">
          <cell r="A4020" t="str">
            <v/>
          </cell>
          <cell r="D4020">
            <v>0</v>
          </cell>
        </row>
        <row r="4021">
          <cell r="A4021" t="str">
            <v>21.09.080</v>
          </cell>
          <cell r="B4021" t="str">
            <v>LIMPEZA DE GALERIA DE 0,50 M, 0,60 M E 0,70 M DE DIAMETRO-(SERVICO NOTURNO).</v>
          </cell>
          <cell r="C4021" t="str">
            <v>m</v>
          </cell>
          <cell r="D4021">
            <v>16.5</v>
          </cell>
          <cell r="E4021">
            <v>13.2</v>
          </cell>
          <cell r="F4021" t="str">
            <v>EMLURB</v>
          </cell>
        </row>
        <row r="4022">
          <cell r="A4022" t="str">
            <v/>
          </cell>
          <cell r="D4022">
            <v>0</v>
          </cell>
        </row>
        <row r="4023">
          <cell r="A4023" t="str">
            <v>21.09.090</v>
          </cell>
          <cell r="B4023" t="str">
            <v>LIMPEZA DE GALERIA DE 0,80 M, 0,90 M E 1,00 M DE DIAMETRO.</v>
          </cell>
          <cell r="C4023" t="str">
            <v>m</v>
          </cell>
          <cell r="D4023">
            <v>18.149999999999999</v>
          </cell>
          <cell r="E4023">
            <v>14.52</v>
          </cell>
          <cell r="F4023" t="str">
            <v>EMLURB</v>
          </cell>
        </row>
        <row r="4024">
          <cell r="A4024" t="str">
            <v/>
          </cell>
          <cell r="D4024">
            <v>0</v>
          </cell>
        </row>
        <row r="4025">
          <cell r="A4025" t="str">
            <v>21.09.100</v>
          </cell>
          <cell r="B4025" t="str">
            <v>LIMPEZA DE GALERIA DE 0,80 M, 0,90 M E 1,00 M DE DIAMETRO-(SERVICO NOTURNO).</v>
          </cell>
          <cell r="C4025" t="str">
            <v>m</v>
          </cell>
          <cell r="D4025">
            <v>21.787500000000001</v>
          </cell>
          <cell r="E4025">
            <v>17.43</v>
          </cell>
          <cell r="F4025" t="str">
            <v>EMLURB</v>
          </cell>
        </row>
        <row r="4026">
          <cell r="A4026" t="str">
            <v/>
          </cell>
          <cell r="D4026">
            <v>0</v>
          </cell>
        </row>
        <row r="4027">
          <cell r="A4027" t="str">
            <v>21.09.110</v>
          </cell>
          <cell r="B4027" t="str">
            <v>LIMPEZA DE GALERIA DE 1,10 M E 1,20 M DE DIAMETRO.</v>
          </cell>
          <cell r="C4027" t="str">
            <v>m</v>
          </cell>
          <cell r="D4027">
            <v>22</v>
          </cell>
          <cell r="E4027">
            <v>17.600000000000001</v>
          </cell>
          <cell r="F4027" t="str">
            <v>EMLURB</v>
          </cell>
        </row>
        <row r="4028">
          <cell r="A4028" t="str">
            <v/>
          </cell>
          <cell r="D4028">
            <v>0</v>
          </cell>
        </row>
        <row r="4029">
          <cell r="A4029" t="str">
            <v>21.09.120</v>
          </cell>
          <cell r="B4029" t="str">
            <v>LIMPEZA DE GALERIA DE 1,10 M E 1,20 M DE DIAMETRO-(SERVICO NOTURNO).</v>
          </cell>
          <cell r="C4029" t="str">
            <v>m</v>
          </cell>
          <cell r="D4029">
            <v>26.400000000000002</v>
          </cell>
          <cell r="E4029">
            <v>21.12</v>
          </cell>
          <cell r="F4029" t="str">
            <v>EMLURB</v>
          </cell>
        </row>
        <row r="4030">
          <cell r="A4030" t="str">
            <v/>
          </cell>
          <cell r="D4030">
            <v>0</v>
          </cell>
        </row>
        <row r="4031">
          <cell r="A4031" t="str">
            <v>21.09.130</v>
          </cell>
          <cell r="B4031" t="str">
            <v>LIMPEZA DE GALERIA DE 1,50 M DE DIAMETRO.</v>
          </cell>
          <cell r="C4031" t="str">
            <v>m</v>
          </cell>
          <cell r="D4031">
            <v>27.512500000000003</v>
          </cell>
          <cell r="E4031">
            <v>22.01</v>
          </cell>
          <cell r="F4031" t="str">
            <v>EMLURB</v>
          </cell>
        </row>
        <row r="4032">
          <cell r="A4032" t="str">
            <v/>
          </cell>
          <cell r="D4032">
            <v>0</v>
          </cell>
        </row>
        <row r="4033">
          <cell r="A4033" t="str">
            <v>21.09.140</v>
          </cell>
          <cell r="B4033" t="str">
            <v>LIMPEZA DE GALERIA DE 1,50 M DE DIAMETRO- (SERVICO NOTURNO).</v>
          </cell>
          <cell r="C4033" t="str">
            <v>m</v>
          </cell>
          <cell r="D4033">
            <v>33.012500000000003</v>
          </cell>
          <cell r="E4033">
            <v>26.41</v>
          </cell>
          <cell r="F4033" t="str">
            <v>EMLURB</v>
          </cell>
        </row>
        <row r="4034">
          <cell r="A4034" t="str">
            <v/>
          </cell>
          <cell r="D4034">
            <v>0</v>
          </cell>
        </row>
        <row r="4035">
          <cell r="A4035" t="str">
            <v>21.09.150</v>
          </cell>
          <cell r="B4035" t="str">
            <v>LIMPEZA DE MANILHA DE 4 POL., 6 POL. E 8 POL. DE DIAMETRO.</v>
          </cell>
          <cell r="C4035" t="str">
            <v>m</v>
          </cell>
          <cell r="D4035">
            <v>9.3500000000000014</v>
          </cell>
          <cell r="E4035">
            <v>7.48</v>
          </cell>
          <cell r="F4035" t="str">
            <v>EMLURB</v>
          </cell>
        </row>
        <row r="4036">
          <cell r="A4036" t="str">
            <v/>
          </cell>
          <cell r="D4036">
            <v>0</v>
          </cell>
        </row>
        <row r="4037">
          <cell r="A4037" t="str">
            <v>21.09.160</v>
          </cell>
          <cell r="B4037" t="str">
            <v>LIMPEZA DE MANILHA DE 4 POL., 6 POL. E 8 POL. DE DIAMETRO-(SERVICO NOTURNO).</v>
          </cell>
          <cell r="C4037" t="str">
            <v>m</v>
          </cell>
          <cell r="D4037">
            <v>11.225000000000001</v>
          </cell>
          <cell r="E4037">
            <v>8.98</v>
          </cell>
          <cell r="F4037" t="str">
            <v>EMLURB</v>
          </cell>
        </row>
        <row r="4038">
          <cell r="A4038" t="str">
            <v/>
          </cell>
          <cell r="D4038">
            <v>0</v>
          </cell>
        </row>
        <row r="4039">
          <cell r="A4039" t="str">
            <v>21.09.170</v>
          </cell>
          <cell r="B4039" t="str">
            <v>RETIRADA DE BARONESAS DE CANAIS.</v>
          </cell>
          <cell r="C4039" t="str">
            <v>m2</v>
          </cell>
          <cell r="D4039">
            <v>1.35</v>
          </cell>
          <cell r="E4039">
            <v>1.08</v>
          </cell>
          <cell r="F4039" t="str">
            <v>EMLURB</v>
          </cell>
        </row>
        <row r="4040">
          <cell r="A4040" t="str">
            <v/>
          </cell>
          <cell r="D4040">
            <v>0</v>
          </cell>
        </row>
        <row r="4041">
          <cell r="A4041" t="str">
            <v>21.09.180</v>
          </cell>
          <cell r="B4041" t="str">
            <v>HORA-HOMEM PARA LIMPEZA DE CANAIS E GALERIAS, INCLUINDO INSALUBRIDADE, EQUIPAMENTOS E FARDAMENTO.</v>
          </cell>
          <cell r="C4041" t="str">
            <v>H</v>
          </cell>
          <cell r="D4041">
            <v>8.9</v>
          </cell>
          <cell r="E4041">
            <v>7.12</v>
          </cell>
          <cell r="F4041" t="str">
            <v>EMLURB</v>
          </cell>
        </row>
        <row r="4042">
          <cell r="A4042" t="str">
            <v/>
          </cell>
          <cell r="D4042">
            <v>0</v>
          </cell>
        </row>
        <row r="4043">
          <cell r="A4043" t="str">
            <v>21.09.190</v>
          </cell>
          <cell r="B4043" t="str">
            <v>FORNECIMENTO DE FARDAMENTO COMPOSTO DE DUAS CAMISETAS COM A LOGOMARCA DA "OBRAS RECIFE" , UMA BERMUDA DE BRIM E UM PAR DE BOTAS.</v>
          </cell>
          <cell r="C4043" t="str">
            <v>Un</v>
          </cell>
          <cell r="D4043">
            <v>111.1125</v>
          </cell>
          <cell r="E4043">
            <v>88.89</v>
          </cell>
          <cell r="F4043" t="str">
            <v>EMLURB</v>
          </cell>
        </row>
        <row r="4044">
          <cell r="A4044" t="str">
            <v/>
          </cell>
          <cell r="D4044">
            <v>0</v>
          </cell>
        </row>
        <row r="4045">
          <cell r="A4045" t="str">
            <v>21.09.300</v>
          </cell>
          <cell r="B4045" t="str">
            <v xml:space="preserve">LIMP.MANUAL DE CANAL OU CANALETA,ABERTA OU C/ TAMPA MOVEL,PROFUND.ATE 1,50M EM LOCAIS PROX. DE ENCOSTAS DE MORROS,PLANICIES OU ALAGADOS , C/ TRANSP. MAT. RETIRADO EM CARRO DE MAO ATE 100M DIST. E CARGA EM CACAMBA ESTAC. E/OU CAM BASC.INC. M.O. C/ INSAL., </v>
          </cell>
          <cell r="C4045" t="str">
            <v>m3</v>
          </cell>
          <cell r="D4045">
            <v>32.662500000000001</v>
          </cell>
          <cell r="E4045">
            <v>26.13</v>
          </cell>
          <cell r="F4045" t="str">
            <v>EMLURB</v>
          </cell>
        </row>
        <row r="4046">
          <cell r="A4046" t="str">
            <v/>
          </cell>
          <cell r="D4046">
            <v>0</v>
          </cell>
        </row>
        <row r="4047">
          <cell r="A4047" t="str">
            <v>21.09.310</v>
          </cell>
          <cell r="B4047" t="str">
            <v xml:space="preserve">LIMP.MANUAL DE CANAL OU CANALETA,ABERTA OU C/ TAMPA MOVEL,PROF. ACIMA 1,50M EM LOCAIS PROX. DE ENCOSTAS DE MORROS,PLANICIES OU ALAGADOS , C/ TRANSP. MAT. RETIRADO EM CARRO DE MAO ATE 100M DIST. E CARGA EM CACAMBA ESTAC. E/OU CAM BASC.INC. M.O. C/ INSAL., </v>
          </cell>
          <cell r="C4047" t="str">
            <v>m3</v>
          </cell>
          <cell r="D4047">
            <v>43.524999999999999</v>
          </cell>
          <cell r="E4047">
            <v>34.82</v>
          </cell>
          <cell r="F4047" t="str">
            <v>EMLURB</v>
          </cell>
        </row>
        <row r="4048">
          <cell r="A4048" t="str">
            <v/>
          </cell>
          <cell r="D4048">
            <v>0</v>
          </cell>
        </row>
        <row r="4049">
          <cell r="A4049" t="str">
            <v>21.09.320</v>
          </cell>
          <cell r="B4049" t="str">
            <v>LIMPEZA MANUAL DE GALERIA COM DIAMETRO ATE 1,50M COM TRANSPORTE DO MATERIAL RETIRADO COM CARRO DE MAO ATE 100M DE DISTANCIA E CARGA EM CACAMBA ESTACIONARIA E/OU CAMINHAO BASCULANTE INCLUSIVE MAO DE OBRA COM INSALUBRIDADE, EQUIPAMENTOS E FARDAMENTO.</v>
          </cell>
          <cell r="C4049" t="str">
            <v>m3</v>
          </cell>
          <cell r="D4049">
            <v>125.3125</v>
          </cell>
          <cell r="E4049">
            <v>100.25</v>
          </cell>
          <cell r="F4049" t="str">
            <v>EMLURB</v>
          </cell>
        </row>
        <row r="4050">
          <cell r="A4050" t="str">
            <v/>
          </cell>
          <cell r="D4050">
            <v>0</v>
          </cell>
        </row>
        <row r="4051">
          <cell r="A4051" t="str">
            <v>21.10.010</v>
          </cell>
          <cell r="B4051" t="str">
            <v>REVESTIMENTO COM PEDRAS GRANITICAS DE DIMENSOES MEDIAS 0,45 X 0,45 X 0,05 M E COM UMA SUPERFICIE PLANA (NAO TRABALHADA),ASSENTADAS E REJUNTADAS C/ ARGAMASSA DE CIMENTO E AREIA 1 3.</v>
          </cell>
          <cell r="C4051" t="str">
            <v>m2</v>
          </cell>
          <cell r="D4051">
            <v>63.112500000000004</v>
          </cell>
          <cell r="E4051">
            <v>50.49</v>
          </cell>
          <cell r="F4051" t="str">
            <v>EMLURB</v>
          </cell>
        </row>
        <row r="4052">
          <cell r="A4052" t="str">
            <v/>
          </cell>
          <cell r="D4052">
            <v>0</v>
          </cell>
        </row>
        <row r="4053">
          <cell r="A4053" t="str">
            <v>21.10.020</v>
          </cell>
          <cell r="B4053" t="str">
            <v>REVESTIMENTO COM PEDRAS GRANITICAS DE DIMENSOES MEDIAS 0,45 X 0,45 X 0,05 M E COM UMA SUPERFICIE PLANA (NAO TRABALHADA),ASSENTADAS E REJUNTADAS C/ ARGAMASSA DE CIMENTO E AREIA 1 3 - SEM O FORNECIMENTO DAS PEDRAS.</v>
          </cell>
          <cell r="C4053" t="str">
            <v>m2</v>
          </cell>
          <cell r="D4053">
            <v>40.612500000000004</v>
          </cell>
          <cell r="E4053">
            <v>32.49</v>
          </cell>
          <cell r="F4053" t="str">
            <v>EMLURB</v>
          </cell>
        </row>
        <row r="4054">
          <cell r="A4054" t="str">
            <v/>
          </cell>
          <cell r="D4054">
            <v>0</v>
          </cell>
        </row>
        <row r="4055">
          <cell r="A4055" t="str">
            <v>21.10.026</v>
          </cell>
          <cell r="B4055" t="str">
            <v>EXECUCAO DE CAMADA DRENANTE COM BRITA 19MM, INCLUSIVE O FORNECIMENTO DA MESMA</v>
          </cell>
          <cell r="C4055" t="str">
            <v>m3</v>
          </cell>
          <cell r="D4055">
            <v>75.287499999999994</v>
          </cell>
          <cell r="E4055">
            <v>60.23</v>
          </cell>
          <cell r="F4055" t="str">
            <v>EMLURB</v>
          </cell>
        </row>
        <row r="4056">
          <cell r="A4056" t="str">
            <v/>
          </cell>
          <cell r="D4056">
            <v>0</v>
          </cell>
        </row>
        <row r="4057">
          <cell r="A4057" t="str">
            <v>21.10.028</v>
          </cell>
          <cell r="B4057" t="str">
            <v>EXECUCAO DE CAMADA DRENANTE COM BRITA 25MM, INCLUSIVE O FORNECIMENTO DA MESMA.</v>
          </cell>
          <cell r="C4057" t="str">
            <v>m3</v>
          </cell>
          <cell r="D4057">
            <v>75.287499999999994</v>
          </cell>
          <cell r="E4057">
            <v>60.23</v>
          </cell>
          <cell r="F4057" t="str">
            <v>EMLURB</v>
          </cell>
        </row>
        <row r="4058">
          <cell r="A4058" t="str">
            <v/>
          </cell>
          <cell r="D4058">
            <v>0</v>
          </cell>
        </row>
        <row r="4059">
          <cell r="A4059" t="str">
            <v>21.10.030</v>
          </cell>
          <cell r="B4059" t="str">
            <v>EXECUCAO DE CAMADA DRENANTE COM BRITA 38MM, INCLUSIVE O FORNECIMENTO DA MESMA.</v>
          </cell>
          <cell r="C4059" t="str">
            <v>m3</v>
          </cell>
          <cell r="D4059">
            <v>75.287499999999994</v>
          </cell>
          <cell r="E4059">
            <v>60.23</v>
          </cell>
          <cell r="F4059" t="str">
            <v>EMLURB</v>
          </cell>
        </row>
        <row r="4060">
          <cell r="A4060" t="str">
            <v/>
          </cell>
          <cell r="D4060">
            <v>0</v>
          </cell>
        </row>
        <row r="4061">
          <cell r="A4061" t="str">
            <v>21.10.035</v>
          </cell>
          <cell r="B4061" t="str">
            <v>FORNECIMENTO DE GEOTEXTIL TIPO BIDIM OP 30 OU SIMILAR COMO FILTRO EM SUBSTITUICAO A TRANSICAO GRANULOMETRICA EM ATERROS, GABIOES, ENROCAMENTO, RIP-RAPS, CONTENCOES, PROTECAO A EROSAO E ETC, INCLUSIVE APLICACAO.</v>
          </cell>
          <cell r="C4061" t="str">
            <v>m2</v>
          </cell>
          <cell r="D4061">
            <v>6.2250000000000005</v>
          </cell>
          <cell r="E4061">
            <v>4.9800000000000004</v>
          </cell>
          <cell r="F4061" t="str">
            <v>EMLURB</v>
          </cell>
        </row>
        <row r="4062">
          <cell r="A4062" t="str">
            <v/>
          </cell>
          <cell r="D4062">
            <v>0</v>
          </cell>
        </row>
        <row r="4063">
          <cell r="A4063" t="str">
            <v>21.10.040</v>
          </cell>
          <cell r="B4063" t="str">
            <v>COLOCACAO DE DRENOS OU BARBACANS DE PVC COM DIAMETRO DE 110 MM, INCLUSIVE GEOTEXTIL, (NAO INCLUI A CAMADA DRENANTE DE BRITA).</v>
          </cell>
          <cell r="C4063" t="str">
            <v>m</v>
          </cell>
          <cell r="D4063">
            <v>49.587500000000006</v>
          </cell>
          <cell r="E4063">
            <v>39.67</v>
          </cell>
          <cell r="F4063" t="str">
            <v>EMLURB</v>
          </cell>
        </row>
        <row r="4064">
          <cell r="A4064" t="str">
            <v/>
          </cell>
          <cell r="D4064">
            <v>0</v>
          </cell>
        </row>
        <row r="4065">
          <cell r="A4065" t="str">
            <v>21.10.050</v>
          </cell>
          <cell r="B4065" t="str">
            <v>FORNECIMENTO E COLOCAÇÃO DE LONA PLÁSTICA DE 150 MICRA.</v>
          </cell>
          <cell r="C4065" t="str">
            <v>m2</v>
          </cell>
          <cell r="D4065">
            <v>1.0625</v>
          </cell>
          <cell r="E4065">
            <v>0.85</v>
          </cell>
          <cell r="F4065" t="str">
            <v>SEDUC</v>
          </cell>
        </row>
        <row r="4066">
          <cell r="A4066" t="str">
            <v/>
          </cell>
          <cell r="D4066">
            <v>0</v>
          </cell>
        </row>
        <row r="4067">
          <cell r="A4067" t="str">
            <v>21.11.010</v>
          </cell>
          <cell r="B4067" t="str">
            <v>COLOCACAO DE CALHA DE CONCRETO DE 0,30 M DE DIAMETRO, INCLUINDO CORTE DO TUBO, ESCAVACAO ATE 1,50M DE PROFUNDIDADE,REATERRO COMPACTADO E FORNECIMENTO DA MESMA.</v>
          </cell>
          <cell r="C4067" t="str">
            <v>Un</v>
          </cell>
          <cell r="D4067">
            <v>73.224999999999994</v>
          </cell>
          <cell r="E4067">
            <v>58.58</v>
          </cell>
          <cell r="F4067" t="str">
            <v>EMLURB</v>
          </cell>
        </row>
        <row r="4068">
          <cell r="A4068" t="str">
            <v/>
          </cell>
          <cell r="D4068">
            <v>0</v>
          </cell>
        </row>
        <row r="4069">
          <cell r="A4069" t="str">
            <v>21.11.020</v>
          </cell>
          <cell r="B4069" t="str">
            <v>COLOCACAO DE CALHA DE CONCRETO DE 0,30 M DE DIAMETRO, INCLUINDO CORTE DO TUBO, ESCAVACAO ATE 1,50M DE PROFUNDIDADE,REATERRO COMPACTADO.</v>
          </cell>
          <cell r="C4069" t="str">
            <v>Un</v>
          </cell>
          <cell r="D4069">
            <v>61.349999999999994</v>
          </cell>
          <cell r="E4069">
            <v>49.08</v>
          </cell>
          <cell r="F4069" t="str">
            <v>EMLURB</v>
          </cell>
        </row>
        <row r="4070">
          <cell r="A4070" t="str">
            <v/>
          </cell>
          <cell r="D4070">
            <v>0</v>
          </cell>
        </row>
        <row r="4071">
          <cell r="A4071" t="str">
            <v>21.11.030</v>
          </cell>
          <cell r="B4071" t="str">
            <v>COLOCACAO DE CALHA DE CONCRETO DE 0,40 M DE DIAMETRO, INCLUINDO CORTE DO TUBO, ESCAVACAO ATE 1,50M DE PROFUNDIDADE,REATERRO COMPACTADO E FORNECIMENTO DA MESMA.</v>
          </cell>
          <cell r="C4071" t="str">
            <v>Un</v>
          </cell>
          <cell r="D4071">
            <v>97.4</v>
          </cell>
          <cell r="E4071">
            <v>77.92</v>
          </cell>
          <cell r="F4071" t="str">
            <v>EMLURB</v>
          </cell>
        </row>
        <row r="4072">
          <cell r="A4072" t="str">
            <v/>
          </cell>
          <cell r="D4072">
            <v>0</v>
          </cell>
        </row>
        <row r="4073">
          <cell r="A4073" t="str">
            <v>21.11.040</v>
          </cell>
          <cell r="B4073" t="str">
            <v>COLOCACAO DE CALHA DE CONCRETO DE 0,40 M DE DIAMETRO, INCLUINDO CORTE DO TUBO, ESCAVACAO ATE 1,50M DE PROFUNDIDADE,REATERRO COMPACTADO.</v>
          </cell>
          <cell r="C4073" t="str">
            <v>Un</v>
          </cell>
          <cell r="D4073">
            <v>78.650000000000006</v>
          </cell>
          <cell r="E4073">
            <v>62.92</v>
          </cell>
          <cell r="F4073" t="str">
            <v>EMLURB</v>
          </cell>
        </row>
        <row r="4074">
          <cell r="A4074" t="str">
            <v/>
          </cell>
          <cell r="D4074">
            <v>0</v>
          </cell>
        </row>
        <row r="4075">
          <cell r="A4075" t="str">
            <v>21.11.050</v>
          </cell>
          <cell r="B4075" t="str">
            <v>COLOCACAO DE CALHA DE CONCRETO DE 0,60 M DE DIAMETRO, INCLUINDO CORTE DO TUBO, ESCAVACAO ATE 1,50M DE PROFUNDIDADE,REATERRO COMPACTADO E FORNECIMENTO DA MESMA.</v>
          </cell>
          <cell r="C4075" t="str">
            <v>Un</v>
          </cell>
          <cell r="D4075">
            <v>160.6875</v>
          </cell>
          <cell r="E4075">
            <v>128.55000000000001</v>
          </cell>
          <cell r="F4075" t="str">
            <v>EMLURB</v>
          </cell>
        </row>
        <row r="4076">
          <cell r="A4076" t="str">
            <v/>
          </cell>
          <cell r="D4076">
            <v>0</v>
          </cell>
        </row>
        <row r="4077">
          <cell r="A4077" t="str">
            <v>21.11.060</v>
          </cell>
          <cell r="B4077" t="str">
            <v>COLOCACAO DE CALHA DE CONCRETO DE 0,60 M DE DIAMETRO, INCLUINDO CORTE DO TUBO, ESCAVACAO ATE 1,50M DE PROFUNDIDADE,REATERRO COMPACTADO.</v>
          </cell>
          <cell r="C4077" t="str">
            <v>Un</v>
          </cell>
          <cell r="D4077">
            <v>116.5</v>
          </cell>
          <cell r="E4077">
            <v>93.2</v>
          </cell>
          <cell r="F4077" t="str">
            <v>EMLURB</v>
          </cell>
        </row>
        <row r="4078">
          <cell r="A4078" t="str">
            <v/>
          </cell>
          <cell r="D4078">
            <v>0</v>
          </cell>
        </row>
        <row r="4079">
          <cell r="A4079" t="str">
            <v>21.12.010</v>
          </cell>
          <cell r="B4079" t="str">
            <v>ARRANCAMENTO DE TUBOS DE GALERIA DE DIAMETRO 0,20 M, INCLUSIVE ESCAVACAO.</v>
          </cell>
          <cell r="C4079" t="str">
            <v>m</v>
          </cell>
          <cell r="D4079">
            <v>12.737499999999999</v>
          </cell>
          <cell r="E4079">
            <v>10.19</v>
          </cell>
          <cell r="F4079" t="str">
            <v>EMLURB</v>
          </cell>
        </row>
        <row r="4080">
          <cell r="A4080" t="str">
            <v/>
          </cell>
          <cell r="D4080">
            <v>0</v>
          </cell>
        </row>
        <row r="4081">
          <cell r="A4081" t="str">
            <v>21.12.020</v>
          </cell>
          <cell r="B4081" t="str">
            <v>ARRANCAMENTO DE TUBOS DE GALERIA DE DIAMETRO 0,30 M, INCLUSIVE ESCAVACAO.</v>
          </cell>
          <cell r="C4081" t="str">
            <v>m</v>
          </cell>
          <cell r="D4081">
            <v>18.4375</v>
          </cell>
          <cell r="E4081">
            <v>14.75</v>
          </cell>
          <cell r="F4081" t="str">
            <v>EMLURB</v>
          </cell>
        </row>
        <row r="4082">
          <cell r="A4082" t="str">
            <v/>
          </cell>
          <cell r="D4082">
            <v>0</v>
          </cell>
        </row>
        <row r="4083">
          <cell r="A4083" t="str">
            <v>21.12.030</v>
          </cell>
          <cell r="B4083" t="str">
            <v>ARRANCAMENTO DE TUBOS DE GALERIA DE DIAMETRO 0,40 M, INCLUSIVE ESCAVACAO.</v>
          </cell>
          <cell r="C4083" t="str">
            <v>m</v>
          </cell>
          <cell r="D4083">
            <v>22.887499999999999</v>
          </cell>
          <cell r="E4083">
            <v>18.309999999999999</v>
          </cell>
          <cell r="F4083" t="str">
            <v>EMLURB</v>
          </cell>
        </row>
        <row r="4084">
          <cell r="A4084" t="str">
            <v/>
          </cell>
          <cell r="D4084">
            <v>0</v>
          </cell>
        </row>
        <row r="4085">
          <cell r="A4085" t="str">
            <v>21.12.040</v>
          </cell>
          <cell r="B4085" t="str">
            <v>ARRANCAMENTO DE TUBOS DE GALERIA DE DIAMETRO 0,50 M, INCLUSIVE ESCAVACAO.</v>
          </cell>
          <cell r="C4085" t="str">
            <v>m</v>
          </cell>
          <cell r="D4085">
            <v>29.887499999999999</v>
          </cell>
          <cell r="E4085">
            <v>23.91</v>
          </cell>
          <cell r="F4085" t="str">
            <v>EMLURB</v>
          </cell>
        </row>
        <row r="4086">
          <cell r="A4086" t="str">
            <v/>
          </cell>
          <cell r="D4086">
            <v>0</v>
          </cell>
        </row>
        <row r="4087">
          <cell r="A4087" t="str">
            <v>21.12.050</v>
          </cell>
          <cell r="B4087" t="str">
            <v>ARRANCAMENTO DE TUBOS DE GALERIA DE DIAMETRO 0,60 M, INCLUSIVE ESCAVACAO.</v>
          </cell>
          <cell r="C4087" t="str">
            <v>m</v>
          </cell>
          <cell r="D4087">
            <v>37.9375</v>
          </cell>
          <cell r="E4087">
            <v>30.35</v>
          </cell>
          <cell r="F4087" t="str">
            <v>EMLURB</v>
          </cell>
        </row>
        <row r="4088">
          <cell r="A4088" t="str">
            <v/>
          </cell>
          <cell r="D4088">
            <v>0</v>
          </cell>
        </row>
        <row r="4089">
          <cell r="A4089" t="str">
            <v>21.12.060</v>
          </cell>
          <cell r="B4089" t="str">
            <v>ARRANCAMENTO DE TUBOS DE GALERIA DE DIAMETRO 0,70 M, INCLUSIVE ESCAVACAO.</v>
          </cell>
          <cell r="C4089" t="str">
            <v>m</v>
          </cell>
          <cell r="D4089">
            <v>45.012499999999996</v>
          </cell>
          <cell r="E4089">
            <v>36.01</v>
          </cell>
          <cell r="F4089" t="str">
            <v>EMLURB</v>
          </cell>
        </row>
        <row r="4090">
          <cell r="A4090" t="str">
            <v/>
          </cell>
          <cell r="D4090">
            <v>0</v>
          </cell>
        </row>
        <row r="4091">
          <cell r="A4091" t="str">
            <v>21.12.070</v>
          </cell>
          <cell r="B4091" t="str">
            <v>ARRANCAMENTO DE TUBOS DE GALERIA DE DIAMETRO 0,80 M, INCLUSIVE ESCAVACAO.</v>
          </cell>
          <cell r="C4091" t="str">
            <v>m</v>
          </cell>
          <cell r="D4091">
            <v>54.087500000000006</v>
          </cell>
          <cell r="E4091">
            <v>43.27</v>
          </cell>
          <cell r="F4091" t="str">
            <v>EMLURB</v>
          </cell>
        </row>
        <row r="4092">
          <cell r="A4092" t="str">
            <v/>
          </cell>
          <cell r="D4092">
            <v>0</v>
          </cell>
        </row>
        <row r="4093">
          <cell r="A4093" t="str">
            <v>21.12.080</v>
          </cell>
          <cell r="B4093" t="str">
            <v>ARRANCAMENTO DE TUBOS DE GALERIA DE DIAMETRO 0,90 M, INCLUSIVE ESCAVACAO.</v>
          </cell>
          <cell r="C4093" t="str">
            <v>m</v>
          </cell>
          <cell r="D4093">
            <v>66.0625</v>
          </cell>
          <cell r="E4093">
            <v>52.85</v>
          </cell>
          <cell r="F4093" t="str">
            <v>EMLURB</v>
          </cell>
        </row>
        <row r="4094">
          <cell r="A4094" t="str">
            <v/>
          </cell>
          <cell r="D4094">
            <v>0</v>
          </cell>
        </row>
        <row r="4095">
          <cell r="A4095" t="str">
            <v>21.12.090</v>
          </cell>
          <cell r="B4095" t="str">
            <v>ARRANCAMENTO DE TUBOS DE GALERIA DE DIAMETRO 1,00 M, INCLUSIVE ESCAVACAO.</v>
          </cell>
          <cell r="C4095" t="str">
            <v>m</v>
          </cell>
          <cell r="D4095">
            <v>89.025000000000006</v>
          </cell>
          <cell r="E4095">
            <v>71.22</v>
          </cell>
          <cell r="F4095" t="str">
            <v>EMLURB</v>
          </cell>
        </row>
        <row r="4096">
          <cell r="A4096" t="str">
            <v/>
          </cell>
          <cell r="D4096">
            <v>0</v>
          </cell>
        </row>
        <row r="4097">
          <cell r="A4097" t="str">
            <v>21.13.010</v>
          </cell>
          <cell r="B4097" t="str">
            <v>CONSTRUCAO DE CALHA PRE-MOLDADA DE CONCRETO, DIAM. 30 CM, INCLUSIVE ESCAVACAO, REMOCAO, COLCHAO DE AREIA E REJUNTE COM ARGAMASSA DE CIMENTO E AREIA NO TRACO 1:4.</v>
          </cell>
          <cell r="C4097" t="str">
            <v>m</v>
          </cell>
          <cell r="D4097">
            <v>18.337499999999999</v>
          </cell>
          <cell r="E4097">
            <v>14.67</v>
          </cell>
          <cell r="F4097" t="str">
            <v>EMLURB</v>
          </cell>
        </row>
        <row r="4098">
          <cell r="A4098" t="str">
            <v/>
          </cell>
          <cell r="D4098">
            <v>0</v>
          </cell>
        </row>
        <row r="4099">
          <cell r="A4099" t="str">
            <v>21.13.020</v>
          </cell>
          <cell r="B4099" t="str">
            <v>CONSTRUCAO DE CALHA PRE-MOLDADA DE CONCRETO, DIAM. 40 CM, INCLUSIVE ESCAVACAO , REMOCAO , COLCHAO DE AREIA E REJUNTE COM ARGAMASSA DE CIMENTO E AREIA NO TRACO 1:4.</v>
          </cell>
          <cell r="C4099" t="str">
            <v>m</v>
          </cell>
          <cell r="D4099">
            <v>28.712499999999999</v>
          </cell>
          <cell r="E4099">
            <v>22.97</v>
          </cell>
          <cell r="F4099" t="str">
            <v>EMLURB</v>
          </cell>
        </row>
        <row r="4100">
          <cell r="A4100" t="str">
            <v/>
          </cell>
          <cell r="D4100">
            <v>0</v>
          </cell>
        </row>
        <row r="4101">
          <cell r="A4101" t="str">
            <v>21.13.030</v>
          </cell>
          <cell r="B4101" t="str">
            <v>CONSTRUCAO DE CALHA PRE-MOLDADA DE CONCRETO, DIAM. 50 CM, INCLUSIVE ESCAVACAO , REMOCAO , COLCHAO DE AREIA E REJUNTE COM ARGAMASSA DE CIMENTO E AREIA NO TRACO 1:4.</v>
          </cell>
          <cell r="C4101" t="str">
            <v>m</v>
          </cell>
          <cell r="D4101">
            <v>39.449999999999996</v>
          </cell>
          <cell r="E4101">
            <v>31.56</v>
          </cell>
          <cell r="F4101" t="str">
            <v>EMLURB</v>
          </cell>
        </row>
        <row r="4102">
          <cell r="A4102" t="str">
            <v/>
          </cell>
          <cell r="D4102">
            <v>0</v>
          </cell>
        </row>
        <row r="4103">
          <cell r="A4103" t="str">
            <v>21.13.040</v>
          </cell>
          <cell r="B4103" t="str">
            <v>CONSTRUCAO DE CALHA PRE-MOLDADA DE CONCRETO, DIAM. 60 CM, INCLUSIVE ESCAVACAO , REMOCAO , COLCHAO DE AREIA E REJUNTE COM ARGAMASSA DE CIMENTO E AREIA NO TRACO 1:4.</v>
          </cell>
          <cell r="C4103" t="str">
            <v>m</v>
          </cell>
          <cell r="D4103">
            <v>63.724999999999994</v>
          </cell>
          <cell r="E4103">
            <v>50.98</v>
          </cell>
          <cell r="F4103" t="str">
            <v>EMLURB</v>
          </cell>
        </row>
        <row r="4104">
          <cell r="A4104" t="str">
            <v/>
          </cell>
          <cell r="D4104">
            <v>0</v>
          </cell>
        </row>
        <row r="4105">
          <cell r="A4105" t="str">
            <v>21.13.050</v>
          </cell>
          <cell r="B4105" t="str">
            <v>CONSTRUCAO DE CALHA PRE-MOLDADA DE CONCRETO, DIAM. 80 CM, INCLUSIVE ESCAVACAO , REMOCAO , COLCHAO DE AREIA E REJUNTE COM ARGAMASSA DE CIMENTO E AREIA NO TRACO 1:4.</v>
          </cell>
          <cell r="C4105" t="str">
            <v>m</v>
          </cell>
          <cell r="D4105">
            <v>92.125</v>
          </cell>
          <cell r="E4105">
            <v>73.7</v>
          </cell>
          <cell r="F4105" t="str">
            <v>EMLURB</v>
          </cell>
        </row>
        <row r="4106">
          <cell r="A4106" t="str">
            <v/>
          </cell>
          <cell r="D4106">
            <v>0</v>
          </cell>
        </row>
        <row r="4107">
          <cell r="A4107" t="str">
            <v>21.14.010</v>
          </cell>
          <cell r="B4107" t="str">
            <v>RECUPERACAO DE ABATIMENTO EM PAVIMENTACAO COM DIMENSOES DE (1,0X1,0X1,0)M.</v>
          </cell>
          <cell r="C4107" t="str">
            <v>UD</v>
          </cell>
          <cell r="D4107">
            <v>241.28749999999999</v>
          </cell>
          <cell r="E4107">
            <v>193.03</v>
          </cell>
          <cell r="F4107" t="str">
            <v>EMLURB</v>
          </cell>
        </row>
        <row r="4108">
          <cell r="A4108" t="str">
            <v/>
          </cell>
          <cell r="D4108">
            <v>0</v>
          </cell>
        </row>
        <row r="4109">
          <cell r="A4109" t="str">
            <v>21.14.020</v>
          </cell>
          <cell r="B4109" t="str">
            <v>RECUPERACAO DE ABATIMENTO EM PAVIMENTACAO COM DIMENSOES DE (2,0X1,5X1,5)M, INCLUSIVE COM SUBSTITUICAO DE DOIS TUBOS DE 0,60M DE DIAMETRO.</v>
          </cell>
          <cell r="C4109" t="str">
            <v>UD</v>
          </cell>
          <cell r="D4109">
            <v>816.6875</v>
          </cell>
          <cell r="E4109">
            <v>653.35</v>
          </cell>
          <cell r="F4109" t="str">
            <v>EMLURB</v>
          </cell>
        </row>
        <row r="4110">
          <cell r="A4110" t="str">
            <v/>
          </cell>
          <cell r="D4110">
            <v>0</v>
          </cell>
        </row>
        <row r="4111">
          <cell r="A4111" t="str">
            <v>21.14.030</v>
          </cell>
          <cell r="B4111" t="str">
            <v>RECUPERACAO DE ABATIMENTO EM PAVIMENTACAO COM DIMENSOES DE (1,5X1,5X1,5)M.</v>
          </cell>
          <cell r="C4111" t="str">
            <v>UD</v>
          </cell>
          <cell r="D4111">
            <v>495.1875</v>
          </cell>
          <cell r="E4111">
            <v>396.15</v>
          </cell>
          <cell r="F4111" t="str">
            <v>EMLURB</v>
          </cell>
        </row>
        <row r="4112">
          <cell r="A4112" t="str">
            <v/>
          </cell>
          <cell r="D4112">
            <v>0</v>
          </cell>
        </row>
        <row r="4113">
          <cell r="A4113" t="str">
            <v>21.15.001</v>
          </cell>
          <cell r="B4113" t="str">
            <v>MOBILIZAÇÃO E INSTALAÇÃO DE CONJUNTO COM ATÉ 50 PONTEIRAS FILTRANTES E BOMBAS DE SUCÇÃO PARA REBAIXAMENTO DE LENÇOL FREÁTICO ATÉ 5,00M DE PROFUNDIDADE.</v>
          </cell>
          <cell r="C4113" t="str">
            <v>Cj</v>
          </cell>
          <cell r="D4113">
            <v>1000</v>
          </cell>
          <cell r="E4113">
            <v>800</v>
          </cell>
          <cell r="F4113" t="str">
            <v>SEDUC</v>
          </cell>
        </row>
        <row r="4114">
          <cell r="A4114" t="str">
            <v/>
          </cell>
          <cell r="D4114">
            <v>0</v>
          </cell>
        </row>
        <row r="4115">
          <cell r="A4115" t="str">
            <v>21.15.002</v>
          </cell>
          <cell r="B4115" t="str">
            <v>OPERAÇÃO DE CONJUNTO COM ATÉ 50 PONTEIRAS FILTRANTES E BOMBAS DE SUCÇÃO PARA REBAIXAMENTO DE LENÇOL FRÉTICO ATÉ 5M DE PROFUNDIDADE.</v>
          </cell>
          <cell r="C4115" t="str">
            <v>Dia</v>
          </cell>
          <cell r="D4115">
            <v>131.25</v>
          </cell>
          <cell r="E4115">
            <v>105</v>
          </cell>
          <cell r="F4115" t="str">
            <v>SEDUC</v>
          </cell>
        </row>
        <row r="4116">
          <cell r="A4116" t="str">
            <v/>
          </cell>
          <cell r="D4116">
            <v>0</v>
          </cell>
        </row>
        <row r="4117">
          <cell r="A4117" t="str">
            <v>22.00.000</v>
          </cell>
          <cell r="B4117" t="str">
            <v>DETALHES DA SEDUC</v>
          </cell>
          <cell r="D4117">
            <v>0</v>
          </cell>
        </row>
        <row r="4118">
          <cell r="A4118" t="str">
            <v/>
          </cell>
          <cell r="D4118">
            <v>0</v>
          </cell>
        </row>
        <row r="4119">
          <cell r="A4119" t="str">
            <v>22.03.030</v>
          </cell>
          <cell r="B4119" t="str">
            <v>DET.44 - FORN. E INST. DE CORRIMÃO EM TUBO DE FERRO GALVANIZADO DE 1.1/2" (DUPLO) E MONTANTES EM TUBOS DE FERRO GALVANIZADO DE 2" COM ESPAÇAMENTO ENTRE OS MONTANTES DE 1,50M COM ALTURA TOTAL LIVRE DE 0,75M. SEM PINTURA.</v>
          </cell>
          <cell r="C4119" t="str">
            <v>m</v>
          </cell>
          <cell r="D4119">
            <v>151.73750000000001</v>
          </cell>
          <cell r="E4119">
            <v>121.39</v>
          </cell>
          <cell r="F4119" t="str">
            <v>SEDUC</v>
          </cell>
        </row>
        <row r="4120">
          <cell r="A4120" t="str">
            <v/>
          </cell>
          <cell r="D4120">
            <v>0</v>
          </cell>
        </row>
        <row r="4121">
          <cell r="A4121" t="str">
            <v>22.10.012</v>
          </cell>
          <cell r="B4121" t="str">
            <v>DET 01-A e B - FORNECIMENTO E COLOCAÇÃO DE PLACA INDICATIVA (2,50X0,60X0,05)M COM O NOME DA ESCOLA EM CONCRETO ARMADO INCLUSIVE ABERTURA DE LETREIRO COM PINTURA</v>
          </cell>
          <cell r="C4121" t="str">
            <v>Un</v>
          </cell>
          <cell r="D4121">
            <v>329.86249999999995</v>
          </cell>
          <cell r="E4121">
            <v>263.89</v>
          </cell>
          <cell r="F4121" t="str">
            <v>SEDUC</v>
          </cell>
        </row>
        <row r="4122">
          <cell r="A4122" t="str">
            <v/>
          </cell>
          <cell r="D4122">
            <v>0</v>
          </cell>
        </row>
        <row r="4123">
          <cell r="A4123" t="str">
            <v>22.10.015</v>
          </cell>
          <cell r="B4123" t="str">
            <v>DET 01-B- FORNEC. E INST.DE GRADIL DO PÓRTICO,EM MONTANTES DE CANTONEIRAS VERT."L" DE 11/2"X1/4" FORMANDO SEÇÃO QUADRADA A  CADA 1,00M,BARRA CHATA DE FERRO 1"X3/16" EM "X" E DEMAIS BARRAS CHATAS DE FERRO DE 1"X1/4",CHUMBADO C/ ARG. DE CIMENTO E AREIA TRAÇ</v>
          </cell>
          <cell r="C4123" t="str">
            <v>m2</v>
          </cell>
          <cell r="D4123">
            <v>219.01250000000002</v>
          </cell>
          <cell r="E4123">
            <v>175.21</v>
          </cell>
          <cell r="F4123" t="str">
            <v>SEDUC</v>
          </cell>
        </row>
        <row r="4124">
          <cell r="A4124" t="str">
            <v/>
          </cell>
          <cell r="D4124">
            <v>0</v>
          </cell>
        </row>
        <row r="4125">
          <cell r="A4125" t="str">
            <v>22.10.016</v>
          </cell>
          <cell r="B4125" t="str">
            <v>DET 01 B- FORN.E INST.DE PORTÃO PÓRTICO,EM MONTANTES DE CANTON. VERT."L" DE 11/2"X1/4" FORMANDO QUADRADOS A  CADA 1,50M,BARRA CHATA DE FERRO 1"X3/16" EM "X" E DEMAIS BARRAS CHATAS DE FERRO DE 1"X1/4",INC.FECHAD.DOBRAD.E FECHO CREMONA,CHUMBADO COM ARG. C:A</v>
          </cell>
          <cell r="C4125" t="str">
            <v>m2</v>
          </cell>
          <cell r="D4125">
            <v>244.01250000000002</v>
          </cell>
          <cell r="E4125">
            <v>195.21</v>
          </cell>
          <cell r="F4125" t="str">
            <v>SEDUC</v>
          </cell>
        </row>
        <row r="4126">
          <cell r="A4126" t="str">
            <v/>
          </cell>
          <cell r="D4126">
            <v>0</v>
          </cell>
        </row>
        <row r="4127">
          <cell r="A4127" t="str">
            <v>22.10.020</v>
          </cell>
          <cell r="B4127" t="str">
            <v>DET 02-A- BANCO E BANCADA EM CONCRETO ARMADO ENVERNIZADO NO RECREIO COBERTO, ENGASTADO ENTRE PILARES,INCLUSIVE PILARETES DE APOIO EM CONCRETO APARENTE PINTADO COM TINTA A ÓLEO, EMBASAMENTO DE ALVENARIA DE 1 1/2VEZ SOBRE CONCRETO MAGRO.</v>
          </cell>
          <cell r="C4127" t="str">
            <v>m</v>
          </cell>
          <cell r="D4127">
            <v>90.587500000000006</v>
          </cell>
          <cell r="E4127">
            <v>72.47</v>
          </cell>
          <cell r="F4127" t="str">
            <v>SEDUC</v>
          </cell>
        </row>
        <row r="4128">
          <cell r="A4128" t="str">
            <v/>
          </cell>
          <cell r="D4128">
            <v>0</v>
          </cell>
        </row>
        <row r="4129">
          <cell r="A4129" t="str">
            <v>22.10.025</v>
          </cell>
          <cell r="B4129" t="str">
            <v>DET 02-B- BANCADA PARA DEFICIENTE EM CONCRETO APARENTE ENVERNIZADO NO RECREIO COBERTO, ENGASTADA ENTRE PILARES EXISTENTES, INCLUSIVE PILARETE DE APOIO EM CONCRETO APARENTE PINTADO COM TINTA A ÓLEO, EMBASAMENTO DE ALVENARIA DE 1 1/2VEZ SOBRE CONCRETO MAGRO</v>
          </cell>
          <cell r="C4129" t="str">
            <v>m</v>
          </cell>
          <cell r="D4129">
            <v>45.274999999999999</v>
          </cell>
          <cell r="E4129">
            <v>36.22</v>
          </cell>
          <cell r="F4129" t="str">
            <v>SEDUC</v>
          </cell>
        </row>
        <row r="4130">
          <cell r="A4130" t="str">
            <v/>
          </cell>
          <cell r="D4130">
            <v>0</v>
          </cell>
        </row>
        <row r="4131">
          <cell r="A4131" t="str">
            <v>22.10.030</v>
          </cell>
          <cell r="B4131" t="str">
            <v xml:space="preserve">DET 03 E DET 20 - FORNECIMENTO E COLOCAÇÃO DE CUBA EM AÇO INOX 50X40X25CM AISI-304-18/8, INCLUSIVE VÁLVULA METÁLICA 3 1/2"" PARA  CUBA INOX E SIFÃO METÁLICO EM INOX 1 1/2"" X 2"". </v>
          </cell>
          <cell r="C4131" t="str">
            <v>Un</v>
          </cell>
          <cell r="D4131">
            <v>860.38749999999993</v>
          </cell>
          <cell r="E4131">
            <v>688.31</v>
          </cell>
          <cell r="F4131" t="str">
            <v>SEDUC</v>
          </cell>
        </row>
        <row r="4132">
          <cell r="A4132" t="str">
            <v/>
          </cell>
          <cell r="D4132">
            <v>0</v>
          </cell>
        </row>
        <row r="4133">
          <cell r="A4133" t="str">
            <v>22.10.031</v>
          </cell>
          <cell r="B4133" t="str">
            <v>DET 03- PONTO DE GÁS INSTALADO EM BANCADA DE LABORATÓRIO COM DISTÂNCIA A CASA DE GÁS DE 5,00 M INCLUSIVE FORNECIMENTO DE  06 (SEIS) BICOS DE BUSEN , TUBULAÇÕES DE COBRE E ACESSÓRIOS NECESSÁRIOS SEM FORNECIMETO DO BUTIJÃO.</v>
          </cell>
          <cell r="C4133" t="str">
            <v>Pt</v>
          </cell>
          <cell r="D4133">
            <v>382.48750000000001</v>
          </cell>
          <cell r="E4133">
            <v>305.99</v>
          </cell>
          <cell r="F4133" t="str">
            <v>SEDUC</v>
          </cell>
        </row>
        <row r="4134">
          <cell r="A4134" t="str">
            <v/>
          </cell>
          <cell r="D4134">
            <v>0</v>
          </cell>
        </row>
        <row r="4135">
          <cell r="A4135" t="str">
            <v>22.10.032</v>
          </cell>
          <cell r="B4135" t="str">
            <v>DET. 03 - PONTO DE TOMADA 2P+T 16A/250V SHUCO - REF.5160 SILENTOQUE - PIAL OU SIMILAR (COMPLETA), INCLUSIVE TUBULAÇÃO PVC RIGIDO, FIAÇÃO, CAIXA 4X2 POL. TIGREFLEX OU SIMILAR, PLACA E DEMAIS ACESSÓRIOS, ATÉ O PONTO DE LUZ OU QUADRO DE DISTRIBUIÇÃO.</v>
          </cell>
          <cell r="C4135" t="str">
            <v>Pt</v>
          </cell>
          <cell r="D4135">
            <v>96.525000000000006</v>
          </cell>
          <cell r="E4135">
            <v>77.22</v>
          </cell>
          <cell r="F4135" t="str">
            <v>SEDUC</v>
          </cell>
        </row>
        <row r="4136">
          <cell r="A4136" t="str">
            <v/>
          </cell>
          <cell r="D4136">
            <v>0</v>
          </cell>
        </row>
        <row r="4137">
          <cell r="A4137" t="str">
            <v>22.10.033</v>
          </cell>
          <cell r="B4137" t="str">
            <v>DET. 03 - PONTO DE GÁS INSTALADO EM BANCADA DE LABORATÓRIO COM DISTÂNCIA A CASA DE GÁS DE 5,00 M, INCLUSIVE FORNECIMENTO DE BICO DE BUSEN, TUBULAÇÕES DE COBRE E ACESSÓRIOS NECESSÁRIOS, SEM FORNECIMENTO DO BOTIJÃO.</v>
          </cell>
          <cell r="C4137" t="str">
            <v>Pt</v>
          </cell>
          <cell r="D4137">
            <v>394.09999999999997</v>
          </cell>
          <cell r="E4137">
            <v>315.27999999999997</v>
          </cell>
          <cell r="F4137" t="str">
            <v>SEDUC</v>
          </cell>
        </row>
        <row r="4138">
          <cell r="A4138" t="str">
            <v/>
          </cell>
          <cell r="D4138">
            <v>0</v>
          </cell>
        </row>
        <row r="4139">
          <cell r="A4139" t="str">
            <v>22.10.040</v>
          </cell>
          <cell r="B4139" t="str">
            <v>DET 04 - BALCÃO  DE PIA EM AÇO INOX PARA LABORATÓRIO COM 02 CUBAS DE (40X34X12)CM, COMPRIMENTO 2,80M - INCLUINDO COLOCAÇÃO</v>
          </cell>
          <cell r="C4139" t="str">
            <v>Un</v>
          </cell>
          <cell r="D4139">
            <v>2746.0374999999999</v>
          </cell>
          <cell r="E4139">
            <v>2196.83</v>
          </cell>
          <cell r="F4139" t="str">
            <v>SEDUC</v>
          </cell>
        </row>
        <row r="4140">
          <cell r="A4140" t="str">
            <v/>
          </cell>
          <cell r="D4140">
            <v>0</v>
          </cell>
        </row>
        <row r="4141">
          <cell r="A4141" t="str">
            <v>22.10.045</v>
          </cell>
          <cell r="B4141" t="str">
            <v>DET.04 - PORTAS DE ARMÁRIOS PARA FECHAMENTO DE BALCÃO COM 06 PORTAS DE 2,80X0,71M EM COMPENSADO DE 15MM REVESTIDAS EM LAMINADO NA COR AZUL MINERAL EM TODAS AS FACES, INCLUSIVE FERRAGENS.</v>
          </cell>
          <cell r="C4141" t="str">
            <v>m</v>
          </cell>
          <cell r="D4141">
            <v>161.29999999999998</v>
          </cell>
          <cell r="E4141">
            <v>129.04</v>
          </cell>
          <cell r="F4141" t="str">
            <v>SEDUC</v>
          </cell>
        </row>
        <row r="4142">
          <cell r="A4142" t="str">
            <v/>
          </cell>
          <cell r="D4142">
            <v>0</v>
          </cell>
        </row>
        <row r="4143">
          <cell r="A4143" t="str">
            <v>22.10.050</v>
          </cell>
          <cell r="B4143" t="str">
            <v>DET 05 E 06-  BANCO EM CONCRETO APARENTE  DE CONTORNO DAS ÁRVORES OU DE ARREMATE DE CANTEIROS APOIADO EM ALVENARIA DE 1 VEZ, REVESTIDA COM ASSANHADINHO  EMBASAMENTO  DE  0,20 M SOBRE CONCRETO MAGRO .</v>
          </cell>
          <cell r="C4143" t="str">
            <v>m</v>
          </cell>
          <cell r="D4143">
            <v>93.85</v>
          </cell>
          <cell r="E4143">
            <v>75.08</v>
          </cell>
          <cell r="F4143" t="str">
            <v>SEDUC</v>
          </cell>
        </row>
        <row r="4144">
          <cell r="A4144" t="str">
            <v/>
          </cell>
          <cell r="D4144">
            <v>0</v>
          </cell>
        </row>
        <row r="4145">
          <cell r="A4145" t="str">
            <v>22.10.090</v>
          </cell>
          <cell r="B4145" t="str">
            <v>DET.09-FORNECIMENTO E INSTALAÇÃO DE BARRA DE APOIO AOS DEFICIENTES EM TUBO DE FERRO GALVANIZADO DE 1 1/2" COM FLANGE SOLDADA NAS EXTREMIDADES, INCL.PINTURA EM ESMALTE SINTÉTICO E FUNDO PREPARARDOR GALVOPRIMER TIPO GALVITE DA SHERWIN WILLIAMS OU SIMILAR, C</v>
          </cell>
          <cell r="C4145" t="str">
            <v>m</v>
          </cell>
          <cell r="D4145">
            <v>78.612499999999997</v>
          </cell>
          <cell r="E4145">
            <v>62.89</v>
          </cell>
          <cell r="F4145" t="str">
            <v>SEDUC</v>
          </cell>
        </row>
        <row r="4146">
          <cell r="A4146" t="str">
            <v/>
          </cell>
          <cell r="D4146">
            <v>0</v>
          </cell>
        </row>
        <row r="4147">
          <cell r="A4147" t="str">
            <v>22.10.091</v>
          </cell>
          <cell r="B4147" t="str">
            <v>DET.09 - FORNECIMENTO E INSTALAÇÃO DE PUXADOR EM TUBO DE FERRO GALVANIZADO DE 1.1/2" COM FLANGE SOLDADA NAS EXTREMIDADES, INCLUSIVE PINTURA EM ESMALTE SINTÉTICO E FUNDO PREPARADOR COM GALVOPRIMER TIPO GALVITE DA SHERWIN WILLIAMS OU SIMILAR, FIXADO EM PORT</v>
          </cell>
          <cell r="C4147" t="str">
            <v>m</v>
          </cell>
          <cell r="D4147">
            <v>111.89999999999999</v>
          </cell>
          <cell r="E4147">
            <v>89.52</v>
          </cell>
          <cell r="F4147" t="str">
            <v>SEDUC</v>
          </cell>
        </row>
        <row r="4148">
          <cell r="A4148" t="str">
            <v/>
          </cell>
          <cell r="D4148">
            <v>0</v>
          </cell>
        </row>
        <row r="4149">
          <cell r="A4149" t="str">
            <v>22.10.092</v>
          </cell>
          <cell r="B4149" t="str">
            <v>DET.09 - FORNECIMENTO E ASSENTAMENTO DE LAVATÓRIO DE CANTO, SEM COLUNA, FAB:DECA, COR:BRANCA, LINHA IZY, REF.L101 OU SIMLAR, FIXADO COM PARAFUSO CROMADO DE COMPRIMENTO 2 1/2" E DIÂMETRO DE 1/4" COM BUCHA DE 8MM, CHICOTE PLÁSTICO COM 30CM DE 1/2", SIFÃO CO</v>
          </cell>
          <cell r="C4149" t="str">
            <v>Un</v>
          </cell>
          <cell r="D4149">
            <v>118.3625</v>
          </cell>
          <cell r="E4149">
            <v>94.69</v>
          </cell>
          <cell r="F4149" t="str">
            <v>SEDUC</v>
          </cell>
        </row>
        <row r="4150">
          <cell r="A4150" t="str">
            <v/>
          </cell>
          <cell r="D4150">
            <v>0</v>
          </cell>
        </row>
        <row r="4151">
          <cell r="A4151" t="str">
            <v>22.10.100</v>
          </cell>
          <cell r="B4151" t="str">
            <v>DET 10 -BALCÃO DE WC (1,80 X 0,55 M)DE GRANITO CINZA ANDORINHA ESP=2,0 CM, INCLUSIVE TESTEIRA E ESPELHO DE GRANITO 5,00 X 2,0 CM INCLUSIVE PLACA DE CONCRETO ARMADO PARA APOIO SEM FORNECIMENTO DE CUBAS.</v>
          </cell>
          <cell r="C4151" t="str">
            <v>m</v>
          </cell>
          <cell r="D4151">
            <v>471.32499999999999</v>
          </cell>
          <cell r="E4151">
            <v>377.06</v>
          </cell>
          <cell r="F4151" t="str">
            <v>SEDUC</v>
          </cell>
        </row>
        <row r="4152">
          <cell r="A4152" t="str">
            <v/>
          </cell>
          <cell r="D4152">
            <v>0</v>
          </cell>
        </row>
        <row r="4153">
          <cell r="A4153" t="str">
            <v>22.10.101</v>
          </cell>
          <cell r="B4153" t="str">
            <v>DET. 10 - FORNECIMENTO E INSTALAÇÃO DE CUBA DE LOUÇA DE EMBUTIR OVAL 490X325MM, REF. 10116 CELITE OU SIMILAR, SEM A TORNEIRA, INCLUSIVE OS DEMAIS ACESSÓRIOS.</v>
          </cell>
          <cell r="C4153" t="str">
            <v>Un</v>
          </cell>
          <cell r="D4153">
            <v>144.48750000000001</v>
          </cell>
          <cell r="E4153">
            <v>115.59</v>
          </cell>
          <cell r="F4153" t="str">
            <v>SEDUC</v>
          </cell>
        </row>
        <row r="4154">
          <cell r="A4154" t="str">
            <v/>
          </cell>
          <cell r="D4154">
            <v>0</v>
          </cell>
        </row>
        <row r="4155">
          <cell r="A4155" t="str">
            <v>22.10.110</v>
          </cell>
          <cell r="B4155" t="str">
            <v>DET 11  E DET 12 -BANCADA  (2,63X0,72 M) PARA BALCÃO DA SECRETARIA  E BANCADA EM L (2,10+1,78X0,72 M) PRA BALCÃO DA BIBLIOTECA EM  GRANITO CINZA ANDORINHA ESP=2,0 CM , INCLUSIVE TESTEIRA DE GRANITO 5,0X2,0 CM  INCLUSIVE PLACA DE CONCRETO ARMADO PARA APOIO</v>
          </cell>
          <cell r="C4155" t="str">
            <v>m</v>
          </cell>
          <cell r="D4155">
            <v>286.33749999999998</v>
          </cell>
          <cell r="E4155">
            <v>229.07</v>
          </cell>
          <cell r="F4155" t="str">
            <v>SEDUC</v>
          </cell>
        </row>
        <row r="4156">
          <cell r="A4156" t="str">
            <v/>
          </cell>
          <cell r="D4156">
            <v>0</v>
          </cell>
        </row>
        <row r="4157">
          <cell r="A4157" t="str">
            <v>22.10.115</v>
          </cell>
          <cell r="B4157" t="str">
            <v>DET.11 E DET.12 - TAMPO (2,63X0,72)M PARA BALCÃO DA SECRETARIA E BANCADA EM "L" (2,10+1,78X0,72)M PARA BALCÃO DA BIBLIOTECA - EM GRANITO  CINZA ANDORINHA ESP.2,0CM, INCL. TESTEIRA DE GRANITO 5X2CM, SEM PLACA DE CONCRETO ARMADO PARA APOIO.</v>
          </cell>
          <cell r="C4157" t="str">
            <v>m</v>
          </cell>
          <cell r="D4157">
            <v>227.88749999999999</v>
          </cell>
          <cell r="E4157">
            <v>182.31</v>
          </cell>
          <cell r="F4157" t="str">
            <v>SEDUC</v>
          </cell>
        </row>
        <row r="4158">
          <cell r="A4158" t="str">
            <v/>
          </cell>
          <cell r="D4158">
            <v>0</v>
          </cell>
        </row>
        <row r="4159">
          <cell r="A4159" t="str">
            <v>22.10.116</v>
          </cell>
          <cell r="B4159" t="str">
            <v>DET.11 - PORTA DE ACESSO FIXADA EM BALCÃO COM 0,80X0,60M EM COMPENSADO DE 15MM REVESTIDA COM LAMINADO TEXTURIZADO NA COR AZUL MINERAL, INCLUSIVE FERRAGENS.</v>
          </cell>
          <cell r="C4159" t="str">
            <v>Un</v>
          </cell>
          <cell r="D4159">
            <v>262.33749999999998</v>
          </cell>
          <cell r="E4159">
            <v>209.87</v>
          </cell>
          <cell r="F4159" t="str">
            <v>SEDUC</v>
          </cell>
        </row>
        <row r="4160">
          <cell r="A4160" t="str">
            <v/>
          </cell>
          <cell r="D4160">
            <v>0</v>
          </cell>
        </row>
        <row r="4161">
          <cell r="A4161" t="str">
            <v>22.10.130</v>
          </cell>
          <cell r="B4161" t="str">
            <v>DET 13-A -FORNECIMENTO E EXECUÇÃO DE PRATELEIRA EM CONCRETO APARENTE POLIDO, PINTADA COM VERNIZ  ACRÍLICO .</v>
          </cell>
          <cell r="C4161" t="str">
            <v>m</v>
          </cell>
          <cell r="D4161">
            <v>44.137500000000003</v>
          </cell>
          <cell r="E4161">
            <v>35.31</v>
          </cell>
          <cell r="F4161" t="str">
            <v>SEDUC</v>
          </cell>
        </row>
        <row r="4162">
          <cell r="A4162" t="str">
            <v/>
          </cell>
          <cell r="D4162">
            <v>0</v>
          </cell>
        </row>
        <row r="4163">
          <cell r="A4163" t="str">
            <v>22.10.131</v>
          </cell>
          <cell r="B4163" t="str">
            <v>DET 13-B -FORNECIMENTO E INSTALAÇÃO DE  PRATELEIRA EM CONCRETO ARMADO REVESTIDA COM AZULEJO 15X15 CM  INCLUSIVE CHAPISCO E EMBOÇO.</v>
          </cell>
          <cell r="C4163" t="str">
            <v>m</v>
          </cell>
          <cell r="D4163">
            <v>61.8125</v>
          </cell>
          <cell r="E4163">
            <v>49.45</v>
          </cell>
          <cell r="F4163" t="str">
            <v>SEDUC</v>
          </cell>
        </row>
        <row r="4164">
          <cell r="A4164" t="str">
            <v/>
          </cell>
          <cell r="D4164">
            <v>0</v>
          </cell>
        </row>
        <row r="4165">
          <cell r="A4165" t="str">
            <v>22.10.140</v>
          </cell>
          <cell r="B4165" t="str">
            <v>DET. 14-A - QUADRO VERDE/AVISOS DE 4,66X1,33M  EM LAMINADO VERDE PAUTADO E CARPETE CINZA COLADO, INCLUSIVE COMPENSADO DE 10MM FIXADO COM PARAFUSOS, CALHA EM CONCRETO ARMADO COM 3,16M PARA APOIO DO APAGADOR E PINCEL, E MOLDURA DE ARGAMASSA ARMADA.</v>
          </cell>
          <cell r="C4165" t="str">
            <v>Un</v>
          </cell>
          <cell r="D4165">
            <v>601.30000000000007</v>
          </cell>
          <cell r="E4165">
            <v>481.04</v>
          </cell>
          <cell r="F4165" t="str">
            <v>SEDUC</v>
          </cell>
        </row>
        <row r="4166">
          <cell r="A4166" t="str">
            <v/>
          </cell>
          <cell r="D4166">
            <v>0</v>
          </cell>
        </row>
        <row r="4167">
          <cell r="A4167" t="str">
            <v>22.10.141</v>
          </cell>
          <cell r="B4167" t="str">
            <v>DET 14-A -FORNECIMENTO E  COLOCAÇÃO DE LAMINADO FENÓLICO PAUTADO ESCOLAR NA COR VERDE PARA QUADRO ESCOLAR,  INCLUSIVE COMPENSADO DE 10 MM, FIXADO COM PARAFUSOS E BUCHAS S-8.</v>
          </cell>
          <cell r="C4167" t="str">
            <v>m2</v>
          </cell>
          <cell r="D4167">
            <v>87.875</v>
          </cell>
          <cell r="E4167">
            <v>70.3</v>
          </cell>
          <cell r="F4167" t="str">
            <v>SEDUC</v>
          </cell>
        </row>
        <row r="4168">
          <cell r="A4168" t="str">
            <v/>
          </cell>
          <cell r="D4168">
            <v>0</v>
          </cell>
        </row>
        <row r="4169">
          <cell r="A4169" t="str">
            <v>22.10.142</v>
          </cell>
          <cell r="B4169" t="str">
            <v>DET. 14A E 14B - FORNECIMENTO E COLOCAÇÃO DE CARPETE CINZA 4MM PARA QUADRO ESCOLAR, INCLUSIVE COMPENSADO DE 10MM, FIXADO COM PARAFUSOS E BUCHAS S-8.</v>
          </cell>
          <cell r="C4169" t="str">
            <v>m2</v>
          </cell>
          <cell r="D4169">
            <v>67.525000000000006</v>
          </cell>
          <cell r="E4169">
            <v>54.02</v>
          </cell>
          <cell r="F4169" t="str">
            <v>SEDUC</v>
          </cell>
        </row>
        <row r="4170">
          <cell r="A4170" t="str">
            <v/>
          </cell>
          <cell r="D4170">
            <v>0</v>
          </cell>
        </row>
        <row r="4171">
          <cell r="A4171" t="str">
            <v>22.10.143</v>
          </cell>
          <cell r="B4171" t="str">
            <v>DET. 14 A E 14 B - FORNECIMENTO E COLOCAÇÃO DE CARPETE CINZA 4MM PARA QUADRO DE AVISO, APLICADO SOBRE COMPENSADO EXISTENTE.</v>
          </cell>
          <cell r="C4171" t="str">
            <v>m2</v>
          </cell>
          <cell r="D4171">
            <v>28.487499999999997</v>
          </cell>
          <cell r="E4171">
            <v>22.79</v>
          </cell>
          <cell r="F4171" t="str">
            <v>SEDUC</v>
          </cell>
        </row>
        <row r="4172">
          <cell r="A4172" t="str">
            <v/>
          </cell>
          <cell r="D4172">
            <v>0</v>
          </cell>
        </row>
        <row r="4173">
          <cell r="A4173" t="str">
            <v>22.10.144</v>
          </cell>
          <cell r="B4173" t="str">
            <v>DET.14A - FORNECIMENTO E  COLOCAÇÃO DE LAMINADO FENÓLICO PAUTADO ESCOLAR NA COR VERDE PARA QUADRO ESCOLAR UTILIZANDO COLA.</v>
          </cell>
          <cell r="C4173" t="str">
            <v>m2</v>
          </cell>
          <cell r="D4173">
            <v>49.675000000000004</v>
          </cell>
          <cell r="E4173">
            <v>39.74</v>
          </cell>
          <cell r="F4173" t="str">
            <v>SEDUC</v>
          </cell>
        </row>
        <row r="4174">
          <cell r="A4174" t="str">
            <v/>
          </cell>
          <cell r="D4174">
            <v>0</v>
          </cell>
        </row>
        <row r="4175">
          <cell r="A4175" t="str">
            <v>22.10.145</v>
          </cell>
          <cell r="B4175" t="str">
            <v>DET. 14-B - QUADRO BRANCO/AVISOS DE 4,66X1,33M  EM LAMINADO BRANCO  PAUTADO E CARPETE CINZA COLADO, INCLUSIVE COMPENSADO DE 10MM FIXADO COM PARAFUSOS, CALHA DE 0,30M DE COMPRIMENTO PARA APAGADOR E PINCEL DE CONCRETO ARMADO, E MOLDURA DE ARGAMASSA ARMADA.</v>
          </cell>
          <cell r="C4175" t="str">
            <v>Un</v>
          </cell>
          <cell r="D4175">
            <v>599.23749999999995</v>
          </cell>
          <cell r="E4175">
            <v>479.39</v>
          </cell>
          <cell r="F4175" t="str">
            <v>SEDUC</v>
          </cell>
        </row>
        <row r="4176">
          <cell r="A4176" t="str">
            <v/>
          </cell>
          <cell r="D4176">
            <v>0</v>
          </cell>
        </row>
        <row r="4177">
          <cell r="A4177" t="str">
            <v>22.10.146</v>
          </cell>
          <cell r="B4177" t="str">
            <v>DET. 14B - FORNECIMENTO E COLOCAÇÃO DE LAMINADO FENÓLICO PAUTADO ESCOLAR NA COR BRANCA PARA QUADRO ESCOLAR, INCLUSIVE COMPENSADO DE 10MM, FIXADO COM PARAFUSOS E BUCHAS S-8.</v>
          </cell>
          <cell r="C4177" t="str">
            <v>m2</v>
          </cell>
          <cell r="D4177">
            <v>89.087499999999991</v>
          </cell>
          <cell r="E4177">
            <v>71.27</v>
          </cell>
          <cell r="F4177" t="str">
            <v>SEDUC</v>
          </cell>
        </row>
        <row r="4178">
          <cell r="A4178" t="str">
            <v/>
          </cell>
          <cell r="D4178">
            <v>0</v>
          </cell>
        </row>
        <row r="4179">
          <cell r="A4179" t="str">
            <v>22.10.147</v>
          </cell>
          <cell r="B4179" t="str">
            <v>DET.14B - FORNECIMENTO E COLOCAÇÃO DE LAMINADO FENÓLICO PAUTADO ESCOLAR NA COR BRANCA PARA QUADRO ESCOLAR UTILIZANDO COLA.</v>
          </cell>
          <cell r="C4179" t="str">
            <v>m2</v>
          </cell>
          <cell r="D4179">
            <v>50.887500000000003</v>
          </cell>
          <cell r="E4179">
            <v>40.71</v>
          </cell>
          <cell r="F4179" t="str">
            <v>SEDUC</v>
          </cell>
        </row>
        <row r="4180">
          <cell r="A4180" t="str">
            <v/>
          </cell>
          <cell r="D4180">
            <v>0</v>
          </cell>
        </row>
        <row r="4181">
          <cell r="A4181" t="str">
            <v>22.10.148</v>
          </cell>
          <cell r="B4181" t="str">
            <v>DET. 14B - FORNECIMENTO E COLOCAÇÃO DE LAMINADO LISO ESCOLAR NA COR BRANCA PARA QUADRO ESCOLAR UTILIZANDO COLA.</v>
          </cell>
          <cell r="C4181" t="str">
            <v>m2</v>
          </cell>
          <cell r="D4181">
            <v>50.762500000000003</v>
          </cell>
          <cell r="E4181">
            <v>40.61</v>
          </cell>
          <cell r="F4181" t="str">
            <v>SEDUC</v>
          </cell>
        </row>
        <row r="4182">
          <cell r="A4182" t="str">
            <v/>
          </cell>
          <cell r="D4182">
            <v>0</v>
          </cell>
        </row>
        <row r="4183">
          <cell r="A4183" t="str">
            <v>22.10.150</v>
          </cell>
          <cell r="B4183" t="str">
            <v>DET. 15 - PLATAFORMA DE CONCRETO ARMADO DE 20MPA COM 03 MASTROS DE FERRO GALVANIZADO PINTADOS SENDO 02 COM ALTURA DE 6,00M E 01 COM ALTURA DE 7,00M. FUNDAÇÃO EM ALVENARIA DE 1VEZ, ATERRO COMPACTADO E CONCRETO MAGRO (1:4:8). INCLUSIVE PINTURA DA PLATAFORMA</v>
          </cell>
          <cell r="C4183" t="str">
            <v>Un</v>
          </cell>
          <cell r="D4183">
            <v>2582.9375</v>
          </cell>
          <cell r="E4183">
            <v>2066.35</v>
          </cell>
          <cell r="F4183" t="str">
            <v>SEDUC</v>
          </cell>
        </row>
        <row r="4184">
          <cell r="A4184" t="str">
            <v/>
          </cell>
          <cell r="D4184">
            <v>0</v>
          </cell>
        </row>
        <row r="4185">
          <cell r="A4185" t="str">
            <v>22.10.170</v>
          </cell>
          <cell r="B4185" t="str">
            <v>DET.17A E 17B - APOIO EM GRANITO CINZA ANDORINHA COM 2,00CM DE ESPESSURA DA JANELA DE ATENDIMENTO DA COZINHA E DA SECRETARIA SOBRE PLACA DE CONCRETO ARMADO, CONFORME DETALHE.</v>
          </cell>
          <cell r="C4185" t="str">
            <v>m2</v>
          </cell>
          <cell r="D4185">
            <v>308.33749999999998</v>
          </cell>
          <cell r="E4185">
            <v>246.67</v>
          </cell>
          <cell r="F4185" t="str">
            <v>SEDUC</v>
          </cell>
        </row>
        <row r="4186">
          <cell r="A4186" t="str">
            <v/>
          </cell>
          <cell r="D4186">
            <v>0</v>
          </cell>
        </row>
        <row r="4187">
          <cell r="A4187" t="str">
            <v>22.10.171</v>
          </cell>
          <cell r="B4187" t="str">
            <v>DET.17B - FORNECIMENTO E INSTALAÇÃO DE GRADE DE MADEIRA COM BAGUETES PARA FIXAÇÃO DE VIDROS DIMENSÕES DE 1,20X1,25M, LARGURA DE 15CM, EM MADEIRA MASSARANDUBA OU SIMILAR. NÃO INCLUSO VIDRO.</v>
          </cell>
          <cell r="C4187" t="str">
            <v>Un</v>
          </cell>
          <cell r="D4187">
            <v>186.4375</v>
          </cell>
          <cell r="E4187">
            <v>149.15</v>
          </cell>
          <cell r="F4187" t="str">
            <v>SEDUC</v>
          </cell>
        </row>
        <row r="4188">
          <cell r="A4188" t="str">
            <v/>
          </cell>
          <cell r="D4188">
            <v>0</v>
          </cell>
        </row>
        <row r="4189">
          <cell r="A4189" t="str">
            <v>22.10.172</v>
          </cell>
          <cell r="B4189" t="str">
            <v>DET. 17A E 17B - BANCADA INTERNA AO APOIO DE GRANITO POLIDO CINZA ANDORINHA, ESP.2CM, LARGURA DE 60CM, INCLUSIVE TESTEIRA 5X2CM, SEM ESPELHO, SOBRE PLACA DE CONCRETO ARMADO, CONFORME DETALHE.</v>
          </cell>
          <cell r="C4189" t="str">
            <v>m</v>
          </cell>
          <cell r="D4189">
            <v>262.64999999999998</v>
          </cell>
          <cell r="E4189">
            <v>210.12</v>
          </cell>
          <cell r="F4189" t="str">
            <v>SEDUC</v>
          </cell>
        </row>
        <row r="4190">
          <cell r="A4190" t="str">
            <v/>
          </cell>
          <cell r="D4190">
            <v>0</v>
          </cell>
        </row>
        <row r="4191">
          <cell r="A4191" t="str">
            <v>22.10.200</v>
          </cell>
          <cell r="B4191" t="str">
            <v>DET. 20 - BANCADA (2,80X0,60)M DA COZINHA EM GRANITO CINZA ANDORINHA PARA 02 CUBAS DE (50X40X25)CM - INCLUSIVE TESTEIRA E ESPELHO DE 2,0X5,0CM.</v>
          </cell>
          <cell r="C4191" t="str">
            <v>m</v>
          </cell>
          <cell r="D4191">
            <v>278.22500000000002</v>
          </cell>
          <cell r="E4191">
            <v>222.58</v>
          </cell>
          <cell r="F4191" t="str">
            <v>SEDUC</v>
          </cell>
        </row>
        <row r="4192">
          <cell r="A4192" t="str">
            <v/>
          </cell>
          <cell r="D4192">
            <v>0</v>
          </cell>
        </row>
        <row r="4193">
          <cell r="A4193" t="str">
            <v>22.10.201</v>
          </cell>
          <cell r="B4193" t="str">
            <v>DET. 20 - COMPLEMENTO DA BANCADA DA COZINHA EM TAMPO DE GRANITO CINZA ANDORINHA 0,60M DE LARGURA, LISO, SEM FURO - INCLUSIVE TESTEIRA E ESPELHO DE 2,0X5,0CM.</v>
          </cell>
          <cell r="C4193" t="str">
            <v>m</v>
          </cell>
          <cell r="D4193">
            <v>263.1875</v>
          </cell>
          <cell r="E4193">
            <v>210.55</v>
          </cell>
          <cell r="F4193" t="str">
            <v>SEDUC</v>
          </cell>
        </row>
        <row r="4194">
          <cell r="A4194" t="str">
            <v/>
          </cell>
          <cell r="D4194">
            <v>0</v>
          </cell>
        </row>
        <row r="4195">
          <cell r="A4195" t="str">
            <v>22.10.205</v>
          </cell>
          <cell r="B4195" t="str">
            <v>DET.20 - TAMPO (2,80X0,60)M DA COZINHA EM GRANITO CINZA ANDORINHA PARA 02 CUBAS DE (50X40X25)CM - INCLUSIVE TESTEIRA E ESPELHO DE 2,0X5,0CM. SEM A PLACA DE CONCRETO ARMADO PARA APOIO.</v>
          </cell>
          <cell r="C4195" t="str">
            <v>m</v>
          </cell>
          <cell r="D4195">
            <v>227.02500000000001</v>
          </cell>
          <cell r="E4195">
            <v>181.62</v>
          </cell>
          <cell r="F4195" t="str">
            <v>SEDUC</v>
          </cell>
        </row>
        <row r="4196">
          <cell r="A4196" t="str">
            <v/>
          </cell>
          <cell r="D4196">
            <v>0</v>
          </cell>
        </row>
        <row r="4197">
          <cell r="A4197" t="str">
            <v>22.10.210</v>
          </cell>
          <cell r="B4197" t="str">
            <v>DET.20 - PORTAS DE ARMÁRIOS PARA FECHAMENTO DE BALCÃO COM 05 PORTAS DE 2,50X0,71M EM COMPENSADO DE 15MM REVESTIDAS EM LAMINADO NA COR AZUL MINERAL EM TODAS AS FACES, INCLUSIVE FERRAGENS.</v>
          </cell>
          <cell r="C4197" t="str">
            <v>m</v>
          </cell>
          <cell r="D4197">
            <v>165.46250000000001</v>
          </cell>
          <cell r="E4197">
            <v>132.37</v>
          </cell>
          <cell r="F4197" t="str">
            <v>SEDUC</v>
          </cell>
        </row>
        <row r="4198">
          <cell r="A4198" t="str">
            <v/>
          </cell>
          <cell r="D4198">
            <v>0</v>
          </cell>
        </row>
        <row r="4199">
          <cell r="A4199" t="str">
            <v>22.10.280</v>
          </cell>
          <cell r="B4199" t="str">
            <v>DET 28- FORNEC.E INSTAL.ALAMBRADO, SEM PORTÃO, EM TELA,SIMPLES TORÇÃO,GALVAN.PESADA,MALHA QUADRADA 2"X2",FIO 12BWG E ARAME AMARR.FIO 14BWG,SEM REVEST.EM PVC,FIXADA EM TUBO FERRO GALVAN. 3" E 2", INCL.SOLDA E MONTAGEM,TRATAM.ANTIFER.E PINT.ESMALTE. FUNDAÇÃ</v>
          </cell>
          <cell r="C4199" t="str">
            <v>m</v>
          </cell>
          <cell r="D4199">
            <v>728.28750000000002</v>
          </cell>
          <cell r="E4199">
            <v>582.63</v>
          </cell>
          <cell r="F4199" t="str">
            <v>SEDUC</v>
          </cell>
        </row>
        <row r="4200">
          <cell r="A4200" t="str">
            <v/>
          </cell>
          <cell r="D4200">
            <v>0</v>
          </cell>
        </row>
        <row r="4201">
          <cell r="A4201" t="str">
            <v>22.10.281</v>
          </cell>
          <cell r="B4201" t="str">
            <v>DET 28-FORNEC.E INSTAL.ALAMBRADO C/PORTÃO EM TELA,SIMPLES TORÇÃO,GALVAN.PESADA,MALHA QUADRADA 2"X2",FIO 12BWG E ARAME AMARR.FIO 14BWG,SEM REVEST.EM PVC,FIXADA EM TUBO FERRO GALVAN. 3" E 2", INCL.SOLDA E MONTAGEM,TRATAM.ANTIFER.E PINT.ESMALTE, FUNDAÇÃO CON</v>
          </cell>
          <cell r="C4201" t="str">
            <v>m</v>
          </cell>
          <cell r="D4201">
            <v>728.28750000000002</v>
          </cell>
          <cell r="E4201">
            <v>582.63</v>
          </cell>
          <cell r="F4201" t="str">
            <v>SEDUC</v>
          </cell>
        </row>
        <row r="4202">
          <cell r="A4202" t="str">
            <v/>
          </cell>
          <cell r="D4202">
            <v>0</v>
          </cell>
        </row>
        <row r="4203">
          <cell r="A4203" t="str">
            <v>22.10.282</v>
          </cell>
          <cell r="B4203" t="str">
            <v>DET. 28 - INSTALAÇÃO DE ALAMBRADO CONFORME DETALHE 28, INCLUSIVE ESCAVAÇÃO, REMOÇÃO DE MATERIAL E FUNDAÇÃO EM CONCRETO MAGRO E ESTRUTURAL DE FCK 20MPA. ALTURA ÚTIL DE 5,50M. SEM O FORNECIMENTO DOS MATERIAIS DO ALAMBRADO.</v>
          </cell>
          <cell r="C4203" t="str">
            <v>m</v>
          </cell>
          <cell r="D4203">
            <v>107.35</v>
          </cell>
          <cell r="E4203">
            <v>85.88</v>
          </cell>
          <cell r="F4203" t="str">
            <v>SEDUC</v>
          </cell>
        </row>
        <row r="4204">
          <cell r="A4204" t="str">
            <v/>
          </cell>
          <cell r="D4204">
            <v>0</v>
          </cell>
        </row>
        <row r="4205">
          <cell r="A4205" t="str">
            <v>22.10.300</v>
          </cell>
          <cell r="B4205" t="str">
            <v>DET 30-A- BANCO INTERNO COM TAMPO EM CONCRETO APARENTE ENVERNIZADO, MODELO 01 , PRESO NA PAREDE E APOIADO EM ALVENARIA DE 1/2 VEZ PINTADA COM TINTA PVA E EMBASAMENTO  EM ALVENARIA DE  1 VEZ  SOBRE CONCRETO MAGRO.</v>
          </cell>
          <cell r="C4205" t="str">
            <v>m</v>
          </cell>
          <cell r="D4205">
            <v>109.75</v>
          </cell>
          <cell r="E4205">
            <v>87.8</v>
          </cell>
          <cell r="F4205" t="str">
            <v>SEDUC</v>
          </cell>
        </row>
        <row r="4206">
          <cell r="A4206" t="str">
            <v/>
          </cell>
          <cell r="D4206">
            <v>0</v>
          </cell>
        </row>
        <row r="4207">
          <cell r="A4207" t="str">
            <v>22.10.305</v>
          </cell>
          <cell r="B4207" t="str">
            <v>DET 30-B- BANCO INTERNO COM TAMPO EM CONCRETO APARENTE ENVERNIZADO, MODELO 02 , SOLTO DA PAREDE E APOIADO EM ALVENARIA DE 1 VEZ E PILARETE DE CONCRETO ARMADO, REVESTIDOS, PINTADOS COM TINTA PVA E EMBASAMENTO  EM ALVENARIA DE  1 VEZ  SOBRE CONCRETO MAGRO.</v>
          </cell>
          <cell r="C4207" t="str">
            <v>m</v>
          </cell>
          <cell r="D4207">
            <v>130.42500000000001</v>
          </cell>
          <cell r="E4207">
            <v>104.34</v>
          </cell>
          <cell r="F4207" t="str">
            <v>SEDUC</v>
          </cell>
        </row>
        <row r="4208">
          <cell r="A4208" t="str">
            <v/>
          </cell>
          <cell r="D4208">
            <v>0</v>
          </cell>
        </row>
        <row r="4209">
          <cell r="A4209" t="str">
            <v>22.10.311</v>
          </cell>
          <cell r="B4209" t="str">
            <v>DET.31A - FORN.E INST.DE CORRIMÃO DUPLO EM TUBOS DE FERRO GALV.DE 1.1/2", ESP.DA PAREDE DO TUBO NA CHAPA 13, CHUMBADOS NA PAREDE ATRAVÉS DE SUPORTES DE APOIO EM TUBOS DE FG DE 3/4", ESP.DA PAREDE NA CHAPA 13, A CADA 1,00M. SEM PINTURA.</v>
          </cell>
          <cell r="C4209" t="str">
            <v>m</v>
          </cell>
          <cell r="D4209">
            <v>165.83749999999998</v>
          </cell>
          <cell r="E4209">
            <v>132.66999999999999</v>
          </cell>
          <cell r="F4209" t="str">
            <v>SEDUC</v>
          </cell>
        </row>
        <row r="4210">
          <cell r="A4210" t="str">
            <v/>
          </cell>
          <cell r="D4210">
            <v>0</v>
          </cell>
        </row>
        <row r="4211">
          <cell r="A4211" t="str">
            <v>22.10.312</v>
          </cell>
          <cell r="B4211" t="str">
            <v>DET.31B - FORNECIMENTO E INSTALAÇÃO DE CORRIMÃO EM TUBO DE FERRO GALVANIZADO DE 1.1/2" (CHAPA 13) E MONTANTES DE 1,00M COM ALTURA UTIL DE 0,60M E SUPORTES DE APOIO EM VARÃO DE FERRO DE 5/8". PINTURA EM GALVOPRIMER</v>
          </cell>
          <cell r="C4211" t="str">
            <v>m</v>
          </cell>
          <cell r="D4211">
            <v>171.125</v>
          </cell>
          <cell r="E4211">
            <v>136.9</v>
          </cell>
          <cell r="F4211" t="str">
            <v>SEDUC</v>
          </cell>
        </row>
        <row r="4212">
          <cell r="A4212" t="str">
            <v/>
          </cell>
          <cell r="D4212">
            <v>0</v>
          </cell>
        </row>
        <row r="4213">
          <cell r="A4213" t="str">
            <v>22.10.313</v>
          </cell>
          <cell r="B4213" t="str">
            <v>DET.31C - FORNECIMENTO E INST.DE CORRIMÃO EM TUBO DE FERRO GALVANIZADO DE 1.1/2" (CHAPA 13) E MONTANTES EM TUBOS DE FERRO GALV. 1.1/4" (CHAPA 13) C/ESPAÇAMENTO ENTRE OS MONTANTES DE 1,00M C/ ALTURA UTIL DE 0,90M E SUPORTES DE APOIO AO CORRIMÃO EM VARÃO DE</v>
          </cell>
          <cell r="C4213" t="str">
            <v>m</v>
          </cell>
          <cell r="D4213">
            <v>150.28749999999999</v>
          </cell>
          <cell r="E4213">
            <v>120.23</v>
          </cell>
          <cell r="F4213" t="str">
            <v>SEDUC</v>
          </cell>
        </row>
        <row r="4214">
          <cell r="A4214" t="str">
            <v/>
          </cell>
          <cell r="D4214">
            <v>0</v>
          </cell>
        </row>
        <row r="4215">
          <cell r="A4215" t="str">
            <v>22.10.320</v>
          </cell>
          <cell r="B4215" t="str">
            <v>DET 32 - REVESTIMENTO EM CERÂMICA (10 X 10)CM², TIPO A, ELIZABETH  LINHA CRISTAL OU SIMILAR, ASSENTADA COM ARGAMASSA PRE-FABRICADA DE CIMENTO COLANTE SOBRE EMBOÇO PRONTO E REJUNTADO COM ARGAMASSA DE REJUNTAMENTO WEBER-COLOR FLEXÍVEL - QUARTZOLIT OU SIMILA</v>
          </cell>
          <cell r="C4215" t="str">
            <v>m2</v>
          </cell>
          <cell r="D4215">
            <v>37.9375</v>
          </cell>
          <cell r="E4215">
            <v>30.35</v>
          </cell>
          <cell r="F4215" t="str">
            <v>SEDUC</v>
          </cell>
        </row>
        <row r="4216">
          <cell r="A4216" t="str">
            <v/>
          </cell>
          <cell r="D4216">
            <v>0</v>
          </cell>
        </row>
        <row r="4217">
          <cell r="A4217" t="str">
            <v>22.10.340</v>
          </cell>
          <cell r="B4217" t="str">
            <v>DET 034 - MESA E BANCO DE CONCRETO APARENTE  INCLUSIVE PINTURA EM VERNIZ ACRÍLICO.</v>
          </cell>
          <cell r="C4217" t="str">
            <v>Cj</v>
          </cell>
          <cell r="D4217">
            <v>1185.7125000000001</v>
          </cell>
          <cell r="E4217">
            <v>948.57</v>
          </cell>
          <cell r="F4217" t="str">
            <v>SEDUC</v>
          </cell>
        </row>
        <row r="4218">
          <cell r="A4218" t="str">
            <v/>
          </cell>
          <cell r="D4218">
            <v>0</v>
          </cell>
        </row>
        <row r="4219">
          <cell r="A4219" t="str">
            <v>22.10.350</v>
          </cell>
          <cell r="B4219" t="str">
            <v>DET 35-FORNECIMENTO E EXECUÇÃO DE REVESTIMENTO EM GRANILITE ESP. 10MM, COR CINZA, PARA BALCÃO OU BANCADA , ACABAMENTO POLIDO.</v>
          </cell>
          <cell r="C4219" t="str">
            <v>m2</v>
          </cell>
          <cell r="D4219">
            <v>50</v>
          </cell>
          <cell r="E4219">
            <v>40</v>
          </cell>
          <cell r="F4219" t="str">
            <v>SEDUC</v>
          </cell>
        </row>
        <row r="4220">
          <cell r="A4220" t="str">
            <v/>
          </cell>
          <cell r="D4220">
            <v>0</v>
          </cell>
        </row>
        <row r="4221">
          <cell r="A4221" t="str">
            <v>22.10.360</v>
          </cell>
          <cell r="B4221" t="str">
            <v>DET 36- FORN E INST . DE  BICICLETÁRIO EM TUBO GALVANIZADO DE 3" , COM 2,00 M, PINTADO COM  02(DUAS) DEMÃOS DE ESMALTE SINTÉTICO SOBRE GALVOPRIMER TIPO GALVITE DA  SHERWIN WILLIANS OU SIMILAR.( MEDIR PELA PROJEÇÃO DO MESMO).</v>
          </cell>
          <cell r="C4221" t="str">
            <v>m</v>
          </cell>
          <cell r="D4221">
            <v>157.51250000000002</v>
          </cell>
          <cell r="E4221">
            <v>126.01</v>
          </cell>
          <cell r="F4221" t="str">
            <v>SEDUC</v>
          </cell>
        </row>
        <row r="4222">
          <cell r="A4222" t="str">
            <v/>
          </cell>
          <cell r="D4222">
            <v>0</v>
          </cell>
        </row>
        <row r="4223">
          <cell r="A4223" t="str">
            <v>22.10.370</v>
          </cell>
          <cell r="B4223" t="str">
            <v>DET 37- PRANCHA Nº 03/03- ESCADA DE MARINHEIRO EM FERRO COM DEGRAUS EM TUBO DE 1", LATERAIS EM TUBO DE 1 1/4", PROTEÇÃO CIRCULAR E EM BARRAS VERTICAIS DE 1"X3/16" E APOIO SUPERIOR EM TUBOS DE 1" E BARRA CHATA DE 1"X3/16",SEM PINTURA.</v>
          </cell>
          <cell r="C4223" t="str">
            <v>m</v>
          </cell>
          <cell r="D4223">
            <v>232.52500000000001</v>
          </cell>
          <cell r="E4223">
            <v>186.02</v>
          </cell>
          <cell r="F4223" t="str">
            <v>SEDUC</v>
          </cell>
        </row>
        <row r="4224">
          <cell r="A4224" t="str">
            <v/>
          </cell>
          <cell r="D4224">
            <v>0</v>
          </cell>
        </row>
        <row r="4225">
          <cell r="A4225" t="str">
            <v>22.10.419</v>
          </cell>
          <cell r="B4225" t="str">
            <v>FORN. E EXEC. DE PISO E=8CM, CONC EST. FCK25MPA VIRADO NO LOCAL COND. A (NBR-12655), LANÇADO, ADENSADO E NIVELADO, CONF. PROJ. DA SEDUC, ARMADO C/TELA Q61, INCL. LONA PLÁSTICA 150MICRA, ACAB. VÍTREO, FIBRA DE POLIPROPILENO, CORTE DA JUNTA (LARG.4MM E PROF</v>
          </cell>
          <cell r="C4225" t="str">
            <v>m2</v>
          </cell>
          <cell r="D4225">
            <v>55.8</v>
          </cell>
          <cell r="E4225">
            <v>44.64</v>
          </cell>
        </row>
        <row r="4226">
          <cell r="A4226" t="str">
            <v/>
          </cell>
          <cell r="D4226">
            <v>0</v>
          </cell>
        </row>
        <row r="4227">
          <cell r="A4227" t="str">
            <v>22.10.420</v>
          </cell>
          <cell r="B4227" t="str">
            <v>FORN.E EXEC.DE PISO E=8CM,CONC.EST.FCK 25 MPA USIN. BOMB. COND. A (NBR-12655), LANÇADO,ADENSADO E NIVELADO, CONF.PROJ.DA SEDUC, ARMADO C/TELA Q61, INCL. LONA PLÁSTICA 150MICRA, ACAB. VÍTREO, FIBRA DE POLIPROPILENO,CORTE DA JUNTA (LARG.4MM E PROF.22MM) E T</v>
          </cell>
          <cell r="C4227" t="str">
            <v>m2</v>
          </cell>
          <cell r="D4227">
            <v>56.7</v>
          </cell>
          <cell r="E4227">
            <v>45.36</v>
          </cell>
          <cell r="F4227" t="str">
            <v>SEDUC</v>
          </cell>
        </row>
        <row r="4228">
          <cell r="A4228" t="str">
            <v/>
          </cell>
          <cell r="D4228">
            <v>0</v>
          </cell>
        </row>
        <row r="4229">
          <cell r="A4229" t="str">
            <v>22.10.421</v>
          </cell>
          <cell r="B4229" t="str">
            <v>DET. 25, 26 E 27 - FORNECIMENTO E INSTALAÇÃO DE PEITORIL, EM TUBO DE FERRO GALVANIZADO, COM 3,35MM(1/8") DE ESPESSURA DA PAREDE E DIÂMETRO DE 3", PINTADO COM ESMALTE SINTÉTICO, CHUMBADO NA ALVENARIA, CONFORME DETALHE:"GUARDA-CORPO QUADRA". H=30CM.</v>
          </cell>
          <cell r="C4229" t="str">
            <v>m</v>
          </cell>
          <cell r="D4229">
            <v>151.33749999999998</v>
          </cell>
          <cell r="E4229">
            <v>121.07</v>
          </cell>
          <cell r="F4229" t="str">
            <v>SEDUC</v>
          </cell>
        </row>
        <row r="4230">
          <cell r="A4230" t="str">
            <v/>
          </cell>
          <cell r="D4230">
            <v>0</v>
          </cell>
        </row>
        <row r="4231">
          <cell r="A4231" t="str">
            <v>22.10.422</v>
          </cell>
          <cell r="B4231" t="str">
            <v>ESCADA HELICOIDAL, PRÉ-MOLDADA DE CONCRETO E DEGRAUS DE 1,00M.</v>
          </cell>
          <cell r="C4231" t="str">
            <v>m</v>
          </cell>
          <cell r="D4231">
            <v>853.33749999999998</v>
          </cell>
          <cell r="E4231">
            <v>682.67</v>
          </cell>
          <cell r="F4231" t="str">
            <v>SEDUC</v>
          </cell>
        </row>
        <row r="4232">
          <cell r="A4232" t="str">
            <v/>
          </cell>
          <cell r="D4232">
            <v>0</v>
          </cell>
        </row>
        <row r="4233">
          <cell r="A4233" t="str">
            <v>22.20.001</v>
          </cell>
          <cell r="B4233" t="str">
            <v>FORNECIMENTO E INSTALAÇÃO  DE ESTRUTURA MEDINDO 10,00m x 4,00m COM BASE DE 0,50m PARA INAUGURAÇÃO DA ESCOLA TÉCNICA ESTADUAL DE SURUBIM PARA ESTIRAMENTO DE LONA IMPRESSA PELO SISTEMA DIGITAL, SEM O FORNECIMENTO DA LONA.</v>
          </cell>
          <cell r="C4233" t="str">
            <v>Un</v>
          </cell>
          <cell r="D4233">
            <v>5333.3374999999996</v>
          </cell>
          <cell r="E4233">
            <v>4266.67</v>
          </cell>
          <cell r="F4233" t="str">
            <v>SEDUC</v>
          </cell>
        </row>
        <row r="4234">
          <cell r="A4234" t="str">
            <v/>
          </cell>
          <cell r="D4234">
            <v>0</v>
          </cell>
        </row>
        <row r="4235">
          <cell r="A4235" t="str">
            <v>22.20.002</v>
          </cell>
          <cell r="B4235" t="str">
            <v>FORNECIMENTO E INSTALAÇÃO  DE ESTRUTURA MEDINDO 10,00m x 4,00m COM BASE DE 0,50m PARA INAUGURAÇÃO DA ESCOLA TÉCNICA ESTADUAL DE SERTÂNEA PARA ESTIRAMENTO DE LONA IMPRESSA PELO SISTEMA DIGITAL, INCLUSIVE O FORNECIMENTO DA LONA.</v>
          </cell>
          <cell r="C4235" t="str">
            <v>Un</v>
          </cell>
          <cell r="D4235">
            <v>8541.6625000000004</v>
          </cell>
          <cell r="E4235">
            <v>6833.33</v>
          </cell>
          <cell r="F4235" t="str">
            <v>SEDUC</v>
          </cell>
        </row>
        <row r="4236">
          <cell r="A4236" t="str">
            <v/>
          </cell>
          <cell r="D4236">
            <v>0</v>
          </cell>
        </row>
        <row r="4237">
          <cell r="A4237" t="str">
            <v>22.20.003</v>
          </cell>
          <cell r="B4237" t="str">
            <v>FORNECIMENTO E INSTALAÇÃO  DE ESTRUTURA MEDINDO 10,00m x 4,00m COM BASE DE 0,50m PARA INAUGURAÇÃO DA ESCOLA TÉCNICA ESTADUAL DE LIMOEIRO PARA ESTIRAMENTO DE LONA IMPRESSA PELO SISTEMA DIGITAL, INCLUSIVE O FORNECIMENTO DA LONA.</v>
          </cell>
          <cell r="C4237" t="str">
            <v>Un</v>
          </cell>
          <cell r="D4237">
            <v>8083.3374999999996</v>
          </cell>
          <cell r="E4237">
            <v>6466.67</v>
          </cell>
          <cell r="F4237" t="str">
            <v>SEDUC</v>
          </cell>
        </row>
        <row r="4238">
          <cell r="A4238" t="str">
            <v/>
          </cell>
          <cell r="D4238">
            <v>0</v>
          </cell>
        </row>
        <row r="4239">
          <cell r="A4239" t="str">
            <v>22.20.004</v>
          </cell>
          <cell r="B4239" t="str">
            <v>FORNECIMENTO E INSTALAÇÃO  DE ESTRUTURA MEDINDO 10,00m x 4,00m COM BASE DE 0,50m PARA INAUGURAÇÃO DA ESCOLA TÉCNICA ESTADUAL DE GOIANA PARA ESTIRAMENTO DE LONA IMPRESSA PELO SISTEMA DIGITAL, INCLUSIVE O FORNECIMENTO DA LONA.</v>
          </cell>
          <cell r="C4239" t="str">
            <v>Un</v>
          </cell>
          <cell r="D4239">
            <v>7000</v>
          </cell>
          <cell r="E4239">
            <v>5600</v>
          </cell>
          <cell r="F4239" t="str">
            <v>SEDUC</v>
          </cell>
        </row>
        <row r="4240">
          <cell r="A4240" t="str">
            <v/>
          </cell>
          <cell r="D4240">
            <v>0</v>
          </cell>
        </row>
        <row r="4241">
          <cell r="A4241" t="str">
            <v>22.20.010</v>
          </cell>
          <cell r="B4241" t="str">
            <v>FORNECIMENTO E INSTALAÇÃO DE PAINEL COM ESTRUTURA EM TUBOS 25 x 25 PARA AUDITÓRIO DA ESCOLA TÉCNICA ESTADUAL DE SURUBIM, MEDINDO 10,50m x 2,80m, PARA ESTIRAMENTO DE LONA IMPRESSA PELO SISTEMA DIGITAL, INCLUSIVE O FORNECIMENTO DA LONA.</v>
          </cell>
          <cell r="C4241" t="str">
            <v>Un</v>
          </cell>
          <cell r="D4241">
            <v>6773.75</v>
          </cell>
          <cell r="E4241">
            <v>5419</v>
          </cell>
          <cell r="F4241" t="str">
            <v>SEDUC</v>
          </cell>
        </row>
        <row r="4242">
          <cell r="A4242" t="str">
            <v/>
          </cell>
          <cell r="D4242">
            <v>0</v>
          </cell>
        </row>
        <row r="4243">
          <cell r="A4243" t="str">
            <v>22.20.011</v>
          </cell>
          <cell r="B4243" t="str">
            <v>FORNECIMENTO E INSTALAÇÃO DE PAINEL COM ESTRUTURA EM TUBOS 25 x 25 PARA AUDITÓRIO DA ESCOLA TÉCNICA ESTADUAL DE SERTÂNEA, MEDINDO 10,74m x 2,96m, PARA ESTIRAMENTO DE LONA IMPRESSA PELO SISTEMA DIGITAL, INCLUSIVE O FORNECIMENTO DA LONA.</v>
          </cell>
          <cell r="C4243" t="str">
            <v>Un</v>
          </cell>
          <cell r="D4243">
            <v>8270.8374999999996</v>
          </cell>
          <cell r="E4243">
            <v>6616.67</v>
          </cell>
          <cell r="F4243" t="str">
            <v>SEDUC</v>
          </cell>
        </row>
        <row r="4244">
          <cell r="A4244" t="str">
            <v/>
          </cell>
          <cell r="D4244">
            <v>0</v>
          </cell>
        </row>
        <row r="4245">
          <cell r="A4245" t="str">
            <v>22.20.012</v>
          </cell>
          <cell r="B4245" t="str">
            <v>FORNECIMENTO E INSTALAÇÃO DE PAINEL COM ESTRUTURA EM TUBOS 25 x 25 PARA AUDITÓRIO DA ESCOLA TÉCNICA ESTADUAL DE LIMOEIRO, MEDINDO 10,90m x 2,80m, PARA ESTIRAMENTO DE LONA IMPRESSA PELO SISTEMA DIGITAL, INCLUSIVE O FORNECIMENTO DA LONA.</v>
          </cell>
          <cell r="C4245" t="str">
            <v>Un</v>
          </cell>
          <cell r="D4245">
            <v>7150</v>
          </cell>
          <cell r="E4245">
            <v>5720</v>
          </cell>
          <cell r="F4245" t="str">
            <v>SEDUC</v>
          </cell>
        </row>
        <row r="4246">
          <cell r="A4246" t="str">
            <v/>
          </cell>
          <cell r="D4246">
            <v>0</v>
          </cell>
        </row>
        <row r="4247">
          <cell r="A4247" t="str">
            <v>22.20.013</v>
          </cell>
          <cell r="B4247" t="str">
            <v>FORNECIMENTO E INSTALAÇÃO DE PAINEL COM ESTRUTURA EM TUBOS 25 x 25 PARA AUDITÓRIO DA ESCOLA TÉCNICA ESTADUAL DE GOIANA, MEDINDO 8,80m x 2,61m, PARA ESTIRAMENTO DE LONA IMPRESSA PELO SISTEMA DIGITAL, INCLUSIVE O FORNECIMENTO DA LONA.</v>
          </cell>
          <cell r="C4247" t="str">
            <v>Un</v>
          </cell>
          <cell r="D4247">
            <v>5770.8374999999996</v>
          </cell>
          <cell r="E4247">
            <v>4616.67</v>
          </cell>
          <cell r="F4247" t="str">
            <v>SEDUC</v>
          </cell>
        </row>
        <row r="4248">
          <cell r="A4248" t="str">
            <v/>
          </cell>
          <cell r="D4248">
            <v>0</v>
          </cell>
        </row>
        <row r="4249">
          <cell r="A4249" t="str">
            <v>2210033</v>
          </cell>
          <cell r="B4249" t="str">
            <v>DET 03 - PONTO DE GÁS INSTALADO EM BANCADA DE LABORATÓRIO COM DISTÂNCIA A CASA DE GÁS DE 5,00M, INCLUSIVE FORNECIMENTO DE BICO DE BUSEN, TUBULAÇÕES DE COBRE E ACESSÓRIOS NECESSÁRIOS, SEM FORNECIMENTO DO BOTIJÃO.</v>
          </cell>
          <cell r="C4249" t="str">
            <v>Pt</v>
          </cell>
          <cell r="D4249">
            <v>382.48750000000001</v>
          </cell>
          <cell r="E4249">
            <v>305.99</v>
          </cell>
          <cell r="F4249" t="str">
            <v>SEDUC</v>
          </cell>
        </row>
        <row r="4250">
          <cell r="A4250" t="str">
            <v/>
          </cell>
          <cell r="D4250">
            <v>0</v>
          </cell>
        </row>
        <row r="4251">
          <cell r="A4251" t="str">
            <v>23.00.000</v>
          </cell>
          <cell r="B4251" t="str">
            <v>INSTALAÇÕES ESPECIAIS</v>
          </cell>
          <cell r="D4251">
            <v>0</v>
          </cell>
        </row>
        <row r="4252">
          <cell r="A4252" t="str">
            <v/>
          </cell>
          <cell r="D4252">
            <v>0</v>
          </cell>
        </row>
        <row r="4253">
          <cell r="A4253" t="str">
            <v>23.01.025</v>
          </cell>
          <cell r="B4253" t="str">
            <v>FORNECIMENTO E EXECUÇÃO DE PONTO PARA REDE LÓGICA SECO,COM ELETRODUTO DE PVC RÍGIDO DE 3/4", BUCHA E ARRUELA DE ALUMÍNIO, CAIXA PLÁSTICA, RÍGIDA, RETANGULAR 4X2" FAB. TIGRE OU SIMILAR E TAMPA CEGA 4X2" FAB.PIAL OU SIMILAR. INCLUINDO RASGO EM ALVENARIA.</v>
          </cell>
          <cell r="C4253" t="str">
            <v>Pt</v>
          </cell>
          <cell r="D4253">
            <v>24.024999999999999</v>
          </cell>
          <cell r="E4253">
            <v>19.22</v>
          </cell>
          <cell r="F4253" t="str">
            <v>SEDUC</v>
          </cell>
        </row>
        <row r="4254">
          <cell r="A4254" t="str">
            <v/>
          </cell>
          <cell r="D4254">
            <v>0</v>
          </cell>
        </row>
        <row r="4255">
          <cell r="A4255" t="str">
            <v>23.01.030</v>
          </cell>
          <cell r="B4255" t="str">
            <v>FORNECIMENTO E INSTALAÇÃO DE CABEAMENTO DE LÓGICA COM CABO UTP CATEGORIA 5E-04 PARES.</v>
          </cell>
          <cell r="C4255" t="str">
            <v>m</v>
          </cell>
          <cell r="D4255">
            <v>3.2750000000000004</v>
          </cell>
          <cell r="E4255">
            <v>2.62</v>
          </cell>
          <cell r="F4255" t="str">
            <v>SEDUC</v>
          </cell>
        </row>
        <row r="4256">
          <cell r="A4256" t="str">
            <v/>
          </cell>
          <cell r="D4256">
            <v>0</v>
          </cell>
        </row>
        <row r="4257">
          <cell r="A4257" t="str">
            <v>23.01.031</v>
          </cell>
          <cell r="B4257" t="str">
            <v>RETIRADA E COLOCAÇÃO DE CABOS LÓGICOS, SEM FORNECIMENTO DO MATERIAL.</v>
          </cell>
          <cell r="C4257" t="str">
            <v>m</v>
          </cell>
          <cell r="D4257">
            <v>2.7875000000000001</v>
          </cell>
          <cell r="E4257">
            <v>2.23</v>
          </cell>
          <cell r="F4257" t="str">
            <v>SEDUC</v>
          </cell>
        </row>
        <row r="4258">
          <cell r="A4258" t="str">
            <v/>
          </cell>
          <cell r="D4258">
            <v>0</v>
          </cell>
        </row>
        <row r="4259">
          <cell r="A4259" t="str">
            <v>23.01.032</v>
          </cell>
          <cell r="B4259" t="str">
            <v>FORNECIMENTO E INSTALAÇÃO DE CABO DE PAR TRANÇADO, UTP-4 PARES, CATEGORIA 6</v>
          </cell>
          <cell r="C4259" t="str">
            <v>m</v>
          </cell>
          <cell r="D4259">
            <v>4.2625000000000002</v>
          </cell>
          <cell r="E4259">
            <v>3.41</v>
          </cell>
          <cell r="F4259" t="str">
            <v>SEDUC</v>
          </cell>
        </row>
        <row r="4260">
          <cell r="A4260" t="str">
            <v/>
          </cell>
          <cell r="D4260">
            <v>0</v>
          </cell>
        </row>
        <row r="4261">
          <cell r="A4261" t="str">
            <v>23.01.033</v>
          </cell>
          <cell r="B4261" t="str">
            <v>FORNECIMENTO E INSTALAÇÃO DE PATCH CABLE 110 IDC - RJ - 2,50 METROS DE COMPRIMENTO.</v>
          </cell>
          <cell r="C4261" t="str">
            <v>Un</v>
          </cell>
          <cell r="D4261">
            <v>21.412499999999998</v>
          </cell>
          <cell r="E4261">
            <v>17.13</v>
          </cell>
          <cell r="F4261" t="str">
            <v>SEDUC</v>
          </cell>
        </row>
        <row r="4262">
          <cell r="A4262" t="str">
            <v/>
          </cell>
          <cell r="D4262">
            <v>0</v>
          </cell>
        </row>
        <row r="4263">
          <cell r="A4263" t="str">
            <v>23.01.034</v>
          </cell>
          <cell r="B4263" t="str">
            <v>CABO FAST-LAN 24 X 4P CATEGORIA 6, 600 MHZ</v>
          </cell>
          <cell r="C4263" t="str">
            <v>m</v>
          </cell>
          <cell r="D4263">
            <v>4.5250000000000004</v>
          </cell>
          <cell r="E4263">
            <v>3.62</v>
          </cell>
          <cell r="F4263" t="str">
            <v>SEDUC</v>
          </cell>
        </row>
        <row r="4264">
          <cell r="A4264" t="str">
            <v/>
          </cell>
          <cell r="D4264">
            <v>0</v>
          </cell>
        </row>
        <row r="4265">
          <cell r="A4265" t="str">
            <v>23.01.061</v>
          </cell>
          <cell r="B4265" t="str">
            <v>FORNECIMENTO E EXECUÇÃO DE PONTO SECO DE ANTENA EXTERNA, COM ELETRODUTO DE PVC RÍGIDO DE 3/4", BUCHA E ARRUELA DE ALUMÍNIO, CAIXA PVC 4X2" RÍGIDA FAB. TIGRE OU SIMILAR E TAMPA CEGA 4X2" FAB.PIAL OU SIMILAR. INCLUINDO RASGO EM ALVENARIA.</v>
          </cell>
          <cell r="C4265" t="str">
            <v>Pt</v>
          </cell>
          <cell r="D4265">
            <v>46.974999999999994</v>
          </cell>
          <cell r="E4265">
            <v>37.58</v>
          </cell>
          <cell r="F4265" t="str">
            <v>SEDUC</v>
          </cell>
        </row>
        <row r="4266">
          <cell r="A4266" t="str">
            <v/>
          </cell>
          <cell r="D4266">
            <v>0</v>
          </cell>
        </row>
        <row r="4267">
          <cell r="A4267" t="str">
            <v>23.01.062</v>
          </cell>
          <cell r="B4267" t="str">
            <v>PONTO DE ANTENA EXTERNO SECO, EM CONDULETES METÁLICOS, INCLUSIVE ELETRODUTOS DE PVC RÍGIDO ROSCÁVEL 3/4" COM 9,00M, LUVAS E CURVAS EM PVC, ABRAÇADEIRAS TIPO "D" BUCHAS E ARRUELAS DE ALUMÍNIO (INSTALAÇÃO APARENTE).</v>
          </cell>
          <cell r="C4267" t="str">
            <v>Pt</v>
          </cell>
          <cell r="D4267">
            <v>88.85</v>
          </cell>
          <cell r="E4267">
            <v>71.08</v>
          </cell>
          <cell r="F4267" t="str">
            <v>SEDUC</v>
          </cell>
        </row>
        <row r="4268">
          <cell r="A4268" t="str">
            <v/>
          </cell>
          <cell r="D4268">
            <v>0</v>
          </cell>
        </row>
        <row r="4269">
          <cell r="A4269" t="str">
            <v>23.02.010</v>
          </cell>
          <cell r="B4269" t="str">
            <v>JACK RJ45 CAT6 - 586A/B GIGALAN BEGE.</v>
          </cell>
          <cell r="C4269" t="str">
            <v>Un</v>
          </cell>
          <cell r="D4269">
            <v>28.700000000000003</v>
          </cell>
          <cell r="E4269">
            <v>22.96</v>
          </cell>
          <cell r="F4269" t="str">
            <v>SEDUC</v>
          </cell>
        </row>
        <row r="4270">
          <cell r="A4270" t="str">
            <v/>
          </cell>
          <cell r="D4270">
            <v>0</v>
          </cell>
        </row>
        <row r="4271">
          <cell r="A4271" t="str">
            <v>23.02.020</v>
          </cell>
          <cell r="B4271" t="str">
            <v>ADAPTER CABLE CAT.6 - 568-A COMPRIMENTO 2,5 METROS</v>
          </cell>
          <cell r="C4271" t="str">
            <v>Un</v>
          </cell>
          <cell r="D4271">
            <v>30.612499999999997</v>
          </cell>
          <cell r="E4271">
            <v>24.49</v>
          </cell>
          <cell r="F4271" t="str">
            <v>SEDUC</v>
          </cell>
        </row>
        <row r="4272">
          <cell r="A4272" t="str">
            <v/>
          </cell>
          <cell r="D4272">
            <v>0</v>
          </cell>
        </row>
        <row r="4273">
          <cell r="A4273" t="str">
            <v>23.02.030</v>
          </cell>
          <cell r="B4273" t="str">
            <v>GUIAS DE CABOS VERTICAL PARA RACK PLUS 44U</v>
          </cell>
          <cell r="C4273" t="str">
            <v>Un</v>
          </cell>
          <cell r="D4273">
            <v>581.22500000000002</v>
          </cell>
          <cell r="E4273">
            <v>464.98</v>
          </cell>
          <cell r="F4273" t="str">
            <v>SEDUC</v>
          </cell>
        </row>
        <row r="4274">
          <cell r="A4274" t="str">
            <v/>
          </cell>
          <cell r="D4274">
            <v>0</v>
          </cell>
        </row>
        <row r="4275">
          <cell r="A4275" t="str">
            <v>23.02.040</v>
          </cell>
          <cell r="B4275" t="str">
            <v>GUIAS DE CABOS INFERIORES PRETO PARA RACK</v>
          </cell>
          <cell r="C4275" t="str">
            <v>Un</v>
          </cell>
          <cell r="D4275">
            <v>83.699999999999989</v>
          </cell>
          <cell r="E4275">
            <v>66.959999999999994</v>
          </cell>
          <cell r="F4275" t="str">
            <v>SEDUC</v>
          </cell>
        </row>
        <row r="4276">
          <cell r="A4276" t="str">
            <v/>
          </cell>
          <cell r="D4276">
            <v>0</v>
          </cell>
        </row>
        <row r="4277">
          <cell r="A4277" t="str">
            <v>23.02.050</v>
          </cell>
          <cell r="B4277" t="str">
            <v>GUIAS DE CABOS SUPERIOR PRETO PARA RACK</v>
          </cell>
          <cell r="C4277" t="str">
            <v>Un</v>
          </cell>
          <cell r="D4277">
            <v>68.150000000000006</v>
          </cell>
          <cell r="E4277">
            <v>54.52</v>
          </cell>
          <cell r="F4277" t="str">
            <v>SEDUC</v>
          </cell>
        </row>
        <row r="4278">
          <cell r="A4278" t="str">
            <v/>
          </cell>
          <cell r="D4278">
            <v>0</v>
          </cell>
        </row>
        <row r="4279">
          <cell r="A4279" t="str">
            <v>23.02.060</v>
          </cell>
          <cell r="B4279" t="str">
            <v>FORNECIMENTO E INSTALAÇÃO DE PAINEL DE FECHAMENTO 19"X1U</v>
          </cell>
          <cell r="C4279" t="str">
            <v>Un</v>
          </cell>
          <cell r="D4279">
            <v>3367.5</v>
          </cell>
          <cell r="E4279">
            <v>2694</v>
          </cell>
          <cell r="F4279" t="str">
            <v>SEDUC</v>
          </cell>
        </row>
        <row r="4280">
          <cell r="A4280" t="str">
            <v/>
          </cell>
          <cell r="D4280">
            <v>0</v>
          </cell>
        </row>
        <row r="4281">
          <cell r="A4281" t="str">
            <v>23.02.070</v>
          </cell>
          <cell r="B4281" t="str">
            <v>FORNECIMENTO E INSTALAÇÃO DE PAINEL DE FECHAMENTO 19" X 4U</v>
          </cell>
          <cell r="C4281" t="str">
            <v>Un</v>
          </cell>
          <cell r="D4281">
            <v>102.8125</v>
          </cell>
          <cell r="E4281">
            <v>82.25</v>
          </cell>
          <cell r="F4281" t="str">
            <v>SEDUC</v>
          </cell>
        </row>
        <row r="4282">
          <cell r="A4282" t="str">
            <v/>
          </cell>
          <cell r="D4282">
            <v>0</v>
          </cell>
        </row>
        <row r="4283">
          <cell r="A4283" t="str">
            <v>23.02.080</v>
          </cell>
          <cell r="B4283" t="str">
            <v>FORNECIMENTO E INSTALAÇÃO DE PTCH PANEL 24 PORTAS CAT.6 , 568 A/B GIGALAN.</v>
          </cell>
          <cell r="C4283" t="str">
            <v>Un</v>
          </cell>
          <cell r="D4283">
            <v>589.5625</v>
          </cell>
          <cell r="E4283">
            <v>471.65</v>
          </cell>
          <cell r="F4283" t="str">
            <v>SEDUC</v>
          </cell>
        </row>
        <row r="4284">
          <cell r="A4284" t="str">
            <v/>
          </cell>
          <cell r="D4284">
            <v>0</v>
          </cell>
        </row>
        <row r="4285">
          <cell r="A4285" t="str">
            <v>23.02.090</v>
          </cell>
          <cell r="B4285" t="str">
            <v>FORNECIMENTO E INSTALAÇÃO DE RACK ABERTO PLUS 19" X 44U</v>
          </cell>
          <cell r="C4285" t="str">
            <v>Un</v>
          </cell>
          <cell r="D4285">
            <v>652</v>
          </cell>
          <cell r="E4285">
            <v>521.6</v>
          </cell>
          <cell r="F4285" t="str">
            <v>SEDUC</v>
          </cell>
        </row>
        <row r="4286">
          <cell r="A4286" t="str">
            <v/>
          </cell>
          <cell r="D4286">
            <v>0</v>
          </cell>
        </row>
        <row r="4287">
          <cell r="A4287" t="str">
            <v>23.02.100</v>
          </cell>
          <cell r="B4287" t="str">
            <v>FORNECIMENTO E INSTALAÇÃO DE PAINEL 19" X 4U, COM BLOCO 110IDC, 200 PARES</v>
          </cell>
          <cell r="C4287" t="str">
            <v>Un</v>
          </cell>
          <cell r="D4287">
            <v>494.98750000000001</v>
          </cell>
          <cell r="E4287">
            <v>395.99</v>
          </cell>
          <cell r="F4287" t="str">
            <v>SEDUC</v>
          </cell>
        </row>
        <row r="4288">
          <cell r="A4288" t="str">
            <v/>
          </cell>
          <cell r="D4288">
            <v>0</v>
          </cell>
        </row>
        <row r="4289">
          <cell r="A4289" t="str">
            <v>23.02.105</v>
          </cell>
          <cell r="B4289" t="str">
            <v>PLACA (ESPELHO) PARA CAIXA , 4 X 2 - 1 SAÍDA RJ 45</v>
          </cell>
          <cell r="C4289" t="str">
            <v>Un</v>
          </cell>
          <cell r="D4289">
            <v>3.8624999999999998</v>
          </cell>
          <cell r="E4289">
            <v>3.09</v>
          </cell>
          <cell r="F4289" t="str">
            <v>SEDUC</v>
          </cell>
        </row>
        <row r="4290">
          <cell r="A4290" t="str">
            <v/>
          </cell>
          <cell r="D4290">
            <v>0</v>
          </cell>
        </row>
        <row r="4291">
          <cell r="A4291" t="str">
            <v>23.02.110</v>
          </cell>
          <cell r="B4291" t="str">
            <v>PLACA (ESPELHO) PARA CAIXA, 4 X 2 - 2 SAÍDAS RJ45</v>
          </cell>
          <cell r="C4291" t="str">
            <v>Un</v>
          </cell>
          <cell r="D4291">
            <v>3.8624999999999998</v>
          </cell>
          <cell r="E4291">
            <v>3.09</v>
          </cell>
          <cell r="F4291" t="str">
            <v>SEDUC</v>
          </cell>
        </row>
        <row r="4292">
          <cell r="A4292" t="str">
            <v/>
          </cell>
          <cell r="D4292">
            <v>0</v>
          </cell>
        </row>
        <row r="4293">
          <cell r="A4293" t="str">
            <v>23.02.120</v>
          </cell>
          <cell r="B4293" t="str">
            <v>FORNECIMENTO E INSTALAÇÃO DE CONECTOR 110 IDC 5 PARES FÊMEA</v>
          </cell>
          <cell r="C4293" t="str">
            <v>Un</v>
          </cell>
          <cell r="D4293">
            <v>9.8125</v>
          </cell>
          <cell r="E4293">
            <v>7.85</v>
          </cell>
          <cell r="F4293" t="str">
            <v>SEDUC</v>
          </cell>
        </row>
        <row r="4294">
          <cell r="A4294" t="str">
            <v/>
          </cell>
          <cell r="D4294">
            <v>0</v>
          </cell>
        </row>
        <row r="4295">
          <cell r="A4295" t="str">
            <v>23.03.015</v>
          </cell>
          <cell r="B4295" t="str">
            <v>FORNECIMENTO E FIXAÇÃO DE EXTINTOR DE PÓ QUÍMICO 4KG, COM SUPORTE E PLACA DE SINALIZAÇÃO.</v>
          </cell>
          <cell r="C4295" t="str">
            <v>Un</v>
          </cell>
          <cell r="D4295">
            <v>125.82499999999999</v>
          </cell>
          <cell r="E4295">
            <v>100.66</v>
          </cell>
          <cell r="F4295" t="str">
            <v>SEDUC</v>
          </cell>
        </row>
        <row r="4296">
          <cell r="A4296" t="str">
            <v/>
          </cell>
          <cell r="D4296">
            <v>0</v>
          </cell>
        </row>
        <row r="4297">
          <cell r="A4297" t="str">
            <v>23.03.025</v>
          </cell>
          <cell r="B4297" t="str">
            <v>FORNECIMENTO E FIXAÇÃO DE EXTINTOR DE PÓ QUÍMICO 6KG, COM SUPORTE E SINALIZAÇÃO</v>
          </cell>
          <cell r="C4297" t="str">
            <v>Un</v>
          </cell>
          <cell r="D4297">
            <v>149.94999999999999</v>
          </cell>
          <cell r="E4297">
            <v>119.96</v>
          </cell>
          <cell r="F4297" t="str">
            <v>SEDUC</v>
          </cell>
        </row>
        <row r="4298">
          <cell r="A4298" t="str">
            <v/>
          </cell>
          <cell r="D4298">
            <v>0</v>
          </cell>
        </row>
        <row r="4299">
          <cell r="A4299" t="str">
            <v>23.03.026</v>
          </cell>
          <cell r="B4299" t="str">
            <v>FORNECIMENTO E FIXAÇÃO DE EXTINTOR DE PÓ QUÍMICO 8 KG, COM SUPORTE E PLACA DE SINALIZAÇÃO.</v>
          </cell>
          <cell r="C4299" t="str">
            <v>Un</v>
          </cell>
          <cell r="D4299">
            <v>204.16250000000002</v>
          </cell>
          <cell r="E4299">
            <v>163.33000000000001</v>
          </cell>
          <cell r="F4299" t="str">
            <v>SEDUC</v>
          </cell>
        </row>
        <row r="4300">
          <cell r="A4300" t="str">
            <v/>
          </cell>
          <cell r="D4300">
            <v>0</v>
          </cell>
        </row>
        <row r="4301">
          <cell r="A4301" t="str">
            <v>23.03.027</v>
          </cell>
          <cell r="B4301" t="str">
            <v>FORNECIMENTO E FIXAÇÃO DE EXTINTOR DE PÓ QUÍMICO 12 KG, COM SUPORTE E PLACA DE SINALIZAÇÃO.</v>
          </cell>
          <cell r="C4301" t="str">
            <v>Un</v>
          </cell>
          <cell r="D4301">
            <v>245.83749999999998</v>
          </cell>
          <cell r="E4301">
            <v>196.67</v>
          </cell>
          <cell r="F4301" t="str">
            <v>SEDUC</v>
          </cell>
        </row>
        <row r="4302">
          <cell r="A4302" t="str">
            <v/>
          </cell>
          <cell r="D4302">
            <v>0</v>
          </cell>
        </row>
        <row r="4303">
          <cell r="A4303" t="str">
            <v>23.03.028</v>
          </cell>
          <cell r="B4303" t="str">
            <v>FORNECIMENTO E FIXAÇÃO DE EXTINTOR DE GÁS CARBÔNICO 10 KG, COM SUPORTE E PLACA DE SINALIZAÇÃO.</v>
          </cell>
          <cell r="C4303" t="str">
            <v>Un</v>
          </cell>
          <cell r="D4303">
            <v>1009.1625</v>
          </cell>
          <cell r="E4303">
            <v>807.33</v>
          </cell>
          <cell r="F4303" t="str">
            <v>SEDUC</v>
          </cell>
        </row>
        <row r="4304">
          <cell r="A4304" t="str">
            <v/>
          </cell>
          <cell r="D4304">
            <v>0</v>
          </cell>
        </row>
        <row r="4305">
          <cell r="A4305" t="str">
            <v>23.03.035</v>
          </cell>
          <cell r="B4305" t="str">
            <v>FORNECIMENTO E FIXAÇÃO DE EXTINTOR DE GÁS CARBÔNICO 6KG, COM SUPORTE E PLACA DE SINALIZAÇÃO.</v>
          </cell>
          <cell r="C4305" t="str">
            <v>Un</v>
          </cell>
          <cell r="D4305">
            <v>443.23749999999995</v>
          </cell>
          <cell r="E4305">
            <v>354.59</v>
          </cell>
          <cell r="F4305" t="str">
            <v>SEDUC</v>
          </cell>
        </row>
        <row r="4306">
          <cell r="A4306" t="str">
            <v/>
          </cell>
          <cell r="D4306">
            <v>0</v>
          </cell>
        </row>
        <row r="4307">
          <cell r="A4307" t="str">
            <v>23.03.045</v>
          </cell>
          <cell r="B4307" t="str">
            <v>FORNECIMENTO E FIXAÇÃO DE EXTINTOR DE ÁGUA PRESSURIZADA CAP.10L, COM SUPORTE E PLACA DE SINALIZAÇÃO.</v>
          </cell>
          <cell r="C4307" t="str">
            <v>Un</v>
          </cell>
          <cell r="D4307">
            <v>129.08750000000001</v>
          </cell>
          <cell r="E4307">
            <v>103.27</v>
          </cell>
          <cell r="F4307" t="str">
            <v>SEDUC</v>
          </cell>
        </row>
        <row r="4308">
          <cell r="A4308" t="str">
            <v/>
          </cell>
          <cell r="D4308">
            <v>0</v>
          </cell>
        </row>
        <row r="4309">
          <cell r="A4309" t="str">
            <v>23.04.010</v>
          </cell>
          <cell r="B4309" t="str">
            <v>FORNECIMENTO E INSTALAÇÃO DE CENTRAL DE ALARME CONVENCIONAL.</v>
          </cell>
          <cell r="C4309" t="str">
            <v>Un</v>
          </cell>
          <cell r="D4309">
            <v>1093.1125</v>
          </cell>
          <cell r="E4309">
            <v>874.49</v>
          </cell>
          <cell r="F4309" t="str">
            <v>SEDUC</v>
          </cell>
        </row>
        <row r="4310">
          <cell r="A4310" t="str">
            <v/>
          </cell>
          <cell r="D4310">
            <v>0</v>
          </cell>
        </row>
        <row r="4311">
          <cell r="A4311" t="str">
            <v>23.04.020</v>
          </cell>
          <cell r="B4311" t="str">
            <v>FORNECIMENTO E INSTALAÇÃO DE ACIONADOR DE ALARME</v>
          </cell>
          <cell r="C4311" t="str">
            <v>Un</v>
          </cell>
          <cell r="D4311">
            <v>100.1875</v>
          </cell>
          <cell r="E4311">
            <v>80.150000000000006</v>
          </cell>
          <cell r="F4311" t="str">
            <v>SEDUC</v>
          </cell>
        </row>
        <row r="4312">
          <cell r="A4312" t="str">
            <v/>
          </cell>
          <cell r="D4312">
            <v>0</v>
          </cell>
        </row>
        <row r="4313">
          <cell r="A4313" t="str">
            <v>23.04.030</v>
          </cell>
          <cell r="B4313" t="str">
            <v>FORNECIMENTO E INSTALAÇÃO DE SIRENE PARA ALARME</v>
          </cell>
          <cell r="C4313" t="str">
            <v>Un</v>
          </cell>
          <cell r="D4313">
            <v>104.8625</v>
          </cell>
          <cell r="E4313">
            <v>83.89</v>
          </cell>
          <cell r="F4313" t="str">
            <v>SEDUC</v>
          </cell>
        </row>
        <row r="4314">
          <cell r="A4314" t="str">
            <v/>
          </cell>
          <cell r="D4314">
            <v>0</v>
          </cell>
        </row>
        <row r="4315">
          <cell r="A4315" t="str">
            <v>23.04.040</v>
          </cell>
          <cell r="B4315" t="str">
            <v>FORNECIMENTO E INSTALAÇÃO DE DETECTOR DE FUMAÇA</v>
          </cell>
          <cell r="C4315" t="str">
            <v>Un</v>
          </cell>
          <cell r="D4315">
            <v>147.6875</v>
          </cell>
          <cell r="E4315">
            <v>118.15</v>
          </cell>
          <cell r="F4315" t="str">
            <v>SEDUC</v>
          </cell>
        </row>
        <row r="4316">
          <cell r="A4316" t="str">
            <v/>
          </cell>
          <cell r="D4316">
            <v>0</v>
          </cell>
        </row>
        <row r="4317">
          <cell r="A4317" t="str">
            <v>23.05.010</v>
          </cell>
          <cell r="B4317" t="str">
            <v>FORNECIMENTO E INSTALAÇÃO DE CENTRAL DE GÁS GLP PARA 4 P-45 (2+2) INCLUINDO PIGTAIL VIBRASIL 1/2"X800,00MM, VÁLVULA DE RETENÇÃO 7/16X1/2", COLETOR GLP 2+2 E REGULADOR DE 1º ESTÁGIO.</v>
          </cell>
          <cell r="C4317" t="str">
            <v>Cj</v>
          </cell>
          <cell r="D4317">
            <v>1166.7874999999999</v>
          </cell>
          <cell r="E4317">
            <v>933.43</v>
          </cell>
          <cell r="F4317" t="str">
            <v>SEE</v>
          </cell>
        </row>
        <row r="4318">
          <cell r="A4318" t="str">
            <v/>
          </cell>
          <cell r="D4318">
            <v>0</v>
          </cell>
        </row>
        <row r="4319">
          <cell r="A4319" t="str">
            <v>23.05.020</v>
          </cell>
          <cell r="B4319" t="str">
            <v>PONTO DE GÁS GLP INCLUINDO FORNECIMENTO E INSTALAÇÃO DE REDE DE DISTRIBUIÇÃO EM TUBO DE AÇO CARBONO SEM COSTURA SCHEDULE 40 DE 1/2",  PARA ATENDER PONTOS DE CONSUMO, INCLUSIVE PINTURA DA REDE E TESTE DE ESTANQUEIDADE.</v>
          </cell>
          <cell r="C4319" t="str">
            <v>Pt</v>
          </cell>
          <cell r="D4319">
            <v>564.6</v>
          </cell>
          <cell r="E4319">
            <v>451.68</v>
          </cell>
          <cell r="F4319" t="str">
            <v>SEE</v>
          </cell>
        </row>
        <row r="4320">
          <cell r="A4320" t="str">
            <v/>
          </cell>
          <cell r="D4320">
            <v>0</v>
          </cell>
        </row>
        <row r="4321">
          <cell r="A4321" t="str">
            <v>23.06.007</v>
          </cell>
          <cell r="B4321" t="str">
            <v>FORNECIMENTO E INSTALAÇÃO DE PLUG PARA TOMADA MONOFÁSICA INSDUSTRIAL DE 16A - 3 POLOS - 220V - COM PARTES PLÁSTICAS EM POLIAMIDA 6.6 AUTO-EXTINGUÍVEL, VEDAÇÕES E GUARNIÇÕES EM SBR E TERMINAIS EM LATÃO MACIÇO - REF. N3076 - STECK, SIEMENS OU SIMILAR.</v>
          </cell>
          <cell r="C4321" t="str">
            <v>Un</v>
          </cell>
          <cell r="D4321">
            <v>15.787500000000001</v>
          </cell>
          <cell r="E4321">
            <v>12.63</v>
          </cell>
          <cell r="F4321" t="str">
            <v>SEDUC</v>
          </cell>
        </row>
        <row r="4322">
          <cell r="A4322" t="str">
            <v/>
          </cell>
          <cell r="D4322">
            <v>0</v>
          </cell>
        </row>
        <row r="4323">
          <cell r="A4323" t="str">
            <v>23.06.008</v>
          </cell>
          <cell r="B4323" t="str">
            <v>FORNECIMENTO E INSTALAÇÃO DE PLUG PARA TOMADA TRIFÁSICA INSDUSTRIAL DE 32A - 4 POLOS - 380V - COM PARTES PLÁSTICAS EM POLIAMIDA 6.6 AUTO-EXTINGUÍVEL, VEDAÇÕES E GUARNIÇÕES EM SBR E TERMINAIS EM LATÃO MACIÇO - REF. N4276 - STECK, SIEMENS OU SIMILAR.</v>
          </cell>
          <cell r="C4323" t="str">
            <v>Un</v>
          </cell>
          <cell r="D4323">
            <v>22.1875</v>
          </cell>
          <cell r="E4323">
            <v>17.75</v>
          </cell>
          <cell r="F4323" t="str">
            <v>SEDUC</v>
          </cell>
        </row>
        <row r="4324">
          <cell r="A4324" t="str">
            <v/>
          </cell>
          <cell r="D4324">
            <v>0</v>
          </cell>
        </row>
        <row r="4325">
          <cell r="A4325" t="str">
            <v>23.06.011</v>
          </cell>
          <cell r="B4325" t="str">
            <v>FORNECIMENTO E INSTALAÇÃO DE TOMADA MONOFÁSICA INSDUSTRIAL DE 16A - 3 POLOS - 220V - SOBREPOR, COM PARTES PLÁSTICAS EM POLIAMIDA 6.6 AUTO-EXTINGUÍVEL, VEDAÇÕES E GUARNIÇÕES EM SBR E TERMINAIS EM LATÃO MACIÇO - REF. N3006 - STECK, SIEMENS OU SIMILAR.</v>
          </cell>
          <cell r="C4325" t="str">
            <v>Un</v>
          </cell>
          <cell r="D4325">
            <v>26.1875</v>
          </cell>
          <cell r="E4325">
            <v>20.95</v>
          </cell>
          <cell r="F4325" t="str">
            <v>SEDUC</v>
          </cell>
        </row>
        <row r="4326">
          <cell r="A4326" t="str">
            <v/>
          </cell>
          <cell r="D4326">
            <v>0</v>
          </cell>
        </row>
        <row r="4327">
          <cell r="A4327" t="str">
            <v>23.06.021</v>
          </cell>
          <cell r="B4327" t="str">
            <v>FORNECIMENTO E INSTALAÇÃO DE TOMADA TRIFÁSICA INSDUSTRIAL DE 32A - 4 POLOS - 380V - SOBREPOR, COM PARTES PLÁSTICAS EM POLIAMIDA 6.6 AUTO-EXTINGUÍVEL, VEDAÇÕES E GUARNIÇÕES EM SBR E TERMINAIS EM LATÃO MACIÇO - REF. N4206 - STECK, SIEMENS OU SIMILAR.</v>
          </cell>
          <cell r="C4327" t="str">
            <v>Un</v>
          </cell>
          <cell r="D4327">
            <v>30.737500000000001</v>
          </cell>
          <cell r="E4327">
            <v>24.59</v>
          </cell>
          <cell r="F4327" t="str">
            <v>SEDUC</v>
          </cell>
        </row>
        <row r="4328">
          <cell r="A4328" t="str">
            <v/>
          </cell>
          <cell r="D4328">
            <v>0</v>
          </cell>
        </row>
        <row r="4329">
          <cell r="A4329" t="str">
            <v>23.06.031</v>
          </cell>
          <cell r="B4329" t="str">
            <v>FORNECIMENTO E INSTALAÇÃO DE TOMADA PARA PISO TRIFÁSICA INSDUSTRIAL DE 32A - 4 POLOS - 380V - EMBUTIR, COM PARTES PLÁSTICAS EM POLIAMIDA 6.6 AUTO-EXTINGUÍVEL, VEDAÇÕES E GUARNIÇÕES EM SBR E TERMINAIS EM LATÃO MACIÇO - REF. N4246 - STECK, SIEMENS OU SIMILA</v>
          </cell>
          <cell r="C4329" t="str">
            <v>Un</v>
          </cell>
          <cell r="D4329">
            <v>31.6</v>
          </cell>
          <cell r="E4329">
            <v>25.28</v>
          </cell>
          <cell r="F4329" t="str">
            <v>SEDUC</v>
          </cell>
        </row>
        <row r="4330">
          <cell r="A4330" t="str">
            <v/>
          </cell>
          <cell r="D4330">
            <v>0</v>
          </cell>
        </row>
        <row r="4331">
          <cell r="A4331" t="str">
            <v>23.06.032</v>
          </cell>
          <cell r="B4331" t="str">
            <v>FORNECIMENTO E INSTALAÇÃO DE RÉGUA PARA 8 TOMADAS.</v>
          </cell>
          <cell r="C4331" t="str">
            <v>Un</v>
          </cell>
          <cell r="D4331">
            <v>94.912500000000009</v>
          </cell>
          <cell r="E4331">
            <v>75.930000000000007</v>
          </cell>
          <cell r="F4331" t="str">
            <v>SEDUC</v>
          </cell>
        </row>
        <row r="4332">
          <cell r="A4332" t="str">
            <v/>
          </cell>
          <cell r="D4332">
            <v>0</v>
          </cell>
        </row>
        <row r="4333">
          <cell r="A4333" t="str">
            <v>23.07.010</v>
          </cell>
          <cell r="B4333" t="str">
            <v>INSTALAÇÃO DE APARELHO DE AR CONDICIONADO TIPO SPLIT EM PAREDE, SEM FORNECIMENTO DE EQUIPAMENTO, INCLUINDO OS SERVIÇOS DE: INSTALAÇÃO DOS EQUIPAMENTOS (SPLIT E CONDENSADOR NO SUPORTE); EXECUÇÃO DE SOLDA E DRENO; FORNECIMENTO DO GÁS; FORNECIMENTO E INSTALA</v>
          </cell>
          <cell r="C4333" t="str">
            <v>Un</v>
          </cell>
          <cell r="D4333">
            <v>929.16250000000002</v>
          </cell>
          <cell r="E4333">
            <v>743.33</v>
          </cell>
          <cell r="F4333" t="str">
            <v>SEDUC</v>
          </cell>
        </row>
        <row r="4334">
          <cell r="A4334" t="str">
            <v/>
          </cell>
          <cell r="D4334">
            <v>0</v>
          </cell>
        </row>
        <row r="4335">
          <cell r="A4335" t="str">
            <v>23.08.001</v>
          </cell>
          <cell r="B4335" t="str">
            <v>FORNECIMENTO E INSTALAÇÃO DE PARA-RAIO, TIPO FRANKLIN, DE 04 PONTAS EM AÇO INOXIDÁVEL COM 350 MM.</v>
          </cell>
          <cell r="C4335" t="str">
            <v>Un</v>
          </cell>
          <cell r="D4335">
            <v>64.075000000000003</v>
          </cell>
          <cell r="E4335">
            <v>51.26</v>
          </cell>
          <cell r="F4335" t="str">
            <v>SEDUC</v>
          </cell>
        </row>
        <row r="4336">
          <cell r="A4336" t="str">
            <v/>
          </cell>
          <cell r="D4336">
            <v>0</v>
          </cell>
        </row>
        <row r="4337">
          <cell r="A4337" t="str">
            <v>23.08.002</v>
          </cell>
          <cell r="B4337" t="str">
            <v>FORNECIMENTO E INSTALAÇÃO DE SUPORTE GUIA, H=20 CM, GALV. A FOGO COM RODANA DE POLIPROPILENO COM CHAPA ENCOSTO PARA PARAFUSAR.</v>
          </cell>
          <cell r="C4337" t="str">
            <v>Un</v>
          </cell>
          <cell r="D4337">
            <v>17.375</v>
          </cell>
          <cell r="E4337">
            <v>13.9</v>
          </cell>
          <cell r="F4337" t="str">
            <v>SEDUC</v>
          </cell>
        </row>
        <row r="4338">
          <cell r="A4338" t="str">
            <v/>
          </cell>
          <cell r="D4338">
            <v>0</v>
          </cell>
        </row>
        <row r="4339">
          <cell r="A4339" t="str">
            <v>23.08.003</v>
          </cell>
          <cell r="B4339" t="str">
            <v>FORNECIMENTO E INSTALAÇÃO DE CONJUNTO DE ESTAIS, COM CABO DE AÇO, COM 2 M CADA - ESTAI COM DIAM. 1 1/2</v>
          </cell>
          <cell r="C4339" t="str">
            <v>Cj</v>
          </cell>
          <cell r="D4339">
            <v>140.51249999999999</v>
          </cell>
          <cell r="E4339">
            <v>112.41</v>
          </cell>
          <cell r="F4339" t="str">
            <v xml:space="preserve">SEDUC </v>
          </cell>
        </row>
        <row r="4340">
          <cell r="A4340" t="str">
            <v/>
          </cell>
          <cell r="D4340">
            <v>0</v>
          </cell>
        </row>
        <row r="4341">
          <cell r="A4341" t="str">
            <v>23.08.004</v>
          </cell>
          <cell r="B4341" t="str">
            <v>FORNECIMENTO E INSTALAÇÃO DE TUBO GALVANIZADO, COM COSTURA, TIPO PESADO DIN 2440 DIAM. 1 1/2, PEÇA COM 3M.</v>
          </cell>
          <cell r="C4341" t="str">
            <v>Un</v>
          </cell>
          <cell r="D4341">
            <v>196.125</v>
          </cell>
          <cell r="E4341">
            <v>156.9</v>
          </cell>
          <cell r="F4341" t="str">
            <v>SEDUC</v>
          </cell>
        </row>
        <row r="4342">
          <cell r="A4342" t="str">
            <v/>
          </cell>
          <cell r="D4342">
            <v>0</v>
          </cell>
        </row>
        <row r="4343">
          <cell r="A4343" t="str">
            <v>23.08.005</v>
          </cell>
          <cell r="B4343" t="str">
            <v>FORNECIMENTO E INSTALAÇÃO DE SINALIZADOR NOTURNO AUTOMÁTICO, PARA 01 LAM. INCAND. DE 60 W,  COM RELE FOTOELÉTRICO EM 220 W.</v>
          </cell>
          <cell r="C4343" t="str">
            <v>Un</v>
          </cell>
          <cell r="D4343">
            <v>64.55</v>
          </cell>
          <cell r="E4343">
            <v>51.64</v>
          </cell>
          <cell r="F4343" t="str">
            <v>SEDUC</v>
          </cell>
        </row>
        <row r="4344">
          <cell r="A4344" t="str">
            <v/>
          </cell>
          <cell r="D4344">
            <v>0</v>
          </cell>
        </row>
        <row r="4345">
          <cell r="A4345" t="str">
            <v>23.08.006</v>
          </cell>
          <cell r="B4345" t="str">
            <v>FORNECIMENTO E INSTALAÇÃO DE SUPORTE PARA SINALIZADOR EM MASTRO COM ROSCA DUPLA DIAM. 1/2"</v>
          </cell>
          <cell r="C4345" t="str">
            <v>Un</v>
          </cell>
          <cell r="D4345">
            <v>24.887499999999999</v>
          </cell>
          <cell r="E4345">
            <v>19.91</v>
          </cell>
          <cell r="F4345" t="str">
            <v xml:space="preserve">SEDUC </v>
          </cell>
        </row>
        <row r="4346">
          <cell r="A4346" t="str">
            <v/>
          </cell>
          <cell r="D4346">
            <v>0</v>
          </cell>
        </row>
        <row r="4347">
          <cell r="A4347" t="str">
            <v>23.08.007</v>
          </cell>
          <cell r="B4347" t="str">
            <v>FORNECIMENTO E INSTALAÇÃO DE TERMINAL AÉREO COM BANDEIRINHA HORIZONTAL H=500MM.</v>
          </cell>
          <cell r="C4347" t="str">
            <v>Un</v>
          </cell>
          <cell r="D4347">
            <v>23.512499999999999</v>
          </cell>
          <cell r="E4347">
            <v>18.809999999999999</v>
          </cell>
          <cell r="F4347" t="str">
            <v>SEDUC</v>
          </cell>
        </row>
        <row r="4348">
          <cell r="A4348" t="str">
            <v/>
          </cell>
          <cell r="D4348">
            <v>0</v>
          </cell>
        </row>
        <row r="4349">
          <cell r="A4349" t="str">
            <v>23.08.008</v>
          </cell>
          <cell r="B4349" t="str">
            <v>FORNECIMENTO E INSTALAÇÃO DE TERMINAL AEREO COM BANDEIRINHA HORIZONTAL H=350MM X DIAM. 3/8</v>
          </cell>
          <cell r="C4349" t="str">
            <v>Un</v>
          </cell>
          <cell r="D4349">
            <v>18.25</v>
          </cell>
          <cell r="E4349">
            <v>14.6</v>
          </cell>
          <cell r="F4349" t="str">
            <v xml:space="preserve">SEDUC </v>
          </cell>
        </row>
        <row r="4350">
          <cell r="A4350" t="str">
            <v/>
          </cell>
          <cell r="D4350">
            <v>0</v>
          </cell>
        </row>
        <row r="4351">
          <cell r="A4351" t="str">
            <v>23.08.009</v>
          </cell>
          <cell r="B4351" t="str">
            <v>FORNECIMENTO E INSTALAÇÃO DE CONECTOR PARALELO EM BRONZE COM PARAFUSOS PARA CABO DE COBRE NÚ DE 16 A 50 MM².</v>
          </cell>
          <cell r="C4351" t="str">
            <v>Un</v>
          </cell>
          <cell r="D4351">
            <v>33.412500000000001</v>
          </cell>
          <cell r="E4351">
            <v>26.73</v>
          </cell>
          <cell r="F4351" t="str">
            <v>SEDUC</v>
          </cell>
        </row>
        <row r="4352">
          <cell r="A4352" t="str">
            <v/>
          </cell>
          <cell r="D4352">
            <v>0</v>
          </cell>
        </row>
        <row r="4353">
          <cell r="A4353" t="str">
            <v>23.08.010</v>
          </cell>
          <cell r="B4353" t="str">
            <v>FORNECIMENTO E INSTALAÇÃO DE BASE DE BARRA DE FERRO FUNDIDO PARA MASTRO COM DIAM. 1 1/2 ( PARA-RAIO )</v>
          </cell>
          <cell r="C4353" t="str">
            <v>Un</v>
          </cell>
          <cell r="D4353">
            <v>110</v>
          </cell>
          <cell r="E4353">
            <v>88</v>
          </cell>
          <cell r="F4353" t="str">
            <v xml:space="preserve">SEDUC </v>
          </cell>
        </row>
        <row r="4354">
          <cell r="A4354" t="str">
            <v/>
          </cell>
          <cell r="D4354">
            <v>0</v>
          </cell>
        </row>
        <row r="4355">
          <cell r="A4355" t="str">
            <v>23.08.011</v>
          </cell>
          <cell r="B4355" t="str">
            <v xml:space="preserve">FORNECIMENTO E INSTALAÇÃO DE ABRAÇADEIRA TIPO BANDEIRA REFORÇADA C/PERFIL DIAM. 2". </v>
          </cell>
          <cell r="C4355" t="str">
            <v>Un</v>
          </cell>
          <cell r="D4355">
            <v>57.074999999999996</v>
          </cell>
          <cell r="E4355">
            <v>45.66</v>
          </cell>
          <cell r="F4355" t="str">
            <v xml:space="preserve">SEDUC </v>
          </cell>
        </row>
        <row r="4356">
          <cell r="A4356" t="str">
            <v/>
          </cell>
          <cell r="D4356">
            <v>0</v>
          </cell>
        </row>
        <row r="4357">
          <cell r="A4357" t="str">
            <v>23.08.012</v>
          </cell>
          <cell r="B4357" t="str">
            <v>FORNECIMENTO E INSTALAÇÃO DE ABRAÇADEIRA GUIA PARA MASTRO SIMPLES COM 01 DESCIDA.</v>
          </cell>
          <cell r="C4357" t="str">
            <v>Un</v>
          </cell>
          <cell r="D4357">
            <v>15.387500000000001</v>
          </cell>
          <cell r="E4357">
            <v>12.31</v>
          </cell>
          <cell r="F4357" t="str">
            <v>SEDUC</v>
          </cell>
        </row>
        <row r="4358">
          <cell r="A4358" t="str">
            <v/>
          </cell>
          <cell r="D4358">
            <v>0</v>
          </cell>
        </row>
        <row r="4359">
          <cell r="A4359" t="str">
            <v>23.08.013</v>
          </cell>
          <cell r="B4359" t="str">
            <v>FORNECIMENTO E INSTALAÇÃO DE CONECTOR, TIPO CUNHA, PARA CABO DE COBRE NU DE 16 A 50MM².</v>
          </cell>
          <cell r="C4359" t="str">
            <v>Un</v>
          </cell>
          <cell r="D4359">
            <v>35.387499999999996</v>
          </cell>
          <cell r="E4359">
            <v>28.31</v>
          </cell>
          <cell r="F4359" t="str">
            <v xml:space="preserve">SEDUC </v>
          </cell>
        </row>
        <row r="4360">
          <cell r="A4360" t="str">
            <v/>
          </cell>
          <cell r="D4360">
            <v>0</v>
          </cell>
        </row>
        <row r="4361">
          <cell r="A4361" t="str">
            <v>23.08.014</v>
          </cell>
          <cell r="B4361" t="str">
            <v>FORNECIMENTO E INSTALAÇÃO DE FITA DE AÇO TIPO BANDIT</v>
          </cell>
          <cell r="C4361" t="str">
            <v>m</v>
          </cell>
          <cell r="D4361">
            <v>10.125</v>
          </cell>
          <cell r="E4361">
            <v>8.1</v>
          </cell>
          <cell r="F4361" t="str">
            <v xml:space="preserve">SEDUC </v>
          </cell>
        </row>
        <row r="4362">
          <cell r="A4362" t="str">
            <v/>
          </cell>
          <cell r="D4362">
            <v>0</v>
          </cell>
        </row>
        <row r="4363">
          <cell r="A4363" t="str">
            <v>23.08.015</v>
          </cell>
          <cell r="B4363" t="str">
            <v>FORNECIMENTO E INSTALAÇÃO DE CABO DE ALUMINIO NU 1/0 CAA</v>
          </cell>
          <cell r="C4363" t="str">
            <v>m</v>
          </cell>
          <cell r="D4363">
            <v>27.487499999999997</v>
          </cell>
          <cell r="E4363">
            <v>21.99</v>
          </cell>
          <cell r="F4363" t="str">
            <v xml:space="preserve">SEDUC </v>
          </cell>
        </row>
        <row r="4364">
          <cell r="A4364" t="str">
            <v/>
          </cell>
          <cell r="D4364">
            <v>0</v>
          </cell>
        </row>
        <row r="4365">
          <cell r="A4365" t="str">
            <v>23.08.016</v>
          </cell>
          <cell r="B4365" t="str">
            <v xml:space="preserve">FORNECIMENTO E INSTALAÇÃO DE ABRAÇADEIRA PARA PARA-RAIO EM POSTE </v>
          </cell>
          <cell r="C4365" t="str">
            <v>Un</v>
          </cell>
          <cell r="D4365">
            <v>37.162500000000001</v>
          </cell>
          <cell r="E4365">
            <v>29.73</v>
          </cell>
          <cell r="F4365" t="str">
            <v xml:space="preserve">SEDUC </v>
          </cell>
        </row>
        <row r="4366">
          <cell r="A4366" t="str">
            <v/>
          </cell>
          <cell r="D4366">
            <v>0</v>
          </cell>
        </row>
        <row r="4367">
          <cell r="A4367" t="str">
            <v>24.00.000</v>
          </cell>
          <cell r="B4367" t="str">
            <v>EQUIPAMENTOS</v>
          </cell>
          <cell r="D4367">
            <v>0</v>
          </cell>
        </row>
        <row r="4368">
          <cell r="A4368" t="str">
            <v/>
          </cell>
          <cell r="D4368">
            <v>0</v>
          </cell>
        </row>
        <row r="4369">
          <cell r="A4369" t="str">
            <v>24.01.011</v>
          </cell>
          <cell r="B4369" t="str">
            <v>INSTALAÇÃO DE VENTILADOR - APENAS MÃO-DE-OBRA</v>
          </cell>
          <cell r="C4369" t="str">
            <v>Un</v>
          </cell>
          <cell r="D4369">
            <v>14.275</v>
          </cell>
          <cell r="E4369">
            <v>11.42</v>
          </cell>
          <cell r="F4369" t="str">
            <v>SEDUC</v>
          </cell>
        </row>
        <row r="4370">
          <cell r="A4370" t="str">
            <v/>
          </cell>
          <cell r="D4370">
            <v>0</v>
          </cell>
        </row>
        <row r="4371">
          <cell r="A4371" t="str">
            <v>24.01.012</v>
          </cell>
          <cell r="B4371" t="str">
            <v>FORNECIMENTO E INSTALAÇÃO DE VENTILADOR DE PAREDE, DIÂMETRO DE 60CM (24") , POTÊNCIA 1/4CV-2000W, 1400RPM, BIVOLT, COM VELOCIDADE REGULÁVEL , FABRICAÇÃO VENTDELTA OU SIMILAR.</v>
          </cell>
          <cell r="C4371" t="str">
            <v>Un</v>
          </cell>
          <cell r="D4371">
            <v>189.65</v>
          </cell>
          <cell r="E4371">
            <v>151.72</v>
          </cell>
          <cell r="F4371" t="str">
            <v>SEDUC</v>
          </cell>
        </row>
        <row r="4372">
          <cell r="A4372" t="str">
            <v/>
          </cell>
          <cell r="D4372">
            <v>0</v>
          </cell>
        </row>
        <row r="4373">
          <cell r="A4373" t="str">
            <v>24.01.021</v>
          </cell>
          <cell r="B4373" t="str">
            <v>FORNECIMENTO E INSTALAÇÃO DE EXAUSTORES EÓLICOS SEM MOTOR, COM VAZÃO DE 4000M³/HORA,  DIÂMETRO DE 24", COM BASE DE APOIO.</v>
          </cell>
          <cell r="C4373" t="str">
            <v>Un</v>
          </cell>
          <cell r="D4373">
            <v>311.66250000000002</v>
          </cell>
          <cell r="E4373">
            <v>249.33</v>
          </cell>
          <cell r="F4373" t="str">
            <v>SEDUC</v>
          </cell>
        </row>
        <row r="4374">
          <cell r="A4374" t="str">
            <v/>
          </cell>
          <cell r="D4374">
            <v>0</v>
          </cell>
        </row>
        <row r="4375">
          <cell r="A4375" t="str">
            <v>24.01.022</v>
          </cell>
          <cell r="B4375" t="str">
            <v>FORNECIMENTO E INSTALAÇÃO DE TELA 60X60CM TODA EM ALUMÍNIO PARA EXAUSTORES EÓLICOS.</v>
          </cell>
          <cell r="C4375" t="str">
            <v>Un</v>
          </cell>
          <cell r="D4375">
            <v>67.875</v>
          </cell>
          <cell r="E4375">
            <v>54.3</v>
          </cell>
          <cell r="F4375" t="str">
            <v>SEDUC</v>
          </cell>
        </row>
        <row r="4376">
          <cell r="A4376" t="str">
            <v/>
          </cell>
          <cell r="D4376">
            <v>0</v>
          </cell>
        </row>
        <row r="4377">
          <cell r="A4377" t="str">
            <v>24.01.023</v>
          </cell>
          <cell r="B4377" t="str">
            <v>FORNECIMENTO E INSTALAÇÃO DE CHAPA GALVANIZADA GALVALUME ASDM 792 DE COMPLEMENTO PARA EXAUSTORES EÓLICOS.</v>
          </cell>
          <cell r="C4377" t="str">
            <v>Un</v>
          </cell>
          <cell r="D4377">
            <v>75.787500000000009</v>
          </cell>
          <cell r="E4377">
            <v>60.63</v>
          </cell>
          <cell r="F4377" t="str">
            <v>SEDUC</v>
          </cell>
        </row>
        <row r="4378">
          <cell r="A4378" t="str">
            <v/>
          </cell>
          <cell r="D4378">
            <v>0</v>
          </cell>
        </row>
        <row r="4379">
          <cell r="A4379" t="str">
            <v>25.00.000</v>
          </cell>
          <cell r="B4379" t="str">
            <v>LIMPEZAS</v>
          </cell>
          <cell r="D4379">
            <v>0</v>
          </cell>
        </row>
        <row r="4380">
          <cell r="A4380" t="str">
            <v/>
          </cell>
          <cell r="D4380">
            <v>0</v>
          </cell>
        </row>
        <row r="4381">
          <cell r="A4381" t="str">
            <v>25.01.071</v>
          </cell>
          <cell r="B4381" t="str">
            <v>LIMPEZA GERAL DA OBRA (POR METRO QUADRADO DE CONSTRUÇÃO)</v>
          </cell>
          <cell r="C4381" t="str">
            <v>m2</v>
          </cell>
          <cell r="D4381">
            <v>1.5874999999999999</v>
          </cell>
          <cell r="E4381">
            <v>1.27</v>
          </cell>
          <cell r="F4381" t="str">
            <v>SEDUC</v>
          </cell>
        </row>
        <row r="4382">
          <cell r="A4382" t="str">
            <v/>
          </cell>
          <cell r="D4382">
            <v>0</v>
          </cell>
        </row>
        <row r="4383">
          <cell r="A4383" t="str">
            <v>30.00.000</v>
          </cell>
          <cell r="B4383" t="str">
            <v>SERVIÇOS SINAPI - 03/2008</v>
          </cell>
          <cell r="D4383">
            <v>0</v>
          </cell>
        </row>
        <row r="4384">
          <cell r="A4384" t="str">
            <v/>
          </cell>
          <cell r="D4384">
            <v>0</v>
          </cell>
        </row>
        <row r="4385">
          <cell r="A4385" t="str">
            <v>300201200</v>
          </cell>
          <cell r="B4385" t="str">
            <v xml:space="preserve">SERVICO TOPOGRAFICO DE PEQUENO PORTE ( PRECO MINIMO ),DIARIA DE UMA EQUIPE COM TOPOGRAFO, QUATRO AUXILIARES , TEODOLITO , NIVEL OTICO ETC.  </v>
          </cell>
          <cell r="C4385" t="str">
            <v>Un</v>
          </cell>
          <cell r="D4385">
            <v>847.375</v>
          </cell>
          <cell r="E4385">
            <v>677.9</v>
          </cell>
          <cell r="F4385" t="str">
            <v>SINAPI</v>
          </cell>
        </row>
        <row r="4386">
          <cell r="A4386" t="str">
            <v/>
          </cell>
          <cell r="D4386">
            <v>0</v>
          </cell>
        </row>
        <row r="4387">
          <cell r="A4387" t="str">
            <v>300301010</v>
          </cell>
          <cell r="B4387" t="str">
            <v xml:space="preserve">DEMOLICAO DE COBERTURA COM TELHAS CERAMICAS.  </v>
          </cell>
          <cell r="C4387" t="str">
            <v>m2</v>
          </cell>
          <cell r="D4387">
            <v>4.1499999999999995</v>
          </cell>
          <cell r="E4387">
            <v>3.32</v>
          </cell>
          <cell r="F4387" t="str">
            <v>SINAPI</v>
          </cell>
        </row>
        <row r="4388">
          <cell r="A4388" t="str">
            <v/>
          </cell>
          <cell r="D4388">
            <v>0</v>
          </cell>
        </row>
        <row r="4389">
          <cell r="A4389" t="str">
            <v>300301020</v>
          </cell>
          <cell r="B4389" t="str">
            <v xml:space="preserve">DEMOLICAO DE COBERTURA COM TELHA ONDULADA DE FIBROCIMENTO.  </v>
          </cell>
          <cell r="C4389" t="str">
            <v>m2</v>
          </cell>
          <cell r="D4389">
            <v>1.8374999999999999</v>
          </cell>
          <cell r="E4389">
            <v>1.47</v>
          </cell>
          <cell r="F4389" t="str">
            <v>SINAPI</v>
          </cell>
        </row>
        <row r="4390">
          <cell r="A4390" t="str">
            <v/>
          </cell>
          <cell r="D4390">
            <v>0</v>
          </cell>
        </row>
        <row r="4391">
          <cell r="A4391" t="str">
            <v>300301030</v>
          </cell>
          <cell r="B4391" t="str">
            <v xml:space="preserve">DEMOLICAO DE ESTRUTURA DE MADEIRA PARA COBERTA.  </v>
          </cell>
          <cell r="C4391" t="str">
            <v>m2</v>
          </cell>
          <cell r="D4391">
            <v>8.9249999999999989</v>
          </cell>
          <cell r="E4391">
            <v>7.14</v>
          </cell>
          <cell r="F4391" t="str">
            <v>SINAPI</v>
          </cell>
        </row>
        <row r="4392">
          <cell r="A4392" t="str">
            <v/>
          </cell>
          <cell r="D4392">
            <v>0</v>
          </cell>
        </row>
        <row r="4393">
          <cell r="A4393" t="str">
            <v>300301042</v>
          </cell>
          <cell r="B4393" t="str">
            <v xml:space="preserve">DEMOLICAO DE FORRO EM PLACAS DE GESSO APLICADAS EM ESTRUTURA DE MADEIRA OU LAJE.  </v>
          </cell>
          <cell r="C4393" t="str">
            <v>m2</v>
          </cell>
          <cell r="D4393">
            <v>1.2250000000000001</v>
          </cell>
          <cell r="E4393">
            <v>0.98</v>
          </cell>
          <cell r="F4393" t="str">
            <v>SINAPI</v>
          </cell>
        </row>
        <row r="4394">
          <cell r="A4394" t="str">
            <v/>
          </cell>
          <cell r="D4394">
            <v>0</v>
          </cell>
        </row>
        <row r="4395">
          <cell r="A4395" t="str">
            <v>300301044</v>
          </cell>
          <cell r="B4395" t="str">
            <v xml:space="preserve">DEMOLICAO DE FORRO EM MADEIRA  </v>
          </cell>
          <cell r="C4395" t="str">
            <v>m2</v>
          </cell>
          <cell r="D4395">
            <v>4.0125000000000002</v>
          </cell>
          <cell r="E4395">
            <v>3.21</v>
          </cell>
          <cell r="F4395" t="str">
            <v>SINAPI</v>
          </cell>
        </row>
        <row r="4396">
          <cell r="A4396" t="str">
            <v/>
          </cell>
          <cell r="D4396">
            <v>0</v>
          </cell>
        </row>
        <row r="4397">
          <cell r="A4397" t="str">
            <v>300301046</v>
          </cell>
          <cell r="B4397" t="str">
            <v xml:space="preserve">DEMOLIÇÃO DE FORRO EM PVC  </v>
          </cell>
          <cell r="C4397" t="str">
            <v>m2</v>
          </cell>
          <cell r="D4397">
            <v>1.9375</v>
          </cell>
          <cell r="E4397">
            <v>1.55</v>
          </cell>
          <cell r="F4397" t="str">
            <v>SINAPI</v>
          </cell>
        </row>
        <row r="4398">
          <cell r="A4398" t="str">
            <v/>
          </cell>
          <cell r="D4398">
            <v>0</v>
          </cell>
        </row>
        <row r="4399">
          <cell r="A4399" t="str">
            <v>300301050</v>
          </cell>
          <cell r="B4399" t="str">
            <v xml:space="preserve">RETIRADA DE ESQUADRIAS DE MADEIRA OU METALICAS.  </v>
          </cell>
          <cell r="C4399" t="str">
            <v>m2</v>
          </cell>
          <cell r="D4399">
            <v>5.3000000000000007</v>
          </cell>
          <cell r="E4399">
            <v>4.24</v>
          </cell>
          <cell r="F4399" t="str">
            <v>SINAPI</v>
          </cell>
        </row>
        <row r="4400">
          <cell r="A4400" t="str">
            <v/>
          </cell>
          <cell r="D4400">
            <v>0</v>
          </cell>
        </row>
        <row r="4401">
          <cell r="A4401" t="str">
            <v>300301053</v>
          </cell>
          <cell r="B4401" t="str">
            <v xml:space="preserve">REMOÇÃO DE ALAMBRADO EM TELA INCLUSIVE ESTRUTURA DE SUSTENTAÇÃO EM TUBOS DE FERRO GALVANIZADO.  </v>
          </cell>
          <cell r="C4401" t="str">
            <v>m2</v>
          </cell>
          <cell r="D4401">
            <v>1.4249999999999998</v>
          </cell>
          <cell r="E4401">
            <v>1.1399999999999999</v>
          </cell>
          <cell r="F4401" t="str">
            <v>SINAPI</v>
          </cell>
        </row>
        <row r="4402">
          <cell r="A4402" t="str">
            <v/>
          </cell>
          <cell r="D4402">
            <v>0</v>
          </cell>
        </row>
        <row r="4403">
          <cell r="A4403" t="str">
            <v>300301102</v>
          </cell>
          <cell r="B4403" t="str">
            <v xml:space="preserve">DEMOLIÇÃO DE PISO REVESTIDO EM GRANILITE.  </v>
          </cell>
          <cell r="C4403" t="str">
            <v>m2</v>
          </cell>
          <cell r="D4403">
            <v>9.0749999999999993</v>
          </cell>
          <cell r="E4403">
            <v>7.26</v>
          </cell>
          <cell r="F4403" t="str">
            <v>SINAPI</v>
          </cell>
        </row>
        <row r="4404">
          <cell r="A4404" t="str">
            <v/>
          </cell>
          <cell r="D4404">
            <v>0</v>
          </cell>
        </row>
        <row r="4405">
          <cell r="A4405" t="str">
            <v>300301163</v>
          </cell>
          <cell r="B4405" t="str">
            <v xml:space="preserve">DEMOLIÇÃO DE PAREDE DE GESSO, INCLUSIVE PREPARO PARA REMOÇÃO  </v>
          </cell>
          <cell r="C4405" t="str">
            <v>m3</v>
          </cell>
          <cell r="D4405">
            <v>7</v>
          </cell>
          <cell r="E4405">
            <v>5.6</v>
          </cell>
          <cell r="F4405" t="str">
            <v>SINAPI</v>
          </cell>
        </row>
        <row r="4406">
          <cell r="A4406" t="str">
            <v/>
          </cell>
          <cell r="D4406">
            <v>0</v>
          </cell>
        </row>
        <row r="4407">
          <cell r="A4407" t="str">
            <v>300301191</v>
          </cell>
          <cell r="B4407" t="str">
            <v xml:space="preserve">DEMOLIÇÃO DE ALVENARIA EM COBOGÓ COM PREPARO PARA REMOÇÃO.  </v>
          </cell>
          <cell r="C4407" t="str">
            <v>m2</v>
          </cell>
          <cell r="D4407">
            <v>4.7249999999999996</v>
          </cell>
          <cell r="E4407">
            <v>3.78</v>
          </cell>
          <cell r="F4407" t="str">
            <v>SINAPI</v>
          </cell>
        </row>
        <row r="4408">
          <cell r="A4408" t="str">
            <v/>
          </cell>
          <cell r="D4408">
            <v>0</v>
          </cell>
        </row>
        <row r="4409">
          <cell r="A4409" t="str">
            <v>300301200</v>
          </cell>
          <cell r="B4409" t="str">
            <v xml:space="preserve">DEMOLICAO MANUAL DE CONCRETO SIMPLES.  </v>
          </cell>
          <cell r="C4409" t="str">
            <v>m3</v>
          </cell>
          <cell r="D4409">
            <v>9.9124999999999996</v>
          </cell>
          <cell r="E4409">
            <v>7.93</v>
          </cell>
          <cell r="F4409" t="str">
            <v>SINAPI</v>
          </cell>
        </row>
        <row r="4410">
          <cell r="A4410" t="str">
            <v/>
          </cell>
          <cell r="D4410">
            <v>0</v>
          </cell>
        </row>
        <row r="4411">
          <cell r="A4411" t="str">
            <v>300301251</v>
          </cell>
          <cell r="B4411" t="str">
            <v xml:space="preserve">DEMOLIÇÃO DE PISO REVESTIDO EM LAJOTAS DE CONCRETO INCL.BASE DE ASSENTAMENTO.  </v>
          </cell>
          <cell r="C4411" t="str">
            <v>m2</v>
          </cell>
          <cell r="D4411">
            <v>2.8624999999999998</v>
          </cell>
          <cell r="E4411">
            <v>2.29</v>
          </cell>
          <cell r="F4411" t="str">
            <v>SINAPI</v>
          </cell>
        </row>
        <row r="4412">
          <cell r="A4412" t="str">
            <v/>
          </cell>
          <cell r="D4412">
            <v>0</v>
          </cell>
        </row>
        <row r="4413">
          <cell r="A4413" t="str">
            <v>300301305</v>
          </cell>
          <cell r="B4413" t="str">
            <v xml:space="preserve">RETIRADA DE METAIS SANITÁRIOS - TORNEIRA, SIFÃO, DUCHA OU SIMILARES.  </v>
          </cell>
          <cell r="C4413" t="str">
            <v>Un</v>
          </cell>
          <cell r="D4413">
            <v>1.6125</v>
          </cell>
          <cell r="E4413">
            <v>1.29</v>
          </cell>
          <cell r="F4413" t="str">
            <v>SINAPI</v>
          </cell>
        </row>
        <row r="4414">
          <cell r="A4414" t="str">
            <v/>
          </cell>
          <cell r="D4414">
            <v>0</v>
          </cell>
        </row>
        <row r="4415">
          <cell r="A4415" t="str">
            <v>300303010</v>
          </cell>
          <cell r="B4415" t="str">
            <v>BARRACAO PARA DEPOSITO EM TABUAS, COM PISO EM ARGAMASSA DE CIMENTO E AREIA, TRACO 1 6.</v>
          </cell>
          <cell r="C4415" t="str">
            <v>m2</v>
          </cell>
          <cell r="D4415">
            <v>248.26250000000002</v>
          </cell>
          <cell r="E4415">
            <v>198.61</v>
          </cell>
          <cell r="F4415" t="str">
            <v>SINAPI</v>
          </cell>
        </row>
        <row r="4416">
          <cell r="A4416" t="str">
            <v/>
          </cell>
          <cell r="D4416">
            <v>0</v>
          </cell>
        </row>
        <row r="4417">
          <cell r="A4417" t="str">
            <v>300303030</v>
          </cell>
          <cell r="B4417" t="str">
            <v xml:space="preserve">FORNECIMENTO E ASSENTAMENTO DE TAPUME SIMPLES EM TABUAS.  </v>
          </cell>
          <cell r="C4417" t="str">
            <v>m2</v>
          </cell>
          <cell r="D4417">
            <v>30.037500000000001</v>
          </cell>
          <cell r="E4417">
            <v>24.03</v>
          </cell>
          <cell r="F4417" t="str">
            <v>SINAPI</v>
          </cell>
        </row>
        <row r="4418">
          <cell r="A4418" t="str">
            <v/>
          </cell>
          <cell r="D4418">
            <v>0</v>
          </cell>
        </row>
        <row r="4419">
          <cell r="A4419" t="str">
            <v>300303090</v>
          </cell>
          <cell r="B4419" t="str">
            <v xml:space="preserve">FORNECIMENTO E ASSENTAMENTO DE PLACA DA OBRA. (MOD.AV-43/2000).  </v>
          </cell>
          <cell r="C4419" t="str">
            <v>m2</v>
          </cell>
          <cell r="D4419">
            <v>150</v>
          </cell>
          <cell r="E4419">
            <v>120</v>
          </cell>
          <cell r="F4419" t="str">
            <v>SINAPI</v>
          </cell>
        </row>
        <row r="4420">
          <cell r="A4420" t="str">
            <v/>
          </cell>
          <cell r="D4420">
            <v>0</v>
          </cell>
        </row>
        <row r="4421">
          <cell r="A4421" t="str">
            <v>300304010</v>
          </cell>
          <cell r="B4421" t="str">
            <v xml:space="preserve">LOCACAO DE OBRAS E DEMARCACAO PARA ABERTURA DE VALAS PARA FUNDACOES.  </v>
          </cell>
          <cell r="C4421" t="str">
            <v>m2</v>
          </cell>
          <cell r="D4421">
            <v>3.3250000000000002</v>
          </cell>
          <cell r="E4421">
            <v>2.66</v>
          </cell>
          <cell r="F4421" t="str">
            <v>SINAPI</v>
          </cell>
        </row>
        <row r="4422">
          <cell r="A4422" t="str">
            <v/>
          </cell>
          <cell r="D4422">
            <v>0</v>
          </cell>
        </row>
        <row r="4423">
          <cell r="A4423" t="str">
            <v>300402160</v>
          </cell>
          <cell r="B4423" t="str">
            <v xml:space="preserve"> TRANSPORTE COM CARRO DE MAO DE AREIA, ENTULHO OU TERRA ATE 100M.   </v>
          </cell>
          <cell r="C4423" t="str">
            <v>m3</v>
          </cell>
          <cell r="D4423">
            <v>22.574999999999999</v>
          </cell>
          <cell r="E4423">
            <v>18.059999999999999</v>
          </cell>
          <cell r="F4423" t="str">
            <v>SINAPI</v>
          </cell>
        </row>
        <row r="4424">
          <cell r="A4424" t="str">
            <v/>
          </cell>
          <cell r="D4424">
            <v>0</v>
          </cell>
        </row>
        <row r="4425">
          <cell r="A4425" t="str">
            <v>300403010</v>
          </cell>
          <cell r="B4425" t="str">
            <v xml:space="preserve">REMOCAO DE MATERIAL DE PRIMEIRA CATEGORIA EM CAMINHAO CARROCERIA, D.M.T. 6 KM, INCLUSIVE CARGA E DESCARGA MANUAIS.  </v>
          </cell>
          <cell r="C4425" t="str">
            <v>m3</v>
          </cell>
          <cell r="D4425">
            <v>23.975000000000001</v>
          </cell>
          <cell r="E4425">
            <v>19.18</v>
          </cell>
          <cell r="F4425" t="str">
            <v>SINAPI</v>
          </cell>
        </row>
        <row r="4426">
          <cell r="A4426" t="str">
            <v/>
          </cell>
          <cell r="D4426">
            <v>0</v>
          </cell>
        </row>
        <row r="4427">
          <cell r="A4427" t="str">
            <v>300403020</v>
          </cell>
          <cell r="B4427" t="str">
            <v xml:space="preserve">REMOCAO DE MATERIAL DE PRIMEIRA CATEGORIA EM CAMINHAO CARROCERIA, D.M.T. 12 KM, INCLUSIVE CARGA E DESCARGA MANUAIS.  </v>
          </cell>
          <cell r="C4427" t="str">
            <v>m3</v>
          </cell>
          <cell r="D4427">
            <v>29.012500000000003</v>
          </cell>
          <cell r="E4427">
            <v>23.21</v>
          </cell>
          <cell r="F4427" t="str">
            <v>SINAPI</v>
          </cell>
        </row>
        <row r="4428">
          <cell r="A4428" t="str">
            <v/>
          </cell>
          <cell r="D4428">
            <v>0</v>
          </cell>
        </row>
        <row r="4429">
          <cell r="A4429" t="str">
            <v>300403070</v>
          </cell>
          <cell r="B4429" t="str">
            <v xml:space="preserve">REMOCAO DE MATERIAL DE PRIMEIRA CATEGORIA EM CAMINHAO BASCULANTE, D.M.T. 6 KM, INCLUSIVE CARGA E DESCARGA MECANICAS .  </v>
          </cell>
          <cell r="C4429" t="str">
            <v>m3</v>
          </cell>
          <cell r="D4429">
            <v>9.2249999999999996</v>
          </cell>
          <cell r="E4429">
            <v>7.38</v>
          </cell>
          <cell r="F4429" t="str">
            <v>SINAPI</v>
          </cell>
        </row>
        <row r="4430">
          <cell r="A4430" t="str">
            <v/>
          </cell>
          <cell r="D4430">
            <v>0</v>
          </cell>
        </row>
        <row r="4431">
          <cell r="A4431" t="str">
            <v>300403110</v>
          </cell>
          <cell r="B4431" t="str">
            <v xml:space="preserve">REMOCAO DE METRALHA EM CAMINHAO CARROCERIA, D.M.T. 12KM, INCLUSIVE CARGA E DESCARGA MANUAIS.  </v>
          </cell>
          <cell r="C4431" t="str">
            <v>m3</v>
          </cell>
          <cell r="D4431">
            <v>30.775000000000002</v>
          </cell>
          <cell r="E4431">
            <v>24.62</v>
          </cell>
          <cell r="F4431" t="str">
            <v>SINAPI</v>
          </cell>
        </row>
        <row r="4432">
          <cell r="A4432" t="str">
            <v/>
          </cell>
          <cell r="D4432">
            <v>0</v>
          </cell>
        </row>
        <row r="4433">
          <cell r="A4433" t="str">
            <v>300403120</v>
          </cell>
          <cell r="B4433" t="str">
            <v xml:space="preserve">REMOCAO DE METRALHA EM CAMINHAO CARROCERIA, D.M.T. 20KM, INCLUSIVE CARGA E DESCARGA MANUAIS.  </v>
          </cell>
          <cell r="C4433" t="str">
            <v>m3</v>
          </cell>
          <cell r="D4433">
            <v>37.362499999999997</v>
          </cell>
          <cell r="E4433">
            <v>29.89</v>
          </cell>
          <cell r="F4433" t="str">
            <v>SINAPI</v>
          </cell>
        </row>
        <row r="4434">
          <cell r="A4434" t="str">
            <v/>
          </cell>
          <cell r="D4434">
            <v>0</v>
          </cell>
        </row>
        <row r="4435">
          <cell r="A4435" t="str">
            <v>300403140</v>
          </cell>
          <cell r="B4435" t="str">
            <v xml:space="preserve">REMOCAO DE METRALHA EM CAMINHAO BASCULANTE D.M.T 6 KM, INCLUSIVE CARGA MANUAL E DESCARGA MECANICA.  </v>
          </cell>
          <cell r="C4435" t="str">
            <v>m3</v>
          </cell>
          <cell r="D4435">
            <v>25.3125</v>
          </cell>
          <cell r="E4435">
            <v>20.25</v>
          </cell>
          <cell r="F4435" t="str">
            <v>SINAPI</v>
          </cell>
        </row>
        <row r="4436">
          <cell r="A4436" t="str">
            <v/>
          </cell>
          <cell r="D4436">
            <v>0</v>
          </cell>
        </row>
        <row r="4437">
          <cell r="A4437" t="str">
            <v>300403150</v>
          </cell>
          <cell r="B4437" t="str">
            <v xml:space="preserve"> REMOCAO DE METRALHA EM CAMINHAO BASCULANTE D.M.T 12 KM, INCLUSIVE CARGA MANUAL E DESCARGA MECANICA.   </v>
          </cell>
          <cell r="C4437" t="str">
            <v>m3</v>
          </cell>
          <cell r="D4437">
            <v>30.862500000000001</v>
          </cell>
          <cell r="E4437">
            <v>24.69</v>
          </cell>
          <cell r="F4437" t="str">
            <v>SINAPI</v>
          </cell>
        </row>
        <row r="4438">
          <cell r="A4438" t="str">
            <v/>
          </cell>
          <cell r="D4438">
            <v>0</v>
          </cell>
        </row>
        <row r="4439">
          <cell r="A4439" t="str">
            <v>300403160</v>
          </cell>
          <cell r="B4439" t="str">
            <v xml:space="preserve">REMOCAO DE METRALHA EM CAMINHAO BASCULANTE D.M.T 20 KM, INCLUSIVE CARGA MANUAL E DESCARGA MECANICA.  </v>
          </cell>
          <cell r="C4439" t="str">
            <v>m3</v>
          </cell>
          <cell r="D4439">
            <v>38.274999999999999</v>
          </cell>
          <cell r="E4439">
            <v>30.62</v>
          </cell>
          <cell r="F4439" t="str">
            <v>SINAPI</v>
          </cell>
        </row>
        <row r="4440">
          <cell r="A4440" t="str">
            <v/>
          </cell>
          <cell r="D4440">
            <v>0</v>
          </cell>
        </row>
        <row r="4441">
          <cell r="A4441" t="str">
            <v>300501010</v>
          </cell>
          <cell r="B4441" t="str">
            <v xml:space="preserve"> ESCAVACAO MANUAL EM TERRA ATE 1,50 M DE PROFUNDIDADE, SEM ESCORAMENTO.   </v>
          </cell>
          <cell r="C4441" t="str">
            <v>m3</v>
          </cell>
          <cell r="D4441">
            <v>13.0625</v>
          </cell>
          <cell r="E4441">
            <v>10.45</v>
          </cell>
          <cell r="F4441" t="str">
            <v>SINAPI</v>
          </cell>
        </row>
        <row r="4442">
          <cell r="A4442" t="str">
            <v/>
          </cell>
          <cell r="D4442">
            <v>0</v>
          </cell>
        </row>
        <row r="4443">
          <cell r="A4443" t="str">
            <v>300501084</v>
          </cell>
          <cell r="B4443" t="str">
            <v xml:space="preserve">ESCAVAÇÃO MANUAL EM MATERIAL DE 2ª CATEGORIA SEM USO DE EXPLOSIVOS , PROFUNDIDADE ATÉ 1,50M.  </v>
          </cell>
          <cell r="C4443" t="str">
            <v>m3</v>
          </cell>
          <cell r="D4443">
            <v>19.8125</v>
          </cell>
          <cell r="E4443">
            <v>15.85</v>
          </cell>
          <cell r="F4443" t="str">
            <v>SINAPI</v>
          </cell>
        </row>
        <row r="4444">
          <cell r="A4444" t="str">
            <v/>
          </cell>
          <cell r="D4444">
            <v>0</v>
          </cell>
        </row>
        <row r="4445">
          <cell r="A4445" t="str">
            <v>300502020</v>
          </cell>
          <cell r="B4445" t="str">
            <v xml:space="preserve"> REATERRO APILOADO DE VALAS EM CAMADAS DE 20CM DE ESPESSURA , COM APROVEITAMENTO DO MATERIAL ESCAVADO.   </v>
          </cell>
          <cell r="C4445" t="str">
            <v>m3</v>
          </cell>
          <cell r="D4445">
            <v>17.824999999999999</v>
          </cell>
          <cell r="E4445">
            <v>14.26</v>
          </cell>
          <cell r="F4445" t="str">
            <v>SINAPI</v>
          </cell>
        </row>
        <row r="4446">
          <cell r="A4446" t="str">
            <v/>
          </cell>
          <cell r="D4446">
            <v>0</v>
          </cell>
        </row>
        <row r="4447">
          <cell r="A4447" t="str">
            <v>300502040</v>
          </cell>
          <cell r="B4447" t="str">
            <v xml:space="preserve">EXECUCAO DE ATERRO ABRANGENDO ESPALHAMENTO, HOMOGENEIZACAO , UMEDECIMENTO E COMPACTACAO MANUAL EM CAMADAS DE 20 CM DE ESPESSURA, INCLUSIVE O FORNECIMENTO DO BARRO PROVENIENTE DE JAZIDA A UMA DISTANCIA MAXIMA DE 12 KM .  </v>
          </cell>
          <cell r="C4447" t="str">
            <v>m3</v>
          </cell>
          <cell r="D4447">
            <v>36.299999999999997</v>
          </cell>
          <cell r="E4447">
            <v>29.04</v>
          </cell>
          <cell r="F4447" t="str">
            <v>SINAPI</v>
          </cell>
        </row>
        <row r="4448">
          <cell r="A4448" t="str">
            <v/>
          </cell>
          <cell r="D4448">
            <v>0</v>
          </cell>
        </row>
        <row r="4449">
          <cell r="A4449" t="str">
            <v>300502050</v>
          </cell>
          <cell r="B4449" t="str">
            <v xml:space="preserve">EXECUCAO DE ATERRO ABRANGENDO ESPALHAMENTO, HOMOGENEIZACAO , UMEDECIMENTO E COMPACTACAO MANUAL EM CAMADAS DE 20 CM DE ESPESSURA, INCLUSIVE O FORNECIMENTO DO BARRO PROVENIENTE DE JAZIDA A UMA DISTANCIA MAXIMA DE 20 KM .  </v>
          </cell>
          <cell r="C4449" t="str">
            <v>m3</v>
          </cell>
          <cell r="D4449">
            <v>45.587499999999999</v>
          </cell>
          <cell r="E4449">
            <v>36.47</v>
          </cell>
          <cell r="F4449" t="str">
            <v>SINAPI</v>
          </cell>
        </row>
        <row r="4450">
          <cell r="A4450" t="str">
            <v/>
          </cell>
          <cell r="D4450">
            <v>0</v>
          </cell>
        </row>
        <row r="4451">
          <cell r="A4451" t="str">
            <v>300603010</v>
          </cell>
          <cell r="B4451" t="str">
            <v xml:space="preserve"> CONCRETO NAO ESTRUTURAL (1 4 8) PARA LASTROS DE PISOS E FUNDACOES, LANCADO E ADENSADO.   </v>
          </cell>
          <cell r="C4451" t="str">
            <v>m3</v>
          </cell>
          <cell r="D4451">
            <v>296.75</v>
          </cell>
          <cell r="E4451">
            <v>237.4</v>
          </cell>
          <cell r="F4451" t="str">
            <v>SINAPI</v>
          </cell>
        </row>
        <row r="4452">
          <cell r="A4452" t="str">
            <v/>
          </cell>
          <cell r="D4452">
            <v>0</v>
          </cell>
        </row>
        <row r="4453">
          <cell r="A4453" t="str">
            <v>300603103</v>
          </cell>
          <cell r="B4453" t="str">
            <v xml:space="preserve"> CONCRETO ARMADO PRONTO, FCK 25 MPA CONDICAO A (NBR 12655), LANCADO EM FUNDACOES E ADENSADO, INCLUSIVE FORMA, ESCORAMENTO E FERRAGEM.   </v>
          </cell>
          <cell r="C4453" t="str">
            <v>m3</v>
          </cell>
          <cell r="D4453">
            <v>1142.7750000000001</v>
          </cell>
          <cell r="E4453">
            <v>914.22</v>
          </cell>
          <cell r="F4453" t="str">
            <v>SINAPI</v>
          </cell>
        </row>
        <row r="4454">
          <cell r="A4454" t="str">
            <v/>
          </cell>
          <cell r="D4454">
            <v>0</v>
          </cell>
        </row>
        <row r="4455">
          <cell r="A4455" t="str">
            <v>300603122</v>
          </cell>
          <cell r="B4455" t="str">
            <v xml:space="preserve">CONCRETO ARMADO PRONTO, FCK 20 MPA,CONDICAO B (NBR 12655), LANCADO EM VIGAS E ADENSADO, INCLUSIVE FORMA, ESCORAMENTO E FERRAGEM.  </v>
          </cell>
          <cell r="C4455" t="str">
            <v>m3</v>
          </cell>
          <cell r="D4455">
            <v>1399.25</v>
          </cell>
          <cell r="E4455">
            <v>1119.4000000000001</v>
          </cell>
          <cell r="F4455" t="str">
            <v>SINAPI</v>
          </cell>
        </row>
        <row r="4456">
          <cell r="A4456" t="str">
            <v/>
          </cell>
          <cell r="D4456">
            <v>0</v>
          </cell>
        </row>
        <row r="4457">
          <cell r="A4457" t="str">
            <v>300603123</v>
          </cell>
          <cell r="B4457" t="str">
            <v xml:space="preserve">CONCRETO ARMADO PRONTO, FCK 25 MPA,CONDICAO A (NBR 12655), LANCADO EM VIGAS E ADENSADO, INCLUSIVE FORMA, ESCORAMENTO E FERRAGEM.  </v>
          </cell>
          <cell r="C4457" t="str">
            <v>m3</v>
          </cell>
          <cell r="D4457">
            <v>1392.3875</v>
          </cell>
          <cell r="E4457">
            <v>1113.9100000000001</v>
          </cell>
          <cell r="F4457" t="str">
            <v>SINAPI</v>
          </cell>
        </row>
        <row r="4458">
          <cell r="A4458" t="str">
            <v/>
          </cell>
          <cell r="D4458">
            <v>0</v>
          </cell>
        </row>
        <row r="4459">
          <cell r="A4459" t="str">
            <v>300603124</v>
          </cell>
          <cell r="B4459" t="str">
            <v xml:space="preserve">CONCRETO ARMADO PRONTO, FCK 30 MPA,CONDICAO A (NBR 12655), LANCADO EM VIGAS E ADENSADO, INCLUSIVE FORMA, ESCORAMENTO E FERRAGEM.  </v>
          </cell>
          <cell r="C4459" t="str">
            <v>m3</v>
          </cell>
          <cell r="D4459">
            <v>1438.5</v>
          </cell>
          <cell r="E4459">
            <v>1150.8</v>
          </cell>
          <cell r="F4459" t="str">
            <v>SINAPI</v>
          </cell>
        </row>
        <row r="4460">
          <cell r="A4460" t="str">
            <v/>
          </cell>
          <cell r="D4460">
            <v>0</v>
          </cell>
        </row>
        <row r="4461">
          <cell r="A4461" t="str">
            <v>300603132</v>
          </cell>
          <cell r="B4461" t="str">
            <v xml:space="preserve">CONCRETO ARMADO PRONTO, FCK 20 MPA,CONDICAO B (NBR 12655),LANCADO EM PILARES E ADENSADO,INCLUSIVE FORMA, ESCORAMENTO E FERRAGEM.  </v>
          </cell>
          <cell r="C4461" t="str">
            <v>m3</v>
          </cell>
          <cell r="D4461">
            <v>1399.25</v>
          </cell>
          <cell r="E4461">
            <v>1119.4000000000001</v>
          </cell>
          <cell r="F4461" t="str">
            <v>SINAPI</v>
          </cell>
        </row>
        <row r="4462">
          <cell r="A4462" t="str">
            <v/>
          </cell>
          <cell r="D4462">
            <v>0</v>
          </cell>
        </row>
        <row r="4463">
          <cell r="A4463" t="str">
            <v>300603133</v>
          </cell>
          <cell r="B4463" t="str">
            <v xml:space="preserve">CONCRETO ARMADO PRONTO, FCK 25 MPA,CONDICAO A (NBR 12655),LANCADO EM PILARES E ADENSADO,INCLUSIVE FORMA, ESCORAMENTO E FERRAGEM.  </v>
          </cell>
          <cell r="C4463" t="str">
            <v>m3</v>
          </cell>
          <cell r="D4463">
            <v>1392.3875</v>
          </cell>
          <cell r="E4463">
            <v>1113.9100000000001</v>
          </cell>
          <cell r="F4463" t="str">
            <v>SINAPI</v>
          </cell>
        </row>
        <row r="4464">
          <cell r="A4464" t="str">
            <v/>
          </cell>
          <cell r="D4464">
            <v>0</v>
          </cell>
        </row>
        <row r="4465">
          <cell r="A4465" t="str">
            <v>300603134</v>
          </cell>
          <cell r="B4465" t="str">
            <v xml:space="preserve">CONCRETO ARMADO PRONTO, FCK 30 MPA,CONDICAO A (NBR 12655),LANCADO EM PILARES E ADENSADO,INCLUSIVE FORMA, ESCORAMENTO E FERRAGEM.  </v>
          </cell>
          <cell r="C4465" t="str">
            <v>m3</v>
          </cell>
          <cell r="D4465">
            <v>1438.5</v>
          </cell>
          <cell r="E4465">
            <v>1150.8</v>
          </cell>
          <cell r="F4465" t="str">
            <v>SINAPI</v>
          </cell>
        </row>
        <row r="4466">
          <cell r="A4466" t="str">
            <v/>
          </cell>
          <cell r="D4466">
            <v>0</v>
          </cell>
        </row>
        <row r="4467">
          <cell r="A4467" t="str">
            <v>300603140</v>
          </cell>
          <cell r="B4467" t="str">
            <v xml:space="preserve">CONCRETO ARMADO PRONTO, FCK 15 MPA,CONDICAO B (NBR-12655),LANCADO EM QUALQUER TIPO DE ESTRUTURA E ADENSADO, INCLUSIVE FORMA, ESCORAMENTO E FERRAGEM.  </v>
          </cell>
          <cell r="C4467" t="str">
            <v>m3</v>
          </cell>
          <cell r="D4467">
            <v>1439.05</v>
          </cell>
          <cell r="E4467">
            <v>1151.24</v>
          </cell>
          <cell r="F4467" t="str">
            <v>SINAPI</v>
          </cell>
        </row>
        <row r="4468">
          <cell r="A4468" t="str">
            <v/>
          </cell>
          <cell r="D4468">
            <v>0</v>
          </cell>
        </row>
        <row r="4469">
          <cell r="A4469" t="str">
            <v>300603141</v>
          </cell>
          <cell r="B4469" t="str">
            <v xml:space="preserve">CONCRETO ARMADO PRONTO, FCK 18 MPA,CONDICAO B (NBR 12655),LANCADO EM QUALQUER TIPO DE ESTRUTURA E ADENSADO, INCLUSIVE FORMA, ESCORAMENTO E FERRAGEM.  </v>
          </cell>
          <cell r="C4469" t="str">
            <v>m3</v>
          </cell>
          <cell r="D4469">
            <v>1220.1375</v>
          </cell>
          <cell r="E4469">
            <v>976.11</v>
          </cell>
          <cell r="F4469" t="str">
            <v>SINAPI</v>
          </cell>
        </row>
        <row r="4470">
          <cell r="A4470" t="str">
            <v/>
          </cell>
          <cell r="D4470">
            <v>0</v>
          </cell>
        </row>
        <row r="4471">
          <cell r="A4471" t="str">
            <v>300603142</v>
          </cell>
          <cell r="B4471" t="str">
            <v xml:space="preserve">CONCRETO ARMADO PRONTO, FCK 20 MPA,CONDICAO B (NBR 12655),LANCADO EM QUALQUER TIPO DE ESTRUTURA E ADENSADO, INCLUSIVE FORMA, ESCORAMENTO E FERRAGEM.  </v>
          </cell>
          <cell r="C4471" t="str">
            <v>m3</v>
          </cell>
          <cell r="D4471">
            <v>1399.25</v>
          </cell>
          <cell r="E4471">
            <v>1119.4000000000001</v>
          </cell>
          <cell r="F4471" t="str">
            <v>SINAPI</v>
          </cell>
        </row>
        <row r="4472">
          <cell r="A4472" t="str">
            <v/>
          </cell>
          <cell r="D4472">
            <v>0</v>
          </cell>
        </row>
        <row r="4473">
          <cell r="A4473" t="str">
            <v>300603143</v>
          </cell>
          <cell r="B4473" t="str">
            <v xml:space="preserve">CONCRETO ARMADO PRONTO, FCK 25 MPA,CONDICAO A (NBR 12655),LANCADO EM QUALQUER TIPO DE ESTRUTURA E ADENSADO, INCLUSIVE FORMA, ESCORAMENTO E FERRAGEM.  </v>
          </cell>
          <cell r="C4473" t="str">
            <v>m3</v>
          </cell>
          <cell r="D4473">
            <v>1417.375</v>
          </cell>
          <cell r="E4473">
            <v>1133.9000000000001</v>
          </cell>
          <cell r="F4473" t="str">
            <v>SINAPI</v>
          </cell>
        </row>
        <row r="4474">
          <cell r="A4474" t="str">
            <v/>
          </cell>
          <cell r="D4474">
            <v>0</v>
          </cell>
        </row>
        <row r="4475">
          <cell r="A4475" t="str">
            <v>300603144</v>
          </cell>
          <cell r="B4475" t="str">
            <v xml:space="preserve">CONCRETO ARMADO PRONTO, FCK 30 MPA,CONDICAO A (NBR 12655),LANCADO EM QUALQUER TIPO DE ESTRUTURA E ADENSADO, INCLUSIVE FORMA, ESCORAMENTO E FERRAGEM.  </v>
          </cell>
          <cell r="C4475" t="str">
            <v>m3</v>
          </cell>
          <cell r="D4475">
            <v>1438.5</v>
          </cell>
          <cell r="E4475">
            <v>1150.8</v>
          </cell>
          <cell r="F4475" t="str">
            <v>SINAPI</v>
          </cell>
        </row>
        <row r="4476">
          <cell r="A4476" t="str">
            <v/>
          </cell>
          <cell r="D4476">
            <v>0</v>
          </cell>
        </row>
        <row r="4477">
          <cell r="A4477" t="str">
            <v>300607020</v>
          </cell>
          <cell r="B4477" t="str">
            <v xml:space="preserve"> LAJE PRE-MOLDADA PARA FORRO COM VAO NORMAL, INCLUSIVE CAPEAMENTO E ESCORAMENTO.   </v>
          </cell>
          <cell r="C4477" t="str">
            <v>m2</v>
          </cell>
          <cell r="D4477">
            <v>63.287500000000001</v>
          </cell>
          <cell r="E4477">
            <v>50.63</v>
          </cell>
          <cell r="F4477" t="str">
            <v>SINAPI</v>
          </cell>
        </row>
        <row r="4478">
          <cell r="A4478" t="str">
            <v/>
          </cell>
          <cell r="D4478">
            <v>0</v>
          </cell>
        </row>
        <row r="4479">
          <cell r="A4479" t="str">
            <v>300607051</v>
          </cell>
          <cell r="B4479" t="str">
            <v xml:space="preserve">LAJE TRELIÇADA B 12 PISO , SOBREC. 300 KGF/M2,  REVEST. 120 KGF/M², VÃO 4,40 M, FORN.DO EPS, ARM.COMPLEMENTAR TRELIÇA AS+=1,90CM² P/ NERVURA, DISTÂNCIA INTEREIXO 50 CM, INCL. CAP. 4 CM E 01 FAIXA TRAV.(CONC 25 MPA),TELA Q61. (INCL. FORMA E ESCOR.).  </v>
          </cell>
          <cell r="C4479" t="str">
            <v>m2</v>
          </cell>
          <cell r="D4479">
            <v>91.974999999999994</v>
          </cell>
          <cell r="E4479">
            <v>73.58</v>
          </cell>
          <cell r="F4479" t="str">
            <v>SINAPI</v>
          </cell>
        </row>
        <row r="4480">
          <cell r="A4480" t="str">
            <v/>
          </cell>
          <cell r="D4480">
            <v>0</v>
          </cell>
        </row>
        <row r="4481">
          <cell r="A4481" t="str">
            <v>300607055</v>
          </cell>
          <cell r="B4481" t="str">
            <v xml:space="preserve">LAJE TRELIÇADA B 16  PISO , SOBREC. 300 KGF/M2,  REV. 120 KGF/M², VÃO 5,60 M, FORN. EPS, ARMAÇÃO POS COMPL. AS+=2,30CM² P/ NERVURA,DISTÂNCIA INTEREIXO 50 CM, INCL. CAP. DE 5 CM E 02 FAIXAS DE TRAV. EM CONC 25 MPA TELA Q61. .(INCL. FORMA E ESCOR.) .  </v>
          </cell>
          <cell r="C4481" t="str">
            <v>m2</v>
          </cell>
          <cell r="D4481">
            <v>110.4375</v>
          </cell>
          <cell r="E4481">
            <v>88.35</v>
          </cell>
          <cell r="F4481" t="str">
            <v>SINAPI</v>
          </cell>
        </row>
        <row r="4482">
          <cell r="A4482" t="str">
            <v/>
          </cell>
          <cell r="D4482">
            <v>0</v>
          </cell>
        </row>
        <row r="4483">
          <cell r="A4483" t="str">
            <v>300607063</v>
          </cell>
          <cell r="B4483" t="str">
            <v>LAJE TRELIÇADA  B12  COBERTA, SOBREC. DE  100 KGF/M²,  REV.  100 KGF/M², VÃO DE 4,70 M, FORNEC.  EPS, ARMAÇÃO POS. COMPL. AS+=1,15CM² P/NERVURA, DISTÂNCIA INTEREIXO 50 CM,INCL. CAP. DE 4 CM E 01 FAIXA DE TRAV(CONC.25 MPA) TELA Q61.(INCL. FORMA E ESCOR.) .</v>
          </cell>
          <cell r="C4483" t="str">
            <v>m2</v>
          </cell>
          <cell r="D4483">
            <v>87.05</v>
          </cell>
          <cell r="E4483">
            <v>69.64</v>
          </cell>
          <cell r="F4483" t="str">
            <v>SINAPI</v>
          </cell>
        </row>
        <row r="4484">
          <cell r="A4484" t="str">
            <v/>
          </cell>
          <cell r="D4484">
            <v>0</v>
          </cell>
        </row>
        <row r="4485">
          <cell r="A4485" t="str">
            <v>300607067</v>
          </cell>
          <cell r="B4485" t="str">
            <v>LAJE TRELIÇADA B16 COBERTA, SOBREC. DE  100 KQF/M²,  REV.  100 KGF/M², VÃO 6,00 M, FORN. DO EPS, ARM. POS. COMPL. AS+ = 1,50CM² P/ NERVURA, DISTÂNCIA INTEREIXO 50 CM,INCL. CAP. DE 5 CM E  01 FAIXA DE TRAV. EM CONC. 25 MPA, TELA Q61.(INCL. FORMA E ESCOR.).</v>
          </cell>
          <cell r="C4485" t="str">
            <v>m2</v>
          </cell>
          <cell r="D4485">
            <v>99.275000000000006</v>
          </cell>
          <cell r="E4485">
            <v>79.42</v>
          </cell>
          <cell r="F4485" t="str">
            <v>SINAPI</v>
          </cell>
        </row>
        <row r="4486">
          <cell r="A4486" t="str">
            <v/>
          </cell>
          <cell r="D4486">
            <v>0</v>
          </cell>
        </row>
        <row r="4487">
          <cell r="A4487" t="str">
            <v>300608020</v>
          </cell>
          <cell r="B4487" t="str">
            <v xml:space="preserve">TO E  EXECUÇÃO DE PROTEÇÃO DE ARMADURA CORROÍDA POR AÇÃO DE CLORETOS, COM TINTA/PRIMER ANTICORROSIVO À BASE DE ZINCO PARA METAIS, ARMATEC ZN, FAB:VEDACIT OU SIMILAR.  </v>
          </cell>
          <cell r="C4487" t="str">
            <v>m</v>
          </cell>
          <cell r="D4487">
            <v>2.1875</v>
          </cell>
          <cell r="E4487">
            <v>1.75</v>
          </cell>
          <cell r="F4487" t="str">
            <v>SINAPI</v>
          </cell>
        </row>
        <row r="4488">
          <cell r="A4488" t="str">
            <v/>
          </cell>
          <cell r="D4488">
            <v>0</v>
          </cell>
        </row>
        <row r="4489">
          <cell r="A4489" t="str">
            <v>300608031</v>
          </cell>
          <cell r="B4489" t="str">
            <v xml:space="preserve">FORNECIMENTO E EXECUÇÃO DE REPARO ESTRUTURAL EM VÃOS DE VIGAS, LAJES E PILARES COM APLICAÇÃO ARGAMASSA CIMENTÍCIA FLUIDA, SIKAGROUT 250 OU SIMILAR, PARA PREENCHIMENTO DE VÃOS DE 35 X 70MM.  </v>
          </cell>
          <cell r="C4489" t="str">
            <v>m</v>
          </cell>
          <cell r="D4489">
            <v>17.425000000000001</v>
          </cell>
          <cell r="E4489">
            <v>13.94</v>
          </cell>
          <cell r="F4489" t="str">
            <v>SINAPI</v>
          </cell>
        </row>
        <row r="4490">
          <cell r="A4490" t="str">
            <v/>
          </cell>
          <cell r="D4490">
            <v>0</v>
          </cell>
        </row>
        <row r="4491">
          <cell r="A4491" t="str">
            <v>300608130</v>
          </cell>
          <cell r="B4491" t="str">
            <v xml:space="preserve"> LIMPEZA DE ARMADURA ATRAVÉS DE LIXAMENTO COM LIXADEIRA ELÉTRICA E ESCOVA DE AÇO  </v>
          </cell>
          <cell r="C4491" t="str">
            <v>m</v>
          </cell>
          <cell r="D4491">
            <v>2.1124999999999998</v>
          </cell>
          <cell r="E4491">
            <v>1.69</v>
          </cell>
          <cell r="F4491" t="str">
            <v>SINAPI</v>
          </cell>
        </row>
        <row r="4492">
          <cell r="A4492" t="str">
            <v/>
          </cell>
          <cell r="D4492">
            <v>0</v>
          </cell>
        </row>
        <row r="4493">
          <cell r="A4493" t="str">
            <v>300608140</v>
          </cell>
          <cell r="B4493" t="str">
            <v xml:space="preserve">LIMPEZA DO SUBSTRATO COM APLICAÇÃO DE JATO DE ÁGUA FRIA.  </v>
          </cell>
          <cell r="C4493" t="str">
            <v>m2</v>
          </cell>
          <cell r="D4493">
            <v>1.0874999999999999</v>
          </cell>
          <cell r="E4493">
            <v>0.87</v>
          </cell>
          <cell r="F4493" t="str">
            <v>SINAPI</v>
          </cell>
        </row>
        <row r="4494">
          <cell r="A4494" t="str">
            <v/>
          </cell>
          <cell r="D4494">
            <v>0</v>
          </cell>
        </row>
        <row r="4495">
          <cell r="A4495" t="str">
            <v>300701130</v>
          </cell>
          <cell r="B4495" t="str">
            <v xml:space="preserve">ALVENARIA DE TIJOLOS DE 6 FUROS, ASSENTADOS E REJUNTADOS COM ARGAMASSA DE CIMENTO E AREIA NO TRACO 1:8 - 1 VEZ.  </v>
          </cell>
          <cell r="C4495" t="str">
            <v>m2</v>
          </cell>
          <cell r="D4495">
            <v>52.525000000000006</v>
          </cell>
          <cell r="E4495">
            <v>42.02</v>
          </cell>
          <cell r="F4495" t="str">
            <v>SINAPI</v>
          </cell>
        </row>
        <row r="4496">
          <cell r="A4496" t="str">
            <v/>
          </cell>
          <cell r="D4496">
            <v>0</v>
          </cell>
        </row>
        <row r="4497">
          <cell r="A4497" t="str">
            <v>300701155</v>
          </cell>
          <cell r="B4497" t="str">
            <v xml:space="preserve"> ALVENARIA DE TIJOLOS DE 8 FUROS, ASSENTADOS E REJUNTADOS COM ARGAMASSA DE CIMENTO E AREIA NO TRACO 1 6 - 1/2 VEZ.   </v>
          </cell>
          <cell r="C4497" t="str">
            <v>m2</v>
          </cell>
          <cell r="D4497">
            <v>22.725000000000001</v>
          </cell>
          <cell r="E4497">
            <v>18.18</v>
          </cell>
          <cell r="F4497" t="str">
            <v>SINAPI</v>
          </cell>
        </row>
        <row r="4498">
          <cell r="A4498" t="str">
            <v/>
          </cell>
          <cell r="D4498">
            <v>0</v>
          </cell>
        </row>
        <row r="4499">
          <cell r="A4499" t="str">
            <v>300701261</v>
          </cell>
          <cell r="B4499" t="str">
            <v xml:space="preserve">VERGA EM CONCRETO ARMADO DE 0,10X0,15M.  </v>
          </cell>
          <cell r="C4499" t="str">
            <v>m</v>
          </cell>
          <cell r="D4499">
            <v>11.525</v>
          </cell>
          <cell r="E4499">
            <v>9.2200000000000006</v>
          </cell>
          <cell r="F4499" t="str">
            <v>SINAPI</v>
          </cell>
        </row>
        <row r="4500">
          <cell r="A4500" t="str">
            <v/>
          </cell>
          <cell r="D4500">
            <v>0</v>
          </cell>
        </row>
        <row r="4501">
          <cell r="A4501" t="str">
            <v>300702010</v>
          </cell>
          <cell r="B4501" t="str">
            <v xml:space="preserve">COBOGOS DE CIMENTO PRENSADO.  </v>
          </cell>
          <cell r="C4501" t="str">
            <v>m2</v>
          </cell>
          <cell r="D4501">
            <v>58.287500000000001</v>
          </cell>
          <cell r="E4501">
            <v>46.63</v>
          </cell>
          <cell r="F4501" t="str">
            <v>SINAPI</v>
          </cell>
        </row>
        <row r="4502">
          <cell r="A4502" t="str">
            <v/>
          </cell>
          <cell r="D4502">
            <v>0</v>
          </cell>
        </row>
        <row r="4503">
          <cell r="A4503" t="str">
            <v>300702035</v>
          </cell>
          <cell r="B4503" t="str">
            <v xml:space="preserve">FORNECIMENTO E EXECUÇÃO DE ELEMENTO  VAZADO DE CONCRETO , JUNTAS DE 15 MM, COM ARGAMASSSA DE CIMENTO E AREIA NO TRAÇO 1:4, DIMENSÕES 15 X15X15CM  </v>
          </cell>
          <cell r="C4503" t="str">
            <v>m2</v>
          </cell>
          <cell r="D4503">
            <v>80.150000000000006</v>
          </cell>
          <cell r="E4503">
            <v>64.12</v>
          </cell>
          <cell r="F4503" t="str">
            <v>SINAPI</v>
          </cell>
        </row>
        <row r="4504">
          <cell r="A4504" t="str">
            <v/>
          </cell>
          <cell r="D4504">
            <v>0</v>
          </cell>
        </row>
        <row r="4505">
          <cell r="A4505" t="str">
            <v>300704010</v>
          </cell>
          <cell r="B4505" t="str">
            <v xml:space="preserve">FORNECIMENTO E ASSENTAMENTO DE DIVISORIA EM PERFIS DE ALUMINIO, TIPO AL1 (PAINEL/PAINEL), EUCATEX OU SIMILAR, SEM PORTA.  </v>
          </cell>
          <cell r="C4505" t="str">
            <v>m2</v>
          </cell>
          <cell r="D4505">
            <v>68.525000000000006</v>
          </cell>
          <cell r="E4505">
            <v>54.82</v>
          </cell>
          <cell r="F4505" t="str">
            <v>SINAPI</v>
          </cell>
        </row>
        <row r="4506">
          <cell r="A4506" t="str">
            <v/>
          </cell>
          <cell r="D4506">
            <v>0</v>
          </cell>
        </row>
        <row r="4507">
          <cell r="A4507" t="str">
            <v>300801060</v>
          </cell>
          <cell r="B4507" t="str">
            <v xml:space="preserve">ESTRUTURA DE COBERTA EM MADEIRA DE LEI PARA TELHAS CERAMICAS - VAO DE 10 A 13 M.(OBS DA SECRETARIA:  CONFORME ITENS SE 0104, SE 0403 EO01.03 DAS ESPECIFICAÇÕES GERAIS).  </v>
          </cell>
          <cell r="C4507" t="str">
            <v>m2</v>
          </cell>
          <cell r="D4507">
            <v>81.7</v>
          </cell>
          <cell r="E4507">
            <v>65.36</v>
          </cell>
          <cell r="F4507" t="str">
            <v>SINAPI</v>
          </cell>
        </row>
        <row r="4508">
          <cell r="A4508" t="str">
            <v/>
          </cell>
          <cell r="D4508">
            <v>0</v>
          </cell>
        </row>
        <row r="4509">
          <cell r="A4509" t="str">
            <v>300801090</v>
          </cell>
          <cell r="B4509" t="str">
            <v xml:space="preserve">ESTRUTURA DE COBERTA EM MADEIRA DE LEI, PONTALETADA PARA TELHAS ONDULADAS DE CIMENTO AMIANTO, ALUMINIO OU PLASTICAS, SOBRE LAJE. (OBS DA SECRETARIA:  CONFORME ITENS SE 0104, SE 0403 EO01.03 DAS ESPECIFICAÇÕES GERAIS).  </v>
          </cell>
          <cell r="C4509" t="str">
            <v>m2</v>
          </cell>
          <cell r="D4509">
            <v>8.6624999999999996</v>
          </cell>
          <cell r="E4509">
            <v>6.93</v>
          </cell>
          <cell r="F4509" t="str">
            <v>SINAPI</v>
          </cell>
        </row>
        <row r="4510">
          <cell r="A4510" t="str">
            <v/>
          </cell>
          <cell r="D4510">
            <v>0</v>
          </cell>
        </row>
        <row r="4511">
          <cell r="A4511" t="str">
            <v>300802066</v>
          </cell>
          <cell r="B4511" t="str">
            <v xml:space="preserve">LAVAGEM DE TELHA CERÂMICA COM ESCOVA DE MADEIRA E SOLUÇÃO DE AGUA E CLORO PARA RETIRADA DO MOFO, INCLUINDO O TRANSPORTE HORIZONTAL A UMA DISTÂNCIA DE ATÉ 50M PARA ARMAZENAMENTO DA MESMA.  </v>
          </cell>
          <cell r="C4511" t="str">
            <v>m2</v>
          </cell>
          <cell r="D4511">
            <v>5.375</v>
          </cell>
          <cell r="E4511">
            <v>4.3</v>
          </cell>
          <cell r="F4511" t="str">
            <v>SINAPI</v>
          </cell>
        </row>
        <row r="4512">
          <cell r="A4512" t="str">
            <v/>
          </cell>
          <cell r="D4512">
            <v>0</v>
          </cell>
        </row>
        <row r="4513">
          <cell r="A4513" t="str">
            <v>300802068</v>
          </cell>
          <cell r="B4513" t="str">
            <v xml:space="preserve">EMBOÇAMENTO DA ÚLTIMA FIADA DE TELHA CERÂMICA COM ARGAMASSA DE CIMENTO,CAL HIDRATADA E AREIA SEM PENEIRAR, NO TRAÇO 1:2:9 - BEIRA E BICA  </v>
          </cell>
          <cell r="C4513" t="str">
            <v>m</v>
          </cell>
          <cell r="D4513">
            <v>4.4749999999999996</v>
          </cell>
          <cell r="E4513">
            <v>3.58</v>
          </cell>
          <cell r="F4513" t="str">
            <v>SINAPI</v>
          </cell>
        </row>
        <row r="4514">
          <cell r="A4514" t="str">
            <v/>
          </cell>
          <cell r="D4514">
            <v>0</v>
          </cell>
        </row>
        <row r="4515">
          <cell r="A4515" t="str">
            <v>300802072</v>
          </cell>
          <cell r="B4515" t="str">
            <v xml:space="preserve">COLOCAÇÃO DE TELHAS CERÂMICAS COLONIAIS COM APROVEITAMENTO DE 100% DAS TELHAS EXISTENTES, INCLUSIVE TRANSPORTE VERTICAL SEM EMBOÇAMENTO.  </v>
          </cell>
          <cell r="C4515" t="str">
            <v>m2</v>
          </cell>
          <cell r="D4515">
            <v>9.5499999999999989</v>
          </cell>
          <cell r="E4515">
            <v>7.64</v>
          </cell>
          <cell r="F4515" t="str">
            <v>SINAPI</v>
          </cell>
        </row>
        <row r="4516">
          <cell r="A4516" t="str">
            <v/>
          </cell>
          <cell r="D4516">
            <v>0</v>
          </cell>
        </row>
        <row r="4517">
          <cell r="A4517" t="str">
            <v>300802080</v>
          </cell>
          <cell r="B4517" t="str">
            <v xml:space="preserve">EXECUÇÃO DE ALGEROZ EM CONCRETO ARMADO DE 0,30X 0,05 M, INCLUINDO CONCRETO  FORMA  ARMAÇÃO E ESCORAMENTO.  </v>
          </cell>
          <cell r="C4517" t="str">
            <v>m</v>
          </cell>
          <cell r="D4517">
            <v>26.137499999999999</v>
          </cell>
          <cell r="E4517">
            <v>20.91</v>
          </cell>
          <cell r="F4517" t="str">
            <v>SINAPI</v>
          </cell>
        </row>
        <row r="4518">
          <cell r="A4518" t="str">
            <v/>
          </cell>
          <cell r="D4518">
            <v>0</v>
          </cell>
        </row>
        <row r="4519">
          <cell r="A4519" t="str">
            <v>300802090</v>
          </cell>
          <cell r="B4519" t="str">
            <v xml:space="preserve">EXECUÇÃO DE CUMEEIRA COM TELHAS CERÂMICAS TIPO COLONIAL CANAL, INCL. EMBOÇAMENTO COM ARGAMASSA DE CIMENTO, CAL HIDRATADA E AREIA SEM PENEIRAR, NO TRAÇO 1:2:9, E TRANSPORTE.  </v>
          </cell>
          <cell r="C4519" t="str">
            <v>m</v>
          </cell>
          <cell r="D4519">
            <v>8.6624999999999996</v>
          </cell>
          <cell r="E4519">
            <v>6.93</v>
          </cell>
          <cell r="F4519" t="str">
            <v>SINAPI</v>
          </cell>
        </row>
        <row r="4520">
          <cell r="A4520" t="str">
            <v/>
          </cell>
          <cell r="D4520">
            <v>0</v>
          </cell>
        </row>
        <row r="4521">
          <cell r="A4521" t="str">
            <v>300802095</v>
          </cell>
          <cell r="B4521" t="str">
            <v xml:space="preserve"> FORNECIMENTO E COLOCAÇÃO DE TELHAS CERÂMICAS COLONIAL - CANAL DE 1ª QUALIDADE, INCLUSIVE TRANSPORTE VERTICAL, SEM EMBOÇAMENTO.   </v>
          </cell>
          <cell r="C4521" t="str">
            <v>m2</v>
          </cell>
          <cell r="D4521">
            <v>21.512500000000003</v>
          </cell>
          <cell r="E4521">
            <v>17.21</v>
          </cell>
          <cell r="F4521" t="str">
            <v>SINAPI</v>
          </cell>
        </row>
        <row r="4522">
          <cell r="A4522" t="str">
            <v/>
          </cell>
          <cell r="D4522">
            <v>0</v>
          </cell>
        </row>
        <row r="4523">
          <cell r="A4523" t="str">
            <v>300803010</v>
          </cell>
          <cell r="B4523" t="str">
            <v xml:space="preserve">CALHA DE CHAPA GALVANIZADA N. 26.  </v>
          </cell>
          <cell r="C4523" t="str">
            <v>m</v>
          </cell>
          <cell r="D4523">
            <v>24.625</v>
          </cell>
          <cell r="E4523">
            <v>19.7</v>
          </cell>
          <cell r="F4523" t="str">
            <v>SINAPI</v>
          </cell>
        </row>
        <row r="4524">
          <cell r="A4524" t="str">
            <v/>
          </cell>
          <cell r="D4524">
            <v>0</v>
          </cell>
        </row>
        <row r="4525">
          <cell r="A4525" t="str">
            <v>300804010</v>
          </cell>
          <cell r="B4525" t="str">
            <v xml:space="preserve">IMPERMEABILIZACAO,EMPREGANDO ARGAMASSA DE CIMENTO E AREIA GROSSA NO TRACO 1:3 COM SIKA 1 -ESPESSURA DE 3 CM.  </v>
          </cell>
          <cell r="C4525" t="str">
            <v>m2</v>
          </cell>
          <cell r="D4525">
            <v>21.724999999999998</v>
          </cell>
          <cell r="E4525">
            <v>17.38</v>
          </cell>
          <cell r="F4525" t="str">
            <v>SINAPI</v>
          </cell>
        </row>
        <row r="4526">
          <cell r="A4526" t="str">
            <v/>
          </cell>
          <cell r="D4526">
            <v>0</v>
          </cell>
        </row>
        <row r="4527">
          <cell r="A4527" t="str">
            <v>300804020</v>
          </cell>
          <cell r="B4527" t="str">
            <v xml:space="preserve">IMPERMEABILIZACAO COM HIDROASFALTO REFORCADO COM VEU DE POLIESTER, PARA LAJES E CALHAS DE CONCRETO ARMADO.  </v>
          </cell>
          <cell r="C4527" t="str">
            <v>m2</v>
          </cell>
          <cell r="D4527">
            <v>20.25</v>
          </cell>
          <cell r="E4527">
            <v>16.2</v>
          </cell>
          <cell r="F4527" t="str">
            <v>SINAPI</v>
          </cell>
        </row>
        <row r="4528">
          <cell r="A4528" t="str">
            <v/>
          </cell>
          <cell r="D4528">
            <v>0</v>
          </cell>
        </row>
        <row r="4529">
          <cell r="A4529" t="str">
            <v>300804070</v>
          </cell>
          <cell r="B4529" t="str">
            <v xml:space="preserve">PROTEÇÃO MECÂNICA DE IMPERMEABILIZAÇÃO COM ARGAMASSA DE CIMENTO E AREIA TRAÇO 1:3, ESPESSURA DE 3 CM E ACABAMENTO ÁSPERO, INCLUINDO JUNTA DE RETRAÇÃO.  </v>
          </cell>
          <cell r="C4529" t="str">
            <v>m2</v>
          </cell>
          <cell r="D4529">
            <v>21.724999999999998</v>
          </cell>
          <cell r="E4529">
            <v>17.38</v>
          </cell>
          <cell r="F4529" t="str">
            <v>SINAPI</v>
          </cell>
        </row>
        <row r="4530">
          <cell r="A4530" t="str">
            <v/>
          </cell>
          <cell r="D4530">
            <v>0</v>
          </cell>
        </row>
        <row r="4531">
          <cell r="A4531" t="str">
            <v>300804091</v>
          </cell>
          <cell r="B4531" t="str">
            <v xml:space="preserve">IMPERMEABILIZAÇÃO DE COBERTURA PLANA, UTILIZANDO MANTA ASFÁLTICA ESTRUTURADA COM NÃO TECIDO DE POLIÉSTER, COM 3MM DE ESPESSURA SOBRE PRIMER DE TINTA BETUMINOSA.  </v>
          </cell>
          <cell r="C4531" t="str">
            <v>m2</v>
          </cell>
          <cell r="D4531">
            <v>26.299999999999997</v>
          </cell>
          <cell r="E4531">
            <v>21.04</v>
          </cell>
          <cell r="F4531" t="str">
            <v>SINAPI</v>
          </cell>
        </row>
        <row r="4532">
          <cell r="A4532" t="str">
            <v/>
          </cell>
          <cell r="D4532">
            <v>0</v>
          </cell>
        </row>
        <row r="4533">
          <cell r="A4533" t="str">
            <v>300901010</v>
          </cell>
          <cell r="B4533" t="str">
            <v xml:space="preserve">ESQUADRIA DE MADEIRA COM GRADE EM MADEIRA DE LEI E FOLHA EM COMPENSADO DE JEQUITIBA PARA PORTAS INTERNAS , INCLUSIVE ASSENTAMENTO E FERRAGENS.  </v>
          </cell>
          <cell r="C4533" t="str">
            <v>m2</v>
          </cell>
          <cell r="D4533">
            <v>140.63750000000002</v>
          </cell>
          <cell r="E4533">
            <v>112.51</v>
          </cell>
          <cell r="F4533" t="str">
            <v>SINAPI</v>
          </cell>
        </row>
        <row r="4534">
          <cell r="A4534" t="str">
            <v/>
          </cell>
          <cell r="D4534">
            <v>0</v>
          </cell>
        </row>
        <row r="4535">
          <cell r="A4535" t="str">
            <v>300901040</v>
          </cell>
          <cell r="B4535" t="str">
            <v xml:space="preserve">ESQUADRIA DE MADEIRA PARA JANELAS DE ABRIR OU CORRER, COM VENEZIANA, INCLUSIVE ASSENTAMENTO E FERRAGENS.  </v>
          </cell>
          <cell r="C4535" t="str">
            <v>m2</v>
          </cell>
          <cell r="D4535">
            <v>265.26249999999999</v>
          </cell>
          <cell r="E4535">
            <v>212.21</v>
          </cell>
          <cell r="F4535" t="str">
            <v>SINAPI</v>
          </cell>
        </row>
        <row r="4536">
          <cell r="A4536" t="str">
            <v/>
          </cell>
          <cell r="D4536">
            <v>0</v>
          </cell>
        </row>
        <row r="4537">
          <cell r="A4537" t="str">
            <v>300901069</v>
          </cell>
          <cell r="B4537" t="str">
            <v xml:space="preserve">FORNECIMENTO E COLOCAÇÃO DE GRADE DE PORTA   COMPLETA EM MADEIRA DE LEI PARA VÃO DE 0,60X2,10 M, ATÉ 0,90X2,10M , ESP= 3,00 CM , LARGURA 14 CM.  </v>
          </cell>
          <cell r="C4537" t="str">
            <v>Un</v>
          </cell>
          <cell r="D4537">
            <v>124.85</v>
          </cell>
          <cell r="E4537">
            <v>99.88</v>
          </cell>
          <cell r="F4537" t="str">
            <v>SINAPI</v>
          </cell>
        </row>
        <row r="4538">
          <cell r="A4538" t="str">
            <v/>
          </cell>
          <cell r="D4538">
            <v>0</v>
          </cell>
        </row>
        <row r="4539">
          <cell r="A4539" t="str">
            <v>300901075</v>
          </cell>
          <cell r="B4539" t="str">
            <v xml:space="preserve"> FORNECIMENTO E COLOCAÇÃO DE GRADE DE PORTA  COMPLETA DE CANTO, EM MADEIRA DE LEI COM  LARG =7,00CM , ESP = 3,00 CM, DIMENSÃO DE 0,60 X 1,60M.   </v>
          </cell>
          <cell r="C4539" t="str">
            <v>Un</v>
          </cell>
          <cell r="D4539">
            <v>55.5625</v>
          </cell>
          <cell r="E4539">
            <v>44.45</v>
          </cell>
          <cell r="F4539" t="str">
            <v>SINAPI</v>
          </cell>
        </row>
        <row r="4540">
          <cell r="A4540" t="str">
            <v/>
          </cell>
          <cell r="D4540">
            <v>0</v>
          </cell>
        </row>
        <row r="4541">
          <cell r="A4541" t="str">
            <v>300901080</v>
          </cell>
          <cell r="B4541" t="str">
            <v>FORNEC.E COLOC. DE PORTA LISA (0,60X2,10M, ESP. 3CM), EM COMPENSADO DE 1ª QUALIDADE, TIPO EIDAI "MIOLO CHEIO" OU SIMILAR, INCLUINDO: 03 (TRÊS) DOBRADIÇAS DE LATÃO CROMADO DE 3" X 2.1/2" C/ ANEL E PARAFUSOS, E FECHADURA EXT., CROMADA, EMBUTIR, TIPO CILINDR</v>
          </cell>
          <cell r="C4541" t="str">
            <v>Un</v>
          </cell>
          <cell r="D4541">
            <v>213.77500000000001</v>
          </cell>
          <cell r="E4541">
            <v>171.02</v>
          </cell>
          <cell r="F4541" t="str">
            <v>SINAPI</v>
          </cell>
        </row>
        <row r="4542">
          <cell r="A4542" t="str">
            <v/>
          </cell>
          <cell r="D4542">
            <v>0</v>
          </cell>
        </row>
        <row r="4543">
          <cell r="A4543" t="str">
            <v>300901081</v>
          </cell>
          <cell r="B4543" t="str">
            <v>FORNEC.E COLOC. DE PORTA LISA (0,70X2,10M, ESP. 3CM), EM COMPENSADO DE 1ª QUALIDADE, TIPO EIDAI "MIOLO CHEIO" OU SIMILAR, INCLUINDO: 03 (TRÊS) DOBRADIÇAS DE LATÃO CROMADO DE 3" X 2.1/2" C/ ANEL E PARAFUSOS, E FECHADURA EXT., CROMADA, EMBUTIR, TIPO CILINDR</v>
          </cell>
          <cell r="C4543" t="str">
            <v>Un</v>
          </cell>
          <cell r="D4543">
            <v>227.27499999999998</v>
          </cell>
          <cell r="E4543">
            <v>181.82</v>
          </cell>
          <cell r="F4543" t="str">
            <v>SINAPI</v>
          </cell>
        </row>
        <row r="4544">
          <cell r="A4544" t="str">
            <v/>
          </cell>
          <cell r="D4544">
            <v>0</v>
          </cell>
        </row>
        <row r="4545">
          <cell r="A4545" t="str">
            <v>300901082</v>
          </cell>
          <cell r="B4545" t="str">
            <v>FORNEC.E COLOC. DE PORTA LISA (0,80X2,10M, ESP. 3CM), EM COMPENSADO DE 1ª QUALIDADE, TIPO EIDAI "MIOLO CHEIO" OU SIMILAR, INCLUINDO: 03 (TRÊS) DOBRADIÇAS DE LATÃO CROMADO DE 3" X 2.1/2" C/ ANEL E PARAFUSOS, E FECHADURA EXT., CROMADA, EMBUTIR, TIPO CILINDR</v>
          </cell>
          <cell r="C4545" t="str">
            <v>Un</v>
          </cell>
          <cell r="D4545">
            <v>240.10000000000002</v>
          </cell>
          <cell r="E4545">
            <v>192.08</v>
          </cell>
          <cell r="F4545" t="str">
            <v>SINAPI</v>
          </cell>
        </row>
        <row r="4546">
          <cell r="A4546" t="str">
            <v/>
          </cell>
          <cell r="D4546">
            <v>0</v>
          </cell>
        </row>
        <row r="4547">
          <cell r="A4547" t="str">
            <v>300901083</v>
          </cell>
          <cell r="B4547" t="str">
            <v>FORNEC.E COLOC. DE PORTA LISA (0,90X2,10M, ESP. 3CM), EM COMPENSADO DE 1ª QUALIDADE, TIPO EIDAI "MIOLO CHEIO" OU SIMILAR, INCLUINDO: 03 (TRÊS) DOBRADIÇAS DE LATÃO CROMADO DE 3" X 2.1/2" C/ ANEL E PARAFUSOS, E FECHADURA EXT., CROMADA, EMBUTIR, TIPO CILINDR</v>
          </cell>
          <cell r="C4547" t="str">
            <v>Un</v>
          </cell>
          <cell r="D4547">
            <v>255.26250000000002</v>
          </cell>
          <cell r="E4547">
            <v>204.21</v>
          </cell>
          <cell r="F4547" t="str">
            <v>SINAPI</v>
          </cell>
        </row>
        <row r="4548">
          <cell r="A4548" t="str">
            <v/>
          </cell>
          <cell r="D4548">
            <v>0</v>
          </cell>
        </row>
        <row r="4549">
          <cell r="A4549" t="str">
            <v>300901115</v>
          </cell>
          <cell r="B4549" t="str">
            <v>FORN.E COLOC.DE PORTA LISA C/01 FOLHA EM COMPENSADO DE 1ª QUALIDADE, TIPO EIDAI "MIOLO CHEIO" OU SIMILAR, INCL. 02 DOBRADIÇAS DE LATÃO CROMADO DE 3X2.1/2" C/ANEL E PARAFUSOS, FECHADURA LIVRE-OCUPADO,DE EMBUTIR, INTERNA, LATÃO CROMADO, LA FONTE REF. 719 OU</v>
          </cell>
          <cell r="C4549" t="str">
            <v>Un</v>
          </cell>
          <cell r="D4549">
            <v>198.63749999999999</v>
          </cell>
          <cell r="E4549">
            <v>158.91</v>
          </cell>
          <cell r="F4549" t="str">
            <v>SINAPI</v>
          </cell>
        </row>
        <row r="4550">
          <cell r="A4550" t="str">
            <v/>
          </cell>
          <cell r="D4550">
            <v>0</v>
          </cell>
        </row>
        <row r="4551">
          <cell r="A4551" t="str">
            <v>300901119</v>
          </cell>
          <cell r="B4551" t="str">
            <v xml:space="preserve">FORNECIMENTO E COLOCAÇÃO DE FECHADURA EXTERNA, CROMADA,  DE EMBUTIR TIPO CILINDRO, MARCA SILVANA REF. F1001/05 - EC - CR, COM ESPELHO OVAL E MAÇANETA TIPO ALAVANCA OU SIMILAR.  </v>
          </cell>
          <cell r="C4551" t="str">
            <v>Un</v>
          </cell>
          <cell r="D4551">
            <v>41</v>
          </cell>
          <cell r="E4551">
            <v>32.799999999999997</v>
          </cell>
          <cell r="F4551" t="str">
            <v>SINAPI</v>
          </cell>
        </row>
        <row r="4552">
          <cell r="A4552" t="str">
            <v/>
          </cell>
          <cell r="D4552">
            <v>0</v>
          </cell>
        </row>
        <row r="4553">
          <cell r="A4553" t="str">
            <v>300901126</v>
          </cell>
          <cell r="B4553" t="str">
            <v xml:space="preserve">FORNECIMENTO E COLOCAÇÃO DE FECHADURA INTERNA, CROMADA, INCLUINDO ESPELHO E MAÇANETA REDONDA, MODELO 813/02-EI, FAB:STAM, OU SIMILAR.  </v>
          </cell>
          <cell r="C4553" t="str">
            <v>Un</v>
          </cell>
          <cell r="D4553">
            <v>37.274999999999999</v>
          </cell>
          <cell r="E4553">
            <v>29.82</v>
          </cell>
          <cell r="F4553" t="str">
            <v>SINAPI</v>
          </cell>
        </row>
        <row r="4554">
          <cell r="A4554" t="str">
            <v/>
          </cell>
          <cell r="D4554">
            <v>0</v>
          </cell>
        </row>
        <row r="4555">
          <cell r="A4555" t="str">
            <v>300902010</v>
          </cell>
          <cell r="B4555" t="str">
            <v xml:space="preserve">ESQUADRIA DE FERRO, TIPO BASCULANTE, COM ASSENTAMENTO.  </v>
          </cell>
          <cell r="C4555" t="str">
            <v>m2</v>
          </cell>
          <cell r="D4555">
            <v>167.36249999999998</v>
          </cell>
          <cell r="E4555">
            <v>133.88999999999999</v>
          </cell>
          <cell r="F4555" t="str">
            <v>SINAPI</v>
          </cell>
        </row>
        <row r="4556">
          <cell r="A4556" t="str">
            <v/>
          </cell>
          <cell r="D4556">
            <v>0</v>
          </cell>
        </row>
        <row r="4557">
          <cell r="A4557" t="str">
            <v>300902015</v>
          </cell>
          <cell r="B4557" t="str">
            <v xml:space="preserve">ASSENTAMENTO DE ESQUADRIA DE FERRO COM ARGAMASSA DE CIMENTO E AREIA, INCLUSIVE ACABAMENTO.  </v>
          </cell>
          <cell r="C4557" t="str">
            <v>m2</v>
          </cell>
          <cell r="D4557">
            <v>26.3125</v>
          </cell>
          <cell r="E4557">
            <v>21.05</v>
          </cell>
          <cell r="F4557" t="str">
            <v>SINAPI</v>
          </cell>
        </row>
        <row r="4558">
          <cell r="A4558" t="str">
            <v/>
          </cell>
          <cell r="D4558">
            <v>0</v>
          </cell>
        </row>
        <row r="4559">
          <cell r="A4559" t="str">
            <v>300902020</v>
          </cell>
          <cell r="B4559" t="str">
            <v xml:space="preserve">GRADE DE PROTECAO DE PORTA EM FERRO C/ VAROES DE 1/2", ESPAC=10CM E ACABAMENTO EM BARRA CHATA DE 1" X 1/4", INCLUSIVE FECHADURA DE SOBREPOR BRASIL OU SIMILAR E ASSENTAMENTO.  </v>
          </cell>
          <cell r="C4559" t="str">
            <v>m2</v>
          </cell>
          <cell r="D4559">
            <v>144.03749999999999</v>
          </cell>
          <cell r="E4559">
            <v>115.23</v>
          </cell>
          <cell r="F4559" t="str">
            <v>SINAPI</v>
          </cell>
        </row>
        <row r="4560">
          <cell r="A4560" t="str">
            <v/>
          </cell>
          <cell r="D4560">
            <v>0</v>
          </cell>
        </row>
        <row r="4561">
          <cell r="A4561" t="str">
            <v>300902022</v>
          </cell>
          <cell r="B4561" t="str">
            <v xml:space="preserve">GRADE DE PROTECAO DE JANELA EM FERRO COM VAROES DE 1/2", ESPAC=10CM E ACABAMENTO EM BARRA CHATA DE 1" X 1/4" INCLUSIVE ASSENTAMENTO.  </v>
          </cell>
          <cell r="C4561" t="str">
            <v>m2</v>
          </cell>
          <cell r="D4561">
            <v>144.03749999999999</v>
          </cell>
          <cell r="E4561">
            <v>115.23</v>
          </cell>
          <cell r="F4561" t="str">
            <v>SINAPI</v>
          </cell>
        </row>
        <row r="4562">
          <cell r="A4562" t="str">
            <v/>
          </cell>
          <cell r="D4562">
            <v>0</v>
          </cell>
        </row>
        <row r="4563">
          <cell r="A4563" t="str">
            <v>300903020</v>
          </cell>
          <cell r="B4563" t="str">
            <v xml:space="preserve">FORNECIMENTO DE ESQUADRIA DE ALUMINIO, TIPO CORRER COM BANDEIRA FIXA, COM CONTRAMARCO, INCLUSIVE ASSENTAMENTO.  </v>
          </cell>
          <cell r="C4563" t="str">
            <v>m2</v>
          </cell>
          <cell r="D4563">
            <v>295.07499999999999</v>
          </cell>
          <cell r="E4563">
            <v>236.06</v>
          </cell>
          <cell r="F4563" t="str">
            <v>SINAPI</v>
          </cell>
        </row>
        <row r="4564">
          <cell r="A4564" t="str">
            <v/>
          </cell>
          <cell r="D4564">
            <v>0</v>
          </cell>
        </row>
        <row r="4565">
          <cell r="A4565" t="str">
            <v>300903040</v>
          </cell>
          <cell r="B4565" t="str">
            <v xml:space="preserve">FORNECIMENTO DE ESQUADRIA DE ALUMINIO TIPO MAXIM-AR SEM BANDEIRA, COM CONTRAMARCO, INCLU SIVE ASSENTAMENTO.  </v>
          </cell>
          <cell r="C4565" t="str">
            <v>m2</v>
          </cell>
          <cell r="D4565">
            <v>295.07499999999999</v>
          </cell>
          <cell r="E4565">
            <v>236.06</v>
          </cell>
          <cell r="F4565" t="str">
            <v>SINAPI</v>
          </cell>
        </row>
        <row r="4566">
          <cell r="A4566" t="str">
            <v/>
          </cell>
          <cell r="D4566">
            <v>0</v>
          </cell>
        </row>
        <row r="4567">
          <cell r="A4567" t="str">
            <v>300905010</v>
          </cell>
          <cell r="B4567" t="str">
            <v xml:space="preserve">FORNECIMENTO E INSTALAÇÃO DE TELA DE AÇO GALVANIZADO, SIMPLES TORÇÃO, GALVANIZAÇÃO PESADA, SEM REVESTIMENTO EM PVC, MALHA 2"X2", FIO 12 BWG FIXADA COM ARAME GALVANIZADO FIO 14BWG.  </v>
          </cell>
          <cell r="C4567" t="str">
            <v>m2</v>
          </cell>
          <cell r="D4567">
            <v>28.125</v>
          </cell>
          <cell r="E4567">
            <v>22.5</v>
          </cell>
          <cell r="F4567" t="str">
            <v>SINAPI</v>
          </cell>
        </row>
        <row r="4568">
          <cell r="A4568" t="str">
            <v/>
          </cell>
          <cell r="D4568">
            <v>0</v>
          </cell>
        </row>
        <row r="4569">
          <cell r="A4569" t="str">
            <v>301001010</v>
          </cell>
          <cell r="B4569" t="str">
            <v xml:space="preserve">VIDRO PLANO, COMUM, LISO, TRANSPARENTE E COM 3 MM DE ESPESSURA - COLOCADO.  </v>
          </cell>
          <cell r="C4569" t="str">
            <v>m2</v>
          </cell>
          <cell r="D4569">
            <v>46.5625</v>
          </cell>
          <cell r="E4569">
            <v>37.25</v>
          </cell>
          <cell r="F4569" t="str">
            <v>SINAPI</v>
          </cell>
        </row>
        <row r="4570">
          <cell r="A4570" t="str">
            <v/>
          </cell>
          <cell r="D4570">
            <v>0</v>
          </cell>
        </row>
        <row r="4571">
          <cell r="A4571" t="str">
            <v>301001020</v>
          </cell>
          <cell r="B4571" t="str">
            <v xml:space="preserve">VIDRO PLANO, COMUM, LISO, TRANSPARENTE E COM 4 MM DE ESPESSURA - COLOCADO.  </v>
          </cell>
          <cell r="C4571" t="str">
            <v>m2</v>
          </cell>
          <cell r="D4571">
            <v>61.862500000000004</v>
          </cell>
          <cell r="E4571">
            <v>49.49</v>
          </cell>
          <cell r="F4571" t="str">
            <v>SINAPI</v>
          </cell>
        </row>
        <row r="4572">
          <cell r="A4572" t="str">
            <v/>
          </cell>
          <cell r="D4572">
            <v>0</v>
          </cell>
        </row>
        <row r="4573">
          <cell r="A4573" t="str">
            <v>301001040</v>
          </cell>
          <cell r="B4573" t="str">
            <v xml:space="preserve">VIDRO PLANO, COMUM, LISO, TRANSPARENTE E COM 6 MM DE ESPESSURA - COLOCADO.  </v>
          </cell>
          <cell r="C4573" t="str">
            <v>m2</v>
          </cell>
          <cell r="D4573">
            <v>124.97500000000001</v>
          </cell>
          <cell r="E4573">
            <v>99.98</v>
          </cell>
          <cell r="F4573" t="str">
            <v>SINAPI</v>
          </cell>
        </row>
        <row r="4574">
          <cell r="A4574" t="str">
            <v/>
          </cell>
          <cell r="D4574">
            <v>0</v>
          </cell>
        </row>
        <row r="4575">
          <cell r="A4575" t="str">
            <v>301002010</v>
          </cell>
          <cell r="B4575" t="str">
            <v xml:space="preserve">VIDRO PLANO FANTASIA EM GERAL, EXCETO CANELADO - COLOCADO.  </v>
          </cell>
          <cell r="C4575" t="str">
            <v>m2</v>
          </cell>
          <cell r="D4575">
            <v>49.675000000000004</v>
          </cell>
          <cell r="E4575">
            <v>39.74</v>
          </cell>
          <cell r="F4575" t="str">
            <v>SINAPI</v>
          </cell>
        </row>
        <row r="4576">
          <cell r="A4576" t="str">
            <v/>
          </cell>
          <cell r="D4576">
            <v>0</v>
          </cell>
        </row>
        <row r="4577">
          <cell r="A4577" t="str">
            <v>301102010</v>
          </cell>
          <cell r="B4577" t="str">
            <v xml:space="preserve">CHAPISCO COM ARGAMASSA DE CIMENTO E AREIA NO TRACO 1:3.  </v>
          </cell>
          <cell r="C4577" t="str">
            <v>m2</v>
          </cell>
          <cell r="D4577">
            <v>4.3499999999999996</v>
          </cell>
          <cell r="E4577">
            <v>3.48</v>
          </cell>
          <cell r="F4577" t="str">
            <v>SINAPI</v>
          </cell>
        </row>
        <row r="4578">
          <cell r="A4578" t="str">
            <v/>
          </cell>
          <cell r="D4578">
            <v>0</v>
          </cell>
        </row>
        <row r="4579">
          <cell r="A4579" t="str">
            <v>301103020</v>
          </cell>
          <cell r="B4579" t="str">
            <v>EMBOÇO COM ARGAMASSA DE CIMENTO, SAIBRO E AREIA NO TRAÇO 1:4:4, COM 2,0CM DE ESPESSURA.</v>
          </cell>
          <cell r="C4579" t="str">
            <v>m2</v>
          </cell>
          <cell r="D4579">
            <v>14.2</v>
          </cell>
          <cell r="E4579">
            <v>11.36</v>
          </cell>
          <cell r="F4579" t="str">
            <v>SINAPI</v>
          </cell>
        </row>
        <row r="4580">
          <cell r="A4580" t="str">
            <v/>
          </cell>
          <cell r="D4580">
            <v>0</v>
          </cell>
        </row>
        <row r="4581">
          <cell r="A4581" t="str">
            <v>301103050</v>
          </cell>
          <cell r="B4581" t="str">
            <v xml:space="preserve">EMBOCO COM ARGAMASSA DE CIMENTO E AREIA NO TRACO 1:3, COM 2,0 CM DE ESPESSURA.  </v>
          </cell>
          <cell r="C4581" t="str">
            <v>m2</v>
          </cell>
          <cell r="D4581">
            <v>14.2</v>
          </cell>
          <cell r="E4581">
            <v>11.36</v>
          </cell>
          <cell r="F4581" t="str">
            <v>SINAPI</v>
          </cell>
        </row>
        <row r="4582">
          <cell r="A4582" t="str">
            <v/>
          </cell>
          <cell r="D4582">
            <v>0</v>
          </cell>
        </row>
        <row r="4583">
          <cell r="A4583" t="str">
            <v>301103060</v>
          </cell>
          <cell r="B4583" t="str">
            <v xml:space="preserve">EMBOCO COM ARGAMASSA DE CIMENTO E AREIA NO TRACO 1:4, COM 2,0 CM DE ESPESSURA.  </v>
          </cell>
          <cell r="C4583" t="str">
            <v>m2</v>
          </cell>
          <cell r="D4583">
            <v>15.8125</v>
          </cell>
          <cell r="E4583">
            <v>12.65</v>
          </cell>
          <cell r="F4583" t="str">
            <v>SINAPI</v>
          </cell>
        </row>
        <row r="4584">
          <cell r="A4584" t="str">
            <v/>
          </cell>
          <cell r="D4584">
            <v>0</v>
          </cell>
        </row>
        <row r="4585">
          <cell r="A4585" t="str">
            <v>301103062</v>
          </cell>
          <cell r="B4585" t="str">
            <v xml:space="preserve">EMBOÇO COM ARGAMASSA DE CIMENTO, CAL HIDRATADA  E AREIA NO TRAÇO 1:2:6, COM 20 MM  DE ESPESSURA  </v>
          </cell>
          <cell r="C4585" t="str">
            <v>m2</v>
          </cell>
          <cell r="D4585">
            <v>15.1875</v>
          </cell>
          <cell r="E4585">
            <v>12.15</v>
          </cell>
          <cell r="F4585" t="str">
            <v>SINAPI</v>
          </cell>
        </row>
        <row r="4586">
          <cell r="A4586" t="str">
            <v/>
          </cell>
          <cell r="D4586">
            <v>0</v>
          </cell>
        </row>
        <row r="4587">
          <cell r="A4587" t="str">
            <v>301105010</v>
          </cell>
          <cell r="B4587" t="str">
            <v xml:space="preserve">REVESTIMENTO COM ARGAMASSA DE CIMENTO E AREIA NO TRACO 1:3, COM 2,0 CM DE ESPESSURA.  </v>
          </cell>
          <cell r="C4587" t="str">
            <v>m2</v>
          </cell>
          <cell r="D4587">
            <v>18.524999999999999</v>
          </cell>
          <cell r="E4587">
            <v>14.82</v>
          </cell>
          <cell r="F4587" t="str">
            <v>SINAPI</v>
          </cell>
        </row>
        <row r="4588">
          <cell r="A4588" t="str">
            <v/>
          </cell>
          <cell r="D4588">
            <v>0</v>
          </cell>
        </row>
        <row r="4589">
          <cell r="A4589" t="str">
            <v>301105025</v>
          </cell>
          <cell r="B4589" t="str">
            <v xml:space="preserve">REVESTIMENTO COM ARGAMASSA DE CIMENTO E AREIA NO TRACO 1:6 COM 2,0 CM DE ESPESSURA.  </v>
          </cell>
          <cell r="C4589" t="str">
            <v>m2</v>
          </cell>
          <cell r="D4589">
            <v>17.4375</v>
          </cell>
          <cell r="E4589">
            <v>13.95</v>
          </cell>
          <cell r="F4589" t="str">
            <v>SINAPI</v>
          </cell>
        </row>
        <row r="4590">
          <cell r="A4590" t="str">
            <v/>
          </cell>
          <cell r="D4590">
            <v>0</v>
          </cell>
        </row>
        <row r="4591">
          <cell r="A4591" t="str">
            <v>301105026</v>
          </cell>
          <cell r="B4591" t="str">
            <v xml:space="preserve">REVESTIMENTO COM ARGAMASSA DE CIMENTO E AREIA NO TRAÇO 1:6 COM 2,5CM DE ESPESSURA  </v>
          </cell>
          <cell r="C4591" t="str">
            <v>m2</v>
          </cell>
          <cell r="D4591">
            <v>17.4375</v>
          </cell>
          <cell r="E4591">
            <v>13.95</v>
          </cell>
          <cell r="F4591" t="str">
            <v>SINAPI</v>
          </cell>
        </row>
        <row r="4592">
          <cell r="A4592" t="str">
            <v/>
          </cell>
          <cell r="D4592">
            <v>0</v>
          </cell>
        </row>
        <row r="4593">
          <cell r="A4593" t="str">
            <v>301105028</v>
          </cell>
          <cell r="B4593" t="str">
            <v xml:space="preserve">REVESTIMENTO COM ARGAMASSA DE CIMENTO, CAL HIDRATADA E AREIA TRAÇO 1:2:8, COM 20 MM DE ESPESSURA  </v>
          </cell>
          <cell r="C4593" t="str">
            <v>m2</v>
          </cell>
          <cell r="D4593">
            <v>16.175000000000001</v>
          </cell>
          <cell r="E4593">
            <v>12.94</v>
          </cell>
          <cell r="F4593" t="str">
            <v>SINAPI</v>
          </cell>
        </row>
        <row r="4594">
          <cell r="A4594" t="str">
            <v/>
          </cell>
          <cell r="D4594">
            <v>0</v>
          </cell>
        </row>
        <row r="4595">
          <cell r="A4595" t="str">
            <v>301105030</v>
          </cell>
          <cell r="B4595" t="str">
            <v xml:space="preserve">REVESTIMENTO COM ARGAMASSA DE CIMENTO, SAIBRO E AREIA NO TRACO 1:4:4 , COM 2,0 CM DE ESPESSURA.  </v>
          </cell>
          <cell r="C4595" t="str">
            <v>m2</v>
          </cell>
          <cell r="D4595">
            <v>16.200000000000003</v>
          </cell>
          <cell r="E4595">
            <v>12.96</v>
          </cell>
          <cell r="F4595" t="str">
            <v>SINAPI</v>
          </cell>
        </row>
        <row r="4596">
          <cell r="A4596" t="str">
            <v/>
          </cell>
          <cell r="D4596">
            <v>0</v>
          </cell>
        </row>
        <row r="4597">
          <cell r="A4597" t="str">
            <v>301106005</v>
          </cell>
          <cell r="B4597" t="str">
            <v xml:space="preserve">REVESTIMENTO DE AZULEJOS BRANCOS , CLASSE A , ASSENTADOS COM PASTA DE CIMENTO, SOBRE EMBOCO PRONTO.  </v>
          </cell>
          <cell r="C4597" t="str">
            <v>m2</v>
          </cell>
          <cell r="D4597">
            <v>53.625</v>
          </cell>
          <cell r="E4597">
            <v>42.9</v>
          </cell>
          <cell r="F4597" t="str">
            <v>SINAPI</v>
          </cell>
        </row>
        <row r="4598">
          <cell r="A4598" t="str">
            <v/>
          </cell>
          <cell r="D4598">
            <v>0</v>
          </cell>
        </row>
        <row r="4599">
          <cell r="A4599" t="str">
            <v>301106025</v>
          </cell>
          <cell r="B4599" t="str">
            <v xml:space="preserve">REVESTIMENTO DE AZULEJOS BRANCOS , CLASSE A, ASSENTADOS COM PASTA DE CIMENTO , INCLUSIVE EMBOCO COM ARGAMASSA DE CIMENTO, SAIBRO E AREIA, NO TRACO 1:4:4.  </v>
          </cell>
          <cell r="C4599" t="str">
            <v>m2</v>
          </cell>
          <cell r="D4599">
            <v>67.825000000000003</v>
          </cell>
          <cell r="E4599">
            <v>54.26</v>
          </cell>
          <cell r="F4599" t="str">
            <v>SINAPI</v>
          </cell>
        </row>
        <row r="4600">
          <cell r="A4600" t="str">
            <v/>
          </cell>
          <cell r="D4600">
            <v>0</v>
          </cell>
        </row>
        <row r="4601">
          <cell r="A4601" t="str">
            <v>301106050</v>
          </cell>
          <cell r="B4601" t="str">
            <v xml:space="preserve">REVESTIMENTO DE AZULEJOS BRANCOS, CLASSE A ASSENTADOS COM ARGAMASSA PRE-FABRICADA DE CIMENTO COLANTE, INCLUSIVE REJUNTE, SOBRE EMBOCO PRONTO.  </v>
          </cell>
          <cell r="C4601" t="str">
            <v>m2</v>
          </cell>
          <cell r="D4601">
            <v>32.087500000000006</v>
          </cell>
          <cell r="E4601">
            <v>25.67</v>
          </cell>
          <cell r="F4601" t="str">
            <v>SINAPI</v>
          </cell>
        </row>
        <row r="4602">
          <cell r="A4602" t="str">
            <v/>
          </cell>
          <cell r="D4602">
            <v>0</v>
          </cell>
        </row>
        <row r="4603">
          <cell r="A4603" t="str">
            <v>301201025</v>
          </cell>
          <cell r="B4603" t="str">
            <v xml:space="preserve">FORNECIMENTO E INSTALAÇÃO DE FORRO DE GESSO EM PLACAS, SUSPENSO POR ARAME GALVANIZADO Nº18, EM ESTRUTURA DE MADEIRA DE COBERTA.  </v>
          </cell>
          <cell r="C4603" t="str">
            <v>m2</v>
          </cell>
          <cell r="D4603">
            <v>15</v>
          </cell>
          <cell r="E4603">
            <v>12</v>
          </cell>
          <cell r="F4603" t="str">
            <v>SINAPI</v>
          </cell>
        </row>
        <row r="4604">
          <cell r="A4604" t="str">
            <v/>
          </cell>
          <cell r="D4604">
            <v>0</v>
          </cell>
        </row>
        <row r="4605">
          <cell r="A4605" t="str">
            <v>301203011</v>
          </cell>
          <cell r="B4605" t="str">
            <v xml:space="preserve">FORNECIMENTO E INSTALAÇÃO DE FORRO DE PVC COM RÉGUAS DE 100X6000MM, ENCAIXADOS ENTRE SI E FIXADOS COM ESTRUTURA AUXILIAR GALVANIZADA E ARAME GALVANIZADO, INCLUINDO ARREMATE EM PVC.  </v>
          </cell>
          <cell r="C4605" t="str">
            <v>m2</v>
          </cell>
          <cell r="D4605">
            <v>33.524999999999999</v>
          </cell>
          <cell r="E4605">
            <v>26.82</v>
          </cell>
          <cell r="F4605" t="str">
            <v>SINAPI</v>
          </cell>
        </row>
        <row r="4606">
          <cell r="A4606" t="str">
            <v/>
          </cell>
          <cell r="D4606">
            <v>0</v>
          </cell>
        </row>
        <row r="4607">
          <cell r="A4607" t="str">
            <v>301203013</v>
          </cell>
          <cell r="B4607" t="str">
            <v xml:space="preserve">FORNECIMENTO E INSTALAÇÃO DE FORRO DE PVC COM RÉGUAS DE 200MM DE LARGURA ENCAIXADOS ENTRE SI E FIXADOS COM ESTRUTURA AUXILIAR GALVANIZADA E ARAME GALVANIZADO, INCLUINDO ARREMATE PARA FORRO EM PVC.  </v>
          </cell>
          <cell r="C4607" t="str">
            <v>m2</v>
          </cell>
          <cell r="D4607">
            <v>33.224999999999994</v>
          </cell>
          <cell r="E4607">
            <v>26.58</v>
          </cell>
          <cell r="F4607" t="str">
            <v>SINAPI</v>
          </cell>
        </row>
        <row r="4608">
          <cell r="A4608" t="str">
            <v/>
          </cell>
          <cell r="D4608">
            <v>0</v>
          </cell>
        </row>
        <row r="4609">
          <cell r="A4609" t="str">
            <v>301301010</v>
          </cell>
          <cell r="B4609" t="str">
            <v xml:space="preserve">LASTRO DE PISO COM 10,0 CM DE ESPESSURA EM CONCRETO 1:4:8.  </v>
          </cell>
          <cell r="C4609" t="str">
            <v>m2</v>
          </cell>
          <cell r="D4609">
            <v>37.325000000000003</v>
          </cell>
          <cell r="E4609">
            <v>29.86</v>
          </cell>
          <cell r="F4609" t="str">
            <v>SINAPI</v>
          </cell>
        </row>
        <row r="4610">
          <cell r="A4610" t="str">
            <v/>
          </cell>
          <cell r="D4610">
            <v>0</v>
          </cell>
        </row>
        <row r="4611">
          <cell r="A4611" t="str">
            <v>301301030</v>
          </cell>
          <cell r="B4611" t="str">
            <v xml:space="preserve">LASTRO DE PISO COM 5,0 CM DE ESPESSURA EM CONCRETO 1:4:8.  </v>
          </cell>
          <cell r="C4611" t="str">
            <v>m2</v>
          </cell>
          <cell r="D4611">
            <v>20.087499999999999</v>
          </cell>
          <cell r="E4611">
            <v>16.07</v>
          </cell>
          <cell r="F4611" t="str">
            <v>SINAPI</v>
          </cell>
        </row>
        <row r="4612">
          <cell r="A4612" t="str">
            <v/>
          </cell>
          <cell r="D4612">
            <v>0</v>
          </cell>
        </row>
        <row r="4613">
          <cell r="A4613" t="str">
            <v>301301040</v>
          </cell>
          <cell r="B4613" t="str">
            <v xml:space="preserve">LASTRO DE PISO , COM A UTILIZACAO DE ADITIVO IMPERMEABILIZANTE - SIKA 1, COM 5,0 CM DE ESPESSURA EM CONCRETO 1:4:8.  </v>
          </cell>
          <cell r="C4613" t="str">
            <v>m2</v>
          </cell>
          <cell r="D4613">
            <v>23.5625</v>
          </cell>
          <cell r="E4613">
            <v>18.850000000000001</v>
          </cell>
          <cell r="F4613" t="str">
            <v>SINAPI</v>
          </cell>
        </row>
        <row r="4614">
          <cell r="A4614" t="str">
            <v/>
          </cell>
          <cell r="D4614">
            <v>0</v>
          </cell>
        </row>
        <row r="4615">
          <cell r="A4615" t="str">
            <v>301303010</v>
          </cell>
          <cell r="B4615" t="str">
            <v xml:space="preserve">PISO CIMENTADO COM ARGAMASSA DE CIMENTO E AREIA NO TRACO 1:3, COM 2,0 CM DE ESPESSURA, E COM ACABAMENTO LISO.  </v>
          </cell>
          <cell r="C4615" t="str">
            <v>m2</v>
          </cell>
          <cell r="D4615">
            <v>20.237500000000001</v>
          </cell>
          <cell r="E4615">
            <v>16.190000000000001</v>
          </cell>
          <cell r="F4615" t="str">
            <v>SINAPI</v>
          </cell>
        </row>
        <row r="4616">
          <cell r="A4616" t="str">
            <v/>
          </cell>
          <cell r="D4616">
            <v>0</v>
          </cell>
        </row>
        <row r="4617">
          <cell r="A4617" t="str">
            <v>301303040</v>
          </cell>
          <cell r="B4617" t="str">
            <v xml:space="preserve">PISO CIMENTADO COM ARGAMASSA DE CIMENTO E AREIA NO TRACO 1:4 , COM 1,5 CM DE ESPESSURA E COM ACABAMENTO LISO.  </v>
          </cell>
          <cell r="C4617" t="str">
            <v>m2</v>
          </cell>
          <cell r="D4617">
            <v>18.100000000000001</v>
          </cell>
          <cell r="E4617">
            <v>14.48</v>
          </cell>
          <cell r="F4617" t="str">
            <v>SINAPI</v>
          </cell>
        </row>
        <row r="4618">
          <cell r="A4618" t="str">
            <v/>
          </cell>
          <cell r="D4618">
            <v>0</v>
          </cell>
        </row>
        <row r="4619">
          <cell r="A4619" t="str">
            <v>301303070</v>
          </cell>
          <cell r="B4619" t="str">
            <v xml:space="preserve"> PISO EM LENCOL DE GRANITO ARTIFICIAL ( MARMORITE ) COM JUNTAS DE VIDRO, FORMANDO QUADROS DE 1,0 X 1,0 M, NA COR CINZA. (OBS. DA SE: PREÇO INCLUSIVE COM REGULARIZAÇÃO)   </v>
          </cell>
          <cell r="C4619" t="str">
            <v>m2</v>
          </cell>
          <cell r="D4619">
            <v>50.762500000000003</v>
          </cell>
          <cell r="E4619">
            <v>40.61</v>
          </cell>
          <cell r="F4619" t="str">
            <v>SINAPI</v>
          </cell>
        </row>
        <row r="4620">
          <cell r="A4620" t="str">
            <v/>
          </cell>
          <cell r="D4620">
            <v>0</v>
          </cell>
        </row>
        <row r="4621">
          <cell r="A4621" t="str">
            <v>301303100</v>
          </cell>
          <cell r="B4621" t="str">
            <v xml:space="preserve">PISO EM LENCOL DE GRANITO ARTIFICIAL ( MARMORITE ) COM JUNTAS DE PLASTICO , FORMANDO QUADROS DE 1,0 X 1,0 M, NA COR CINZA. (OBS. DA SE: PREÇO INCLUSIVE COM REGULARIZAÇÃO)  </v>
          </cell>
          <cell r="C4621" t="str">
            <v>m</v>
          </cell>
          <cell r="D4621">
            <v>51.924999999999997</v>
          </cell>
          <cell r="E4621">
            <v>41.54</v>
          </cell>
          <cell r="F4621" t="str">
            <v>SINAPI</v>
          </cell>
        </row>
        <row r="4622">
          <cell r="A4622" t="str">
            <v/>
          </cell>
          <cell r="D4622">
            <v>0</v>
          </cell>
        </row>
        <row r="4623">
          <cell r="A4623" t="str">
            <v>301402030</v>
          </cell>
          <cell r="B4623" t="str">
            <v xml:space="preserve">SOLEIRA DE GRANITO ARTIFICIAL (MARMORITE) COM 15 CM DE LARGURA, NA COR CINZA.  </v>
          </cell>
          <cell r="C4623" t="str">
            <v>m</v>
          </cell>
          <cell r="D4623">
            <v>15.3</v>
          </cell>
          <cell r="E4623">
            <v>12.24</v>
          </cell>
          <cell r="F4623" t="str">
            <v>SINAPI</v>
          </cell>
        </row>
        <row r="4624">
          <cell r="A4624" t="str">
            <v/>
          </cell>
          <cell r="D4624">
            <v>0</v>
          </cell>
        </row>
        <row r="4625">
          <cell r="A4625" t="str">
            <v>301603010</v>
          </cell>
          <cell r="B4625" t="str">
            <v xml:space="preserve"> PINTURA LATEX EM PAREDES INTERNAS, CORALAR OU SIMILAR, DUAS DEMAOS, SEM MASSA CORRIDA,INCLUSIVE APLICACAO DE UMA DEMAO DE LIQUIDO SELADOR DE PAREDE.   </v>
          </cell>
          <cell r="C4625" t="str">
            <v>m2</v>
          </cell>
          <cell r="D4625">
            <v>8.0749999999999993</v>
          </cell>
          <cell r="E4625">
            <v>6.46</v>
          </cell>
          <cell r="F4625" t="str">
            <v>SINAPI</v>
          </cell>
        </row>
        <row r="4626">
          <cell r="A4626" t="str">
            <v/>
          </cell>
          <cell r="D4626">
            <v>0</v>
          </cell>
        </row>
        <row r="4627">
          <cell r="A4627" t="str">
            <v>301603011</v>
          </cell>
          <cell r="B4627" t="str">
            <v xml:space="preserve">PINTURA LATÉX EM PAREDES INTERNAS, CORALAR OU SIMILAR - DUAS DEMÃOS - SEM MASSA CORRIDA,SEM APLICAÇÃO DE LÍQUIDO SELADOR PARA PAREDE .  </v>
          </cell>
          <cell r="C4627" t="str">
            <v>m2</v>
          </cell>
          <cell r="D4627">
            <v>4.55</v>
          </cell>
          <cell r="E4627">
            <v>3.64</v>
          </cell>
          <cell r="F4627" t="str">
            <v>SINAPI</v>
          </cell>
        </row>
        <row r="4628">
          <cell r="A4628" t="str">
            <v/>
          </cell>
          <cell r="D4628">
            <v>0</v>
          </cell>
        </row>
        <row r="4629">
          <cell r="A4629" t="str">
            <v>301603032</v>
          </cell>
          <cell r="B4629" t="str">
            <v xml:space="preserve">PINTURA LATÉX EM PAREDES EXTERNAS, CORALMUR OU SIMILAR - DUAS DEMÃOS - SEM MASSA  ACRÍLICA,SEM APLICAÇÃO DE FUNDO PREPARADOR.  </v>
          </cell>
          <cell r="C4629" t="str">
            <v>m2</v>
          </cell>
          <cell r="D4629">
            <v>6.1624999999999996</v>
          </cell>
          <cell r="E4629">
            <v>4.93</v>
          </cell>
          <cell r="F4629" t="str">
            <v>SINAPI</v>
          </cell>
        </row>
        <row r="4630">
          <cell r="A4630" t="str">
            <v/>
          </cell>
          <cell r="D4630">
            <v>0</v>
          </cell>
        </row>
        <row r="4631">
          <cell r="A4631" t="str">
            <v>301604030</v>
          </cell>
          <cell r="B4631" t="str">
            <v xml:space="preserve">PINTURA A OLEO EM PAREDES INTERNAS, DUAS DEMAOS, COM EMASSAMENTO, INCLUSIVE APLICACAO DE LIQUIDO PREPARADOR.  </v>
          </cell>
          <cell r="C4631" t="str">
            <v>m2</v>
          </cell>
          <cell r="D4631">
            <v>18.899999999999999</v>
          </cell>
          <cell r="E4631">
            <v>15.12</v>
          </cell>
          <cell r="F4631" t="str">
            <v>SINAPI</v>
          </cell>
        </row>
        <row r="4632">
          <cell r="A4632" t="str">
            <v/>
          </cell>
          <cell r="D4632">
            <v>0</v>
          </cell>
        </row>
        <row r="4633">
          <cell r="A4633" t="str">
            <v>301604050</v>
          </cell>
          <cell r="B4633" t="str">
            <v xml:space="preserve">PINTURA A OLEO EM ESQUADRIAS DE MADEIRA, DUAS DEMAOS, COM APARELHAMENTO E SEM EMASSAMENTO, INCLUSIVE APLICACAO DE FUNDO SINTETICO NIVELADOR BRANCO FOSCO, UMA DEMAO.  </v>
          </cell>
          <cell r="C4633" t="str">
            <v>m2</v>
          </cell>
          <cell r="D4633">
            <v>11.174999999999999</v>
          </cell>
          <cell r="E4633">
            <v>8.94</v>
          </cell>
          <cell r="F4633" t="str">
            <v>SINAPI</v>
          </cell>
        </row>
        <row r="4634">
          <cell r="A4634" t="str">
            <v/>
          </cell>
          <cell r="D4634">
            <v>0</v>
          </cell>
        </row>
        <row r="4635">
          <cell r="A4635" t="str">
            <v>301604051</v>
          </cell>
          <cell r="B4635" t="str">
            <v xml:space="preserve">PINTURA A ÓLEO EM ESQUADRIAS DE MADEIRA, DUAS DEMÃOS, COM APARELHAMENTO, SEM EMASSAMENTO E SEM APLICAÇÃO DE FUNDO BRANCO FOSCO. INCLUSO LIXAMENTO.   </v>
          </cell>
          <cell r="C4635" t="str">
            <v>m2</v>
          </cell>
          <cell r="D4635">
            <v>6.375</v>
          </cell>
          <cell r="E4635">
            <v>5.0999999999999996</v>
          </cell>
          <cell r="F4635" t="str">
            <v>SINAPI</v>
          </cell>
        </row>
        <row r="4636">
          <cell r="A4636" t="str">
            <v/>
          </cell>
          <cell r="D4636">
            <v>0</v>
          </cell>
        </row>
        <row r="4637">
          <cell r="A4637" t="str">
            <v>301604090</v>
          </cell>
          <cell r="B4637" t="str">
            <v xml:space="preserve">PINTURA COM ESMALTE SINTETICO EM ESQUADRIA DE FERRO, DUAS DEMAOS, SEM RASPAGEM E SEM APARELHAMENTO.  </v>
          </cell>
          <cell r="C4637" t="str">
            <v>m2</v>
          </cell>
          <cell r="D4637">
            <v>9.2000000000000011</v>
          </cell>
          <cell r="E4637">
            <v>7.36</v>
          </cell>
          <cell r="F4637" t="str">
            <v>SINAPI</v>
          </cell>
        </row>
        <row r="4638">
          <cell r="A4638" t="str">
            <v/>
          </cell>
          <cell r="D4638">
            <v>0</v>
          </cell>
        </row>
        <row r="4639">
          <cell r="A4639" t="str">
            <v>301605050</v>
          </cell>
          <cell r="B4639" t="str">
            <v xml:space="preserve">PINTURA PARA TRATAMENTO EM MADEIRA COM IMUNIZANTE,TIPO PENETROL CUPIM,DA VEDACIT OU SIMILAR, DUAS DEMAOS.  </v>
          </cell>
          <cell r="C4639" t="str">
            <v>m2</v>
          </cell>
          <cell r="D4639">
            <v>9.65</v>
          </cell>
          <cell r="E4639">
            <v>7.72</v>
          </cell>
          <cell r="F4639" t="str">
            <v>SINAPI</v>
          </cell>
        </row>
        <row r="4640">
          <cell r="A4640" t="str">
            <v/>
          </cell>
          <cell r="D4640">
            <v>0</v>
          </cell>
        </row>
        <row r="4641">
          <cell r="A4641" t="str">
            <v>301701114</v>
          </cell>
          <cell r="B464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641" t="str">
            <v>m</v>
          </cell>
          <cell r="D4641">
            <v>47.325000000000003</v>
          </cell>
          <cell r="E4641">
            <v>37.86</v>
          </cell>
          <cell r="F4641" t="str">
            <v>SINAPI</v>
          </cell>
        </row>
        <row r="4642">
          <cell r="A4642" t="str">
            <v/>
          </cell>
          <cell r="D4642">
            <v>0</v>
          </cell>
        </row>
        <row r="4643">
          <cell r="A4643" t="str">
            <v>301701120</v>
          </cell>
          <cell r="B4643" t="str">
            <v xml:space="preserve">PASSEIO EM LAJOTA DE CONCRETO 50 X 50, APLICADO SOBRE LASTRO DE CONCRETO 1:4:8 DE 5 CM DE ESPESSURA, INCLUSIVE EXECUCAO DO LASTRO.  </v>
          </cell>
          <cell r="C4643" t="str">
            <v>m2</v>
          </cell>
          <cell r="D4643">
            <v>52.774999999999999</v>
          </cell>
          <cell r="E4643">
            <v>42.22</v>
          </cell>
          <cell r="F4643" t="str">
            <v>SINAPI</v>
          </cell>
        </row>
        <row r="4644">
          <cell r="A4644" t="str">
            <v/>
          </cell>
          <cell r="D4644">
            <v>0</v>
          </cell>
        </row>
        <row r="4645">
          <cell r="A4645" t="str">
            <v>301701170</v>
          </cell>
          <cell r="B4645" t="str">
            <v xml:space="preserve">FORNECIMENTO E EXECUÇÃO DE PISO TÁTIL, DIMENSÕES 0,50X0,50M COM ESP.3CM, ASSENTADA COM ARGAMASSA DE CIMENTO E AREIA 1:6 (ESP:2,5CM) E REJUNTADA COM ARGAMASSA DE CIMENTO E AREIA 1:4, SOBRE LASTRO DE CONCRETO PRONTO.  </v>
          </cell>
          <cell r="C4645" t="str">
            <v>m2</v>
          </cell>
          <cell r="D4645">
            <v>34.474999999999994</v>
          </cell>
          <cell r="E4645">
            <v>27.58</v>
          </cell>
          <cell r="F4645" t="str">
            <v>SINAPI</v>
          </cell>
        </row>
        <row r="4646">
          <cell r="A4646" t="str">
            <v/>
          </cell>
          <cell r="D4646">
            <v>0</v>
          </cell>
        </row>
        <row r="4647">
          <cell r="A4647" t="str">
            <v>301702010</v>
          </cell>
          <cell r="B4647" t="str">
            <v xml:space="preserve">FORNECIMENTO DE BARRO DE JARDIM (POSTO OBRA NA PRACA DO RECIFE).  </v>
          </cell>
          <cell r="C4647" t="str">
            <v>m3</v>
          </cell>
          <cell r="D4647">
            <v>32.5</v>
          </cell>
          <cell r="E4647">
            <v>26</v>
          </cell>
          <cell r="F4647" t="str">
            <v>SINAPI</v>
          </cell>
        </row>
        <row r="4648">
          <cell r="A4648" t="str">
            <v/>
          </cell>
          <cell r="D4648">
            <v>0</v>
          </cell>
        </row>
        <row r="4649">
          <cell r="A4649" t="str">
            <v>301703040</v>
          </cell>
          <cell r="B4649" t="str">
            <v xml:space="preserve">FORNECIMENTO E PLANTIO DE GRAMA INGLESA (STENOTAPHUM).  </v>
          </cell>
          <cell r="C4649" t="str">
            <v>m2</v>
          </cell>
          <cell r="D4649">
            <v>7.5625</v>
          </cell>
          <cell r="E4649">
            <v>6.05</v>
          </cell>
          <cell r="F4649" t="str">
            <v>SINAPI</v>
          </cell>
        </row>
        <row r="4650">
          <cell r="A4650" t="str">
            <v/>
          </cell>
          <cell r="D4650">
            <v>0</v>
          </cell>
        </row>
        <row r="4651">
          <cell r="A4651" t="str">
            <v>301703150</v>
          </cell>
          <cell r="B4651" t="str">
            <v xml:space="preserve">FORNECIMENTO E PLANTIO DE COQUEIRO (ALTURA DO FUSTE DE 0,60 M),INCLUINDO A PREPARACAO DE COVA DE 40,0 X 40,0 X 40,0 CM, COM BARRO DE JARDIM E ESTRUME BOVINO CURTIDO.  </v>
          </cell>
          <cell r="C4651" t="str">
            <v>UD</v>
          </cell>
          <cell r="D4651">
            <v>10.0375</v>
          </cell>
          <cell r="E4651">
            <v>8.0299999999999994</v>
          </cell>
          <cell r="F4651" t="str">
            <v>SINAPI</v>
          </cell>
        </row>
        <row r="4652">
          <cell r="A4652" t="str">
            <v/>
          </cell>
          <cell r="D4652">
            <v>0</v>
          </cell>
        </row>
        <row r="4653">
          <cell r="A4653" t="str">
            <v>301708020</v>
          </cell>
          <cell r="B4653" t="str">
            <v xml:space="preserve">FORNECIMENTO E ASSENTAMENTO DE CAIXA PRE-MOLDADA PARA AR CONDICIONADO, CAPACIDADE 10000/ 12000 BTU, TIPO PADRAO (ABERTA).  </v>
          </cell>
          <cell r="C4653" t="str">
            <v>Un</v>
          </cell>
          <cell r="D4653">
            <v>78.674999999999997</v>
          </cell>
          <cell r="E4653">
            <v>62.94</v>
          </cell>
          <cell r="F4653" t="str">
            <v>SINAPI</v>
          </cell>
        </row>
        <row r="4654">
          <cell r="A4654" t="str">
            <v/>
          </cell>
          <cell r="D4654">
            <v>0</v>
          </cell>
        </row>
        <row r="4655">
          <cell r="A4655" t="str">
            <v>301708030</v>
          </cell>
          <cell r="B4655" t="str">
            <v xml:space="preserve">FORNECIMENTO E ASSENTAMENTO DE CAIXA PRE-MOLDADA PARA AR CONDICIONADO, CAPACIDADE 21000 BTU TIPO PADRAO (ABERTA).  </v>
          </cell>
          <cell r="C4655" t="str">
            <v>Un</v>
          </cell>
          <cell r="D4655">
            <v>128.67500000000001</v>
          </cell>
          <cell r="E4655">
            <v>102.94</v>
          </cell>
          <cell r="F4655" t="str">
            <v>SINAPI</v>
          </cell>
        </row>
        <row r="4656">
          <cell r="A4656" t="str">
            <v/>
          </cell>
          <cell r="D4656">
            <v>0</v>
          </cell>
        </row>
        <row r="4657">
          <cell r="A4657" t="str">
            <v>301802030</v>
          </cell>
          <cell r="B4657" t="str">
            <v xml:space="preserve">POSTE DE CONCRETO SECCAO DUPLO T, 200/8, COM ENGASTAMENTO DIRETO NO SOLO DE 1,40 M, INCLUSIVE COLOCACAO.  </v>
          </cell>
          <cell r="C4657" t="str">
            <v>Un</v>
          </cell>
          <cell r="D4657">
            <v>422.57499999999999</v>
          </cell>
          <cell r="E4657">
            <v>338.06</v>
          </cell>
          <cell r="F4657" t="str">
            <v>SINAPI</v>
          </cell>
        </row>
        <row r="4658">
          <cell r="A4658" t="str">
            <v/>
          </cell>
          <cell r="D4658">
            <v>0</v>
          </cell>
        </row>
        <row r="4659">
          <cell r="A4659" t="str">
            <v>301803010</v>
          </cell>
          <cell r="B4659" t="str">
            <v xml:space="preserve">ESTRUTURA SECUNDARIA B1 COMPLETA, INCLUSIVE FIXACAO.  </v>
          </cell>
          <cell r="C4659" t="str">
            <v>Un</v>
          </cell>
          <cell r="D4659">
            <v>50.337500000000006</v>
          </cell>
          <cell r="E4659">
            <v>40.270000000000003</v>
          </cell>
          <cell r="F4659" t="str">
            <v>SINAPI</v>
          </cell>
        </row>
        <row r="4660">
          <cell r="A4660" t="str">
            <v/>
          </cell>
          <cell r="D4660">
            <v>0</v>
          </cell>
        </row>
        <row r="4661">
          <cell r="A4661" t="str">
            <v>301807080</v>
          </cell>
          <cell r="B4661" t="str">
            <v xml:space="preserve">JOGO DE BUCHA E ARRUELA DE ALUMINIO DE 4 POL. INCLUSIVE FIXACAO.  </v>
          </cell>
          <cell r="C4661" t="str">
            <v>Cj</v>
          </cell>
          <cell r="D4661">
            <v>11.862500000000001</v>
          </cell>
          <cell r="E4661">
            <v>9.49</v>
          </cell>
          <cell r="F4661" t="str">
            <v>SINAPI</v>
          </cell>
        </row>
        <row r="4662">
          <cell r="A4662" t="str">
            <v/>
          </cell>
          <cell r="D4662">
            <v>0</v>
          </cell>
        </row>
        <row r="4663">
          <cell r="A4663" t="str">
            <v>301809030</v>
          </cell>
          <cell r="B4663" t="str">
            <v xml:space="preserve">FORNECIMENTO E ASSENTAMENTO DE CAIXA PARA MEDICAO TRIFASICA E CAIXA PARA DISJUNTOR TRI-FASICO DE POLICARBONATO E NORYL CINZA, INCLUSIVE BUCHAS PLASTICAS E PARAFUSOS PARA INSTALACAO DAS CAIXAS EM PAREDE (PADRAO CELPE) SEM DISJUNTOR.  </v>
          </cell>
          <cell r="C4663" t="str">
            <v>UD</v>
          </cell>
          <cell r="D4663">
            <v>158.625</v>
          </cell>
          <cell r="E4663">
            <v>126.9</v>
          </cell>
          <cell r="F4663" t="str">
            <v>SINAPI</v>
          </cell>
        </row>
        <row r="4664">
          <cell r="A4664" t="str">
            <v/>
          </cell>
          <cell r="D4664">
            <v>0</v>
          </cell>
        </row>
        <row r="4665">
          <cell r="A4665" t="str">
            <v>301809075</v>
          </cell>
          <cell r="B4665" t="str">
            <v xml:space="preserve">FORNECIMENTO E INSTALAÇÃO DE ATERRAMENTO DO QUADRO DE MEDIÇÃO, COM 01 HASTE DE ATERRAMENTO TIPO COPPERWELD DE 5/8"X2,4M COM CONECTOR, CABO DE COBRE NÚ 25MM² E ELETRODUTO DE PVC RÍGIDO DE 3/4".  </v>
          </cell>
          <cell r="C4665" t="str">
            <v>Cj</v>
          </cell>
          <cell r="D4665">
            <v>56.4375</v>
          </cell>
          <cell r="E4665">
            <v>45.15</v>
          </cell>
          <cell r="F4665" t="str">
            <v>SINAPI</v>
          </cell>
        </row>
        <row r="4666">
          <cell r="A4666" t="str">
            <v/>
          </cell>
          <cell r="D4666">
            <v>0</v>
          </cell>
        </row>
        <row r="4667">
          <cell r="A4667" t="str">
            <v>301809085</v>
          </cell>
          <cell r="B4667" t="str">
            <v xml:space="preserve">FORNECIMENTO E INSTALAÇÃO DE ATERRAMENTO DO NEUTRO COM 03 HASTES DE ATERRAMENTO TIPO COPPERWELD DE 5/8"X2,4M COM CONECTORES INTERLIGADAS EM TRIÂNGULO COM DISTÂNCIA ENTRE AS MESMAS DE 3m E CABO DE COBRE NÚ 25MM².  </v>
          </cell>
          <cell r="C4667" t="str">
            <v>Cj</v>
          </cell>
          <cell r="D4667">
            <v>273</v>
          </cell>
          <cell r="E4667">
            <v>218.4</v>
          </cell>
          <cell r="F4667" t="str">
            <v>SINAPI</v>
          </cell>
        </row>
        <row r="4668">
          <cell r="A4668" t="str">
            <v/>
          </cell>
          <cell r="D4668">
            <v>0</v>
          </cell>
        </row>
        <row r="4669">
          <cell r="A4669" t="str">
            <v>301813020</v>
          </cell>
          <cell r="B4669" t="str">
            <v xml:space="preserve">ELETRODUTO DE PVC RIGIDO ROSQUEAVEL DE 3/4 POL.,COM LUVA DE ROSCA INTERNA, INCLUSIVE ASSENTAMENTO EM LAJES.  </v>
          </cell>
          <cell r="C4669" t="str">
            <v>m</v>
          </cell>
          <cell r="D4669">
            <v>4.25</v>
          </cell>
          <cell r="E4669">
            <v>3.4</v>
          </cell>
          <cell r="F4669" t="str">
            <v>SINAPI</v>
          </cell>
        </row>
        <row r="4670">
          <cell r="A4670" t="str">
            <v/>
          </cell>
          <cell r="D4670">
            <v>0</v>
          </cell>
        </row>
        <row r="4671">
          <cell r="A4671" t="str">
            <v>301813030</v>
          </cell>
          <cell r="B4671" t="str">
            <v xml:space="preserve">ELETRODUTO DE PVC RIGIDO ROSQUEAVEL DE 1POL., COM LUVA DE ROSCA INTERNA,INCLUSIVE ASSENTAMENTO EM LAJES.  </v>
          </cell>
          <cell r="C4671" t="str">
            <v>m</v>
          </cell>
          <cell r="D4671">
            <v>7.6</v>
          </cell>
          <cell r="E4671">
            <v>6.08</v>
          </cell>
          <cell r="F4671" t="str">
            <v>SINAPI</v>
          </cell>
        </row>
        <row r="4672">
          <cell r="A4672" t="str">
            <v/>
          </cell>
          <cell r="D4672">
            <v>0</v>
          </cell>
        </row>
        <row r="4673">
          <cell r="A4673" t="str">
            <v>301813120</v>
          </cell>
          <cell r="B4673" t="str">
            <v xml:space="preserve">ELETRODUTO DE PVC RIGIDO ROSQUEAVEL DE 3/4 POL., COM LUVA DE ROSCA INTERNA, ASSENTADO EM VALAS COM PROFUNDIDADE DE 0,60M, INCLUSIVE ESCAVACAO E REATERRO.  </v>
          </cell>
          <cell r="C4673" t="str">
            <v>m</v>
          </cell>
          <cell r="D4673">
            <v>9.9875000000000007</v>
          </cell>
          <cell r="E4673">
            <v>7.99</v>
          </cell>
          <cell r="F4673" t="str">
            <v>SINAPI</v>
          </cell>
        </row>
        <row r="4674">
          <cell r="A4674" t="str">
            <v/>
          </cell>
          <cell r="D4674">
            <v>0</v>
          </cell>
        </row>
        <row r="4675">
          <cell r="A4675" t="str">
            <v>301813130</v>
          </cell>
          <cell r="B4675" t="str">
            <v xml:space="preserve">ELETRODUTO DE PVC RIGIDO ROSQUEAVEL DE 1POL., COM LUVA DE ROSCA INTERNA, ASSENTADO EM VALAS COM PROFUNDIDADE DE 0,60M, INCLUSIVE ESCAVACAO E REATERRO.  </v>
          </cell>
          <cell r="C4675" t="str">
            <v>m</v>
          </cell>
          <cell r="D4675">
            <v>13.225</v>
          </cell>
          <cell r="E4675">
            <v>10.58</v>
          </cell>
          <cell r="F4675" t="str">
            <v>SINAPI</v>
          </cell>
        </row>
        <row r="4676">
          <cell r="A4676" t="str">
            <v/>
          </cell>
          <cell r="D4676">
            <v>0</v>
          </cell>
        </row>
        <row r="4677">
          <cell r="A4677" t="str">
            <v>301813140</v>
          </cell>
          <cell r="B4677" t="str">
            <v xml:space="preserve">ELETRODUTO DE PVC RIGIDO ROSQUEAVEL DE 1 1/2 POL., COM LUVA DE ROSCA INTERNA, ASSENTADO EM VALAS COM PROFUNDIDADE DE 0,60M, INCLUSIVE ESCAVACAO E REATERRO.  </v>
          </cell>
          <cell r="C4677" t="str">
            <v>m</v>
          </cell>
          <cell r="D4677">
            <v>16.375</v>
          </cell>
          <cell r="E4677">
            <v>13.1</v>
          </cell>
          <cell r="F4677" t="str">
            <v>SINAPI</v>
          </cell>
        </row>
        <row r="4678">
          <cell r="A4678" t="str">
            <v/>
          </cell>
          <cell r="D4678">
            <v>0</v>
          </cell>
        </row>
        <row r="4679">
          <cell r="A4679" t="str">
            <v>301813150</v>
          </cell>
          <cell r="B4679" t="str">
            <v xml:space="preserve">ELETRODUTO DE PVC RIGIDO ROSQUEAVEL DE 2POL., COM LUVA DE ROSCA INTERNA, ASSENTADO EM VALAS COM PROFUNDIDADE DE 0,60M, INCLUSIVE ESCAVACAO E REATERRO.  </v>
          </cell>
          <cell r="C4679" t="str">
            <v>m</v>
          </cell>
          <cell r="D4679">
            <v>19.925000000000001</v>
          </cell>
          <cell r="E4679">
            <v>15.94</v>
          </cell>
          <cell r="F4679" t="str">
            <v>SINAPI</v>
          </cell>
        </row>
        <row r="4680">
          <cell r="A4680" t="str">
            <v/>
          </cell>
          <cell r="D4680">
            <v>0</v>
          </cell>
        </row>
        <row r="4681">
          <cell r="A4681" t="str">
            <v>301813160</v>
          </cell>
          <cell r="B4681" t="str">
            <v xml:space="preserve">ELETRODUTO DE PVC RIGIDO ROSQUEAVEL DE 3POL., COM LUVA DE ROSCA INTERNA, ASSENTADO EM VALAS COM PROFUNDIDADE DE 0,60M, INCLUSIVE ESCAVACAO E REATERRO.  </v>
          </cell>
          <cell r="C4681" t="str">
            <v>m</v>
          </cell>
          <cell r="D4681">
            <v>35.799999999999997</v>
          </cell>
          <cell r="E4681">
            <v>28.64</v>
          </cell>
          <cell r="F4681" t="str">
            <v>SINAPI</v>
          </cell>
        </row>
        <row r="4682">
          <cell r="A4682" t="str">
            <v/>
          </cell>
          <cell r="D4682">
            <v>0</v>
          </cell>
        </row>
        <row r="4683">
          <cell r="A4683" t="str">
            <v>301813170</v>
          </cell>
          <cell r="B4683" t="str">
            <v xml:space="preserve">ELETRODUTO DE PVC RIGIDO ROSQUEAVEL DE 4POL., COM LUVA DE ROSCA INTERNA, ASSENTADO EM VALAS COM PROFUNDIDADE DE 0,60M, INCLUSIVE ESCAVACAO E REATERRO.  </v>
          </cell>
          <cell r="C4683" t="str">
            <v>m</v>
          </cell>
          <cell r="D4683">
            <v>38.4375</v>
          </cell>
          <cell r="E4683">
            <v>30.75</v>
          </cell>
          <cell r="F4683" t="str">
            <v>SINAPI</v>
          </cell>
        </row>
        <row r="4684">
          <cell r="A4684" t="str">
            <v/>
          </cell>
          <cell r="D4684">
            <v>0</v>
          </cell>
        </row>
        <row r="4685">
          <cell r="A4685" t="str">
            <v>301814010</v>
          </cell>
          <cell r="B4685" t="str">
            <v xml:space="preserve">CURVA DE PVC RIGIDO ROSQUEAVEL DE 3/4 POL., COM LUVA DE ROSCA INTERNA, INCLUSIVE ASSENTAMENTO.  </v>
          </cell>
          <cell r="C4685" t="str">
            <v>Un</v>
          </cell>
          <cell r="D4685">
            <v>5.3374999999999995</v>
          </cell>
          <cell r="E4685">
            <v>4.2699999999999996</v>
          </cell>
          <cell r="F4685" t="str">
            <v>SINAPI</v>
          </cell>
        </row>
        <row r="4686">
          <cell r="A4686" t="str">
            <v/>
          </cell>
          <cell r="D4686">
            <v>0</v>
          </cell>
        </row>
        <row r="4687">
          <cell r="A4687" t="str">
            <v>301814020</v>
          </cell>
          <cell r="B4687" t="str">
            <v xml:space="preserve">CURVA DE PVC RIGIDO ROSQUEAVEL DE 1 POL., COM LUVA DE ROSCA INTERNA, INCLUSIVE ASSENTAMENTO.  </v>
          </cell>
          <cell r="C4687" t="str">
            <v>Un</v>
          </cell>
          <cell r="D4687">
            <v>7.4124999999999996</v>
          </cell>
          <cell r="E4687">
            <v>5.93</v>
          </cell>
          <cell r="F4687" t="str">
            <v>SINAPI</v>
          </cell>
        </row>
        <row r="4688">
          <cell r="A4688" t="str">
            <v/>
          </cell>
          <cell r="D4688">
            <v>0</v>
          </cell>
        </row>
        <row r="4689">
          <cell r="A4689" t="str">
            <v>301814050</v>
          </cell>
          <cell r="B4689" t="str">
            <v xml:space="preserve">CURVA DE PVC RIGIDO ROSQUEAVEL DE 2 POL., COM LUVA DE ROSCA INTERNA, INCLUSIVE ASSENTAMENTO.  </v>
          </cell>
          <cell r="C4689" t="str">
            <v>Un</v>
          </cell>
          <cell r="D4689">
            <v>21.637499999999999</v>
          </cell>
          <cell r="E4689">
            <v>17.309999999999999</v>
          </cell>
          <cell r="F4689" t="str">
            <v>SINAPI</v>
          </cell>
        </row>
        <row r="4690">
          <cell r="A4690" t="str">
            <v/>
          </cell>
          <cell r="D4690">
            <v>0</v>
          </cell>
        </row>
        <row r="4691">
          <cell r="A4691" t="str">
            <v>301815020</v>
          </cell>
          <cell r="B4691" t="str">
            <v xml:space="preserve">CAIXA 4 X 4 POL. TIGREFLEX OU SIMILAR, INCLUSIVE ASSENTAMENTO.  </v>
          </cell>
          <cell r="C4691" t="str">
            <v>Un</v>
          </cell>
          <cell r="D4691">
            <v>5.3624999999999998</v>
          </cell>
          <cell r="E4691">
            <v>4.29</v>
          </cell>
          <cell r="F4691" t="str">
            <v>SINAPI</v>
          </cell>
        </row>
        <row r="4692">
          <cell r="A4692" t="str">
            <v/>
          </cell>
          <cell r="D4692">
            <v>0</v>
          </cell>
        </row>
        <row r="4693">
          <cell r="A4693" t="str">
            <v>301815021</v>
          </cell>
          <cell r="B4693" t="str">
            <v xml:space="preserve">FORNECIMENTO E COLOCAÇÃO DE CAIXA DE PASSAGEM ELÉTRICA 20X20CM  </v>
          </cell>
          <cell r="C4693" t="str">
            <v>Un</v>
          </cell>
          <cell r="D4693">
            <v>35.65</v>
          </cell>
          <cell r="E4693">
            <v>28.52</v>
          </cell>
          <cell r="F4693" t="str">
            <v>SINAPI</v>
          </cell>
        </row>
        <row r="4694">
          <cell r="A4694" t="str">
            <v/>
          </cell>
          <cell r="D4694">
            <v>0</v>
          </cell>
        </row>
        <row r="4695">
          <cell r="A4695" t="str">
            <v>301818050</v>
          </cell>
          <cell r="B4695" t="str">
            <v xml:space="preserve">INTERRUPTOR DE EMBUTIR DE DUAS SECCOES CONJUGADO COM TOMADA, PARA CAIXA DE 4 X 2 POL.,COM PLACA, 10A, 250V, PIAL (LINHA SILENTOQUE) OU SIMILAR, INCLUSIVE INSTALACAO.  </v>
          </cell>
          <cell r="C4695" t="str">
            <v>Un</v>
          </cell>
          <cell r="D4695">
            <v>17.362500000000001</v>
          </cell>
          <cell r="E4695">
            <v>13.89</v>
          </cell>
          <cell r="F4695" t="str">
            <v>SINAPI</v>
          </cell>
        </row>
        <row r="4696">
          <cell r="A4696" t="str">
            <v/>
          </cell>
          <cell r="D4696">
            <v>0</v>
          </cell>
        </row>
        <row r="4697">
          <cell r="A4697" t="str">
            <v>301819041</v>
          </cell>
          <cell r="B4697" t="str">
            <v xml:space="preserve">CABO DE COBRE,TEMPERA MOLE,ENCORDOAMENTO CLASSE 2, ISOLAMENTO DE PVC - 70 C, TIPO BWF,750V FOREPLAST OU SIMILAR, S.M. - 10MM2, INCLUSIVE INSTALACAO EM ELETRODUTO.  </v>
          </cell>
          <cell r="C4697" t="str">
            <v>m</v>
          </cell>
          <cell r="D4697">
            <v>6.0250000000000004</v>
          </cell>
          <cell r="E4697">
            <v>4.82</v>
          </cell>
          <cell r="F4697" t="str">
            <v>SINAPI</v>
          </cell>
        </row>
        <row r="4698">
          <cell r="A4698" t="str">
            <v/>
          </cell>
          <cell r="D4698">
            <v>0</v>
          </cell>
        </row>
        <row r="4699">
          <cell r="A4699" t="str">
            <v>301819048</v>
          </cell>
          <cell r="B4699" t="str">
            <v xml:space="preserve">CABO DE COBRE (1 CONDUTOR), TEMPERA MOLE, ENCORDOAMENTO CLASSE 2,ISOLAMENTO DE PVC - FLAME RESISTANT - 70 C, 0,6/1 KV, COBERTURA DE PVC - ST1, FORENAX OU SIMILAR, S.M. - 4 MM2, INCLUSIVE INSTALACAO EM ELETRODUTO.  </v>
          </cell>
          <cell r="C4699" t="str">
            <v>m</v>
          </cell>
          <cell r="D4699">
            <v>4.3874999999999993</v>
          </cell>
          <cell r="E4699">
            <v>3.51</v>
          </cell>
          <cell r="F4699" t="str">
            <v>SINAPI</v>
          </cell>
        </row>
        <row r="4700">
          <cell r="A4700" t="str">
            <v/>
          </cell>
          <cell r="D4700">
            <v>0</v>
          </cell>
        </row>
        <row r="4701">
          <cell r="A4701" t="str">
            <v>301819049</v>
          </cell>
          <cell r="B4701" t="str">
            <v xml:space="preserve">CABO DE COBRE (1 CONDUTOR), TEMPERA MOLE, ENCORDOAMENTO CLASSE 2,ISOLAMENTO DE PVC - FLAME RESISTANT - 70 C, 0,6/1 KV, COBERTURA DE PVC - ST1, FORENAX OU SIMILAR, S.M. - 6 MM2, INCLUSIVE INSTALACAO EM ELETRODUTO.  </v>
          </cell>
          <cell r="C4701" t="str">
            <v>m</v>
          </cell>
          <cell r="D4701">
            <v>5.6625000000000005</v>
          </cell>
          <cell r="E4701">
            <v>4.53</v>
          </cell>
          <cell r="F4701" t="str">
            <v>SINAPI</v>
          </cell>
        </row>
        <row r="4702">
          <cell r="A4702" t="str">
            <v/>
          </cell>
          <cell r="D4702">
            <v>0</v>
          </cell>
        </row>
        <row r="4703">
          <cell r="A4703" t="str">
            <v>301819050</v>
          </cell>
          <cell r="B4703" t="str">
            <v xml:space="preserve">CABO DE COBRE (1 CONDUTOR), TEMPERA MOLE, ENCORDOAMENTO CLASSE 2,ISOLAMENTO DE PVC - FLAME RESISTANT - 70 C, 0,6/1 KV, COBERTURA DE PVC - ST1, FORENAX OU SIMILAR, S.M. - 10 MM2, INCLUSIVE INSTALACAO EM ELETRODUTO.  </v>
          </cell>
          <cell r="C4703" t="str">
            <v>m</v>
          </cell>
          <cell r="D4703">
            <v>8.0749999999999993</v>
          </cell>
          <cell r="E4703">
            <v>6.46</v>
          </cell>
          <cell r="F4703" t="str">
            <v>SINAPI</v>
          </cell>
        </row>
        <row r="4704">
          <cell r="A4704" t="str">
            <v/>
          </cell>
          <cell r="D4704">
            <v>0</v>
          </cell>
        </row>
        <row r="4705">
          <cell r="A4705" t="str">
            <v>301819060</v>
          </cell>
          <cell r="B4705" t="str">
            <v xml:space="preserve">CABO DE COBRE (1 CONDUTOR), TEMPERA MOLE, ENCORDOAMENTO CLASSE 2,ISOLAMENTO DE PVC - FLAME RESISTANT - 70 C, 0,6/1 KV, COBERTURA DE PVC - ST1, FORENAX OU SIMILAR, S.M. - 16 MM2, INCLUSIVE INSTALACAO EM ELETRODUTO.  </v>
          </cell>
          <cell r="C4705" t="str">
            <v>m</v>
          </cell>
          <cell r="D4705">
            <v>11.725000000000001</v>
          </cell>
          <cell r="E4705">
            <v>9.3800000000000008</v>
          </cell>
          <cell r="F4705" t="str">
            <v>SINAPI</v>
          </cell>
        </row>
        <row r="4706">
          <cell r="A4706" t="str">
            <v/>
          </cell>
          <cell r="D4706">
            <v>0</v>
          </cell>
        </row>
        <row r="4707">
          <cell r="A4707" t="str">
            <v>301819070</v>
          </cell>
          <cell r="B4707" t="str">
            <v xml:space="preserve">CABO DE COBRE (1 CONDUTOR), TEMPERA MOLE, ENCORDOAMENTO CLASSE 2,ISOLAMENTO DE PVC - FLAME RESISTANT - 70 C, 0,6/1 KV, COBERTURA DE PVC - ST1, FORENAX OU SIMILAR, S.M. - 25 MM2, INCLUSIVE INSTALACAO EM ELETRODUTO.  </v>
          </cell>
          <cell r="C4707" t="str">
            <v>m</v>
          </cell>
          <cell r="D4707">
            <v>17.212499999999999</v>
          </cell>
          <cell r="E4707">
            <v>13.77</v>
          </cell>
          <cell r="F4707" t="str">
            <v>SINAPI</v>
          </cell>
        </row>
        <row r="4708">
          <cell r="A4708" t="str">
            <v/>
          </cell>
          <cell r="D4708">
            <v>0</v>
          </cell>
        </row>
        <row r="4709">
          <cell r="A4709" t="str">
            <v>301820010</v>
          </cell>
          <cell r="B4709" t="str">
            <v xml:space="preserve">DISJUNTOR MONOPOLAR TERMOMAGNETICO ATE 30A, 220V, PIAL OU SIMILAR, INCLUSIVE INSTALACAO EM QUADRO DE DISTRIBUICAO.  </v>
          </cell>
          <cell r="C4709" t="str">
            <v>Un</v>
          </cell>
          <cell r="D4709">
            <v>11.8375</v>
          </cell>
          <cell r="E4709">
            <v>9.4700000000000006</v>
          </cell>
          <cell r="F4709" t="str">
            <v>SINAPI</v>
          </cell>
        </row>
        <row r="4710">
          <cell r="A4710" t="str">
            <v/>
          </cell>
          <cell r="D4710">
            <v>0</v>
          </cell>
        </row>
        <row r="4711">
          <cell r="A4711" t="str">
            <v>301820030</v>
          </cell>
          <cell r="B4711" t="str">
            <v xml:space="preserve">DISJUNTOR TRIPOLAR TERMOMAGNETICO ATE 50A, 380V, PIAL OU SIMILAR, INCLUSIVE INSTALACAO EM QUADRO DE DISTRIBUICAO.  </v>
          </cell>
          <cell r="C4711" t="str">
            <v>UD</v>
          </cell>
          <cell r="D4711">
            <v>61.662499999999994</v>
          </cell>
          <cell r="E4711">
            <v>49.33</v>
          </cell>
          <cell r="F4711" t="str">
            <v>SINAPI</v>
          </cell>
        </row>
        <row r="4712">
          <cell r="A4712" t="str">
            <v/>
          </cell>
          <cell r="D4712">
            <v>0</v>
          </cell>
        </row>
        <row r="4713">
          <cell r="A4713" t="str">
            <v>301820040</v>
          </cell>
          <cell r="B4713" t="str">
            <v xml:space="preserve">DISJUNTOR TRIPOLAR TERMOMAGNETICO DE 60 A 100A, 380V, PIAL OU SIMILAR, INCLUSIVE INSTALACAO EM QUADRO DE DISTRIBUICAO.  </v>
          </cell>
          <cell r="C4713" t="str">
            <v>Un</v>
          </cell>
          <cell r="D4713">
            <v>83.387499999999989</v>
          </cell>
          <cell r="E4713">
            <v>66.709999999999994</v>
          </cell>
          <cell r="F4713" t="str">
            <v>SINAPI</v>
          </cell>
        </row>
        <row r="4714">
          <cell r="A4714" t="str">
            <v/>
          </cell>
          <cell r="D4714">
            <v>0</v>
          </cell>
        </row>
        <row r="4715">
          <cell r="A4715" t="str">
            <v>301821110</v>
          </cell>
          <cell r="B4715" t="str">
            <v xml:space="preserve">QUADRO DE DISTRIBUICAO EM RESINA TERMOPLASTICA DE EMBUTIR, COM PORTA, SEM BARRAMENTO PARA ATE 3 CIRCUITOS MONOPOLARES, REF. CDEC-3E, CEMAR OU SIMILAR, INCLUSIVE INSTALACAO.  </v>
          </cell>
          <cell r="C4715" t="str">
            <v>Un</v>
          </cell>
          <cell r="D4715">
            <v>38.975000000000001</v>
          </cell>
          <cell r="E4715">
            <v>31.18</v>
          </cell>
          <cell r="F4715" t="str">
            <v>SINAPI</v>
          </cell>
        </row>
        <row r="4716">
          <cell r="A4716" t="str">
            <v/>
          </cell>
          <cell r="D4716">
            <v>0</v>
          </cell>
        </row>
        <row r="4717">
          <cell r="A4717" t="str">
            <v>301821120</v>
          </cell>
          <cell r="B4717" t="str">
            <v xml:space="preserve">QUADRO DE DISTRIBUICAO EM RESINA TERMOPLASTICA DE EMBUTIR,COM PORTA, SEM BARRAMENTO, PARA ATE 6 CIRCUITOS MONOPOLARES, REF. CDEC-6E, CEMAR OU SIMILAR, INCLUSIVE INSTALACAO.  </v>
          </cell>
          <cell r="C4717" t="str">
            <v>Un</v>
          </cell>
          <cell r="D4717">
            <v>48.849999999999994</v>
          </cell>
          <cell r="E4717">
            <v>39.08</v>
          </cell>
          <cell r="F4717" t="str">
            <v>SINAPI</v>
          </cell>
        </row>
        <row r="4718">
          <cell r="A4718" t="str">
            <v/>
          </cell>
          <cell r="D4718">
            <v>0</v>
          </cell>
        </row>
        <row r="4719">
          <cell r="A4719" t="str">
            <v>301821150</v>
          </cell>
          <cell r="B4719" t="str">
            <v xml:space="preserve">QUADRO DE DISTRIBUICAO METALICO DE EMBUTIR,C/ PORTA, BARRAMENTO, CHAVE GERAL E PLACA DE NEUTRO PARA ATE 12 CIRCUITOS MONOPOLARES, REF. QDETN-12, CEMAR OU SIMILAR, INCLUSIVE INSTALACAO.  </v>
          </cell>
          <cell r="C4719" t="str">
            <v>UD</v>
          </cell>
          <cell r="D4719">
            <v>148.3125</v>
          </cell>
          <cell r="E4719">
            <v>118.65</v>
          </cell>
          <cell r="F4719" t="str">
            <v>SINAPI</v>
          </cell>
        </row>
        <row r="4720">
          <cell r="A4720" t="str">
            <v/>
          </cell>
          <cell r="D4720">
            <v>0</v>
          </cell>
        </row>
        <row r="4721">
          <cell r="A4721" t="str">
            <v>301821160</v>
          </cell>
          <cell r="B4721" t="str">
            <v xml:space="preserve">QUADRO DE DISTRIBUICAO METALICO DE EMBUTIR,C/ PORTA, BARRAMENTO, CHAVE GERAL E PLACA DE NEUTRO PARA ATE 20 CIRCUITOS MONOPOLARES, REF. QDETN-20, CEMAR OU SIMILAR, INCLUSIVE INSTALACAO.  </v>
          </cell>
          <cell r="C4721" t="str">
            <v>Un</v>
          </cell>
          <cell r="D4721">
            <v>237.33750000000001</v>
          </cell>
          <cell r="E4721">
            <v>189.87</v>
          </cell>
          <cell r="F4721" t="str">
            <v>SINAPI</v>
          </cell>
        </row>
        <row r="4722">
          <cell r="A4722" t="str">
            <v/>
          </cell>
          <cell r="D4722">
            <v>0</v>
          </cell>
        </row>
        <row r="4723">
          <cell r="A4723" t="str">
            <v>301821170</v>
          </cell>
          <cell r="B4723" t="str">
            <v xml:space="preserve">QUADRO DE DISTRIBUICAO METALICO DE EMBUTIR,C/ PORTA, BARRAMENTO, CHAVE GERAL E PLACA DE NEUTRO PARA ATE 32 CIRCUITOS MONOPOLARES, REF. QDETN-32, CEMAR OU SIMILAR, INCLUSIVE INSTALACAO.  </v>
          </cell>
          <cell r="C4723" t="str">
            <v>Un</v>
          </cell>
          <cell r="D4723">
            <v>304.6875</v>
          </cell>
          <cell r="E4723">
            <v>243.75</v>
          </cell>
          <cell r="F4723" t="str">
            <v>SINAPI</v>
          </cell>
        </row>
        <row r="4724">
          <cell r="A4724" t="str">
            <v/>
          </cell>
          <cell r="D4724">
            <v>0</v>
          </cell>
        </row>
        <row r="4725">
          <cell r="A4725" t="str">
            <v>301822010</v>
          </cell>
          <cell r="B4725" t="str">
            <v xml:space="preserve">PONTO DE LUZ EM TETO OU PAREDE, INCLUINDO CAIXA 4 X 4 POL. TIGREFLEX OU SIMILAR, TUBULACAO PVC RIGIDO E FIACAO, ATE O QUADRO DE DISTRIBUICAO.  </v>
          </cell>
          <cell r="C4725" t="str">
            <v>Pt</v>
          </cell>
          <cell r="D4725">
            <v>54.8125</v>
          </cell>
          <cell r="E4725">
            <v>43.85</v>
          </cell>
          <cell r="F4725" t="str">
            <v>SINAPI</v>
          </cell>
        </row>
        <row r="4726">
          <cell r="A4726" t="str">
            <v/>
          </cell>
          <cell r="D4726">
            <v>0</v>
          </cell>
        </row>
        <row r="4727">
          <cell r="A4727" t="str">
            <v>301822020</v>
          </cell>
          <cell r="B4727" t="str">
            <v xml:space="preserve">PONTO DE INTERRUPTOR DE UMA SECCAO, PIAL OU SIMILAR,INCLUSIVE TUBULACAO PVC RIGIDO, FIACAO, CX. 4 X 2 POL. TIGREFLEX OU SIMILAR PLACA E DEMAIS ACESSORIOS, ATE O PONTO DE LUZ.  </v>
          </cell>
          <cell r="C4727" t="str">
            <v>Pt</v>
          </cell>
          <cell r="D4727">
            <v>48.137499999999996</v>
          </cell>
          <cell r="E4727">
            <v>38.51</v>
          </cell>
          <cell r="F4727" t="str">
            <v>SINAPI</v>
          </cell>
        </row>
        <row r="4728">
          <cell r="A4728" t="str">
            <v/>
          </cell>
          <cell r="D4728">
            <v>0</v>
          </cell>
        </row>
        <row r="4729">
          <cell r="A4729" t="str">
            <v>301822030</v>
          </cell>
          <cell r="B4729" t="str">
            <v xml:space="preserve">PONTO DE INTERRUPTOR DE 2 SECCOES, PIAL OU SIMILAR, INCLUSIVE TUBULACAO PVC RIGIDO, FIACAO CAIXA 4 X 2 POL. TIGREFLEX OU SIMILAR, PLACA E DEMAIS ACESSORIOS, ATE O PONTO DE LUZ.  </v>
          </cell>
          <cell r="C4729" t="str">
            <v>Pt</v>
          </cell>
          <cell r="D4729">
            <v>72.962499999999991</v>
          </cell>
          <cell r="E4729">
            <v>58.37</v>
          </cell>
          <cell r="F4729" t="str">
            <v>SINAPI</v>
          </cell>
        </row>
        <row r="4730">
          <cell r="A4730" t="str">
            <v/>
          </cell>
          <cell r="D4730">
            <v>0</v>
          </cell>
        </row>
        <row r="4731">
          <cell r="A4731" t="str">
            <v>301822040</v>
          </cell>
          <cell r="B4731" t="str">
            <v xml:space="preserve">PONTO DE INTERRUPTOR DE 3 SECCOES, PIAL OU SIMILAR, INCLUSIVE TUBULACAO PVC RIGIDO, FIACAO CAIXA 4 X 2 POL. TIGREFLEX OU SIMILAR, PLACA E DEMAIS ACESSORIOS, ATE O PONTO DE LUZ.  </v>
          </cell>
          <cell r="C4731" t="str">
            <v>Pt</v>
          </cell>
          <cell r="D4731">
            <v>90.425000000000011</v>
          </cell>
          <cell r="E4731">
            <v>72.34</v>
          </cell>
          <cell r="F4731" t="str">
            <v>SINAPI</v>
          </cell>
        </row>
        <row r="4732">
          <cell r="A4732" t="str">
            <v/>
          </cell>
          <cell r="D4732">
            <v>0</v>
          </cell>
        </row>
        <row r="4733">
          <cell r="A4733" t="str">
            <v>301822060</v>
          </cell>
          <cell r="B4733" t="str">
            <v xml:space="preserve">PONTO DE TOMADA UNIV.(2P+1 T) PIAL OU SIMILAR INCLUSIVE TUBULACAO PVC RIGIDO, FIACAO, CAIXA 4 X 2 POL. TIGREFLEX OU SIMILAR, PLACA E DEMAIS ACESSORIOS, ATE O PONTO DE LUZ OU QUADRO DE DISTRIBUICAO.  </v>
          </cell>
          <cell r="C4733" t="str">
            <v>Pt</v>
          </cell>
          <cell r="D4733">
            <v>91.262500000000003</v>
          </cell>
          <cell r="E4733">
            <v>73.010000000000005</v>
          </cell>
          <cell r="F4733" t="str">
            <v>SINAPI</v>
          </cell>
        </row>
        <row r="4734">
          <cell r="A4734" t="str">
            <v/>
          </cell>
          <cell r="D4734">
            <v>0</v>
          </cell>
        </row>
        <row r="4735">
          <cell r="A4735" t="str">
            <v>301822080</v>
          </cell>
          <cell r="B4735" t="str">
            <v>PONTO DE TOMADA P/AR CONDICIONADO C/CONJ. TIPO ARSTOP OU SIMILAR,EM CAIXA TIGREFLEX OU SIMILAR 4 X 4 POL.,C/PLACA, TOMADA TRIP. P/PINO CHATO E DISJ. TERMOMAG. DE 25A, INCLUSIVE TUBULACAO PVC RIGIDO, FIACAO, ATERRAMENTO E DEMAIS ACESS. ATE O QUADRO DE DIST</v>
          </cell>
          <cell r="C4735" t="str">
            <v>Pt</v>
          </cell>
          <cell r="D4735">
            <v>172.27499999999998</v>
          </cell>
          <cell r="E4735">
            <v>137.82</v>
          </cell>
          <cell r="F4735" t="str">
            <v>SINAPI</v>
          </cell>
        </row>
        <row r="4736">
          <cell r="A4736" t="str">
            <v/>
          </cell>
          <cell r="D4736">
            <v>0</v>
          </cell>
        </row>
        <row r="4737">
          <cell r="A4737" t="str">
            <v>301822100</v>
          </cell>
          <cell r="B4737" t="str">
            <v xml:space="preserve">PONTO DE CAMPAINHA, INCLUSIVE CAIXA, CIGARRA, BOTAO, ESPELHO, TUBULACAO PVC RIGIDO, FIACAO E DEMAIS ACESSORIOS, ATE QUADRO DE DISTRIBUICAO.  </v>
          </cell>
          <cell r="C4737" t="str">
            <v>Pt</v>
          </cell>
          <cell r="D4737">
            <v>129.53749999999999</v>
          </cell>
          <cell r="E4737">
            <v>103.63</v>
          </cell>
          <cell r="F4737" t="str">
            <v>SINAPI</v>
          </cell>
        </row>
        <row r="4738">
          <cell r="A4738" t="str">
            <v/>
          </cell>
          <cell r="D4738">
            <v>0</v>
          </cell>
        </row>
        <row r="4739">
          <cell r="A4739" t="str">
            <v>301822111</v>
          </cell>
          <cell r="B4739" t="str">
            <v xml:space="preserve">PONTO DE INTERRUPTOR DE UMA SEÇÃO COM TOMADA UNIVERSAL 2P, PIAL OU SIMILAR, INCLUSIVE TUBULAÇÃO DE PVC RÍGIDO, FIAÇÃO, CAIXA 4X2", TIGREFLEX OU SIMILAR, PLACA E DEMAIS ACESSÓRIOS, ATÉ O PONTO DE LUZ OU QUADRO DE DISTRIBUIÇÃO.  </v>
          </cell>
          <cell r="C4739" t="str">
            <v>Pt</v>
          </cell>
          <cell r="D4739">
            <v>61.775000000000006</v>
          </cell>
          <cell r="E4739">
            <v>49.42</v>
          </cell>
          <cell r="F4739" t="str">
            <v>SINAPI</v>
          </cell>
        </row>
        <row r="4740">
          <cell r="A4740" t="str">
            <v/>
          </cell>
          <cell r="D4740">
            <v>0</v>
          </cell>
        </row>
        <row r="4741">
          <cell r="A4741" t="str">
            <v>301823020</v>
          </cell>
          <cell r="B4741" t="str">
            <v>PONTO DE INTERRUPTOR C/  1 SEÇÃO SIMPLES, INSTALAÇÃO APARENTE EM CONDULETES "X" METÁLICOS, INCLUSIVE ELETRODUTOS DE PVC RÍGIDO ROSCÁVEL 3/4" C/ 3,00M, LUVAS E CURVAS LONGAS EM PVC, ABRAÇADEIRAS TIPO "D", BUCHAS E ARRUELAS DE ALUMÍNIO E FIO DE COBRE, TEMPE</v>
          </cell>
          <cell r="C4741" t="str">
            <v>Pt</v>
          </cell>
          <cell r="D4741">
            <v>83.550000000000011</v>
          </cell>
          <cell r="E4741">
            <v>66.84</v>
          </cell>
          <cell r="F4741" t="str">
            <v>SINAPI</v>
          </cell>
        </row>
        <row r="4742">
          <cell r="A4742" t="str">
            <v/>
          </cell>
          <cell r="D4742">
            <v>0</v>
          </cell>
        </row>
        <row r="4743">
          <cell r="A4743" t="str">
            <v>301823032</v>
          </cell>
          <cell r="B4743" t="str">
            <v>PONTO DE TOMADA DE COMPUTADOR 2P+T 15A/250V, INST. APARENTE, EM CONDULETES METÁL., INCL. ELET.DE PVC RIG.ROSCÁVEL 3/4" C/9,00M, LUVAS E CURVAS LONGAS EM PVC, ABRAÇADEIRAS TIPO "D", BUCHAS E ARRUELAS DE ALUMÍNIO, FIO DE COBRE, TEMPERA MOLE, CLASSE 1, ISOL.</v>
          </cell>
          <cell r="C4743" t="str">
            <v>Pt</v>
          </cell>
          <cell r="D4743">
            <v>150.33750000000001</v>
          </cell>
          <cell r="E4743">
            <v>120.27</v>
          </cell>
          <cell r="F4743" t="str">
            <v>SINAPI</v>
          </cell>
        </row>
        <row r="4744">
          <cell r="A4744" t="str">
            <v/>
          </cell>
          <cell r="D4744">
            <v>0</v>
          </cell>
        </row>
        <row r="4745">
          <cell r="A4745" t="str">
            <v>301823060</v>
          </cell>
          <cell r="B4745" t="str">
            <v xml:space="preserve">PONTO DE LÓGICA SECO, EM CONDULETES METÁLICOS, INCLUSIVE ELETRODUTOS DE PVC RÍGIDO ROSCÁVEL 3/4" COM 9,00M, LUVAS E CURVAS EM PVC, ABRAÇADEIRAS TIPO "D", BUCHAS E ARRUELAS DE ALUMÍNIO (INSTALAÇÃO APARENTE)  </v>
          </cell>
          <cell r="C4745" t="str">
            <v>Pt</v>
          </cell>
          <cell r="D4745">
            <v>89.137500000000003</v>
          </cell>
          <cell r="E4745">
            <v>71.31</v>
          </cell>
          <cell r="F4745" t="str">
            <v>SINAPI</v>
          </cell>
        </row>
        <row r="4746">
          <cell r="A4746" t="str">
            <v/>
          </cell>
          <cell r="D4746">
            <v>0</v>
          </cell>
        </row>
        <row r="4747">
          <cell r="A4747" t="str">
            <v>301823080</v>
          </cell>
          <cell r="B4747" t="str">
            <v>PONTO DE INTERRUPTOR DE DUAS SEÇÕES COM TOMADA UNIVERSAL (2P), LINHA PRATIS PIAL OU SIMILAR, INCLUSIVE TUBULAÇÃO EM ELETRODUTO DE PVC RÍGIDO ROSCÁVEL 3/4" , FIO COBRE, TEMPERA MOLE, CLASSE 1, ISOLAMENTO EM PVC DE 2,5MM2, CAIXA 4"X2"  FAB.TIGREFLEX OU SIMI</v>
          </cell>
          <cell r="C4747" t="str">
            <v>Pt</v>
          </cell>
          <cell r="D4747">
            <v>87.65</v>
          </cell>
          <cell r="E4747">
            <v>70.12</v>
          </cell>
          <cell r="F4747" t="str">
            <v>SINAPI</v>
          </cell>
        </row>
        <row r="4748">
          <cell r="A4748" t="str">
            <v/>
          </cell>
          <cell r="D4748">
            <v>0</v>
          </cell>
        </row>
        <row r="4749">
          <cell r="A4749" t="str">
            <v>301824010</v>
          </cell>
          <cell r="B4749" t="str">
            <v xml:space="preserve">CAIXA DE PASSAGEM SUBTERRANEA COM DIMENSOES INTERNAS 0,40 X 0,40 M, ALTURA 0,60 M, SOBRE CAMADA DE BRITA COM 0.10 M DE ESPESSURA, PAREDES EM ALVENARIA E LAJE DE TAMPA EM CONCRETO ARMADO, INCLUSIVE ESCAVACAO, REMOCAO E REATERRO.  </v>
          </cell>
          <cell r="C4749" t="str">
            <v>Un</v>
          </cell>
          <cell r="D4749">
            <v>63.5625</v>
          </cell>
          <cell r="E4749">
            <v>50.85</v>
          </cell>
          <cell r="F4749" t="str">
            <v>SINAPI</v>
          </cell>
        </row>
        <row r="4750">
          <cell r="A4750" t="str">
            <v/>
          </cell>
          <cell r="D4750">
            <v>0</v>
          </cell>
        </row>
        <row r="4751">
          <cell r="A4751" t="str">
            <v>301824020</v>
          </cell>
          <cell r="B4751" t="str">
            <v xml:space="preserve">CAIXA DE PASSAGEM SUBTERRANEA PARA ENTRADA DE REDE TELEFONICA,TIPO R1 (ATE 35 PONTOS), COM DIMENSOES INTERNAS 0,60 X 0,35 M, ALTURA 0,50 M,PAREDES EM ALVENARIA, LAJE DE TAMPA E FUNDO EM CONCRETO,INCLUSIVE ESCAVACAO, REMOCAO E REATERRO.  </v>
          </cell>
          <cell r="C4751" t="str">
            <v>Un</v>
          </cell>
          <cell r="D4751">
            <v>69.837499999999991</v>
          </cell>
          <cell r="E4751">
            <v>55.87</v>
          </cell>
          <cell r="F4751" t="str">
            <v>SINAPI</v>
          </cell>
        </row>
        <row r="4752">
          <cell r="A4752" t="str">
            <v/>
          </cell>
          <cell r="D4752">
            <v>0</v>
          </cell>
        </row>
        <row r="4753">
          <cell r="A4753" t="str">
            <v>301824050</v>
          </cell>
          <cell r="B475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753" t="str">
            <v>Un</v>
          </cell>
          <cell r="D4753">
            <v>63.5625</v>
          </cell>
          <cell r="E4753">
            <v>50.85</v>
          </cell>
          <cell r="F4753" t="str">
            <v>SINAPI</v>
          </cell>
        </row>
        <row r="4754">
          <cell r="A4754" t="str">
            <v/>
          </cell>
          <cell r="D4754">
            <v>0</v>
          </cell>
        </row>
        <row r="4755">
          <cell r="A4755" t="str">
            <v>301825020</v>
          </cell>
          <cell r="B4755" t="str">
            <v xml:space="preserve">LUMINARIA TIPO SOBREPOR,ABERTA, PARA 2 LAMPADAS FLUORES. DE 20W,REF. TMS-500 PHILLIPS OU SIM., INCLUSIVE REATOR ALTO FATOR DE POTENCIA LAMPADAS, DEMAIS ACESSORIOS E INSTALACAO.  </v>
          </cell>
          <cell r="C4755" t="str">
            <v>Cj</v>
          </cell>
          <cell r="D4755">
            <v>99.162499999999994</v>
          </cell>
          <cell r="E4755">
            <v>79.33</v>
          </cell>
          <cell r="F4755" t="str">
            <v>SINAPI</v>
          </cell>
        </row>
        <row r="4756">
          <cell r="A4756" t="str">
            <v/>
          </cell>
          <cell r="D4756">
            <v>0</v>
          </cell>
        </row>
        <row r="4757">
          <cell r="A4757" t="str">
            <v>301825030</v>
          </cell>
          <cell r="B4757" t="str">
            <v xml:space="preserve">LUMINARIA TIPO SOBREPOR, ABERTA, PARA 1 LAMPADA FLUORES. DE 40 W,REF. TMS-500 PHILLIPS OU SIM., INCLUSIVE REATOR ALTO FATOR DE POTENCIA LAMPADA, DEMAIS ACESSORIOS E INSTALACAO.  </v>
          </cell>
          <cell r="C4757" t="str">
            <v>Cj</v>
          </cell>
          <cell r="D4757">
            <v>73.2</v>
          </cell>
          <cell r="E4757">
            <v>58.56</v>
          </cell>
          <cell r="F4757" t="str">
            <v>SINAPI</v>
          </cell>
        </row>
        <row r="4758">
          <cell r="A4758" t="str">
            <v/>
          </cell>
          <cell r="D4758">
            <v>0</v>
          </cell>
        </row>
        <row r="4759">
          <cell r="A4759" t="str">
            <v>301825040</v>
          </cell>
          <cell r="B4759" t="str">
            <v xml:space="preserve">LUMINARIA TIPO SOBREPOR,ABERTA,PARA 02 LAMPADAS FLUORES. DE 40W,REF. TMS-500 PHILLIPS OU SIM., INCLUSIVE REATOR ALTO FATOR DE POTENCIA LAMPADAS, DEMAIS ACESSORIOS E INSTALACAO.  </v>
          </cell>
          <cell r="C4759" t="str">
            <v>Cj</v>
          </cell>
          <cell r="D4759">
            <v>103.425</v>
          </cell>
          <cell r="E4759">
            <v>82.74</v>
          </cell>
          <cell r="F4759" t="str">
            <v>SINAPI</v>
          </cell>
        </row>
        <row r="4760">
          <cell r="A4760" t="str">
            <v/>
          </cell>
          <cell r="D4760">
            <v>0</v>
          </cell>
        </row>
        <row r="4761">
          <cell r="A4761" t="str">
            <v>301825070</v>
          </cell>
          <cell r="B4761" t="str">
            <v xml:space="preserve">LUMINARIA TIPO SOBREPOR, ABERTA, PARA 01 LAMPADA FLUORES. DE 40 W,REF. 211-R A.B. LEAO OU SIM., INCLUSIVE REATOR ALTO FATOR DE POTENCIA LAMPADA, DEMAIS ACESSORIOS E INSTALACAO.  </v>
          </cell>
          <cell r="C4761" t="str">
            <v>Cj</v>
          </cell>
          <cell r="D4761">
            <v>67.3125</v>
          </cell>
          <cell r="E4761">
            <v>53.85</v>
          </cell>
          <cell r="F4761" t="str">
            <v>SINAPI</v>
          </cell>
        </row>
        <row r="4762">
          <cell r="A4762" t="str">
            <v/>
          </cell>
          <cell r="D4762">
            <v>0</v>
          </cell>
        </row>
        <row r="4763">
          <cell r="A4763" t="str">
            <v>301825080</v>
          </cell>
          <cell r="B4763" t="str">
            <v xml:space="preserve">LUMINARIA TIPO SOBREPOR, ABERTA, PARA 02 LAMPADAS FLUORES. DE 40 W, REF. 211-R A. B. LEAO OU SIM., INCLUSIVE REATOR ALTO FATOR DE POTEN CIA, LAMPADAS, DEMAIS ACESSORIOS E INSTALACAO.  </v>
          </cell>
          <cell r="C4763" t="str">
            <v>Cj</v>
          </cell>
          <cell r="D4763">
            <v>102.125</v>
          </cell>
          <cell r="E4763">
            <v>81.7</v>
          </cell>
          <cell r="F4763" t="str">
            <v>SINAPI</v>
          </cell>
        </row>
        <row r="4764">
          <cell r="A4764" t="str">
            <v/>
          </cell>
          <cell r="D4764">
            <v>0</v>
          </cell>
        </row>
        <row r="4765">
          <cell r="A4765" t="str">
            <v>301825085</v>
          </cell>
          <cell r="B476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765" t="str">
            <v>Cj</v>
          </cell>
          <cell r="D4765">
            <v>139.33750000000001</v>
          </cell>
          <cell r="E4765">
            <v>111.47</v>
          </cell>
          <cell r="F4765" t="str">
            <v>SINAPI</v>
          </cell>
        </row>
        <row r="4766">
          <cell r="A4766" t="str">
            <v/>
          </cell>
          <cell r="D4766">
            <v>0</v>
          </cell>
        </row>
        <row r="4767">
          <cell r="A4767" t="str">
            <v>301825170</v>
          </cell>
          <cell r="B4767" t="str">
            <v xml:space="preserve">LUMINARIA PARA LAMPADA A VAPOR DE MERCURIO DE 125 W, REF. ABL 50/F A. B. LEAO OU SIMILAR, COMPLETA, INCLUSIVE BRACO, LAMPADA, REATOR ALTO FATOR DE POTENCIA E INSTALACAO.  </v>
          </cell>
          <cell r="C4767" t="str">
            <v>Cj</v>
          </cell>
          <cell r="D4767">
            <v>442.22499999999997</v>
          </cell>
          <cell r="E4767">
            <v>353.78</v>
          </cell>
          <cell r="F4767" t="str">
            <v>SINAPI</v>
          </cell>
        </row>
        <row r="4768">
          <cell r="A4768" t="str">
            <v/>
          </cell>
          <cell r="D4768">
            <v>0</v>
          </cell>
        </row>
        <row r="4769">
          <cell r="A4769" t="str">
            <v>301825943</v>
          </cell>
          <cell r="B4769" t="str">
            <v xml:space="preserve">FORNECIMENTO E INSTALAÇÃO DE LÂMPADA FLUORESCENTE DE 40W  </v>
          </cell>
          <cell r="C4769" t="str">
            <v>Un</v>
          </cell>
          <cell r="D4769">
            <v>4.6750000000000007</v>
          </cell>
          <cell r="E4769">
            <v>3.74</v>
          </cell>
          <cell r="F4769" t="str">
            <v>SINAPI</v>
          </cell>
        </row>
        <row r="4770">
          <cell r="A4770" t="str">
            <v/>
          </cell>
          <cell r="D4770">
            <v>0</v>
          </cell>
        </row>
        <row r="4771">
          <cell r="A4771" t="str">
            <v>301826024</v>
          </cell>
          <cell r="B4771" t="str">
            <v xml:space="preserve">FORNECIMENTO E INSTALAÇÃO DE BENGALA DE PVC RÍGIDO 2", FAB.: TIGRE OU SIMILAR, INCLUSIVE FITA AÇO INOX E FIVELA PARA FIXAÇÃO.  </v>
          </cell>
          <cell r="C4771" t="str">
            <v>Un</v>
          </cell>
          <cell r="D4771">
            <v>77.887500000000003</v>
          </cell>
          <cell r="E4771">
            <v>62.31</v>
          </cell>
          <cell r="F4771" t="str">
            <v>SINAPI</v>
          </cell>
        </row>
        <row r="4772">
          <cell r="A4772" t="str">
            <v/>
          </cell>
          <cell r="D4772">
            <v>0</v>
          </cell>
        </row>
        <row r="4773">
          <cell r="A4773" t="str">
            <v>301826030</v>
          </cell>
          <cell r="B4773" t="str">
            <v xml:space="preserve">ASSENTAMENTO DE CHAVE DE BOIA AUTOMATICA,15A, SUPERIOR OU INFERIOR MARCA LENZ OU SIMILAR(INCLUSIVE O FORNECIMENTO DO MATERIAL).  </v>
          </cell>
          <cell r="C4773" t="str">
            <v>Un</v>
          </cell>
          <cell r="D4773">
            <v>39.537500000000001</v>
          </cell>
          <cell r="E4773">
            <v>31.63</v>
          </cell>
          <cell r="F4773" t="str">
            <v>SINAPI</v>
          </cell>
        </row>
        <row r="4774">
          <cell r="A4774" t="str">
            <v/>
          </cell>
          <cell r="D4774">
            <v>0</v>
          </cell>
        </row>
        <row r="4775">
          <cell r="A4775" t="str">
            <v>301826045</v>
          </cell>
          <cell r="B4775" t="str">
            <v xml:space="preserve">ASSENTAMENTO DE CHAVE REVERSORA BLINDADA 30A, 250 V, ELETROMAR OU SIMILAR, INCLUSIVE FORNECIMENTO DO MATERIAL.  </v>
          </cell>
          <cell r="C4775" t="str">
            <v>Un</v>
          </cell>
          <cell r="D4775">
            <v>119.53749999999999</v>
          </cell>
          <cell r="E4775">
            <v>95.63</v>
          </cell>
          <cell r="F4775" t="str">
            <v>SINAPI</v>
          </cell>
        </row>
        <row r="4776">
          <cell r="A4776" t="str">
            <v/>
          </cell>
          <cell r="D4776">
            <v>0</v>
          </cell>
        </row>
        <row r="4777">
          <cell r="A4777" t="str">
            <v>301901010</v>
          </cell>
          <cell r="B4777" t="str">
            <v xml:space="preserve">PONTO DE ESGOTO PARA BACIA SANITARIA, INCLUSIVE TUBULACOES E CONEXOES EM PVC RIGIDO SOLDAVEIS, ATE A COLUNA OU O SUB-COLETOR.  </v>
          </cell>
          <cell r="C4777" t="str">
            <v>Pt</v>
          </cell>
          <cell r="D4777">
            <v>47.5</v>
          </cell>
          <cell r="E4777">
            <v>38</v>
          </cell>
          <cell r="F4777" t="str">
            <v>SINAPI</v>
          </cell>
        </row>
        <row r="4778">
          <cell r="A4778" t="str">
            <v/>
          </cell>
          <cell r="D4778">
            <v>0</v>
          </cell>
        </row>
        <row r="4779">
          <cell r="A4779" t="str">
            <v>301901020</v>
          </cell>
          <cell r="B4779" t="str">
            <v xml:space="preserve">PONTO DE ESGOTO PARA PIA OU LAVANDARIA,INCLUSIVE TUBULACOES E CONEXOES EM PVC RIGIDO SOLDAVEIS, ATE A COLUNA OU O SUB-COLETOR.  </v>
          </cell>
          <cell r="C4779" t="str">
            <v>Pt</v>
          </cell>
          <cell r="D4779">
            <v>48.375</v>
          </cell>
          <cell r="E4779">
            <v>38.700000000000003</v>
          </cell>
          <cell r="F4779" t="str">
            <v>SINAPI</v>
          </cell>
        </row>
        <row r="4780">
          <cell r="A4780" t="str">
            <v/>
          </cell>
          <cell r="D4780">
            <v>0</v>
          </cell>
        </row>
        <row r="4781">
          <cell r="A4781" t="str">
            <v>301901030</v>
          </cell>
          <cell r="B4781" t="str">
            <v xml:space="preserve"> PONTO DE ESGOTO PARA LAVATORIO OU MICTORIO, INCLUSIVE TUBULACOES E CONEXOES EM PVC RIGIDO SOLDAVEIS, ATE A COLUNA OU O SUB-COLETOR   </v>
          </cell>
          <cell r="C4781" t="str">
            <v>Pt</v>
          </cell>
          <cell r="D4781">
            <v>48.25</v>
          </cell>
          <cell r="E4781">
            <v>38.6</v>
          </cell>
          <cell r="F4781" t="str">
            <v>SINAPI</v>
          </cell>
        </row>
        <row r="4782">
          <cell r="A4782" t="str">
            <v/>
          </cell>
          <cell r="D4782">
            <v>0</v>
          </cell>
        </row>
        <row r="4783">
          <cell r="A4783" t="str">
            <v>301901040</v>
          </cell>
          <cell r="B4783" t="str">
            <v xml:space="preserve">PONTO DE ESGOTO PARA RALO SIFONADO, INCLUSIVE RALO, TUBULACOES E CONEXOES EM PVC RIGIDO SOLDAVEIS, ATE A COLUNA OU O SUB-COLETOR.  </v>
          </cell>
          <cell r="C4783" t="str">
            <v>Pt</v>
          </cell>
          <cell r="D4783">
            <v>53.487499999999997</v>
          </cell>
          <cell r="E4783">
            <v>42.79</v>
          </cell>
          <cell r="F4783" t="str">
            <v>SINAPI</v>
          </cell>
        </row>
        <row r="4784">
          <cell r="A4784" t="str">
            <v/>
          </cell>
          <cell r="D4784">
            <v>0</v>
          </cell>
        </row>
        <row r="4785">
          <cell r="A4785" t="str">
            <v>301902010</v>
          </cell>
          <cell r="B4785" t="str">
            <v xml:space="preserve">PONTO DE AGUA, INCLUSIVE TUBULACOES E CONEXOES DE PVC RIGIDO ROSQUEAVEL E ABERTURA DE RASGOS EM ALVENARIA,ATE O REGISTRO GERAL DO AMBIENTE.  </v>
          </cell>
          <cell r="C4785" t="str">
            <v>Pt</v>
          </cell>
          <cell r="D4785">
            <v>62.862499999999997</v>
          </cell>
          <cell r="E4785">
            <v>50.29</v>
          </cell>
          <cell r="F4785" t="str">
            <v>SINAPI</v>
          </cell>
        </row>
        <row r="4786">
          <cell r="A4786" t="str">
            <v/>
          </cell>
          <cell r="D4786">
            <v>0</v>
          </cell>
        </row>
        <row r="4787">
          <cell r="A4787" t="str">
            <v>301902020</v>
          </cell>
          <cell r="B4787" t="str">
            <v xml:space="preserve">PONTO DE AGUA, INCLUSIVE TUBULACOES E CONEXOES DE PVC RIGIDO SOLDAVEL E ABERTURA DE RASGOS EM ALVENARIA, ATE O REGISTRO GERAL DO AMBIENTE.  </v>
          </cell>
          <cell r="C4787" t="str">
            <v>Pt</v>
          </cell>
          <cell r="D4787">
            <v>37.450000000000003</v>
          </cell>
          <cell r="E4787">
            <v>29.96</v>
          </cell>
          <cell r="F4787" t="str">
            <v>SINAPI</v>
          </cell>
        </row>
        <row r="4788">
          <cell r="A4788" t="str">
            <v/>
          </cell>
          <cell r="D4788">
            <v>0</v>
          </cell>
        </row>
        <row r="4789">
          <cell r="A4789" t="str">
            <v>301903010</v>
          </cell>
          <cell r="B4789" t="str">
            <v xml:space="preserve">FORNECIMENTO E ASSENTAMENTO DE TUBOS DE PVC RIGIDO SOLDAVEIS, DIAM.40 MM, PARA VENTILACAO DE ESGOTO.  </v>
          </cell>
          <cell r="C4789" t="str">
            <v>m</v>
          </cell>
          <cell r="D4789">
            <v>7.25</v>
          </cell>
          <cell r="E4789">
            <v>5.8</v>
          </cell>
          <cell r="F4789" t="str">
            <v>SINAPI</v>
          </cell>
        </row>
        <row r="4790">
          <cell r="A4790" t="str">
            <v/>
          </cell>
          <cell r="D4790">
            <v>0</v>
          </cell>
        </row>
        <row r="4791">
          <cell r="A4791" t="str">
            <v>301903020</v>
          </cell>
          <cell r="B4791" t="str">
            <v xml:space="preserve">FORNECIMENTO E ASSENTAMENTO DE TUBOS DE PVC RIGIDO SOLDAVEIS, DIAM.50 MM, PARA VENTILACAO DE ESGOTO.  </v>
          </cell>
          <cell r="C4791" t="str">
            <v>m</v>
          </cell>
          <cell r="D4791">
            <v>10.149999999999999</v>
          </cell>
          <cell r="E4791">
            <v>8.1199999999999992</v>
          </cell>
          <cell r="F4791" t="str">
            <v>SINAPI</v>
          </cell>
        </row>
        <row r="4792">
          <cell r="A4792" t="str">
            <v/>
          </cell>
          <cell r="D4792">
            <v>0</v>
          </cell>
        </row>
        <row r="4793">
          <cell r="A4793" t="str">
            <v>301903030</v>
          </cell>
          <cell r="B4793" t="str">
            <v xml:space="preserve">FORNECIMENTO E ASSENTAMENTO DE TUBOS DE PVC RIGIDO SOLDAVEIS, DIAM.75 MM, PARA COLUNAS DE ESGOTO, VENTILACAO OU AGUAS PLUVIAIS.  </v>
          </cell>
          <cell r="C4793" t="str">
            <v>m</v>
          </cell>
          <cell r="D4793">
            <v>13.587499999999999</v>
          </cell>
          <cell r="E4793">
            <v>10.87</v>
          </cell>
          <cell r="F4793" t="str">
            <v>SINAPI</v>
          </cell>
        </row>
        <row r="4794">
          <cell r="A4794" t="str">
            <v/>
          </cell>
          <cell r="D4794">
            <v>0</v>
          </cell>
        </row>
        <row r="4795">
          <cell r="A4795" t="str">
            <v>301903040</v>
          </cell>
          <cell r="B4795" t="str">
            <v xml:space="preserve">FORNECIMENTO E ASSENTAMENTO DE TUBOS DE PVC RIGIDO SOLDAVEIS, DIAM.100 MM, PARA COLUNAS DE ESGOTO, VENTILACAO OU AGUAS PLUVIAIS.  </v>
          </cell>
          <cell r="C4795" t="str">
            <v>m</v>
          </cell>
          <cell r="D4795">
            <v>17.224999999999998</v>
          </cell>
          <cell r="E4795">
            <v>13.78</v>
          </cell>
          <cell r="F4795" t="str">
            <v>SINAPI</v>
          </cell>
        </row>
        <row r="4796">
          <cell r="A4796" t="str">
            <v/>
          </cell>
          <cell r="D4796">
            <v>0</v>
          </cell>
        </row>
        <row r="4797">
          <cell r="A4797" t="str">
            <v>301904040</v>
          </cell>
          <cell r="B4797" t="str">
            <v xml:space="preserve">FORNECIMENTO E ASSENTAMENTO DE TUBOS DE PVC RIGIDO SOLDAVEIS DIAM. 100 MM, PARA COLETORES E SUB-COLETORES DE ESGOTO OU AGUAS PLUVIAIS, INCLUSIVE ABERTURA E FECHAMENTO DE VALAS.  </v>
          </cell>
          <cell r="C4797" t="str">
            <v>m</v>
          </cell>
          <cell r="D4797">
            <v>18.3125</v>
          </cell>
          <cell r="E4797">
            <v>14.65</v>
          </cell>
          <cell r="F4797" t="str">
            <v>SINAPI</v>
          </cell>
        </row>
        <row r="4798">
          <cell r="A4798" t="str">
            <v/>
          </cell>
          <cell r="D4798">
            <v>0</v>
          </cell>
        </row>
        <row r="4799">
          <cell r="A4799" t="str">
            <v>301905020</v>
          </cell>
          <cell r="B4799" t="str">
            <v xml:space="preserve">FORNECIMENTO E ASSENTAMENTO DE TUBOS SOLDAVEIS DE PVC RIGIDO DIAM. 25 MM, INCLUSIVE CONEXOES E ABERTURA DE RASGOS EM ALVENARIA, PARA COLUNAS DE AGUA.  </v>
          </cell>
          <cell r="C4799" t="str">
            <v>m</v>
          </cell>
          <cell r="D4799">
            <v>7.5749999999999993</v>
          </cell>
          <cell r="E4799">
            <v>6.06</v>
          </cell>
          <cell r="F4799" t="str">
            <v>SINAPI</v>
          </cell>
        </row>
        <row r="4800">
          <cell r="A4800" t="str">
            <v/>
          </cell>
          <cell r="D4800">
            <v>0</v>
          </cell>
        </row>
        <row r="4801">
          <cell r="A4801" t="str">
            <v>301905030</v>
          </cell>
          <cell r="B4801" t="str">
            <v xml:space="preserve">FORNECIMENTO E ASSENTAMENTO DE TUBOS SOLDAVEIS DE PVC RIGIDO DIAM. 32 MM, INCLUSIVE CONEXOES E ABERTURA DE RASGOS EM ALVENARIA, PARA COLUNAS DE AGUA.  </v>
          </cell>
          <cell r="C4801" t="str">
            <v>m</v>
          </cell>
          <cell r="D4801">
            <v>11.850000000000001</v>
          </cell>
          <cell r="E4801">
            <v>9.48</v>
          </cell>
          <cell r="F4801" t="str">
            <v>SINAPI</v>
          </cell>
        </row>
        <row r="4802">
          <cell r="A4802" t="str">
            <v/>
          </cell>
          <cell r="D4802">
            <v>0</v>
          </cell>
        </row>
        <row r="4803">
          <cell r="A4803" t="str">
            <v>301905040</v>
          </cell>
          <cell r="B4803" t="str">
            <v xml:space="preserve">FORNECIMENTO E ASSENTAMENTO DE TUBOS SOLDAVEIS DE PVC RIGIDO DIAM. 40 MM, INCLUSIVE CONEXOES E ABERTURA DE RASGOS EM ALVENARIA, PARA COLUNAS DE AGUA.  </v>
          </cell>
          <cell r="C4803" t="str">
            <v>m</v>
          </cell>
          <cell r="D4803">
            <v>14.5</v>
          </cell>
          <cell r="E4803">
            <v>11.6</v>
          </cell>
          <cell r="F4803" t="str">
            <v>SINAPI</v>
          </cell>
        </row>
        <row r="4804">
          <cell r="A4804" t="str">
            <v/>
          </cell>
          <cell r="D4804">
            <v>0</v>
          </cell>
        </row>
        <row r="4805">
          <cell r="A4805" t="str">
            <v>301905050</v>
          </cell>
          <cell r="B4805" t="str">
            <v xml:space="preserve">FORNECIMENTO E ASSENTAMENTO DE TUBOS SOLDAVEIS DE PVC RIGIDO DIAM. 50 MM, INCLUSIVE CONEXOES E ABERTURA DE RASGOS EM ALVENARIA, PARA COLUNAS DE AGUA.  </v>
          </cell>
          <cell r="C4805" t="str">
            <v>m</v>
          </cell>
          <cell r="D4805">
            <v>16.375</v>
          </cell>
          <cell r="E4805">
            <v>13.1</v>
          </cell>
          <cell r="F4805" t="str">
            <v>SINAPI</v>
          </cell>
        </row>
        <row r="4806">
          <cell r="A4806" t="str">
            <v/>
          </cell>
          <cell r="D4806">
            <v>0</v>
          </cell>
        </row>
        <row r="4807">
          <cell r="A4807" t="str">
            <v>301905060</v>
          </cell>
          <cell r="B4807" t="str">
            <v xml:space="preserve">FORNECIMENTO E ASSENTAMENTO DE TUBOS SOLDAVEIS DE PVC RIGIDO DIAM. 60 MM, INCLUSIVE CONEXOES E ABERTURA DE RASGOS EM ALVENARIA, PARA COLUNAS DE AGUA.  </v>
          </cell>
          <cell r="C4807" t="str">
            <v>m</v>
          </cell>
          <cell r="D4807">
            <v>25.412499999999998</v>
          </cell>
          <cell r="E4807">
            <v>20.329999999999998</v>
          </cell>
          <cell r="F4807" t="str">
            <v>SINAPI</v>
          </cell>
        </row>
        <row r="4808">
          <cell r="A4808" t="str">
            <v/>
          </cell>
          <cell r="D4808">
            <v>0</v>
          </cell>
        </row>
        <row r="4809">
          <cell r="A4809" t="str">
            <v>301905070</v>
          </cell>
          <cell r="B4809" t="str">
            <v xml:space="preserve">FORNECIMENTO E ASSENTAMENTO DE TUBOS SOLDAVEIS DE PVC RIGIDO DIAM. 75 MM, INCLUSIVE CONEXOES E ABERTURA DE RASGOS EM ALVENARIA, PARA COLUNAS DE AGUA.  </v>
          </cell>
          <cell r="C4809" t="str">
            <v>m</v>
          </cell>
          <cell r="D4809">
            <v>36.162500000000001</v>
          </cell>
          <cell r="E4809">
            <v>28.93</v>
          </cell>
          <cell r="F4809" t="str">
            <v>SINAPI</v>
          </cell>
        </row>
        <row r="4810">
          <cell r="A4810" t="str">
            <v/>
          </cell>
          <cell r="D4810">
            <v>0</v>
          </cell>
        </row>
        <row r="4811">
          <cell r="A4811" t="str">
            <v>301906010</v>
          </cell>
          <cell r="B4811" t="str">
            <v xml:space="preserve">CAIXA COLETORA DE INSPECAO OU DE AREIA C/ PAREDES EM ALVENARIA , LAJE DE TAMPA E DE FUNDO EM CONCRETO, REVESTIDA INTERNAMENTE COM ARGAMASSA DE CIMENTO E AREIA 1:4,DIMENSOES INTERNAS 0,50 X 0,50 M, COM PROFUNDIDADE ATE 0,8M.  </v>
          </cell>
          <cell r="C4811" t="str">
            <v>Un</v>
          </cell>
          <cell r="D4811">
            <v>188.08750000000001</v>
          </cell>
          <cell r="E4811">
            <v>150.47</v>
          </cell>
          <cell r="F4811" t="str">
            <v>SINAPI</v>
          </cell>
        </row>
        <row r="4812">
          <cell r="A4812" t="str">
            <v/>
          </cell>
          <cell r="D4812">
            <v>0</v>
          </cell>
        </row>
        <row r="4813">
          <cell r="A4813" t="str">
            <v>301906020</v>
          </cell>
          <cell r="B4813" t="str">
            <v xml:space="preserve">CAIXA COLETORA DE INSPECAO OU DE AREIA C/ PAREDES EM ALVENARIA, LAJE DE TAMPA E DE FUNDO EM CONCRETO, REVESTIDA INTERNAMENTE COM ARGAMASSA DE CIMENTO E AREIA 1:4, DIMENSOES INTERNAS 0,60 X 0,60 M, COM PROFUNDIDADE ATE 1,0M.  </v>
          </cell>
          <cell r="C4813" t="str">
            <v>Un</v>
          </cell>
          <cell r="D4813">
            <v>265.17499999999995</v>
          </cell>
          <cell r="E4813">
            <v>212.14</v>
          </cell>
          <cell r="F4813" t="str">
            <v>SINAPI</v>
          </cell>
        </row>
        <row r="4814">
          <cell r="A4814" t="str">
            <v/>
          </cell>
          <cell r="D4814">
            <v>0</v>
          </cell>
        </row>
        <row r="4815">
          <cell r="A4815" t="str">
            <v>301906030</v>
          </cell>
          <cell r="B4815" t="str">
            <v xml:space="preserve">CAIXA DE GORDURA COM PAREDES EM ALVENARIA,LAJE DE TAMPA E DE FUNDO EM CONCRETO, REVESTIDA INTERNAMENTE COM ARGAMASSA DE CIMENTO E AREIA 1:4, DIMENSOES INTERNAS 0,50 X 0,50 X 0,50 M COM CHICANA DE CONCRETO.  </v>
          </cell>
          <cell r="C4815" t="str">
            <v>Un</v>
          </cell>
          <cell r="D4815">
            <v>170.5</v>
          </cell>
          <cell r="E4815">
            <v>136.4</v>
          </cell>
          <cell r="F4815" t="str">
            <v>SINAPI</v>
          </cell>
        </row>
        <row r="4816">
          <cell r="A4816" t="str">
            <v/>
          </cell>
          <cell r="D4816">
            <v>0</v>
          </cell>
        </row>
        <row r="4817">
          <cell r="A4817" t="str">
            <v>301907010</v>
          </cell>
          <cell r="B4817" t="str">
            <v xml:space="preserve">FORNECIMENTO E ASSENTAMENTO DE BACIA SANITARIA DE LOUCA BRANCA, CELITE, LINHA SAVEIRO OU SIMILAR, INCLUSIVE TAMPA E ACESSORIOS CORRESPONDENTES.  </v>
          </cell>
          <cell r="C4817" t="str">
            <v>Cj</v>
          </cell>
          <cell r="D4817">
            <v>113.48750000000001</v>
          </cell>
          <cell r="E4817">
            <v>90.79</v>
          </cell>
          <cell r="F4817" t="str">
            <v>SINAPI</v>
          </cell>
        </row>
        <row r="4818">
          <cell r="A4818" t="str">
            <v/>
          </cell>
          <cell r="D4818">
            <v>0</v>
          </cell>
        </row>
        <row r="4819">
          <cell r="A4819" t="str">
            <v>301907020</v>
          </cell>
          <cell r="B4819" t="str">
            <v xml:space="preserve">FORNECIMENTO E ASSENTAMENTO DE BACIA SANITARIA COM CAIXA ACOPLADA, LOUCA BRANCA, CELITE, LINHA SAVEIRO OU SIMILAR, INCLUSIVE TAMPA E ACESSORIOS CORRESPONDENTES.  </v>
          </cell>
          <cell r="C4819" t="str">
            <v>Cj</v>
          </cell>
          <cell r="D4819">
            <v>236.61249999999998</v>
          </cell>
          <cell r="E4819">
            <v>189.29</v>
          </cell>
          <cell r="F4819" t="str">
            <v>SINAPI</v>
          </cell>
        </row>
        <row r="4820">
          <cell r="A4820" t="str">
            <v/>
          </cell>
          <cell r="D4820">
            <v>0</v>
          </cell>
        </row>
        <row r="4821">
          <cell r="A4821" t="str">
            <v>301907028</v>
          </cell>
          <cell r="B4821" t="str">
            <v>ASSENTAMENTO DE BACIA SANITÁRIA DE LOUÇA DECA VOGUE PLUS LINHA CONFORT  MOD P51 (P/DEFICIENTES), ACESSÓRIOS (PARAFUSOS DE FIXAÇÃO, ANEL DE VEDAÇÃO, TUBO DE LIGAÇÃO DE PVC CROMADO ASTRA  OU SIMILAR ) E ASSSENTO SANITÁRIO EM MDF LAQUEADO BRANCO SICMOL OU SI</v>
          </cell>
          <cell r="C4821" t="str">
            <v>Un</v>
          </cell>
          <cell r="D4821">
            <v>450.63749999999999</v>
          </cell>
          <cell r="E4821">
            <v>360.51</v>
          </cell>
          <cell r="F4821" t="str">
            <v>SINAPI</v>
          </cell>
        </row>
        <row r="4822">
          <cell r="A4822" t="str">
            <v/>
          </cell>
          <cell r="D4822">
            <v>0</v>
          </cell>
        </row>
        <row r="4823">
          <cell r="A4823" t="str">
            <v>301907030</v>
          </cell>
          <cell r="B4823" t="str">
            <v xml:space="preserve">FORNECIMENTO E ASSENTAMENTO DE LAVATORIO SIMPLES, GRANDE, SEM COLUNA, DE LOUCA BRANCA, CELITE,LINHA SAVEIRO OU SIMILAR, INCLUSIVE ACESSORIOS CORRESPONDENTES.  </v>
          </cell>
          <cell r="C4823" t="str">
            <v>Cj</v>
          </cell>
          <cell r="D4823">
            <v>63.625</v>
          </cell>
          <cell r="E4823">
            <v>50.9</v>
          </cell>
          <cell r="F4823" t="str">
            <v>SINAPI</v>
          </cell>
        </row>
        <row r="4824">
          <cell r="A4824" t="str">
            <v/>
          </cell>
          <cell r="D4824">
            <v>0</v>
          </cell>
        </row>
        <row r="4825">
          <cell r="A4825" t="str">
            <v>301907034</v>
          </cell>
          <cell r="B4825" t="str">
            <v xml:space="preserve"> FORNECIMENTO E ASSENTAMENTO  DE SIFÃO COPO  PVC CROMADO 1"  </v>
          </cell>
          <cell r="C4825" t="str">
            <v>Un</v>
          </cell>
          <cell r="D4825">
            <v>30.4</v>
          </cell>
          <cell r="E4825">
            <v>24.32</v>
          </cell>
          <cell r="F4825" t="str">
            <v>SINAPI</v>
          </cell>
        </row>
        <row r="4826">
          <cell r="A4826" t="str">
            <v/>
          </cell>
          <cell r="D4826">
            <v>0</v>
          </cell>
        </row>
        <row r="4827">
          <cell r="A4827" t="str">
            <v>301907035</v>
          </cell>
          <cell r="B4827" t="str">
            <v xml:space="preserve"> FORNECIMENTO E ASSENTAMENTO DE CUBA DE LOUÇA DECA CÓD L-50 OU SIMILAR INCLUSIVE  E VÁLVULA DE PVC CROMADA.   </v>
          </cell>
          <cell r="C4827" t="str">
            <v>Un</v>
          </cell>
          <cell r="D4827">
            <v>83.474999999999994</v>
          </cell>
          <cell r="E4827">
            <v>66.78</v>
          </cell>
          <cell r="F4827" t="str">
            <v>SINAPI</v>
          </cell>
        </row>
        <row r="4828">
          <cell r="A4828" t="str">
            <v/>
          </cell>
          <cell r="D4828">
            <v>0</v>
          </cell>
        </row>
        <row r="4829">
          <cell r="A4829" t="str">
            <v>301907036</v>
          </cell>
          <cell r="B482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829" t="str">
            <v>Un</v>
          </cell>
          <cell r="D4829">
            <v>63.625</v>
          </cell>
          <cell r="E4829">
            <v>50.9</v>
          </cell>
          <cell r="F4829" t="str">
            <v>SINAPI</v>
          </cell>
        </row>
        <row r="4830">
          <cell r="A4830" t="str">
            <v/>
          </cell>
          <cell r="D4830">
            <v>0</v>
          </cell>
        </row>
        <row r="4831">
          <cell r="A4831" t="str">
            <v>301907037</v>
          </cell>
          <cell r="B4831" t="str">
            <v xml:space="preserve">FORNECIMENTO E INSTALAÇÃO DE TANQUE DE LOUÇA, COM COLUNA, 30 LITROS, COR BRANCA, FAB:CELITE OU SIMILAR,INCLUSIVE  SIFÃO COPO PARA TANQUE DE 1 1/4"X 1 1/2"EM PVC  E VÁLVULA DE ESCOAMENTO EM PVC, PARA TANQUE DE 1 1/4".  </v>
          </cell>
          <cell r="C4831" t="str">
            <v>Un</v>
          </cell>
          <cell r="D4831">
            <v>363.22499999999997</v>
          </cell>
          <cell r="E4831">
            <v>290.58</v>
          </cell>
          <cell r="F4831" t="str">
            <v>SINAPI</v>
          </cell>
        </row>
        <row r="4832">
          <cell r="A4832" t="str">
            <v/>
          </cell>
          <cell r="D4832">
            <v>0</v>
          </cell>
        </row>
        <row r="4833">
          <cell r="A4833" t="str">
            <v>301907060</v>
          </cell>
          <cell r="B4833" t="str">
            <v xml:space="preserve">FORNECIMENTO E ASSENTAMENTO DE MICTORIO SIFONADO PARA PAREDE DE LOUCA BRANCA CELITE LINHA INSTITUCIONAIS OU SIMILAR, INCLUSIVE ACESSORIOS CORRESPONDENTES.  </v>
          </cell>
          <cell r="C4833" t="str">
            <v>Cj</v>
          </cell>
          <cell r="D4833">
            <v>113.25</v>
          </cell>
          <cell r="E4833">
            <v>90.6</v>
          </cell>
          <cell r="F4833" t="str">
            <v>SINAPI</v>
          </cell>
        </row>
        <row r="4834">
          <cell r="A4834" t="str">
            <v/>
          </cell>
          <cell r="D4834">
            <v>0</v>
          </cell>
        </row>
        <row r="4835">
          <cell r="A4835" t="str">
            <v>301907070</v>
          </cell>
          <cell r="B4835" t="str">
            <v xml:space="preserve">FORNECIMENTO E ASSENTAMENTO DE SABONETEIRA DE LOUCA BRANCA,CELITE OU SIMILAR, NAS DIMENSOES 7.5 X 15 CM.  </v>
          </cell>
          <cell r="C4835" t="str">
            <v>Un</v>
          </cell>
          <cell r="D4835">
            <v>16.399999999999999</v>
          </cell>
          <cell r="E4835">
            <v>13.12</v>
          </cell>
          <cell r="F4835" t="str">
            <v>SINAPI</v>
          </cell>
        </row>
        <row r="4836">
          <cell r="A4836" t="str">
            <v/>
          </cell>
          <cell r="D4836">
            <v>0</v>
          </cell>
        </row>
        <row r="4837">
          <cell r="A4837" t="str">
            <v>301907080</v>
          </cell>
          <cell r="B4837" t="str">
            <v xml:space="preserve">FORNECIMENTO E ASSENTAMENTO DE CABIDE DE LOUCA BRANCA, CELITE OU SIMILAR, COM UM GANCHO.  </v>
          </cell>
          <cell r="C4837" t="str">
            <v>Un</v>
          </cell>
          <cell r="D4837">
            <v>11.875</v>
          </cell>
          <cell r="E4837">
            <v>9.5</v>
          </cell>
          <cell r="F4837" t="str">
            <v>SINAPI</v>
          </cell>
        </row>
        <row r="4838">
          <cell r="A4838" t="str">
            <v/>
          </cell>
          <cell r="D4838">
            <v>0</v>
          </cell>
        </row>
        <row r="4839">
          <cell r="A4839" t="str">
            <v>301907090</v>
          </cell>
          <cell r="B4839" t="str">
            <v xml:space="preserve">FORNECIMENTO E ASSENTAMENTO DE PAPELEIRA DE LOUCA BRANCA, CELITE OU SIMILAR,NAS DIMENSOES 15 X 15 CM.  </v>
          </cell>
          <cell r="C4839" t="str">
            <v>UD</v>
          </cell>
          <cell r="D4839">
            <v>19.625</v>
          </cell>
          <cell r="E4839">
            <v>15.7</v>
          </cell>
          <cell r="F4839" t="str">
            <v>SINAPI</v>
          </cell>
        </row>
        <row r="4840">
          <cell r="A4840" t="str">
            <v/>
          </cell>
          <cell r="D4840">
            <v>0</v>
          </cell>
        </row>
        <row r="4841">
          <cell r="A4841" t="str">
            <v>301907100</v>
          </cell>
          <cell r="B4841" t="str">
            <v xml:space="preserve">FORNECIMENTO ASSENTAMENTO DE PIA DE COZINHA COM CUBA SIMPLES DE ACO INOXIDAVEL, MEKAL OU SIMILAR,NAS DIMENSOES 0.40 X 0,34 X 0,15 M,INCLUSIVE ACESSORIOS CORRESPONDENTES.  </v>
          </cell>
          <cell r="C4841" t="str">
            <v>Cj</v>
          </cell>
          <cell r="D4841">
            <v>118.03750000000001</v>
          </cell>
          <cell r="E4841">
            <v>94.43</v>
          </cell>
          <cell r="F4841" t="str">
            <v>SINAPI</v>
          </cell>
        </row>
        <row r="4842">
          <cell r="A4842" t="str">
            <v/>
          </cell>
          <cell r="D4842">
            <v>0</v>
          </cell>
        </row>
        <row r="4843">
          <cell r="A4843" t="str">
            <v>301907170</v>
          </cell>
          <cell r="B4843" t="str">
            <v xml:space="preserve">FORNECIMENTO DE DUCHA MANUAL, ACQUA JET, REF. 2195 JR, FABRIMAR OU SIMILAR, INCLUSIVE FIXACAO.  </v>
          </cell>
          <cell r="C4843" t="str">
            <v>Un</v>
          </cell>
          <cell r="D4843">
            <v>66.474999999999994</v>
          </cell>
          <cell r="E4843">
            <v>53.18</v>
          </cell>
          <cell r="F4843" t="str">
            <v>SINAPI</v>
          </cell>
        </row>
        <row r="4844">
          <cell r="A4844" t="str">
            <v/>
          </cell>
          <cell r="D4844">
            <v>0</v>
          </cell>
        </row>
        <row r="4845">
          <cell r="A4845" t="str">
            <v>301907180</v>
          </cell>
          <cell r="B4845" t="str">
            <v xml:space="preserve">FORNECIMENTO DE CHUVEIRO COM ARTICULACAO, DIAMETRO DE 1/2 POL. COM ACABAMENTO CROMADO,REF. C 1991-FABRIMAR OU SIMILAR, INCLUSIVE FIXACAO  </v>
          </cell>
          <cell r="C4845" t="str">
            <v>Un</v>
          </cell>
          <cell r="D4845">
            <v>121.92500000000001</v>
          </cell>
          <cell r="E4845">
            <v>97.54</v>
          </cell>
          <cell r="F4845" t="str">
            <v>SINAPI</v>
          </cell>
        </row>
        <row r="4846">
          <cell r="A4846" t="str">
            <v/>
          </cell>
          <cell r="D4846">
            <v>0</v>
          </cell>
        </row>
        <row r="4847">
          <cell r="A4847" t="str">
            <v>301907200</v>
          </cell>
          <cell r="B4847" t="str">
            <v xml:space="preserve">FORNECIMENTO DE CHUVEIRO COM HASTE DE PLASTICO, DIAM. 1/2 POL. TIGRE OU SIMILAR, INCLUSIVE FIXACAO.  </v>
          </cell>
          <cell r="C4847" t="str">
            <v>UD</v>
          </cell>
          <cell r="D4847">
            <v>5.7249999999999996</v>
          </cell>
          <cell r="E4847">
            <v>4.58</v>
          </cell>
          <cell r="F4847" t="str">
            <v>SINAPI</v>
          </cell>
        </row>
        <row r="4848">
          <cell r="A4848" t="str">
            <v/>
          </cell>
          <cell r="D4848">
            <v>0</v>
          </cell>
        </row>
        <row r="4849">
          <cell r="A4849" t="str">
            <v>301907210</v>
          </cell>
          <cell r="B4849" t="str">
            <v xml:space="preserve"> FORNECIMENTO DE CAIXA DE DESCARGA DE SOBREPOR (TUBO ALTO), DE PLASTICO ( AKROS) OU SIMILAR, INCLUSIVE FIXACAO E ACESSORIOS CORRESPONDENTES.   </v>
          </cell>
          <cell r="C4849" t="str">
            <v>Cj</v>
          </cell>
          <cell r="D4849">
            <v>98.674999999999997</v>
          </cell>
          <cell r="E4849">
            <v>78.94</v>
          </cell>
          <cell r="F4849" t="str">
            <v>SINAPI</v>
          </cell>
        </row>
        <row r="4850">
          <cell r="A4850" t="str">
            <v/>
          </cell>
          <cell r="D4850">
            <v>0</v>
          </cell>
        </row>
        <row r="4851">
          <cell r="A4851" t="str">
            <v>301907250</v>
          </cell>
          <cell r="B4851" t="str">
            <v xml:space="preserve">FORNECIMENTO DE VALVULA DE DESCARGA COM REGISTRO, DOCOL OU SIMILAR, INCLUSIVE FIXACAO.  </v>
          </cell>
          <cell r="C4851" t="str">
            <v>Un</v>
          </cell>
          <cell r="D4851">
            <v>175.77500000000001</v>
          </cell>
          <cell r="E4851">
            <v>140.62</v>
          </cell>
          <cell r="F4851" t="str">
            <v>SINAPI</v>
          </cell>
        </row>
        <row r="4852">
          <cell r="A4852" t="str">
            <v/>
          </cell>
          <cell r="D4852">
            <v>0</v>
          </cell>
        </row>
        <row r="4853">
          <cell r="A4853" t="str">
            <v>301907260</v>
          </cell>
          <cell r="B4853" t="str">
            <v xml:space="preserve">FORNECIMENTO DE TORNEIRA DE PRESSAO PARA PIA DIAMETRO 1/2, REF. 1159 C-39, DECA OU SIMILAR, INCLUSIVE FIXACAO.  </v>
          </cell>
          <cell r="C4853" t="str">
            <v>Un</v>
          </cell>
          <cell r="D4853">
            <v>92.6875</v>
          </cell>
          <cell r="E4853">
            <v>74.150000000000006</v>
          </cell>
          <cell r="F4853" t="str">
            <v>SINAPI</v>
          </cell>
        </row>
        <row r="4854">
          <cell r="A4854" t="str">
            <v/>
          </cell>
          <cell r="D4854">
            <v>0</v>
          </cell>
        </row>
        <row r="4855">
          <cell r="A4855" t="str">
            <v>301907270</v>
          </cell>
          <cell r="B4855" t="str">
            <v xml:space="preserve">FORNECIMENTO DE TORNEIRA DE PRESSAO PARA PIA, COM ACABAMENTO CROMADO, DIAMETRO DE 1/2 POL., REF. 1158, JR FABRIMAR OU SIMILAR, INCLUSIVE FIXACAO.  </v>
          </cell>
          <cell r="C4855" t="str">
            <v>UD</v>
          </cell>
          <cell r="D4855">
            <v>32.987499999999997</v>
          </cell>
          <cell r="E4855">
            <v>26.39</v>
          </cell>
          <cell r="F4855" t="str">
            <v>SINAPI</v>
          </cell>
        </row>
        <row r="4856">
          <cell r="A4856" t="str">
            <v/>
          </cell>
          <cell r="D4856">
            <v>0</v>
          </cell>
        </row>
        <row r="4857">
          <cell r="A4857" t="str">
            <v>301907275</v>
          </cell>
          <cell r="B4857" t="str">
            <v xml:space="preserve">FORNECIMENTO DE TORNEIRA DE PRESSAO PARA PIA, COM ACABAMENTO CROMADO, DIAM. DE 1/2 POL., COM AREJADOR, REF.1158, LINHA C-33 SIGMA OU SIMILAR, INCLUSIVE FIXACAO.  </v>
          </cell>
          <cell r="C4857" t="str">
            <v>Un</v>
          </cell>
          <cell r="D4857">
            <v>32.987499999999997</v>
          </cell>
          <cell r="E4857">
            <v>26.39</v>
          </cell>
          <cell r="F4857" t="str">
            <v>SINAPI</v>
          </cell>
        </row>
        <row r="4858">
          <cell r="A4858" t="str">
            <v/>
          </cell>
          <cell r="D4858">
            <v>0</v>
          </cell>
        </row>
        <row r="4859">
          <cell r="A4859" t="str">
            <v>301907280</v>
          </cell>
          <cell r="B4859" t="str">
            <v xml:space="preserve">FORNECIMENTO DE TORNEIRA DE PRESSAO PARA LAVATORIO, COM ACABAMENTO CROMADO, DIAM.1/2" REF. 1193 C-39 DECA OU SIMILAR, INCLUSIVE FIXACAO.  </v>
          </cell>
          <cell r="C4859" t="str">
            <v>Un</v>
          </cell>
          <cell r="D4859">
            <v>103.21249999999999</v>
          </cell>
          <cell r="E4859">
            <v>82.57</v>
          </cell>
          <cell r="F4859" t="str">
            <v>SINAPI</v>
          </cell>
        </row>
        <row r="4860">
          <cell r="A4860" t="str">
            <v/>
          </cell>
          <cell r="D4860">
            <v>0</v>
          </cell>
        </row>
        <row r="4861">
          <cell r="A4861" t="str">
            <v>301907285</v>
          </cell>
          <cell r="B4861" t="str">
            <v xml:space="preserve">FORNECIMENTO DE TORNEIRA DE PRESSAO PARA LAVATORIO, COM ACABAMENTO CROMADO, DIAM.1/2 POL., REF.1190 DL, FABRIMAR OU SIMILAR, INCLUSIVE FIXACAO.  </v>
          </cell>
          <cell r="C4861" t="str">
            <v>Un</v>
          </cell>
          <cell r="D4861">
            <v>101.77500000000001</v>
          </cell>
          <cell r="E4861">
            <v>81.42</v>
          </cell>
          <cell r="F4861" t="str">
            <v>SINAPI</v>
          </cell>
        </row>
        <row r="4862">
          <cell r="A4862" t="str">
            <v/>
          </cell>
          <cell r="D4862">
            <v>0</v>
          </cell>
        </row>
        <row r="4863">
          <cell r="A4863" t="str">
            <v>301907290</v>
          </cell>
          <cell r="B4863" t="str">
            <v xml:space="preserve">FORNECIMENTO DE TORNEIRA DE PRESSAO PARA LAVATORIO, COM ACABAMENTO CROMADO,DIAMETRO DE 1/2 POL., REF.1193, LINHA C-33, SIGMA OU SIMILAR, INCLUSIVE FIXACAO.  </v>
          </cell>
          <cell r="C4863" t="str">
            <v>UD</v>
          </cell>
          <cell r="D4863">
            <v>30.75</v>
          </cell>
          <cell r="E4863">
            <v>24.6</v>
          </cell>
          <cell r="F4863" t="str">
            <v>SINAPI</v>
          </cell>
        </row>
        <row r="4864">
          <cell r="A4864" t="str">
            <v/>
          </cell>
          <cell r="D4864">
            <v>0</v>
          </cell>
        </row>
        <row r="4865">
          <cell r="A4865" t="str">
            <v>301907300</v>
          </cell>
          <cell r="B4865" t="str">
            <v xml:space="preserve">FORNECIMENTO DE TORNEIRA DE PRESSAO PARA LAVANDARIA, COM ACABAMENTO CROMADO,DIAMETRO DE 1/2 POL., REF.1152, FABRIMAR OU SIMILAR,LINHA JUNIOR, INCLUSIVE FIXACAO.  </v>
          </cell>
          <cell r="C4865" t="str">
            <v>Un</v>
          </cell>
          <cell r="D4865">
            <v>22.9375</v>
          </cell>
          <cell r="E4865">
            <v>18.350000000000001</v>
          </cell>
          <cell r="F4865" t="str">
            <v>SINAPI</v>
          </cell>
        </row>
        <row r="4866">
          <cell r="A4866" t="str">
            <v/>
          </cell>
          <cell r="D4866">
            <v>0</v>
          </cell>
        </row>
        <row r="4867">
          <cell r="A4867" t="str">
            <v>301907310</v>
          </cell>
          <cell r="B4867" t="str">
            <v xml:space="preserve">FORNECIMENTO DE TORNEIRA DE PRESSAO PARA LAVANDARIA, COM ACABAMENTO CROMADO, DIAMETRO DE 1/2 POL. REF.1153, LINHA C-33, SIGMA OU SIMILAR.  </v>
          </cell>
          <cell r="C4867" t="str">
            <v>UD</v>
          </cell>
          <cell r="D4867">
            <v>22.9375</v>
          </cell>
          <cell r="E4867">
            <v>18.350000000000001</v>
          </cell>
          <cell r="F4867" t="str">
            <v>SINAPI</v>
          </cell>
        </row>
        <row r="4868">
          <cell r="A4868" t="str">
            <v/>
          </cell>
          <cell r="D4868">
            <v>0</v>
          </cell>
        </row>
        <row r="4869">
          <cell r="A4869" t="str">
            <v>301907350</v>
          </cell>
          <cell r="B4869" t="str">
            <v xml:space="preserve">FORNECIMENTO DE REGISTRO DE PRESSAO COM CANOPLA ACABAMENTO CROMADO, REF.1416, DECA 50 OU SIMILAR, LINHA PRATA, DIAMETRO DE 3/4 POL.,INCLUSIVE FIXACAO.  </v>
          </cell>
          <cell r="C4869" t="str">
            <v>Un</v>
          </cell>
          <cell r="D4869">
            <v>87.362499999999997</v>
          </cell>
          <cell r="E4869">
            <v>69.89</v>
          </cell>
          <cell r="F4869" t="str">
            <v>SINAPI</v>
          </cell>
        </row>
        <row r="4870">
          <cell r="A4870" t="str">
            <v/>
          </cell>
          <cell r="D4870">
            <v>0</v>
          </cell>
        </row>
        <row r="4871">
          <cell r="A4871" t="str">
            <v>301907360</v>
          </cell>
          <cell r="B4871" t="str">
            <v xml:space="preserve">FORNECIMENTO DE REGISTRO DE PRESSAO COM CANOPLA, ACABAMENTO CROMADO, REF.1416, FABRIMAR OU SIMILAR, DIAMETRO DE 3/4 POL., INCLUSIVE FIXACAO.  </v>
          </cell>
          <cell r="C4871" t="str">
            <v>Un</v>
          </cell>
          <cell r="D4871">
            <v>61.924999999999997</v>
          </cell>
          <cell r="E4871">
            <v>49.54</v>
          </cell>
          <cell r="F4871" t="str">
            <v>SINAPI</v>
          </cell>
        </row>
        <row r="4872">
          <cell r="A4872" t="str">
            <v/>
          </cell>
          <cell r="D4872">
            <v>0</v>
          </cell>
        </row>
        <row r="4873">
          <cell r="A4873" t="str">
            <v>301907390</v>
          </cell>
          <cell r="B4873" t="str">
            <v xml:space="preserve">FORNECIMENTO DE REGISTRO DE GAVETA COM CANOPLA, ACABAMENTO CROMADO, REF.1509-C39,DECA OU SIMILAR, LINHA PRATA, DIAMETRO DE 3/4 POL.,INCLUSIVE FIXACAO.  </v>
          </cell>
          <cell r="C4873" t="str">
            <v>Un</v>
          </cell>
          <cell r="D4873">
            <v>68.674999999999997</v>
          </cell>
          <cell r="E4873">
            <v>54.94</v>
          </cell>
          <cell r="F4873" t="str">
            <v>SINAPI</v>
          </cell>
        </row>
        <row r="4874">
          <cell r="A4874" t="str">
            <v/>
          </cell>
          <cell r="D4874">
            <v>0</v>
          </cell>
        </row>
        <row r="4875">
          <cell r="A4875" t="str">
            <v>301907450</v>
          </cell>
          <cell r="B4875" t="str">
            <v xml:space="preserve">FORNECIMENTO DE REGISTRO DE GAVETA BRUTO, REF 1502, DECA OU SIMILAR, DIAMETRO DE 3/4 POL., INCLUSIVE FIXACAO.  </v>
          </cell>
          <cell r="C4875" t="str">
            <v>Un</v>
          </cell>
          <cell r="D4875">
            <v>32.6875</v>
          </cell>
          <cell r="E4875">
            <v>26.15</v>
          </cell>
          <cell r="F4875" t="str">
            <v>SINAPI</v>
          </cell>
        </row>
        <row r="4876">
          <cell r="A4876" t="str">
            <v/>
          </cell>
          <cell r="D4876">
            <v>0</v>
          </cell>
        </row>
        <row r="4877">
          <cell r="A4877" t="str">
            <v>301907460</v>
          </cell>
          <cell r="B4877" t="str">
            <v xml:space="preserve">FORNECIMENTO DE REGISTRO DE GAVETA BRUTO, REF 1502, DECA OU SIMILAR, DIAMETRO DE 1 POL., IN CLUSIVE FIXACAO.  </v>
          </cell>
          <cell r="C4877" t="str">
            <v>Un</v>
          </cell>
          <cell r="D4877">
            <v>44.087500000000006</v>
          </cell>
          <cell r="E4877">
            <v>35.270000000000003</v>
          </cell>
          <cell r="F4877" t="str">
            <v>SINAPI</v>
          </cell>
        </row>
        <row r="4878">
          <cell r="A4878" t="str">
            <v/>
          </cell>
          <cell r="D4878">
            <v>0</v>
          </cell>
        </row>
        <row r="4879">
          <cell r="A4879" t="str">
            <v>301907470</v>
          </cell>
          <cell r="B4879" t="str">
            <v xml:space="preserve">FORNECIMENTO DE REGISTRO DE GAVETA BRUTO, REF 1502, DECA OU SIMILAR, DIAMETRO DE 1.1/4 POL. INCLUSIVE FIXACAO.  </v>
          </cell>
          <cell r="C4879" t="str">
            <v>Un</v>
          </cell>
          <cell r="D4879">
            <v>60.637499999999996</v>
          </cell>
          <cell r="E4879">
            <v>48.51</v>
          </cell>
          <cell r="F4879" t="str">
            <v>SINAPI</v>
          </cell>
        </row>
        <row r="4880">
          <cell r="A4880" t="str">
            <v/>
          </cell>
          <cell r="D4880">
            <v>0</v>
          </cell>
        </row>
        <row r="4881">
          <cell r="A4881" t="str">
            <v>301907480</v>
          </cell>
          <cell r="B4881" t="str">
            <v xml:space="preserve">FORNECIMENTO DE REGISTRO DE GAVETA BRUTO, REF 1502, DECA OU SIMILAR, DIAMETRO DE 1.1/2 POL. INCLUSIVE FIXACAO.  </v>
          </cell>
          <cell r="C4881" t="str">
            <v>UD</v>
          </cell>
          <cell r="D4881">
            <v>67.787499999999994</v>
          </cell>
          <cell r="E4881">
            <v>54.23</v>
          </cell>
          <cell r="F4881" t="str">
            <v>SINAPI</v>
          </cell>
        </row>
        <row r="4882">
          <cell r="A4882" t="str">
            <v/>
          </cell>
          <cell r="D4882">
            <v>0</v>
          </cell>
        </row>
        <row r="4883">
          <cell r="A4883" t="str">
            <v>301907500</v>
          </cell>
          <cell r="B4883" t="str">
            <v xml:space="preserve">FORNECIMENTO DE REGISTRO DE GAVETA BRUTO, REF 1502, DECA OU SIMILAR, DIAM. 2. 1/2 POL., INCLUSIVE FIXACAO.  </v>
          </cell>
          <cell r="C4883" t="str">
            <v>UD</v>
          </cell>
          <cell r="D4883">
            <v>226.73749999999998</v>
          </cell>
          <cell r="E4883">
            <v>181.39</v>
          </cell>
          <cell r="F4883" t="str">
            <v>SINAPI</v>
          </cell>
        </row>
        <row r="4884">
          <cell r="A4884" t="str">
            <v/>
          </cell>
          <cell r="D4884">
            <v>0</v>
          </cell>
        </row>
        <row r="4885">
          <cell r="A4885" t="str">
            <v>301907525</v>
          </cell>
          <cell r="B4885" t="str">
            <v xml:space="preserve">FORNECIMENTO DE BOMBA 3/4 HP, INCLUSIVE ACESSORIOS, FIXACAO E INSTALACAO.  </v>
          </cell>
          <cell r="C4885" t="str">
            <v>Cj</v>
          </cell>
          <cell r="D4885">
            <v>527.73749999999995</v>
          </cell>
          <cell r="E4885">
            <v>422.19</v>
          </cell>
          <cell r="F4885" t="str">
            <v>SINAPI</v>
          </cell>
        </row>
        <row r="4886">
          <cell r="A4886" t="str">
            <v/>
          </cell>
          <cell r="D4886">
            <v>0</v>
          </cell>
        </row>
        <row r="4887">
          <cell r="A4887" t="str">
            <v>301907530</v>
          </cell>
          <cell r="B4887" t="str">
            <v xml:space="preserve">FORNECIMENTO DE VALVULA DE RETENCAO HORIZONTAL, DIAM. 1 POL., INCLUSIVE INSTALACAO.  </v>
          </cell>
          <cell r="C4887" t="str">
            <v>UD</v>
          </cell>
          <cell r="D4887">
            <v>42.525000000000006</v>
          </cell>
          <cell r="E4887">
            <v>34.020000000000003</v>
          </cell>
          <cell r="F4887" t="str">
            <v>SINAPI</v>
          </cell>
        </row>
        <row r="4888">
          <cell r="A4888" t="str">
            <v/>
          </cell>
          <cell r="D4888">
            <v>0</v>
          </cell>
        </row>
        <row r="4889">
          <cell r="A4889" t="str">
            <v>301907540</v>
          </cell>
          <cell r="B4889" t="str">
            <v xml:space="preserve">FORNECIMENTO DE VALVULA DE RETENCAO VERTICAL, DIAMETRO DE 1 POLEGADA, INCLUSIVE INSTALACAO.  </v>
          </cell>
          <cell r="C4889" t="str">
            <v>UD</v>
          </cell>
          <cell r="D4889">
            <v>28.975000000000001</v>
          </cell>
          <cell r="E4889">
            <v>23.18</v>
          </cell>
          <cell r="F4889" t="str">
            <v>SINAPI</v>
          </cell>
        </row>
        <row r="4890">
          <cell r="A4890" t="str">
            <v/>
          </cell>
          <cell r="D4890">
            <v>0</v>
          </cell>
        </row>
        <row r="4891">
          <cell r="A4891" t="str">
            <v>301907570</v>
          </cell>
          <cell r="B4891" t="str">
            <v xml:space="preserve">INSTALACAO DE TORNEIRA DE BOIA DIAM.3/4 POL., INCLUSIVE O FORNECIMENTO DA MESMA.  </v>
          </cell>
          <cell r="C4891" t="str">
            <v>UD</v>
          </cell>
          <cell r="D4891">
            <v>8.3874999999999993</v>
          </cell>
          <cell r="E4891">
            <v>6.71</v>
          </cell>
          <cell r="F4891" t="str">
            <v>SINAPI</v>
          </cell>
        </row>
        <row r="4892">
          <cell r="A4892" t="str">
            <v/>
          </cell>
          <cell r="D4892">
            <v>0</v>
          </cell>
        </row>
        <row r="4893">
          <cell r="A4893" t="str">
            <v>301908071</v>
          </cell>
          <cell r="B4893" t="str">
            <v xml:space="preserve">FORNECIMENTO E EXECUÇÃO DE CAMADA DE BRITA 50 EM SUMIDOURO E/OU FILTRO ANAERÓBICO  </v>
          </cell>
          <cell r="C4893" t="str">
            <v>m3</v>
          </cell>
          <cell r="D4893">
            <v>76.837500000000006</v>
          </cell>
          <cell r="E4893">
            <v>61.47</v>
          </cell>
          <cell r="F4893" t="str">
            <v>SINAPI</v>
          </cell>
        </row>
        <row r="4894">
          <cell r="A4894" t="str">
            <v/>
          </cell>
          <cell r="D4894">
            <v>0</v>
          </cell>
        </row>
        <row r="4895">
          <cell r="A4895" t="str">
            <v>302110028</v>
          </cell>
          <cell r="B4895" t="str">
            <v xml:space="preserve">EXECUCAO DE CAMADA DRENANTE COM BRITA 25MM, INCLUSIVE O FORNECIMENTO DA MESMA.  </v>
          </cell>
          <cell r="C4895" t="str">
            <v>m3</v>
          </cell>
          <cell r="D4895">
            <v>75.912499999999994</v>
          </cell>
          <cell r="E4895">
            <v>60.73</v>
          </cell>
          <cell r="F4895" t="str">
            <v>SINAPI</v>
          </cell>
        </row>
        <row r="4896">
          <cell r="A4896" t="str">
            <v/>
          </cell>
          <cell r="D4896">
            <v>0</v>
          </cell>
        </row>
        <row r="4897">
          <cell r="A4897" t="str">
            <v>302111010</v>
          </cell>
          <cell r="B4897" t="str">
            <v xml:space="preserve">COLOCACAO DE CALHA DE CONCRETO DE 0,30 M DE DIAMETRO, INCLUINDO CORTE DO TUBO, ESCAVACAO ATE 1,50M DE PROFUNDIDADE,REATERRO COMPACTADO E FORNECIMENTO DA MESMA.  </v>
          </cell>
          <cell r="C4897" t="str">
            <v>Un</v>
          </cell>
          <cell r="D4897">
            <v>71.762499999999989</v>
          </cell>
          <cell r="E4897">
            <v>57.41</v>
          </cell>
          <cell r="F4897" t="str">
            <v>SINAPI</v>
          </cell>
        </row>
        <row r="4898">
          <cell r="A4898" t="str">
            <v/>
          </cell>
          <cell r="D4898">
            <v>0</v>
          </cell>
        </row>
        <row r="4899">
          <cell r="A4899" t="str">
            <v>302501071</v>
          </cell>
          <cell r="B4899" t="str">
            <v xml:space="preserve">LIMPEZA GERAL DA OBRA (POR METRO QUADRADO DE CONSTRUÇÃO)  </v>
          </cell>
          <cell r="C4899" t="str">
            <v>m2</v>
          </cell>
          <cell r="D4899">
            <v>0.91249999999999998</v>
          </cell>
          <cell r="E4899">
            <v>0.73</v>
          </cell>
          <cell r="F4899" t="str">
            <v>SINAPI</v>
          </cell>
        </row>
        <row r="4900">
          <cell r="A4900" t="str">
            <v/>
          </cell>
          <cell r="D4900">
            <v>0</v>
          </cell>
        </row>
        <row r="4901">
          <cell r="A4901" t="str">
            <v>31.00.000</v>
          </cell>
          <cell r="B4901" t="str">
            <v>PROJETOS E SERVIÇOS TÉCNICOS - TERCEIRIZADA</v>
          </cell>
          <cell r="D4901">
            <v>0</v>
          </cell>
        </row>
        <row r="4902">
          <cell r="A4902" t="str">
            <v/>
          </cell>
          <cell r="D4902">
            <v>0</v>
          </cell>
        </row>
        <row r="4903">
          <cell r="A4903" t="str">
            <v>31.01.001</v>
          </cell>
          <cell r="B4903" t="str">
            <v>ELABORAÇÃO E FORNECIMENTO DE PROJETOS DE ESTRUTURA, COM ÁREA DE INTERVENÇÃO DE ATÉ 500 M2, INCLUSIVE FUNDAÇÃO</v>
          </cell>
          <cell r="C4903" t="str">
            <v>m2</v>
          </cell>
          <cell r="D4903">
            <v>11.35</v>
          </cell>
          <cell r="E4903">
            <v>9.08</v>
          </cell>
          <cell r="F4903" t="str">
            <v>SEDUC</v>
          </cell>
        </row>
        <row r="4904">
          <cell r="A4904" t="str">
            <v/>
          </cell>
          <cell r="D4904">
            <v>0</v>
          </cell>
        </row>
        <row r="4905">
          <cell r="A4905" t="str">
            <v>31.01.002</v>
          </cell>
          <cell r="B4905" t="str">
            <v>ELABORAÇÃO E FORNECIMENTO DE PROJETOS DE ESTRUTURA, COM ÁREA DE INTERVENÇÃO VARIANDO DE 501 A 1000 M2, INCLUSIVE FUNDAÇÃO.</v>
          </cell>
          <cell r="C4905" t="str">
            <v>m2</v>
          </cell>
          <cell r="D4905">
            <v>5.6749999999999998</v>
          </cell>
          <cell r="E4905">
            <v>4.54</v>
          </cell>
          <cell r="F4905" t="str">
            <v>SEDUC</v>
          </cell>
        </row>
        <row r="4906">
          <cell r="A4906" t="str">
            <v/>
          </cell>
          <cell r="D4906">
            <v>0</v>
          </cell>
        </row>
        <row r="4907">
          <cell r="A4907" t="str">
            <v>31.01.003</v>
          </cell>
          <cell r="B4907" t="str">
            <v>ELABORAÇÃO E FORNECIMENTO DE PROJETOS DE ESTRUTURA, COM ÁREA DE INTERVENÇÃO VARIANDO DE 2501 A 3000 M2, INCLUSIVE FUNDAÇÃO.</v>
          </cell>
          <cell r="C4907" t="str">
            <v>m2</v>
          </cell>
          <cell r="D4907">
            <v>1.8875</v>
          </cell>
          <cell r="E4907">
            <v>1.51</v>
          </cell>
          <cell r="F4907" t="str">
            <v>SEDUC</v>
          </cell>
        </row>
        <row r="4908">
          <cell r="A4908" t="str">
            <v/>
          </cell>
          <cell r="D4908">
            <v>0</v>
          </cell>
        </row>
        <row r="4909">
          <cell r="A4909" t="str">
            <v>31.01.004</v>
          </cell>
          <cell r="B4909" t="str">
            <v>ELABORAÇÃO E FORNECIMENTO DE PROJETOS DE ESTRUTURA, COM ÁREA DE INTERVENÇÃO VARIANDO DE 3001 A 3500 M2, INCLUSIVE FUNDAÇÃO.</v>
          </cell>
          <cell r="C4909" t="str">
            <v>m2</v>
          </cell>
          <cell r="D4909">
            <v>1.625</v>
          </cell>
          <cell r="E4909">
            <v>1.3</v>
          </cell>
          <cell r="F4909" t="str">
            <v>SEDUC</v>
          </cell>
        </row>
        <row r="4910">
          <cell r="A4910" t="str">
            <v/>
          </cell>
          <cell r="D4910">
            <v>0</v>
          </cell>
        </row>
        <row r="4911">
          <cell r="A4911" t="str">
            <v>31.02.001</v>
          </cell>
          <cell r="B4911" t="str">
            <v>ELABORAÇÃO E FORNECIMENTO DE PROJETOS DE ESTRUTURA, COM ÁREA DE INTERVENÇÃO VARIANDO DE 1001 A 1500M2, INCLUSIVE FUNDAÇÃO E ELABORAÇÃO E FORNECIMENTO DE PROJETOS DE ESTRUTURA EM CONCRETO ARMADO DOS PILARES E DA FUNDAÇÃO DA QUADRA TIPO "P".</v>
          </cell>
          <cell r="C4911" t="str">
            <v>m2</v>
          </cell>
          <cell r="D4911">
            <v>3.7874999999999996</v>
          </cell>
          <cell r="E4911">
            <v>3.03</v>
          </cell>
          <cell r="F4911" t="str">
            <v>SEDUC</v>
          </cell>
        </row>
        <row r="4912">
          <cell r="A4912" t="str">
            <v/>
          </cell>
          <cell r="D4912">
            <v>0</v>
          </cell>
        </row>
        <row r="4913">
          <cell r="A4913" t="str">
            <v>31.02.002</v>
          </cell>
          <cell r="B4913" t="str">
            <v>ELABORAÇÃO E FORNECIMENTO DE PROJETOS DE ESTRUTURA, COM ÁREA DE INTERVENÇÃO VARIANDO DE 1501 A 2000 M2, INCLUSIVE FUNDAÇÃO E ELABORAÇÃO E FORNECIMENTO DE PROJETOS DE ESTRUTURA EM CONCRETO ARMADO DOS PILARES E DA FUNDAÇÃO DA QUADRA TIPO "M".</v>
          </cell>
          <cell r="C4913" t="str">
            <v>m2</v>
          </cell>
          <cell r="D4913">
            <v>2.8374999999999999</v>
          </cell>
          <cell r="E4913">
            <v>2.27</v>
          </cell>
          <cell r="F4913" t="str">
            <v>SEDUC</v>
          </cell>
        </row>
        <row r="4914">
          <cell r="A4914" t="str">
            <v/>
          </cell>
          <cell r="D4914">
            <v>0</v>
          </cell>
        </row>
        <row r="4915">
          <cell r="A4915" t="str">
            <v>31.02.003</v>
          </cell>
          <cell r="B4915" t="str">
            <v>ELABORAÇÃO E FORNECIMENTO DE PROJETOS DE ESTRUTURA, COM ÁREA DE INTERVENÇÃO VARIANDO DE 2001 A 2500M2, INCLUSIVE FUNDAÇÃO E ELABORAÇÃO E FORNECIMENTO DE PROJETOS DE ESTRUTURA EM CONCRETO ARMADO DOS PILARES E DA FUNDAÇÃO DA QUADRA TIPO "G".</v>
          </cell>
          <cell r="C4915" t="str">
            <v>m2</v>
          </cell>
          <cell r="D4915">
            <v>2.2749999999999999</v>
          </cell>
          <cell r="E4915">
            <v>1.82</v>
          </cell>
          <cell r="F4915" t="str">
            <v>SEDUC</v>
          </cell>
        </row>
        <row r="4916">
          <cell r="A4916" t="str">
            <v/>
          </cell>
          <cell r="D4916">
            <v>0</v>
          </cell>
        </row>
        <row r="4917">
          <cell r="A4917" t="str">
            <v>31.03.001</v>
          </cell>
          <cell r="B4917" t="str">
            <v>ELABORAÇÃO E FORNECIMENTO DE PROJETOS DE ARQUITETURA, COM ÁREA DE INTERVENÇÃO DE ATÉ 500 M2, INCLUSIVE FUNDAÇÃO.</v>
          </cell>
          <cell r="C4917" t="str">
            <v>m2</v>
          </cell>
          <cell r="D4917">
            <v>25.924999999999997</v>
          </cell>
          <cell r="E4917">
            <v>20.74</v>
          </cell>
          <cell r="F4917" t="str">
            <v>SEDUC</v>
          </cell>
        </row>
        <row r="4918">
          <cell r="A4918" t="str">
            <v/>
          </cell>
          <cell r="D4918">
            <v>0</v>
          </cell>
        </row>
        <row r="4919">
          <cell r="A4919" t="str">
            <v>31.03.002</v>
          </cell>
          <cell r="B4919" t="str">
            <v>ELABORAÇÃO E FORNECIMENTO DE PROJETOS DE ARQUITETURA, COM ÁREA DE INTERVENÇÃO VARIANDO DE 501 A 1000 M2, INCLUSIVE FUNDAÇÃO.</v>
          </cell>
          <cell r="C4919" t="str">
            <v>m2</v>
          </cell>
          <cell r="D4919">
            <v>12.962499999999999</v>
          </cell>
          <cell r="E4919">
            <v>10.37</v>
          </cell>
          <cell r="F4919" t="str">
            <v>SEDUC</v>
          </cell>
        </row>
        <row r="4920">
          <cell r="A4920" t="str">
            <v/>
          </cell>
          <cell r="D4920">
            <v>0</v>
          </cell>
        </row>
        <row r="4921">
          <cell r="A4921" t="str">
            <v>31.03.003</v>
          </cell>
          <cell r="B4921" t="str">
            <v>ELABORAÇÃO E FORNECIMENTO DE PROJETOS DE ARQUITETURA, COM ÁREA DE INTERVENÇÃO VARIANDO DE 1001 A 1500 M2, INCLUSIVE FUNDAÇÃO.</v>
          </cell>
          <cell r="C4921" t="str">
            <v>m2</v>
          </cell>
          <cell r="D4921">
            <v>8.6374999999999993</v>
          </cell>
          <cell r="E4921">
            <v>6.91</v>
          </cell>
          <cell r="F4921" t="str">
            <v>SEDUC</v>
          </cell>
        </row>
        <row r="4922">
          <cell r="A4922" t="str">
            <v/>
          </cell>
          <cell r="D4922">
            <v>0</v>
          </cell>
        </row>
        <row r="4923">
          <cell r="A4923" t="str">
            <v>31.03.004</v>
          </cell>
          <cell r="B4923" t="str">
            <v>ELABORAÇÃO E FORNECIMENTO DE PROJETOS DE ARQUITETURA, COM ÁREA DE INTERVENÇÃO VARIANDO DE 1501 A 2000 M2, INCLUSIVE FUNDAÇÃO.</v>
          </cell>
          <cell r="C4923" t="str">
            <v>m2</v>
          </cell>
          <cell r="D4923">
            <v>6.4749999999999996</v>
          </cell>
          <cell r="E4923">
            <v>5.18</v>
          </cell>
          <cell r="F4923" t="str">
            <v>SEDUC</v>
          </cell>
        </row>
        <row r="4924">
          <cell r="A4924" t="str">
            <v/>
          </cell>
          <cell r="D4924">
            <v>0</v>
          </cell>
        </row>
        <row r="4925">
          <cell r="A4925" t="str">
            <v>31.03.005</v>
          </cell>
          <cell r="B4925" t="str">
            <v>ELABORAÇÃO E FORNECIMENTO DE PROJETOS DE ARQUITETURA, COM ÁREA DE INTERVENÇÃO VARIANDO DE 2001 A 2500 M2, INCLUSIVE FUNDAÇÃO.</v>
          </cell>
          <cell r="C4925" t="str">
            <v>m2</v>
          </cell>
          <cell r="D4925">
            <v>5.1875</v>
          </cell>
          <cell r="E4925">
            <v>4.1500000000000004</v>
          </cell>
          <cell r="F4925" t="str">
            <v>SEDUC</v>
          </cell>
        </row>
        <row r="4926">
          <cell r="A4926" t="str">
            <v/>
          </cell>
          <cell r="D4926">
            <v>0</v>
          </cell>
        </row>
        <row r="4927">
          <cell r="A4927" t="str">
            <v>31.03.006</v>
          </cell>
          <cell r="B4927" t="str">
            <v>ELABORAÇÃO E FORNECIMENTO DE PROJETOS DE ARQUITETURA, COM ÁREA DE INTERVENÇÃO VARIANDO DE 2501 A 3000 M2, INCLUSIVE FUNDAÇÃO.</v>
          </cell>
          <cell r="C4927" t="str">
            <v>m2</v>
          </cell>
          <cell r="D4927">
            <v>4.3250000000000002</v>
          </cell>
          <cell r="E4927">
            <v>3.46</v>
          </cell>
          <cell r="F4927" t="str">
            <v>SEDUC</v>
          </cell>
        </row>
        <row r="4928">
          <cell r="A4928" t="str">
            <v/>
          </cell>
          <cell r="D4928">
            <v>0</v>
          </cell>
        </row>
        <row r="4929">
          <cell r="A4929" t="str">
            <v>31.03.007</v>
          </cell>
          <cell r="B4929" t="str">
            <v>ELABORAÇÃO E FORNECIMENTO DE PROJETOS DE ARQUITETURA, COM ÁREA DE INTERVENÇÃO VARIANDO DE 3001 A 3500 M2, INCLUSIVE FUNDAÇÃO.</v>
          </cell>
          <cell r="C4929" t="str">
            <v>m2</v>
          </cell>
          <cell r="D4929">
            <v>3.7</v>
          </cell>
          <cell r="E4929">
            <v>2.96</v>
          </cell>
          <cell r="F4929" t="str">
            <v>SEDUC</v>
          </cell>
        </row>
        <row r="4930">
          <cell r="A4930" t="str">
            <v/>
          </cell>
          <cell r="D4930">
            <v>0</v>
          </cell>
        </row>
        <row r="4931">
          <cell r="A4931" t="str">
            <v>31.04.001</v>
          </cell>
          <cell r="B4931" t="str">
            <v>ELABORAÇÃO E FORNECIMENTO DE PROJETOS DE RECUPERAÇÃO/REFORÇO ESTRUTURAL, COM ÁREA DE INTERVENÇÃO DE ATÉ 500 M2, INCLUSIVE FUNDAÇÃO.</v>
          </cell>
          <cell r="C4931" t="str">
            <v>m2</v>
          </cell>
          <cell r="D4931">
            <v>7.65</v>
          </cell>
          <cell r="E4931">
            <v>6.12</v>
          </cell>
          <cell r="F4931" t="str">
            <v>SEDUC</v>
          </cell>
        </row>
        <row r="4932">
          <cell r="A4932" t="str">
            <v/>
          </cell>
          <cell r="D4932">
            <v>0</v>
          </cell>
        </row>
        <row r="4933">
          <cell r="A4933" t="str">
            <v>31.04.002</v>
          </cell>
          <cell r="B4933" t="str">
            <v>ELABORAÇÃO E FORNECIMENTO DE PROJETOS DE RECUPERAÇÃO/REFORÇO ESTRUTURAL, COM ÁREA DE INTERVENÇÃO VARIANDO DE 501 A 1000 M2, INCLUSIVE FUNDAÇÃO.</v>
          </cell>
          <cell r="C4933" t="str">
            <v>m2</v>
          </cell>
          <cell r="D4933">
            <v>3.8250000000000002</v>
          </cell>
          <cell r="E4933">
            <v>3.06</v>
          </cell>
          <cell r="F4933" t="str">
            <v>SEDUC</v>
          </cell>
        </row>
        <row r="4934">
          <cell r="A4934" t="str">
            <v/>
          </cell>
          <cell r="D4934">
            <v>0</v>
          </cell>
        </row>
        <row r="4935">
          <cell r="A4935" t="str">
            <v>31.04.003</v>
          </cell>
          <cell r="B4935" t="str">
            <v>ELABORAÇÃO E FORNECIMENTO DE PROJETOS DE RECUPERAÇÃO/REFORÇO ESTRUTURAL, COM ÁREA DE INTERVENÇÃO VARIANDO DE 1001 A 1500 M2, INCLUSIVE FUNDAÇÃO.</v>
          </cell>
          <cell r="C4935" t="str">
            <v>m2</v>
          </cell>
          <cell r="D4935">
            <v>2.5499999999999998</v>
          </cell>
          <cell r="E4935">
            <v>2.04</v>
          </cell>
          <cell r="F4935" t="str">
            <v>SEDUC</v>
          </cell>
        </row>
        <row r="4936">
          <cell r="A4936" t="str">
            <v/>
          </cell>
          <cell r="D4936">
            <v>0</v>
          </cell>
        </row>
        <row r="4937">
          <cell r="A4937" t="str">
            <v>31.04.004</v>
          </cell>
          <cell r="B4937" t="str">
            <v>ELABORAÇÃO E FORNECIMENTO DE PROJETOS DE RECUPERAÇÃO/REFORÇO ESTRUTURAL, COM ÁREA DE INTERVENÇÃO VARIANDO DE 1501 A 2000 M2, INCLUSIVE FUNDAÇÃO.</v>
          </cell>
          <cell r="C4937" t="str">
            <v>m2</v>
          </cell>
          <cell r="D4937">
            <v>1.9125000000000001</v>
          </cell>
          <cell r="E4937">
            <v>1.53</v>
          </cell>
          <cell r="F4937" t="str">
            <v>SEDUC</v>
          </cell>
        </row>
        <row r="4938">
          <cell r="A4938" t="str">
            <v/>
          </cell>
          <cell r="D4938">
            <v>0</v>
          </cell>
        </row>
        <row r="4939">
          <cell r="A4939" t="str">
            <v>31.05.001</v>
          </cell>
          <cell r="B4939" t="str">
            <v>ELABORAÇÃO E FORNECIMENTO DE PROJETOS DE INSTALAÇÕES HIDROSSANITÁRIAS E DESTINO FINAL DE ESGOTO, COM ÁREA DE INTERVENÇÃO VARIANDO DE 15 M2  A 150 M2. A ÁREA DE INTERVENÇÃO É A ÁREA QUE SOFRE INSTALAÇÃO.</v>
          </cell>
          <cell r="C4939" t="str">
            <v>m2</v>
          </cell>
          <cell r="D4939">
            <v>29.362499999999997</v>
          </cell>
          <cell r="E4939">
            <v>23.49</v>
          </cell>
          <cell r="F4939" t="str">
            <v>SEDUC</v>
          </cell>
        </row>
        <row r="4940">
          <cell r="A4940" t="str">
            <v/>
          </cell>
          <cell r="D4940">
            <v>0</v>
          </cell>
        </row>
        <row r="4941">
          <cell r="A4941" t="str">
            <v>31.05.002</v>
          </cell>
          <cell r="B4941" t="str">
            <v>ELABORAÇÃO E FORNECIMENTO DE PROJETOS DE INSTALAÇÕES HIDROSSANITÁRIAS E DESTINO FINAL DE ESGOTO, COM ÁREA DE INTERVENÇÃO VARIANDO DE 151 M2 A 250 M2. A ÁREA DE INTERVENÇÃO É A ÁREA QUE SOFRE INSTALAÇÃO.</v>
          </cell>
          <cell r="C4941" t="str">
            <v>m2</v>
          </cell>
          <cell r="D4941">
            <v>17.625</v>
          </cell>
          <cell r="E4941">
            <v>14.1</v>
          </cell>
          <cell r="F4941" t="str">
            <v>SEDUC</v>
          </cell>
        </row>
        <row r="4942">
          <cell r="A4942" t="str">
            <v/>
          </cell>
          <cell r="D4942">
            <v>0</v>
          </cell>
        </row>
        <row r="4943">
          <cell r="A4943" t="str">
            <v>31.05.003</v>
          </cell>
          <cell r="B4943" t="str">
            <v>ELABORAÇÃO E FORNECIMENTO DE PROJETOS DE INSTALAÇÕES HIDROSSANITÁRIAS E DESTINO FINAL DE ESGOTO, COM ÁREA DE INTERVENÇÃO ACIMA DE 251 M2. A ÁREA DE INTERVENÇÃO É A ÁREA QUE SOFRE INSTALAÇÃO.</v>
          </cell>
          <cell r="C4943" t="str">
            <v>m2</v>
          </cell>
          <cell r="D4943">
            <v>16.9375</v>
          </cell>
          <cell r="E4943">
            <v>13.55</v>
          </cell>
          <cell r="F4943" t="str">
            <v>SEDUC</v>
          </cell>
        </row>
        <row r="4944">
          <cell r="A4944" t="str">
            <v/>
          </cell>
          <cell r="D4944">
            <v>0</v>
          </cell>
        </row>
        <row r="4945">
          <cell r="A4945" t="str">
            <v>31.06.001</v>
          </cell>
          <cell r="B4945" t="str">
            <v>ELABORAÇÃO E FORNECIMENTO DE PROJETOS DE INSTALAÇÕES ELÉTRICAS, COM ÁREA DE INTERVENÇÃO DE ATÉ 500 M2, INCLUSIVE FUNDAÇÃO.</v>
          </cell>
          <cell r="C4945" t="str">
            <v>m2</v>
          </cell>
          <cell r="D4945">
            <v>4.875</v>
          </cell>
          <cell r="E4945">
            <v>3.9</v>
          </cell>
          <cell r="F4945" t="str">
            <v>SEDUC</v>
          </cell>
        </row>
        <row r="4946">
          <cell r="A4946" t="str">
            <v/>
          </cell>
          <cell r="D4946">
            <v>0</v>
          </cell>
        </row>
        <row r="4947">
          <cell r="A4947" t="str">
            <v>31.06.002</v>
          </cell>
          <cell r="B4947" t="str">
            <v>ELABORAÇÃO E FORNECIMENTO DE PROJETOS DE INSTALAÇÕES ELÉTRICAS, COM ÁREA DE INTERVENÇÃO VARIANDO DE 501 A 1000 M2, INCLUSIVE FUNDAÇÃO.</v>
          </cell>
          <cell r="C4947" t="str">
            <v>m2</v>
          </cell>
          <cell r="D4947">
            <v>2.4375</v>
          </cell>
          <cell r="E4947">
            <v>1.95</v>
          </cell>
          <cell r="F4947" t="str">
            <v>SEDUC</v>
          </cell>
        </row>
        <row r="4948">
          <cell r="A4948" t="str">
            <v/>
          </cell>
          <cell r="D4948">
            <v>0</v>
          </cell>
        </row>
        <row r="4949">
          <cell r="A4949" t="str">
            <v>31.06.003</v>
          </cell>
          <cell r="B4949" t="str">
            <v>ELABORAÇÃO E FORNECIMENTO DE PROJETOS DE INSTALAÇÕES ELÉTRICAS, COM ÁREA DE INTERVENÇÃO VARIANDO DE 1001 A 1500 M2, INCLUSIVE FUNDAÇÃO.</v>
          </cell>
          <cell r="C4949" t="str">
            <v>m2</v>
          </cell>
          <cell r="D4949">
            <v>1.625</v>
          </cell>
          <cell r="E4949">
            <v>1.3</v>
          </cell>
          <cell r="F4949" t="str">
            <v>SEDUC</v>
          </cell>
        </row>
        <row r="4950">
          <cell r="A4950" t="str">
            <v/>
          </cell>
          <cell r="D4950">
            <v>0</v>
          </cell>
        </row>
        <row r="4951">
          <cell r="A4951" t="str">
            <v>31.06.004</v>
          </cell>
          <cell r="B4951" t="str">
            <v>ELABORAÇÃO E FORNECIMENTO DE PROJETOS DE INSTALAÇÕES ELÉTRICAS, COM ÁREA DE INTERVENÇÃO VARIANDO DE 1501 A 2000 M2, INCLUSIVE FUNDAÇÃO.</v>
          </cell>
          <cell r="C4951" t="str">
            <v>m2</v>
          </cell>
          <cell r="D4951">
            <v>1.2124999999999999</v>
          </cell>
          <cell r="E4951">
            <v>0.97</v>
          </cell>
          <cell r="F4951" t="str">
            <v>SEDUC</v>
          </cell>
        </row>
        <row r="4952">
          <cell r="A4952" t="str">
            <v/>
          </cell>
          <cell r="D4952">
            <v>0</v>
          </cell>
        </row>
        <row r="4953">
          <cell r="A4953" t="str">
            <v>31.06.005</v>
          </cell>
          <cell r="B4953" t="str">
            <v>ELABORAÇÃO E FORNECIMENTO DE PROJETOS DE INSTALAÇÕES ELÉTRICAS, COM ÁREA DE INTERVENÇÃO VARIANDO DE 2001 A 2500 M2, INCLUSIVE FUNDAÇÃO.</v>
          </cell>
          <cell r="C4953" t="str">
            <v>m2</v>
          </cell>
          <cell r="D4953">
            <v>0.97500000000000009</v>
          </cell>
          <cell r="E4953">
            <v>0.78</v>
          </cell>
          <cell r="F4953" t="str">
            <v>SEDUC</v>
          </cell>
        </row>
        <row r="4954">
          <cell r="A4954" t="str">
            <v/>
          </cell>
          <cell r="D4954">
            <v>0</v>
          </cell>
        </row>
        <row r="4955">
          <cell r="A4955" t="str">
            <v>31.06.006</v>
          </cell>
          <cell r="B4955" t="str">
            <v>ELABORAÇÃO E FORNECIMENTO DE PROJETOS DE INSTALAÇÕES ELÉTRICAS, COM ÁREA DE INTERVENÇÃO VARIANDO DE 2.501 A 3.000 M², INCLUSIVE FUNDAÇÃO</v>
          </cell>
          <cell r="C4955" t="str">
            <v>m2</v>
          </cell>
          <cell r="D4955">
            <v>0.8125</v>
          </cell>
          <cell r="E4955">
            <v>0.65</v>
          </cell>
          <cell r="F4955" t="str">
            <v>SEDUC</v>
          </cell>
        </row>
        <row r="4956">
          <cell r="A4956" t="str">
            <v/>
          </cell>
          <cell r="D4956">
            <v>0</v>
          </cell>
        </row>
        <row r="4957">
          <cell r="A4957" t="str">
            <v>31.06.007</v>
          </cell>
          <cell r="B4957" t="str">
            <v>ELABORAÇÃO E FORNECIMENTO DE PROJETOS DE INSTALAÇÕES ELÉTRICAS, COM ÁREA DE INTERVENÇÃO VARIANDO DE 3.001 A 3.500 M², INCLUSIVE FUNDAÇÃO</v>
          </cell>
          <cell r="C4957" t="str">
            <v>m2</v>
          </cell>
          <cell r="D4957">
            <v>0.70000000000000007</v>
          </cell>
          <cell r="E4957">
            <v>0.56000000000000005</v>
          </cell>
          <cell r="F4957" t="str">
            <v>SEDUC</v>
          </cell>
        </row>
        <row r="4958">
          <cell r="A4958" t="str">
            <v/>
          </cell>
          <cell r="D4958">
            <v>0</v>
          </cell>
        </row>
        <row r="4959">
          <cell r="A4959" t="str">
            <v>31.07.001</v>
          </cell>
          <cell r="B4959" t="str">
            <v>ELABORAÇÃO E FORNECIMENTO DE PROJETOS DE INSTALAÇÕES TELEFÔNICAS E LÓGICA, COM ÁREA DE INTERVENÇÃO DE ATÉ 500 M², INCLUSIVE FUNDAÇÃO</v>
          </cell>
          <cell r="C4959" t="str">
            <v>m2</v>
          </cell>
          <cell r="D4959">
            <v>5.1875</v>
          </cell>
          <cell r="E4959">
            <v>4.1500000000000004</v>
          </cell>
          <cell r="F4959" t="str">
            <v>SEDUC</v>
          </cell>
        </row>
        <row r="4960">
          <cell r="A4960" t="str">
            <v/>
          </cell>
          <cell r="D4960">
            <v>0</v>
          </cell>
        </row>
        <row r="4961">
          <cell r="A4961" t="str">
            <v>31.07.002</v>
          </cell>
          <cell r="B4961" t="str">
            <v>ELABORAÇÃO E FORNECIMENTO DE PROJETOS DE INSTALAÇÕES TELEFÔNICAS E LÓGICA, COM ÁREA DE INTERVENÇÃO VARIANDO DE 501 A 1.000 M², INCLUSIVE FUNDAÇÃO</v>
          </cell>
          <cell r="C4961" t="str">
            <v>m2</v>
          </cell>
          <cell r="D4961">
            <v>2.5874999999999999</v>
          </cell>
          <cell r="E4961">
            <v>2.0699999999999998</v>
          </cell>
          <cell r="F4961" t="str">
            <v>SEDUC</v>
          </cell>
        </row>
        <row r="4962">
          <cell r="A4962" t="str">
            <v/>
          </cell>
          <cell r="D4962">
            <v>0</v>
          </cell>
        </row>
        <row r="4963">
          <cell r="A4963" t="str">
            <v>31.07.003</v>
          </cell>
          <cell r="B4963" t="str">
            <v>ELABORAÇÃO E FORNECIMENTO DE PROJETOS DE INSTALAÇÕES TELEFÔNICAS E LÓGICA, COM ÁREA DE INTERVENÇÃO VARIANDO DE 1.001 A 1.500 M², INCLUSIVE FUNDAÇÃO</v>
          </cell>
          <cell r="C4963" t="str">
            <v>m2</v>
          </cell>
          <cell r="D4963">
            <v>1.7249999999999999</v>
          </cell>
          <cell r="E4963">
            <v>1.38</v>
          </cell>
          <cell r="F4963" t="str">
            <v>SEDUC</v>
          </cell>
        </row>
        <row r="4964">
          <cell r="A4964" t="str">
            <v/>
          </cell>
          <cell r="D4964">
            <v>0</v>
          </cell>
        </row>
        <row r="4965">
          <cell r="A4965" t="str">
            <v>31.07.004</v>
          </cell>
          <cell r="B4965" t="str">
            <v>ELABORAÇÃO E FORNECIMENTO DE PROJETOS DE INSTALAÇÕES TELEFÔNICAS E LÓGICA, COM ÁREA DE INTERVENÇÃO VARIANDO DE 1.501 A 2.000 M², INCLUSIVE FUNDAÇÃO</v>
          </cell>
          <cell r="C4965" t="str">
            <v>m2</v>
          </cell>
          <cell r="D4965">
            <v>1.3</v>
          </cell>
          <cell r="E4965">
            <v>1.04</v>
          </cell>
          <cell r="F4965" t="str">
            <v>SEDUC</v>
          </cell>
        </row>
        <row r="4966">
          <cell r="A4966" t="str">
            <v/>
          </cell>
          <cell r="D4966">
            <v>0</v>
          </cell>
        </row>
        <row r="4967">
          <cell r="A4967" t="str">
            <v>31.07.005</v>
          </cell>
          <cell r="B4967" t="str">
            <v>ELABORAÇÃO E FORNECIMENTO DE PROJETOS DE INSTALAÇÕES TELEFÔNICAS E LÓGICA, COM ÁREA DE INTERVENÇÃO VARIANDO DE 2.001 A 2.500 M², INCLUSIVE FUNDAÇÃO</v>
          </cell>
          <cell r="C4967" t="str">
            <v>m2</v>
          </cell>
          <cell r="D4967">
            <v>1.0374999999999999</v>
          </cell>
          <cell r="E4967">
            <v>0.83</v>
          </cell>
          <cell r="F4967" t="str">
            <v>SEDUC</v>
          </cell>
        </row>
        <row r="4968">
          <cell r="A4968" t="str">
            <v/>
          </cell>
          <cell r="D4968">
            <v>0</v>
          </cell>
        </row>
        <row r="4969">
          <cell r="A4969" t="str">
            <v>31.07.006</v>
          </cell>
          <cell r="B4969" t="str">
            <v>ELABORAÇÃO E FORNECIMENTO DE PROJETOS DE INSTALAÇÕES TELEFÔNICAS E LÓGICA, COM ÁREA DE INTERVENÇÃO VARIANDO DE 2.501 A 3.000 M², INCLUSIVE FUNDAÇÃO</v>
          </cell>
          <cell r="C4969" t="str">
            <v>m2</v>
          </cell>
          <cell r="D4969">
            <v>0.86249999999999993</v>
          </cell>
          <cell r="E4969">
            <v>0.69</v>
          </cell>
          <cell r="F4969" t="str">
            <v>SEDUC</v>
          </cell>
        </row>
        <row r="4970">
          <cell r="A4970" t="str">
            <v/>
          </cell>
          <cell r="D4970">
            <v>0</v>
          </cell>
        </row>
        <row r="4971">
          <cell r="A4971" t="str">
            <v>31.07.007</v>
          </cell>
          <cell r="B4971" t="str">
            <v>ELABORAÇÃO E FORNECIMENTO DE PROJETOS DE INSTALAÇÕES TELEFÔNICAS E LÓGICA, COM ÁREA DE INTERVENÇÃO VARIANDO DE 3.001 A 3.500 M², INCLUSIVE FUNDAÇÃO</v>
          </cell>
          <cell r="C4971" t="str">
            <v>m2</v>
          </cell>
          <cell r="D4971">
            <v>0.73749999999999993</v>
          </cell>
          <cell r="E4971">
            <v>0.59</v>
          </cell>
          <cell r="F4971" t="str">
            <v>SEDUC</v>
          </cell>
        </row>
        <row r="4972">
          <cell r="A4972" t="str">
            <v/>
          </cell>
          <cell r="D4972">
            <v>0</v>
          </cell>
        </row>
        <row r="4973">
          <cell r="A4973" t="str">
            <v>31.08.001</v>
          </cell>
          <cell r="B4973" t="str">
            <v>ELABORAÇÃO E FORNECIMENTO DE PROJETOS DE INSTALAÇÕES DE PROTEÇÃO CONTRA-INCÊNDIO, GLP E PROTEÇÃO ATMÓSFERICA - VALOR ÚNICO  INDEPENDENTE DO PORTE DA INTERVENÇÃO</v>
          </cell>
          <cell r="C4973" t="str">
            <v>Un</v>
          </cell>
          <cell r="D4973">
            <v>1250</v>
          </cell>
          <cell r="E4973">
            <v>1000</v>
          </cell>
          <cell r="F4973" t="str">
            <v>SEDUC</v>
          </cell>
        </row>
        <row r="4974">
          <cell r="A4974" t="str">
            <v/>
          </cell>
          <cell r="D4974">
            <v>0</v>
          </cell>
        </row>
        <row r="4975">
          <cell r="A4975" t="str">
            <v>31.09.001</v>
          </cell>
          <cell r="B4975" t="str">
            <v>ELABORAÇÃO E FORNECIMENTO DE PROJETOS DE DRENAGEM INCLUINDO O LEVANTAMENTO TOPOGRÁFICO, CONTENDO PLANTA DE LOCAÇÃO, DIMENSIONAMENTO E ESPECIFICAÇÕES DOS TUBOS, CAIXAS COLETORAS E CANALETAS PARA ESCOLAS COM ÁREA DE INTEVENÇÃO DE ATÉ 500 M²</v>
          </cell>
          <cell r="C4975" t="str">
            <v>m2</v>
          </cell>
          <cell r="D4975">
            <v>6.7125000000000004</v>
          </cell>
          <cell r="E4975">
            <v>5.37</v>
          </cell>
          <cell r="F4975" t="str">
            <v>SEDUC</v>
          </cell>
        </row>
        <row r="4976">
          <cell r="A4976" t="str">
            <v/>
          </cell>
          <cell r="D4976">
            <v>0</v>
          </cell>
        </row>
        <row r="4977">
          <cell r="A4977" t="str">
            <v>31.09.002</v>
          </cell>
          <cell r="B497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4977" t="str">
            <v>m2</v>
          </cell>
          <cell r="D4977">
            <v>3.3624999999999998</v>
          </cell>
          <cell r="E4977">
            <v>2.69</v>
          </cell>
          <cell r="F4977" t="str">
            <v>SEDUC</v>
          </cell>
        </row>
        <row r="4978">
          <cell r="A4978" t="str">
            <v/>
          </cell>
          <cell r="D4978">
            <v>0</v>
          </cell>
        </row>
        <row r="4979">
          <cell r="A4979" t="str">
            <v>31.09.003</v>
          </cell>
          <cell r="B4979" t="str">
            <v>ELABORAÇÃO E FORNECIMENTO DE PROJETOS DE DRENAGEM INCLUINDO O LEVANTAMENTO TOPOGRÁFICO, CONTENDO PLANTA DE LOCAÇÃO, DIMENSIONAMENTO E ESPECIFICAÇÕES DOS TUBOS, CAIXAS COLETORAS E CANALETAS PARA ESCOLAS COM ÁREA DE INTEVENÇÃO DE 1.001 A 1.500 M²</v>
          </cell>
          <cell r="C4979" t="str">
            <v>m2</v>
          </cell>
          <cell r="D4979">
            <v>2.2374999999999998</v>
          </cell>
          <cell r="E4979">
            <v>1.79</v>
          </cell>
          <cell r="F4979" t="str">
            <v>SEDUC</v>
          </cell>
        </row>
        <row r="4980">
          <cell r="A4980" t="str">
            <v/>
          </cell>
          <cell r="D4980">
            <v>0</v>
          </cell>
        </row>
        <row r="4981">
          <cell r="A4981" t="str">
            <v>31.09.004</v>
          </cell>
          <cell r="B4981" t="str">
            <v>ELABORAÇÃO E FORNECIMENTO DE PROJETOS DE DRENAGEM INCLUINDO O LEVANTAMENTO TOPOGRÁFICO, CONTENDO PLANTA DE LOCAÇÃO, DIMENSIONAMENTO E ESPECIFICAÇÕES DOS TUBOS, CAIXAS COLETORAS E CANALETAS PARA ESCOLAS COM ÁREA DE INTEVENÇÃO DE 1.501 A 2.000 M²</v>
          </cell>
          <cell r="C4981" t="str">
            <v>m2</v>
          </cell>
          <cell r="D4981">
            <v>1.675</v>
          </cell>
          <cell r="E4981">
            <v>1.34</v>
          </cell>
          <cell r="F4981" t="str">
            <v>SEDUC</v>
          </cell>
        </row>
        <row r="4982">
          <cell r="A4982" t="str">
            <v/>
          </cell>
          <cell r="D4982">
            <v>0</v>
          </cell>
        </row>
        <row r="4983">
          <cell r="A4983" t="str">
            <v>31.09.005</v>
          </cell>
          <cell r="B4983" t="str">
            <v>ELABORAÇÃO E FORNECIMENTO DE PROJETOS DE DRENAGEM INCLUINDO O LEVANTAMENTO TOPOGRÁFICO, CONTENDO PLANTA DE LOCAÇÃO, DIMENSIONAMENTO E ESPECIFICAÇÕES DOS TUBOS, CAIXAS COLETORAS E CANALETAS PARA ESCOLAS COM ÁREA DE INTEVENÇÃO DE 2.001 A 2.500 M²</v>
          </cell>
          <cell r="C4983" t="str">
            <v>m2</v>
          </cell>
          <cell r="D4983">
            <v>1.3375000000000001</v>
          </cell>
          <cell r="E4983">
            <v>1.07</v>
          </cell>
          <cell r="F4983" t="str">
            <v>SEDUC</v>
          </cell>
        </row>
        <row r="4984">
          <cell r="A4984" t="str">
            <v/>
          </cell>
          <cell r="D4984">
            <v>0</v>
          </cell>
        </row>
        <row r="4985">
          <cell r="A4985" t="str">
            <v>31.09.006</v>
          </cell>
          <cell r="B4985" t="str">
            <v>ELABORAÇÃO E FORNECIMENTO DE PROJETOS DE DRENAGEM INCLUINDO O LEVANTAMENTO TOPOGRÁFICO, CONTENDO PLANTA DE LOCAÇÃO, DIMENSIONAMENTO E ESPECIFICAÇÕES DOS TUBOS, CAIXAS COLETORAS E CANALETAS PARA ESCOLAS COM ÁREA DE INTEVENÇÃO DE 2.500 A 3.000M²</v>
          </cell>
          <cell r="C4985" t="str">
            <v>m2</v>
          </cell>
          <cell r="D4985">
            <v>1.125</v>
          </cell>
          <cell r="E4985">
            <v>0.9</v>
          </cell>
          <cell r="F4985" t="str">
            <v>SEDUC</v>
          </cell>
        </row>
        <row r="4986">
          <cell r="A4986" t="str">
            <v/>
          </cell>
          <cell r="D4986">
            <v>0</v>
          </cell>
        </row>
        <row r="4987">
          <cell r="A4987" t="str">
            <v>31.09.007</v>
          </cell>
          <cell r="B4987" t="str">
            <v>ELABORAÇÃO E FORNECIMENTO DE PROJETOS DE DRENAGEM INCLUINDO O LEVANTAMENTO TOPOGRÁFICO, CONTENDO PLANTA DE LOCAÇÃO, DIMENSIONAMENTO E ESPECIFICAÇÕES DOS TUBOS, CAIXAS COLETORAS E CANALETAS PARA ESCOLAS COM ÁREA DE INTEVENÇÃO DE 3.001 A 3.500 M²</v>
          </cell>
          <cell r="C4987" t="str">
            <v>m2</v>
          </cell>
          <cell r="D4987">
            <v>0.96250000000000002</v>
          </cell>
          <cell r="E4987">
            <v>0.77</v>
          </cell>
          <cell r="F4987" t="str">
            <v>SEDUC</v>
          </cell>
        </row>
        <row r="4988">
          <cell r="A4988" t="str">
            <v/>
          </cell>
          <cell r="D4988">
            <v>0</v>
          </cell>
        </row>
        <row r="4989">
          <cell r="A4989" t="str">
            <v>31.10.001</v>
          </cell>
          <cell r="B4989" t="str">
            <v>ELABORAÇÃO E FORNECIMENTO DE LEVANTAMENTO TOPOGRÁFICO - SERVIÇO TOPOGRÁFICO DE PEQUENO PORTE ( PREÇO MINIMO) DIÁRIA DE UMA EQUIPE COM TOPOGRÁFO, QUATRO AUXILIARES, TEODOLITO, NÍVEL ÓTICO, ETC.</v>
          </cell>
          <cell r="C4989" t="str">
            <v>Dia</v>
          </cell>
          <cell r="D4989">
            <v>906.72500000000002</v>
          </cell>
          <cell r="E4989">
            <v>725.38</v>
          </cell>
          <cell r="F4989" t="str">
            <v>SEDUC</v>
          </cell>
        </row>
        <row r="4990">
          <cell r="A4990" t="str">
            <v/>
          </cell>
          <cell r="D4990">
            <v>0</v>
          </cell>
        </row>
        <row r="4991">
          <cell r="A4991" t="str">
            <v>31.11.001</v>
          </cell>
          <cell r="B4991" t="str">
            <v>LEVANTAMENTO CADASTRAL COM ELABORAÇÃO DE PLANTAS E PREENCHIMENTO DE FORMULÁRIO PADRÃO PARA CADASTRO DE UNIDADE ESCOLAR, COM ÁREA DE INTERVENÇÃO DE ATÉ 500 M²</v>
          </cell>
          <cell r="C4991" t="str">
            <v>m2</v>
          </cell>
          <cell r="D4991">
            <v>7.7625000000000002</v>
          </cell>
          <cell r="E4991">
            <v>6.21</v>
          </cell>
          <cell r="F4991" t="str">
            <v>SEDUC</v>
          </cell>
        </row>
        <row r="4992">
          <cell r="A4992" t="str">
            <v/>
          </cell>
          <cell r="D4992">
            <v>0</v>
          </cell>
        </row>
        <row r="4993">
          <cell r="A4993" t="str">
            <v>31.11.002</v>
          </cell>
          <cell r="B4993" t="str">
            <v>LEVANTAMENTO CADASTRAL COM ELABORAÇÃO DE PLANTAS E PREENCHIMENTO DE FORMULÁRIO PADRÃO PARA CADASTRO DE UNIDADE ESCOLAR, COM ÁREA DE INTERVENÇÃO VARIANDO DE 501 A 1.000 M²</v>
          </cell>
          <cell r="C4993" t="str">
            <v>m2</v>
          </cell>
          <cell r="D4993">
            <v>3.875</v>
          </cell>
          <cell r="E4993">
            <v>3.1</v>
          </cell>
          <cell r="F4993" t="str">
            <v>SEDUC</v>
          </cell>
        </row>
        <row r="4994">
          <cell r="A4994" t="str">
            <v/>
          </cell>
          <cell r="D4994">
            <v>0</v>
          </cell>
        </row>
        <row r="4995">
          <cell r="A4995" t="str">
            <v>31.11.003</v>
          </cell>
          <cell r="B4995" t="str">
            <v>LEVANTAMENTO CADASTRAL COM ELABORAÇÃO DE PLANTAS E PREENCHIMENTO DE FORMULÁRIO PADRÃO PARA CADASTRO DE UNIDADE ESCOLAR, COM ÁREA DE INTERVENÇÃO VARIANDO DE 1001 A 1500 M2.</v>
          </cell>
          <cell r="C4995" t="str">
            <v>m2</v>
          </cell>
          <cell r="D4995">
            <v>2.5874999999999999</v>
          </cell>
          <cell r="E4995">
            <v>2.0699999999999998</v>
          </cell>
          <cell r="F4995" t="str">
            <v>SEDUC</v>
          </cell>
        </row>
        <row r="4996">
          <cell r="A4996" t="str">
            <v/>
          </cell>
          <cell r="D4996">
            <v>0</v>
          </cell>
        </row>
        <row r="4997">
          <cell r="A4997" t="str">
            <v>31.11.004</v>
          </cell>
          <cell r="B4997" t="str">
            <v>LEVANTAMENTO CADASTRAL COM ELABORAÇÃO DE PLANTAS E PREENCHIMENTO DE FORMULÁRIO PADRÃO PARA CADASTRO DE UNIDADE ESCOLAR, COM ÁREA DE INTERVENÇÃO VARIANDO DE 1501 A 2000 M2.</v>
          </cell>
          <cell r="C4997" t="str">
            <v>m2</v>
          </cell>
          <cell r="D4997">
            <v>1.9375</v>
          </cell>
          <cell r="E4997">
            <v>1.55</v>
          </cell>
          <cell r="F4997" t="str">
            <v>SEDUC</v>
          </cell>
        </row>
        <row r="4998">
          <cell r="A4998" t="str">
            <v/>
          </cell>
          <cell r="D4998">
            <v>0</v>
          </cell>
        </row>
        <row r="4999">
          <cell r="A4999" t="str">
            <v>31.11.005</v>
          </cell>
          <cell r="B4999" t="str">
            <v>LEVANTAMENTO CADASTRAL COM ELABORAÇÃO DE PLANTAS E PREENCHIMENTO DE FORMULÁRIO PADRÃO PARA CADASTRO DE UNIDADE ESCOLAR, COM ÁREA DE INTERVENÇÃO VARIANDO DE 2001 A 2500 M2.</v>
          </cell>
          <cell r="C4999" t="str">
            <v>m2</v>
          </cell>
          <cell r="D4999">
            <v>1.55</v>
          </cell>
          <cell r="E4999">
            <v>1.24</v>
          </cell>
          <cell r="F4999" t="str">
            <v>SEDUC</v>
          </cell>
        </row>
        <row r="5000">
          <cell r="A5000" t="str">
            <v/>
          </cell>
          <cell r="D5000">
            <v>0</v>
          </cell>
        </row>
        <row r="5001">
          <cell r="A5001" t="str">
            <v>31.11.006</v>
          </cell>
          <cell r="B5001" t="str">
            <v>LEVANTAMENTO CADASTRAL COM ELABORAÇÃO DE PLANTAS E PREENCHIMENTO DE FORMULÁRIO PADRÃO PARA CADASTRO DE UNIDADE ESCOLAR, COM ÁREA DE INTERVENÇÃO VARIANDO DE 2501 A 3000 M2.</v>
          </cell>
          <cell r="C5001" t="str">
            <v>m2</v>
          </cell>
          <cell r="D5001">
            <v>1.2875000000000001</v>
          </cell>
          <cell r="E5001">
            <v>1.03</v>
          </cell>
          <cell r="F5001" t="str">
            <v>SEDUC</v>
          </cell>
        </row>
        <row r="5002">
          <cell r="A5002" t="str">
            <v/>
          </cell>
          <cell r="D5002">
            <v>0</v>
          </cell>
        </row>
        <row r="5003">
          <cell r="A5003" t="str">
            <v>31.11.007</v>
          </cell>
          <cell r="B5003" t="str">
            <v>LEVANTAMENTO CADASTRAL COM ELABORAÇÃO DE PLANTAS E PREENCHIMENTO DE FORMULÁRIO PADRÃO PARA CADASTRO DE UNIDADE ESCOLAR, COM ÁREA DE INTERVENÇÃO VARIANDO DE 3001 A 3500 M2.</v>
          </cell>
          <cell r="C5003" t="str">
            <v>m2</v>
          </cell>
          <cell r="D5003">
            <v>1.1125</v>
          </cell>
          <cell r="E5003">
            <v>0.89</v>
          </cell>
          <cell r="F5003" t="str">
            <v>SEDUC</v>
          </cell>
        </row>
        <row r="5004">
          <cell r="A5004" t="str">
            <v/>
          </cell>
          <cell r="D5004">
            <v>0</v>
          </cell>
        </row>
        <row r="5005">
          <cell r="A5005" t="str">
            <v>31.12.001</v>
          </cell>
          <cell r="B5005" t="str">
            <v>LEVANTAMENTO DE DANOS FÍSICOS EM UNIDADE ESCOLAR COM LEVANTAMENTO DE QUANTITATIVOS E EXECUÇÃO DE PLANILHAS UTILIZANDO O SIIG, COM ÁREA DE INTERVENÇÃO DE ATÉ 500M2.</v>
          </cell>
          <cell r="C5005" t="str">
            <v>m2</v>
          </cell>
          <cell r="D5005">
            <v>3.1</v>
          </cell>
          <cell r="E5005">
            <v>2.48</v>
          </cell>
          <cell r="F5005" t="str">
            <v>SEDUC</v>
          </cell>
        </row>
        <row r="5006">
          <cell r="A5006" t="str">
            <v/>
          </cell>
          <cell r="D5006">
            <v>0</v>
          </cell>
        </row>
        <row r="5007">
          <cell r="A5007" t="str">
            <v>31.12.002</v>
          </cell>
          <cell r="B5007" t="str">
            <v>LEVANTAMENTO DE DANOS FÍSICOS EM UNIDADE ESCOLAR COM LEVANTAMENTO DE QUANTITATIVOS E EXECUÇÃO DE PLANILHAS UTILIZANDO O SIIG, COM ÁREA DE INTERVENÇÃO VARIANDO DE 501 A 1000 M2.</v>
          </cell>
          <cell r="C5007" t="str">
            <v>m2</v>
          </cell>
          <cell r="D5007">
            <v>1.55</v>
          </cell>
          <cell r="E5007">
            <v>1.24</v>
          </cell>
          <cell r="F5007" t="str">
            <v>SEDUC</v>
          </cell>
        </row>
        <row r="5008">
          <cell r="A5008" t="str">
            <v/>
          </cell>
          <cell r="D5008">
            <v>0</v>
          </cell>
        </row>
        <row r="5009">
          <cell r="A5009" t="str">
            <v>31.12.003</v>
          </cell>
          <cell r="B5009" t="str">
            <v>LEVANTAMENTO DE DANOS FÍSICOS EM UNIDADE ESCOLAR COM LEVANTAMENTO DE QUANTITATIVOS E EXECUÇÃO DE PLANILHAS UTILIZANDO O SIIG, COM ÁREA DE INTERVENÇÃO VARIANDO DE 1001 A 1500 M2.</v>
          </cell>
          <cell r="C5009" t="str">
            <v>m2</v>
          </cell>
          <cell r="D5009">
            <v>1.0374999999999999</v>
          </cell>
          <cell r="E5009">
            <v>0.83</v>
          </cell>
          <cell r="F5009" t="str">
            <v>SEDUC</v>
          </cell>
        </row>
        <row r="5010">
          <cell r="A5010" t="str">
            <v/>
          </cell>
          <cell r="D5010">
            <v>0</v>
          </cell>
        </row>
        <row r="5011">
          <cell r="A5011" t="str">
            <v>31.12.004</v>
          </cell>
          <cell r="B5011" t="str">
            <v>LEVANTAMENTO DE DANOS FÍSICOS EM UNIDADE ESCOLAR COM LEVANTAMENTO DE QUANTITATIVOS E EXECUÇÃO DE PLANILHAS UTILIZANDO O SIIG, COM ÁREA DE INTERVENÇÃO VARIANDO DE 1501 A 2000 M2.</v>
          </cell>
          <cell r="C5011" t="str">
            <v>m2</v>
          </cell>
          <cell r="D5011">
            <v>0.77500000000000002</v>
          </cell>
          <cell r="E5011">
            <v>0.62</v>
          </cell>
          <cell r="F5011" t="str">
            <v>SEDUC</v>
          </cell>
        </row>
        <row r="5012">
          <cell r="A5012" t="str">
            <v/>
          </cell>
          <cell r="D5012">
            <v>0</v>
          </cell>
        </row>
        <row r="5013">
          <cell r="A5013" t="str">
            <v>31.12.005</v>
          </cell>
          <cell r="B5013" t="str">
            <v>LEVANTAMENTO DE DANOS FÍSICOS EM UNIDADE ESCOLAR COM LEVANTAMENTO DE QUANTITATIVOS E EXECUÇÃO DE PLANILHAS UTILIZANDO O SIIG, COM ÁREA DE INTERVENÇÃO VARIANDO DE 2001 A 2500 M2.</v>
          </cell>
          <cell r="C5013" t="str">
            <v>m2</v>
          </cell>
          <cell r="D5013">
            <v>0.625</v>
          </cell>
          <cell r="E5013">
            <v>0.5</v>
          </cell>
          <cell r="F5013" t="str">
            <v>SEDUC</v>
          </cell>
        </row>
        <row r="5014">
          <cell r="A5014" t="str">
            <v/>
          </cell>
          <cell r="D5014">
            <v>0</v>
          </cell>
        </row>
        <row r="5015">
          <cell r="A5015" t="str">
            <v>31.12.006</v>
          </cell>
          <cell r="B5015" t="str">
            <v>LEVANTAMENTO DE DANOS FÍSICOS EM UNIDADE ESCOLAR COM LEVANTAMENTO DE QUANTITATIVOS E EXECUÇÃO DE PLANILHAS UTILIZANDO O SIIG, COM ÁREA DE INTERVENÇÃO VARIANDO DE 2501 A 3000 M2.</v>
          </cell>
          <cell r="C5015" t="str">
            <v>m2</v>
          </cell>
          <cell r="D5015">
            <v>0.51249999999999996</v>
          </cell>
          <cell r="E5015">
            <v>0.41</v>
          </cell>
          <cell r="F5015" t="str">
            <v>SEDUC</v>
          </cell>
        </row>
        <row r="5016">
          <cell r="A5016" t="str">
            <v/>
          </cell>
          <cell r="D5016">
            <v>0</v>
          </cell>
        </row>
        <row r="5017">
          <cell r="A5017" t="str">
            <v>31.12.007</v>
          </cell>
          <cell r="B5017" t="str">
            <v>LEVANTAMENTO DE DANOS FÍSICOS EM UNIDADE ESCOLAR COM LEVANTAMENTO DE QUANTITATIVOS E EXECUÇÃO DE PLANILHAS UTILIZANDO O SIIG, COM ÁREA DE INTERVENÇÃO VARIANDO DE 3.001 A 3.500 M²</v>
          </cell>
          <cell r="C5017" t="str">
            <v>m2</v>
          </cell>
          <cell r="D5017">
            <v>0.4375</v>
          </cell>
          <cell r="E5017">
            <v>0.35</v>
          </cell>
          <cell r="F5017" t="str">
            <v>SEDUC</v>
          </cell>
        </row>
        <row r="5018">
          <cell r="A5018" t="str">
            <v/>
          </cell>
          <cell r="D5018">
            <v>0</v>
          </cell>
        </row>
        <row r="5019">
          <cell r="A5019" t="str">
            <v>31.13.001</v>
          </cell>
          <cell r="B5019" t="str">
            <v>ORÇAMENTO DE SERVIÇOS PARA UNIDADE ESCOLAR COM LEVANTAMENTO DE QUANTITATIVOS, COM BASE EM PROJETOS FORNECIDOS OU LEVANTAMENTOS IN LOCO, E EXECUÇÃO DE PLANILHAS UTILIZANDO O SIIG, COM ÁREA DE INTERVENÇÃO ATÉ 500 M²</v>
          </cell>
          <cell r="C5019" t="str">
            <v>m2</v>
          </cell>
          <cell r="D5019">
            <v>3.1</v>
          </cell>
          <cell r="E5019">
            <v>2.48</v>
          </cell>
          <cell r="F5019" t="str">
            <v>SEDUC</v>
          </cell>
        </row>
        <row r="5020">
          <cell r="A5020" t="str">
            <v/>
          </cell>
          <cell r="D5020">
            <v>0</v>
          </cell>
        </row>
        <row r="5021">
          <cell r="A5021" t="str">
            <v>31.13.002</v>
          </cell>
          <cell r="B5021" t="str">
            <v>ORÇAMENTO DE SERVIÇOS PARA UNIDADE ESCOLAR COM LEVANTAMENTO DE QUANTITATIVOS, COM BASE EM PROJETOS FORNECIDOS OU LEVANTAMENTOS IN LOCO, E EXECUÇÃO DE PLANILHAS UTILIZANDO O SIIG, COM ÁREA DE INTERVENÇÃO VARIANDO DE 501 A 1.000 M²</v>
          </cell>
          <cell r="C5021" t="str">
            <v>m2</v>
          </cell>
          <cell r="D5021">
            <v>1.55</v>
          </cell>
          <cell r="E5021">
            <v>1.24</v>
          </cell>
          <cell r="F5021" t="str">
            <v>SEDUC</v>
          </cell>
        </row>
        <row r="5022">
          <cell r="A5022" t="str">
            <v/>
          </cell>
          <cell r="D5022">
            <v>0</v>
          </cell>
        </row>
        <row r="5023">
          <cell r="A5023" t="str">
            <v>31.13.003</v>
          </cell>
          <cell r="B5023" t="str">
            <v>ORÇAMENTO DE SERVIÇOS PARA UNIDADE ESCOLAR COM LEVANTAMENTO DE QUANTITATIVOS, COM BASE EM PROJETOS FORNECIDOS OU LEVANTAMENTOS IN LOCO, E EXECUÇÃO DE PLANILHAS UTILIZANDO O SIIG, COM ÁREA DE INTERVENÇÃO VARIANDO DE 1.001 A 1.500 M²</v>
          </cell>
          <cell r="C5023" t="str">
            <v>m2</v>
          </cell>
          <cell r="D5023">
            <v>1.0374999999999999</v>
          </cell>
          <cell r="E5023">
            <v>0.83</v>
          </cell>
          <cell r="F5023" t="str">
            <v>SEDUC</v>
          </cell>
        </row>
        <row r="5024">
          <cell r="A5024" t="str">
            <v/>
          </cell>
          <cell r="D5024">
            <v>0</v>
          </cell>
        </row>
        <row r="5025">
          <cell r="A5025" t="str">
            <v>31.13.004</v>
          </cell>
          <cell r="B5025" t="str">
            <v>ORÇAMENTO DE SERVIÇOS PARA UNIDADE ESCOLAR COM LEVANTAMENTO DE QUANTITATIVOS, COM BASE EM PROJETOS FORNECIDOS OU LEVANTAMENTOS IN LOCO, E EXECUÇÃO DE PLANILHAS UTILIZANDO O SIIG, COM ÁREA DE INTERVENÇÃO VARIANDO DE 1.501 A 2.000 M²</v>
          </cell>
          <cell r="C5025" t="str">
            <v>m2</v>
          </cell>
          <cell r="D5025">
            <v>0.77500000000000002</v>
          </cell>
          <cell r="E5025">
            <v>0.62</v>
          </cell>
          <cell r="F5025" t="str">
            <v>SEDUC</v>
          </cell>
        </row>
        <row r="5026">
          <cell r="A5026" t="str">
            <v/>
          </cell>
          <cell r="D5026">
            <v>0</v>
          </cell>
        </row>
        <row r="5027">
          <cell r="A5027" t="str">
            <v>31.13.005</v>
          </cell>
          <cell r="B5027" t="str">
            <v>ORÇAMENTO DE SERVIÇOS PARA UNIDADE ESCOLAR COM LEVANTAMENTO DE QUANTITATIVOS, COM BASE EM PROJETOS FORNECIDOS OU LEVANTAMENTOS IN LOCO, E EXECUÇÃO DE PLANILHAS UTILIZANDO O SIIG, COM ÁREA DE INTERVENÇÃO VARIANDO DE 2.001 A 2.500 M²</v>
          </cell>
          <cell r="C5027" t="str">
            <v>m2</v>
          </cell>
          <cell r="D5027">
            <v>0.625</v>
          </cell>
          <cell r="E5027">
            <v>0.5</v>
          </cell>
          <cell r="F5027" t="str">
            <v>SEDUC</v>
          </cell>
        </row>
        <row r="5028">
          <cell r="A5028" t="str">
            <v/>
          </cell>
          <cell r="D5028">
            <v>0</v>
          </cell>
        </row>
        <row r="5029">
          <cell r="A5029" t="str">
            <v>31.13.006</v>
          </cell>
          <cell r="B5029" t="str">
            <v>ORÇAMENTO DE SERVIÇOS PARA UNIDADE ESCOLAR COM LEVANTAMENTO DE QUANTITATIVOS, COM BASE EM PROJETOS FORNECIDOS OU LEVANTAMENTOS IN LOCO, E EXECUÇÃO DE PLANILHAS UTILIZANDO O SIIG, COM ÁREA DE INTERVENÇÃO VARIANDO DE 2.501 A 3.000 M²</v>
          </cell>
          <cell r="C5029" t="str">
            <v>m2</v>
          </cell>
          <cell r="D5029">
            <v>0.51249999999999996</v>
          </cell>
          <cell r="E5029">
            <v>0.41</v>
          </cell>
          <cell r="F5029" t="str">
            <v>SEDUC</v>
          </cell>
        </row>
        <row r="5030">
          <cell r="A5030" t="str">
            <v/>
          </cell>
          <cell r="D5030">
            <v>0</v>
          </cell>
        </row>
        <row r="5031">
          <cell r="A5031" t="str">
            <v>31.13.007</v>
          </cell>
          <cell r="B5031" t="str">
            <v>ORÇAMENTO DE SERVIÇOS PARA UNIDADE ESCOLAR COM LEVANTAMENTO DE QUANTITATIVOS, COM BASE EM PROJETOS FORNECIDOS OU LEVANTAMENTOS IN LOCO, E EXECUÇÃO DE PLANILHAS UTILIZANDO O SIIG, COM ÁREA DE INTERVENÇÃO VARIANDO DE 3.000 A 3.500 M²</v>
          </cell>
          <cell r="C5031" t="str">
            <v>m2</v>
          </cell>
          <cell r="D5031">
            <v>0.4375</v>
          </cell>
          <cell r="E5031">
            <v>0.35</v>
          </cell>
          <cell r="F5031" t="str">
            <v>SEDUC</v>
          </cell>
        </row>
        <row r="5032">
          <cell r="A5032" t="str">
            <v/>
          </cell>
          <cell r="D5032">
            <v>0</v>
          </cell>
        </row>
        <row r="5033">
          <cell r="A5033" t="str">
            <v>31.14.001</v>
          </cell>
          <cell r="B5033" t="str">
            <v>VISTORIA COM LAUDO TÉCNICO POR PROFISSIONAL DE EXPERIÊNCIA COMPROVADA NAS ÁREAS DE RECUPERAÇÃO ESTRUTURAL, CÁLCULO ESTRUTURAL E ACÚSTICO ( PARA SERVIÇOS DE MAIOR COMPLEXIDADE TÉCNICA)</v>
          </cell>
          <cell r="C5033" t="str">
            <v>Un</v>
          </cell>
          <cell r="D5033">
            <v>542.47500000000002</v>
          </cell>
          <cell r="E5033">
            <v>433.98</v>
          </cell>
          <cell r="F5033" t="str">
            <v>SEDUC</v>
          </cell>
        </row>
        <row r="5034">
          <cell r="A5034" t="str">
            <v/>
          </cell>
          <cell r="D5034">
            <v>0</v>
          </cell>
        </row>
        <row r="5035">
          <cell r="A5035" t="str">
            <v>31.15.001</v>
          </cell>
          <cell r="B5035" t="str">
            <v>SONDAGEM GEOTÉCNICA DE RECONHECIMENTO DE TERRENO À PERCUSSÃO COM NO MÍNIMO 3 FUROS E 8,00M DE PROFUNDIDADE NO MÍNIMO, EM ESCOLAS LOCALIZADAS NAS REGIÕES DAS SEGUINTES GERES  METROPOLITANA DO RECIFE, RECIFE NORTE, RECIFE SUL, METROPOLITANA NORTE E METROPOL</v>
          </cell>
          <cell r="C5035" t="str">
            <v>m</v>
          </cell>
          <cell r="D5035">
            <v>85.3125</v>
          </cell>
          <cell r="E5035">
            <v>68.25</v>
          </cell>
          <cell r="F5035" t="str">
            <v>SEDUC</v>
          </cell>
        </row>
        <row r="5036">
          <cell r="A5036" t="str">
            <v/>
          </cell>
          <cell r="D5036">
            <v>0</v>
          </cell>
        </row>
        <row r="5037">
          <cell r="A5037" t="str">
            <v>31.15.002</v>
          </cell>
          <cell r="B5037" t="str">
            <v>SONDAGEM GEOTÉCNICA DE RECONHECIMENTO DE TERRENO À PERCUSSÃO COM NO MÍNIMO 3 FUROS E 8,00M DE PROFUNDIDADE NO MÍNIMO, EM ESCOLAS LOCALIZADAS NAS REGIÕES DAS SEGUINTES GERES  MATA NORTE, MATA CENTRO, MATA SUL, LITORAL SUL E VALE DO CAPIBARIBE.</v>
          </cell>
          <cell r="C5037" t="str">
            <v>m</v>
          </cell>
          <cell r="D5037">
            <v>95.474999999999994</v>
          </cell>
          <cell r="E5037">
            <v>76.38</v>
          </cell>
          <cell r="F5037" t="str">
            <v>SEDUC</v>
          </cell>
        </row>
        <row r="5038">
          <cell r="A5038" t="str">
            <v/>
          </cell>
          <cell r="D5038">
            <v>0</v>
          </cell>
        </row>
        <row r="5039">
          <cell r="A5039" t="str">
            <v>31.15.003</v>
          </cell>
          <cell r="B5039" t="str">
            <v>SONDAGEM GEOTÉCNICA DE RECONHECIMENTO DE TERRENO À PERCUSSÃO COM NO MÍNIMO 3 FUROS E 8,00M DE PROFUNDIDADE NO MÍNIMO, EM ESCOLAS LOCALIZADAS NAS REGIÕES DAS SEGUINTES GERES  AGRESTE MERIDIONAL</v>
          </cell>
          <cell r="C5039" t="str">
            <v>m</v>
          </cell>
          <cell r="D5039">
            <v>105.625</v>
          </cell>
          <cell r="E5039">
            <v>84.5</v>
          </cell>
          <cell r="F5039" t="str">
            <v>SEDUC</v>
          </cell>
        </row>
        <row r="5040">
          <cell r="A5040" t="str">
            <v/>
          </cell>
          <cell r="D5040">
            <v>0</v>
          </cell>
        </row>
        <row r="5041">
          <cell r="A5041" t="str">
            <v>31.15.004</v>
          </cell>
          <cell r="B5041" t="str">
            <v>SONDAGEM GEOTÉCNICA DE RECONHECIMENTO DE TERRENO À PERCUSSÃO COM NO MÍNIMO 3 FUROS E 8,00M DE PROFUNDIDADE NO MÍNIMO, EM ESCOLAS LOCALIZADAS NAS REGIÕES DAS SEGUINTES GERES  SERTÃO DO MOXOTÓ IPANEMA.</v>
          </cell>
          <cell r="C5041" t="str">
            <v>m</v>
          </cell>
          <cell r="D5041">
            <v>132.69999999999999</v>
          </cell>
          <cell r="E5041">
            <v>106.16</v>
          </cell>
          <cell r="F5041" t="str">
            <v>SEDUC</v>
          </cell>
        </row>
        <row r="5042">
          <cell r="A5042" t="str">
            <v/>
          </cell>
          <cell r="D5042">
            <v>0</v>
          </cell>
        </row>
        <row r="5043">
          <cell r="A5043" t="str">
            <v>31.15.005</v>
          </cell>
          <cell r="B5043" t="str">
            <v>SONDAGEM GEOTÉCNICA DE RECONHECIMENTO DE TERRENO À PERCUSSÃO COM NO MÍNIMO 3 FUROS E 8,00M DE PROFUNDIDADE NO MÍNIMO, EM ESCOLAS LOCALIZADAS NAS REGIÕES DAS SEGUINTES GERES  AGRESTE CENTRO NORTE.</v>
          </cell>
          <cell r="C5043" t="str">
            <v>m</v>
          </cell>
          <cell r="D5043">
            <v>165.75</v>
          </cell>
          <cell r="E5043">
            <v>132.6</v>
          </cell>
          <cell r="F5043" t="str">
            <v>SEDUC</v>
          </cell>
        </row>
        <row r="5044">
          <cell r="A5044" t="str">
            <v/>
          </cell>
          <cell r="D5044">
            <v>0</v>
          </cell>
        </row>
        <row r="5045">
          <cell r="A5045" t="str">
            <v>31.15.006</v>
          </cell>
          <cell r="B5045" t="str">
            <v>SONDAGEM GEOTÉCNICA DE RECONHECIMENTO DE TERRENO À PERCUSSÃO COM NO MÍNIMO 3 FUROS E 8,00M DE PROFUNDIDADE NO MÍNIMO, EM ESCOLAS LOCALIZADAS NAS REGIÕES DAS SEGUINTES GERES  SERTÃO DO ALTO PAJEÚ, SERTÃO DO SUBMÉDIO SÃO FRANCISCO E SERTÃO CENTRAL.</v>
          </cell>
          <cell r="C5045" t="str">
            <v>m</v>
          </cell>
          <cell r="D5045">
            <v>186.875</v>
          </cell>
          <cell r="E5045">
            <v>149.5</v>
          </cell>
          <cell r="F5045" t="str">
            <v>SEDUC</v>
          </cell>
        </row>
        <row r="5046">
          <cell r="A5046" t="str">
            <v/>
          </cell>
          <cell r="D5046">
            <v>0</v>
          </cell>
        </row>
        <row r="5047">
          <cell r="A5047" t="str">
            <v>31.15.007</v>
          </cell>
          <cell r="B5047" t="str">
            <v>SONDAGEM GEOTÉCNICA DE RECONHECIMENTO DE TERRENO À PERCUSSÃO COM NO MÍNIMO 3 FUROS E 8,00M DE PROFUNDIDADE NO MÍNIMO, EM ESCOLAS LOCALIZADAS NAS REGIÕES DAS SEGUINTES GERES  SERTÃO DO MÉDIO SÃO FRANCISCO E SERTÃO ARARIPE.</v>
          </cell>
          <cell r="C5047" t="str">
            <v>m</v>
          </cell>
          <cell r="D5047">
            <v>200.36249999999998</v>
          </cell>
          <cell r="E5047">
            <v>160.29</v>
          </cell>
          <cell r="F5047" t="str">
            <v>SEDUC</v>
          </cell>
        </row>
        <row r="5048">
          <cell r="A5048" t="str">
            <v/>
          </cell>
          <cell r="D5048">
            <v>0</v>
          </cell>
        </row>
        <row r="5049">
          <cell r="A5049" t="str">
            <v>31.16.001</v>
          </cell>
          <cell r="B5049" t="str">
            <v>TESTE DE ABSORÇÃO NAS ESCOLAS ONDE HOUVER SERVIÇOS DE SONDAGEM.</v>
          </cell>
          <cell r="C5049" t="str">
            <v>Un</v>
          </cell>
          <cell r="D5049">
            <v>487.5</v>
          </cell>
          <cell r="E5049">
            <v>390</v>
          </cell>
          <cell r="F5049" t="str">
            <v>SEDUC</v>
          </cell>
        </row>
        <row r="5050">
          <cell r="A5050" t="str">
            <v/>
          </cell>
          <cell r="D5050">
            <v>0</v>
          </cell>
        </row>
        <row r="5051">
          <cell r="A5051" t="str">
            <v>31.16.002</v>
          </cell>
          <cell r="B5051" t="str">
            <v>TESTE DE ABSORÇÃO NAS ESCOLAS ONDE NÃO HOUVER SERVIÇOS DE SONDAGEM, LOCALIZADAS NAS REGIÕES DAS SEGUINTES GERES  METROPOLITANA DO RECIFE, RECIFE NORTE, RECIFE SUL, METROPOLITANA NORTE E METROPOLITANA SUL.</v>
          </cell>
          <cell r="C5051" t="str">
            <v>Un</v>
          </cell>
          <cell r="D5051">
            <v>650</v>
          </cell>
          <cell r="E5051">
            <v>520</v>
          </cell>
          <cell r="F5051" t="str">
            <v>SEDUC</v>
          </cell>
        </row>
        <row r="5052">
          <cell r="A5052" t="str">
            <v/>
          </cell>
          <cell r="D5052">
            <v>0</v>
          </cell>
        </row>
        <row r="5053">
          <cell r="A5053" t="str">
            <v>31.16.003</v>
          </cell>
          <cell r="B5053" t="str">
            <v>TESTE DE ABSORÇÃO NAS ESCOLAS ONDE NÃO HOUVER SERVIÇOS DE SONDAGEM, LOCALIZADAS NAS REGIÕES DAS SEGUINTES GERES MATA NORTE, MATA CENTRO, MATA SUL, LITORAL SUL E VALE DO CAPIBARIBE.</v>
          </cell>
          <cell r="C5053" t="str">
            <v>Un</v>
          </cell>
          <cell r="D5053">
            <v>1137.5</v>
          </cell>
          <cell r="E5053">
            <v>910</v>
          </cell>
          <cell r="F5053" t="str">
            <v>SEDUC</v>
          </cell>
        </row>
        <row r="5054">
          <cell r="A5054" t="str">
            <v/>
          </cell>
          <cell r="D5054">
            <v>0</v>
          </cell>
        </row>
        <row r="5055">
          <cell r="A5055" t="str">
            <v>31.16.004</v>
          </cell>
          <cell r="B5055" t="str">
            <v>TESTE DE ABSORÇÃO NAS ESCOLAS ONDE NÃO HOUVER SERVIÇOS DE SONDAGEM, LOCALIZADAS NAS REGIÕES DAS SEGUINTES GERES  AGRESTE MERIDIONAL.</v>
          </cell>
          <cell r="C5055" t="str">
            <v>Un</v>
          </cell>
          <cell r="D5055">
            <v>1137.5</v>
          </cell>
          <cell r="E5055">
            <v>910</v>
          </cell>
          <cell r="F5055" t="str">
            <v>SEDUC</v>
          </cell>
        </row>
        <row r="5056">
          <cell r="A5056" t="str">
            <v/>
          </cell>
          <cell r="D5056">
            <v>0</v>
          </cell>
        </row>
        <row r="5057">
          <cell r="A5057" t="str">
            <v>31.16.005</v>
          </cell>
          <cell r="B5057" t="str">
            <v>TESTE DE ABSORÇÃO NAS ESCOLAS ONDE NÃO HOUVER SERVIÇOS DE SONDAGEM, LOCALIZADAS NAS REGIÕES DAS SEGUINTES GERES  SERTÃO DO MOXOTÓ IPANEMA.</v>
          </cell>
          <cell r="C5057" t="str">
            <v>Un</v>
          </cell>
          <cell r="D5057">
            <v>1137.5</v>
          </cell>
          <cell r="E5057">
            <v>910</v>
          </cell>
          <cell r="F5057" t="str">
            <v>SEDUC</v>
          </cell>
        </row>
        <row r="5058">
          <cell r="A5058" t="str">
            <v/>
          </cell>
          <cell r="D5058">
            <v>0</v>
          </cell>
        </row>
        <row r="5059">
          <cell r="A5059" t="str">
            <v>31.16.006</v>
          </cell>
          <cell r="B5059" t="str">
            <v>TESTE DE ABSORÇÃO NAS ESCOLAS ONDE NÃO HOUVER SERVIÇOS DE SONDAGEM, LOCALIZADAS NAS REGIÕES DAS SEGUINTES GERES AGRESTE CENTRO NORTE.</v>
          </cell>
          <cell r="C5059" t="str">
            <v>Un</v>
          </cell>
          <cell r="D5059">
            <v>1625</v>
          </cell>
          <cell r="E5059">
            <v>1300</v>
          </cell>
          <cell r="F5059" t="str">
            <v>SEDUC</v>
          </cell>
        </row>
        <row r="5060">
          <cell r="A5060" t="str">
            <v/>
          </cell>
          <cell r="D5060">
            <v>0</v>
          </cell>
        </row>
        <row r="5061">
          <cell r="A5061" t="str">
            <v>31.16.007</v>
          </cell>
          <cell r="B5061" t="str">
            <v>TESTE DE ABSORÇÃO NAS ESCOLAS ONDE NÃO HOUVER SERVIÇOS DE SONDAGEM, LOCALIZADAS NAS REGIÕES DAS SEGUINTES GERES SERTÃO DO ALTO PAJEÚ, SERTÃO DO SUBMÉDIO SÃO FRANCISCO E SERTÃO CENTRAL.</v>
          </cell>
          <cell r="C5061" t="str">
            <v>Un</v>
          </cell>
          <cell r="D5061">
            <v>1300</v>
          </cell>
          <cell r="E5061">
            <v>1040</v>
          </cell>
          <cell r="F5061" t="str">
            <v>SEDUC</v>
          </cell>
        </row>
        <row r="5062">
          <cell r="A5062" t="str">
            <v/>
          </cell>
          <cell r="D5062">
            <v>0</v>
          </cell>
        </row>
        <row r="5063">
          <cell r="A5063" t="str">
            <v>31.16.008</v>
          </cell>
          <cell r="B5063" t="str">
            <v>TESTE DE ABSORÇÃO NAS ESCOLAS ONDE NÃO HOUVER SERVIÇOS DE SONDAGEM, LOCALIZADAS NAS REGIÕES DAS SEGUINTES GERES: SERTÃO DO MÉDIO SÃO FRANCISCO E SERTÃO ARARIPE.</v>
          </cell>
          <cell r="C5063" t="str">
            <v>Un</v>
          </cell>
          <cell r="D5063">
            <v>1950</v>
          </cell>
          <cell r="E5063">
            <v>1560</v>
          </cell>
          <cell r="F5063" t="str">
            <v>SEDUC</v>
          </cell>
        </row>
        <row r="5064">
          <cell r="A5064" t="str">
            <v/>
          </cell>
          <cell r="D5064">
            <v>0</v>
          </cell>
        </row>
        <row r="5065">
          <cell r="A5065" t="str">
            <v>31.17.001</v>
          </cell>
          <cell r="B5065" t="str">
            <v>DESLOCAMENTO</v>
          </cell>
          <cell r="C5065" t="str">
            <v>Km</v>
          </cell>
          <cell r="D5065">
            <v>1.1500000000000001</v>
          </cell>
          <cell r="E5065">
            <v>0.92</v>
          </cell>
          <cell r="F5065" t="str">
            <v>SEDUC</v>
          </cell>
        </row>
        <row r="5066">
          <cell r="A5066" t="str">
            <v/>
          </cell>
          <cell r="D5066">
            <v>0</v>
          </cell>
        </row>
        <row r="5067">
          <cell r="A5067" t="str">
            <v>32.00.000</v>
          </cell>
          <cell r="B5067" t="str">
            <v>FISCALIZAÇÃO - TERCEIRIZADA</v>
          </cell>
          <cell r="D5067">
            <v>0</v>
          </cell>
        </row>
        <row r="5068">
          <cell r="A5068" t="str">
            <v/>
          </cell>
          <cell r="D5068">
            <v>0</v>
          </cell>
        </row>
        <row r="5069">
          <cell r="A5069" t="str">
            <v>32.01.001</v>
          </cell>
          <cell r="B5069" t="str">
            <v>FISCALIZAÇÃO DE OBRAS DE ENGENHARIA (CONSTRUÇÃO, REFORMA E RECUPERAÇÃO) - PREÇO MENSAL POR OBRA - MÁXIMO DE 4 OBRAS POR ENGENHEIRO FISCAL.</v>
          </cell>
          <cell r="C5069" t="str">
            <v>Un</v>
          </cell>
          <cell r="D5069">
            <v>2983.65</v>
          </cell>
          <cell r="E5069">
            <v>2386.92</v>
          </cell>
          <cell r="F5069" t="str">
            <v>SEDUC</v>
          </cell>
        </row>
        <row r="5070">
          <cell r="A5070" t="str">
            <v/>
          </cell>
          <cell r="D5070">
            <v>0</v>
          </cell>
        </row>
        <row r="5071">
          <cell r="A5071" t="str">
            <v>32.02.001</v>
          </cell>
          <cell r="B5071" t="str">
            <v>FISCALIZAÇÃO DE SERVIÇOS DE MANUTENÇÃO - PREÇO MENSAL POR OBRA - MÁXIMO DE 8 OBRAS POR ENGENHEIRO FISCAL.</v>
          </cell>
          <cell r="C5071" t="str">
            <v>Un</v>
          </cell>
          <cell r="D5071">
            <v>1491.825</v>
          </cell>
          <cell r="E5071">
            <v>1193.46</v>
          </cell>
          <cell r="F5071" t="str">
            <v>SEDUC</v>
          </cell>
        </row>
        <row r="5072">
          <cell r="A5072" t="str">
            <v/>
          </cell>
          <cell r="D5072">
            <v>0</v>
          </cell>
        </row>
        <row r="5073">
          <cell r="A5073" t="str">
            <v>32.03.001</v>
          </cell>
          <cell r="B5073" t="str">
            <v>FORNECIMENTO DE VEÍCULO POPULAR, TIPO PASSEIO, QUATRO PORTAS, CAPACIDADE PARA CINCO PASSAGEIROS, AR CONDICIONADO, VIDROS E TRAVES ELÉTRICAS, MOTOR 1.0, POTÊNCIA MÍNIMA DE 65CV, COR BRANCA , QUILOMETRAGEM LIVRE, SEM MOTORISTA. ANO DE FABRICAÇÃO NO MÍNIMO 2</v>
          </cell>
          <cell r="C5073" t="str">
            <v>und/ano</v>
          </cell>
          <cell r="D5073">
            <v>3864.375</v>
          </cell>
          <cell r="E5073">
            <v>3091.5</v>
          </cell>
          <cell r="F5073" t="str">
            <v>SEDUC</v>
          </cell>
        </row>
        <row r="5074">
          <cell r="A5074" t="str">
            <v/>
          </cell>
          <cell r="D5074">
            <v>0</v>
          </cell>
        </row>
        <row r="5075">
          <cell r="A5075" t="str">
            <v>32.04.001</v>
          </cell>
          <cell r="B5075" t="str">
            <v>DESLOCAMENTO ENTRE A CIDADE-SEDE DA GERÊNCIA REGIONAL DE EDUCAÇÃO, ONDE OBRIGATORIAMENTE ESTARÁ LOCALIZADO O ESCRITÓRIO REGIONAL DA CONTRATADA, E A SEDE DO MUNICÍPIO EM QUE ESTIVER SENDO PRESTADO O SERVIÇO DE FISCALIZAÇÃO.</v>
          </cell>
          <cell r="C5075" t="str">
            <v>Km</v>
          </cell>
          <cell r="D5075">
            <v>1.1375</v>
          </cell>
          <cell r="E5075">
            <v>0.91</v>
          </cell>
          <cell r="F5075" t="str">
            <v>SEDUC</v>
          </cell>
        </row>
        <row r="5076">
          <cell r="A5076" t="str">
            <v/>
          </cell>
          <cell r="D5076">
            <v>0</v>
          </cell>
        </row>
        <row r="5077">
          <cell r="A5077" t="str">
            <v>32.05.001</v>
          </cell>
          <cell r="B5077" t="str">
            <v>ESCRITÓRIO PARA APOIO A FISCALIZAÇÃO A SER INSTALADO NOS SEGUINTES MUNICÍPIOS NAZARÉ DA MATA, VITÓRIA DE SANTO ANTÃO, PALMARES, BARREIROS, LIMOEIRO, CARUARU, GARANHUNS, ARCOVERDE, AFOGADOS DA INGAZEIRA, FLORESTA, PETROLINA, SALGUEIRO E ARARIPINA.</v>
          </cell>
          <cell r="C5077" t="str">
            <v>und/ano</v>
          </cell>
          <cell r="D5077">
            <v>2761.65</v>
          </cell>
          <cell r="E5077">
            <v>2209.3200000000002</v>
          </cell>
          <cell r="F5077" t="str">
            <v>SEDUC</v>
          </cell>
        </row>
        <row r="5078">
          <cell r="A5078" t="str">
            <v/>
          </cell>
          <cell r="D5078">
            <v>0</v>
          </cell>
        </row>
        <row r="5079">
          <cell r="A5079" t="str">
            <v>33.00.000</v>
          </cell>
          <cell r="B5079" t="str">
            <v>NOVA SEDE - VARZEA</v>
          </cell>
          <cell r="D5079">
            <v>0</v>
          </cell>
        </row>
        <row r="5080">
          <cell r="A5080" t="str">
            <v/>
          </cell>
          <cell r="D5080">
            <v>0</v>
          </cell>
        </row>
        <row r="5081">
          <cell r="A5081" t="str">
            <v>33.01.001</v>
          </cell>
          <cell r="B5081" t="str">
            <v xml:space="preserve">DESINSTALAÇÃO, REMOÇÃO E LIMPEZA DE SPLITS DE 7.000 / 9.000 / 12.000 BTUS, NÃO INCLUSO MÃO DE OBRA / PEÇAS NECESSÁRIAS PARA MANUTENÇÃO CORRETIVA E SERVIÇOS DE NATUREZA CIVIL - NOVA SEDE VÁRZEA </v>
          </cell>
          <cell r="C5081" t="str">
            <v>Un</v>
          </cell>
          <cell r="D5081">
            <v>868.82499999999993</v>
          </cell>
          <cell r="E5081">
            <v>695.06</v>
          </cell>
          <cell r="F5081" t="str">
            <v>SEDUC</v>
          </cell>
        </row>
        <row r="5082">
          <cell r="A5082" t="str">
            <v/>
          </cell>
          <cell r="D5082">
            <v>0</v>
          </cell>
        </row>
        <row r="5083">
          <cell r="A5083" t="str">
            <v>33.01.002</v>
          </cell>
          <cell r="B5083" t="str">
            <v xml:space="preserve">DESINSTALAÇÃO, REMOÇÃO E LIMPEZA DE SPLITS DE 18.000 / 24.000 / 30.000 BTUS, NÃO INCLUSO MÃO DE OBRA / PEÇAS NECESSÁRIAS PARA MANUTENÇÃO CORRETIVA E SERVIÇO DE NATUREZA CIVIL - NOVA SEDE VÁRZEA </v>
          </cell>
          <cell r="C5083" t="str">
            <v>Un</v>
          </cell>
          <cell r="D5083">
            <v>1303.2375</v>
          </cell>
          <cell r="E5083">
            <v>1042.5899999999999</v>
          </cell>
          <cell r="F5083" t="str">
            <v xml:space="preserve">SEDUC </v>
          </cell>
        </row>
        <row r="5084">
          <cell r="A5084" t="str">
            <v/>
          </cell>
          <cell r="D5084">
            <v>0</v>
          </cell>
        </row>
        <row r="5085">
          <cell r="A5085" t="str">
            <v>33.01.003</v>
          </cell>
          <cell r="B5085" t="str">
            <v xml:space="preserve">DESINSTALAÇÃO, REMOÇÃO E LIMPEZA DE SPLITS DE 36.000 / 48.000 / 60.000 BTUS, NÃO INCLUSO MÃO DE OBRA / PEÇAS NECESSÁRIAS PARA MANUTENÇÃO CORRETIVA E SERVIÇO DE NATUREZA CIVIL - NOVA SEDE VÁRZEA </v>
          </cell>
          <cell r="C5085" t="str">
            <v>Un</v>
          </cell>
          <cell r="D5085">
            <v>1785.4750000000001</v>
          </cell>
          <cell r="E5085">
            <v>1428.38</v>
          </cell>
          <cell r="F5085" t="str">
            <v xml:space="preserve">SEDUC </v>
          </cell>
        </row>
        <row r="5086">
          <cell r="A5086" t="str">
            <v/>
          </cell>
          <cell r="D5086">
            <v>0</v>
          </cell>
        </row>
        <row r="5087">
          <cell r="A5087" t="str">
            <v>33.01.004</v>
          </cell>
          <cell r="B5087" t="str">
            <v>DESINSTALAÇÃO, REMOÇÃO E LIMPEZA DE SPLITÃO / 7,5 TR / 10 TR, NÃO INCLUSO MÃO DE OBRA /PEÇAS NECESSÁRIAS PARA MANUTENÇÃO CORRETIVA E SERVIÇO DE NATUREZA CIVIL - NOVA SEDE VÁRZEA</v>
          </cell>
          <cell r="C5087" t="str">
            <v>Un</v>
          </cell>
          <cell r="D5087">
            <v>2625.2375000000002</v>
          </cell>
          <cell r="E5087">
            <v>2100.19</v>
          </cell>
          <cell r="F5087" t="str">
            <v xml:space="preserve">SEDUC </v>
          </cell>
        </row>
        <row r="5088">
          <cell r="A5088" t="str">
            <v/>
          </cell>
          <cell r="D5088">
            <v>0</v>
          </cell>
        </row>
        <row r="5089">
          <cell r="A5089" t="str">
            <v>33.01.005</v>
          </cell>
          <cell r="B5089" t="str">
            <v>DESINSTALAÇÃO, REMOÇÃO E LIMPEZA DE SPLITÃO / 15 TR / 20 TR, NÃO INCLUSO MÃO DE OBRA /PEÇAS NECESSÁRIAS PARA MANUTENÇÃO CORRETIVA E SERVIÇO DE NATUREZA CIVIL - NOVA SEDE VÁRZEA</v>
          </cell>
          <cell r="C5089" t="str">
            <v>Un</v>
          </cell>
          <cell r="D5089">
            <v>3573.2749999999996</v>
          </cell>
          <cell r="E5089">
            <v>2858.62</v>
          </cell>
          <cell r="F5089" t="str">
            <v xml:space="preserve">SEDUC </v>
          </cell>
        </row>
        <row r="5090">
          <cell r="A5090" t="str">
            <v/>
          </cell>
          <cell r="D5090">
            <v>0</v>
          </cell>
        </row>
        <row r="5091">
          <cell r="A5091" t="str">
            <v>33.02.001</v>
          </cell>
          <cell r="B5091" t="str">
            <v>INSTALAÇÃO SPLIT (HI-WALL) 7.000 BTUS, COMP. UND CONDENS. E UND EVAPORADORA, C/ CONT. REMOTO S/ FIO, DRENAGEM TUB. COBRE, ISOL. TERMICO, EXCL. OBRA CIVIL E DUTOS. DIST. ENTRE UND EVAP. E COND. = 10 M. INCLUSO MATERIAL E MO. NOVA SEDE - VÁRZEA</v>
          </cell>
          <cell r="C5091" t="str">
            <v>Un</v>
          </cell>
          <cell r="D5091">
            <v>987.5</v>
          </cell>
          <cell r="E5091">
            <v>790</v>
          </cell>
          <cell r="F5091" t="str">
            <v>SEDUC</v>
          </cell>
        </row>
        <row r="5092">
          <cell r="A5092" t="str">
            <v/>
          </cell>
          <cell r="D5092">
            <v>0</v>
          </cell>
        </row>
        <row r="5093">
          <cell r="A5093" t="str">
            <v>33.02.002</v>
          </cell>
          <cell r="B5093" t="str">
            <v>INSTALAÇÃO SPLIT (HI-WALL) 9.000 BTUS, COMP. UND CONDENS. E UND EVAPORADORA, C/ CONT. REMOTO S/ FIO, DRENAGEM TUB. COBRE, ISOL. TERMICO, EXCL. OBRA CIVIL E DUTOS. DIST. ENTRE UND EVAP. E COND. = 10 M. INCLUSO MATERIAL E MO. NOVA SEDE - VÁRZEA</v>
          </cell>
          <cell r="C5093" t="str">
            <v>Un</v>
          </cell>
          <cell r="D5093">
            <v>1084.375</v>
          </cell>
          <cell r="E5093">
            <v>867.5</v>
          </cell>
          <cell r="F5093" t="str">
            <v>SEDUC</v>
          </cell>
        </row>
        <row r="5094">
          <cell r="A5094" t="str">
            <v/>
          </cell>
          <cell r="D5094">
            <v>0</v>
          </cell>
        </row>
        <row r="5095">
          <cell r="A5095" t="str">
            <v>33.02.003</v>
          </cell>
          <cell r="B5095" t="str">
            <v>INSTALAÇÃO SPLIT (HI-WALL) 12.000 BTUS, COMP. UND CONDENS. E UND EVAPORADORA, C/ CONT. REMOTO S/ FIO, DRENAGEM TUB. COBRE, ISOL. TERMICO, EXCL. OBRA CIVIL E DUTOS. DIST. ENTRE UND EVAP. E COND. = 10 M. INCLUSO MATERIAL E MO. NOVA SEDE - VÁRZEA</v>
          </cell>
          <cell r="C5095" t="str">
            <v>Un</v>
          </cell>
          <cell r="D5095">
            <v>1226.5625</v>
          </cell>
          <cell r="E5095">
            <v>981.25</v>
          </cell>
          <cell r="F5095" t="str">
            <v>SEDUC</v>
          </cell>
        </row>
        <row r="5096">
          <cell r="A5096" t="str">
            <v/>
          </cell>
          <cell r="D5096">
            <v>0</v>
          </cell>
        </row>
        <row r="5097">
          <cell r="A5097" t="str">
            <v>33.02.004</v>
          </cell>
          <cell r="B5097" t="str">
            <v>INSTALAÇÃO SPLIT (HI-WALL) 18.000 BTUS, COMP. UND CONDENS. E UND EVAPORADORA, C/ CONT. REMOTO S/ FIO, DRENAGEM TUB. COBRE, ISOL. TERMICO, EXCL. OBRA CIVIL E DUTOS. DIST. ENTRE UND EVAP. E COND. = 10 M. INCLUSO MATERIAL E MO. NOVA SEDE - VÁRZEA</v>
          </cell>
          <cell r="C5097" t="str">
            <v>Un</v>
          </cell>
          <cell r="D5097">
            <v>1410</v>
          </cell>
          <cell r="E5097">
            <v>1128</v>
          </cell>
          <cell r="F5097" t="str">
            <v>SEDUC</v>
          </cell>
        </row>
        <row r="5098">
          <cell r="A5098" t="str">
            <v/>
          </cell>
          <cell r="D5098">
            <v>0</v>
          </cell>
        </row>
        <row r="5099">
          <cell r="A5099" t="str">
            <v>33.02.005</v>
          </cell>
          <cell r="B5099" t="str">
            <v>INSTALAÇÃO SPLIT (HI-WALL) 24.000 BTUS, COMP. UND CONDENS. E UND EVAPORADORA, C/ CONT. REMOTO S/ FIO, DRENAGEM TUB. COBRE, ISOL. TERMICO, EXCL. OBRA CIVIL E DUTOS. DIST. ENTRE UND EVAP. E COND. = 10 M. INCLUSO MATERIAL E MO. NOVA SEDE - VÁRZEA</v>
          </cell>
          <cell r="C5099" t="str">
            <v>Un</v>
          </cell>
          <cell r="D5099">
            <v>1737.5</v>
          </cell>
          <cell r="E5099">
            <v>1390</v>
          </cell>
          <cell r="F5099" t="str">
            <v>SEDUC</v>
          </cell>
        </row>
        <row r="5100">
          <cell r="A5100" t="str">
            <v/>
          </cell>
          <cell r="D5100">
            <v>0</v>
          </cell>
        </row>
        <row r="5101">
          <cell r="A5101" t="str">
            <v>33.02.006</v>
          </cell>
          <cell r="B5101" t="str">
            <v>INSTALAÇÃO SPLIT (HI-WALL) 30.000 BTUS, COMP. UND CONDENS. E UND EVAPORADORA, C/ CONT. REMOTO S/ FIO, DRENAGEM TUB. COBRE, ISOL. TERMICO, EXCL. OBRA CIVIL E DUTOS. DIST. ENTRE UND EVAP. E COND. = 10 M. INCLUSO MATERIAL E MO. NOVA SEDE - VÁRZEA</v>
          </cell>
          <cell r="C5101" t="str">
            <v>Un</v>
          </cell>
          <cell r="D5101">
            <v>2056.25</v>
          </cell>
          <cell r="E5101">
            <v>1645</v>
          </cell>
          <cell r="F5101" t="str">
            <v>SEDUC</v>
          </cell>
        </row>
        <row r="5102">
          <cell r="A5102" t="str">
            <v/>
          </cell>
          <cell r="D5102">
            <v>0</v>
          </cell>
        </row>
        <row r="5103">
          <cell r="A5103" t="str">
            <v>33.02.007</v>
          </cell>
          <cell r="B5103" t="str">
            <v>INSTALAÇÃO SPLIT (CASSETE C/ 4 VIAS) 18.000 BTUS, COMP. UND CONDENS. E UND EVAPORADORA, C/ CONT. REMOTO S/ FIO, DRENAGEM TUB. COBRE, ISOL. TERMICO, EXCL. OBRA CIVIL E DUTOS. DIST. ENTRE UND EVAP. E COND. = 10 M. INCLUSO MATERIAL E MO. NOVA SEDE - VÁRZEA</v>
          </cell>
          <cell r="C5103" t="str">
            <v>Un</v>
          </cell>
          <cell r="D5103">
            <v>2243.75</v>
          </cell>
          <cell r="E5103">
            <v>1795</v>
          </cell>
          <cell r="F5103" t="str">
            <v>SEDUC</v>
          </cell>
        </row>
        <row r="5104">
          <cell r="A5104" t="str">
            <v/>
          </cell>
          <cell r="D5104">
            <v>0</v>
          </cell>
        </row>
        <row r="5105">
          <cell r="A5105" t="str">
            <v>33.02.008</v>
          </cell>
          <cell r="B5105" t="str">
            <v>INSTALAÇÃO SPLIT (CASSETE C/ 4 VIAS) 24.000 BTUS, COMP. UND CONDENS. E UND EVAPORADORA, C/ CONT. REMOTO S/ FIO, DRENAGEM TUB. COBRE, ISOL. TERMICO, EXCL. OBRA CIVIL E DUTOS. DIST. ENTRE UND EVAP. E COND. = 10 M. INCLUSO MATERIAL E MO. NOVA SEDE - VÁRZEA</v>
          </cell>
          <cell r="C5105" t="str">
            <v>Un</v>
          </cell>
          <cell r="D5105">
            <v>2446.875</v>
          </cell>
          <cell r="E5105">
            <v>1957.5</v>
          </cell>
          <cell r="F5105" t="str">
            <v>SEDUC</v>
          </cell>
        </row>
        <row r="5106">
          <cell r="A5106" t="str">
            <v/>
          </cell>
          <cell r="D5106">
            <v>0</v>
          </cell>
        </row>
        <row r="5107">
          <cell r="A5107" t="str">
            <v>33.02.009</v>
          </cell>
          <cell r="B5107" t="str">
            <v>INSTALAÇÃO SPLIT (CASSETE C/ 4 VIAS) 30.000 BTUS, COMP. UND CONDENS. E UND EVAPORADORA, C/ CONT. REMOTO S/ FIO, DRENAGEM TUB. COBRE, ISOL. TERMICO, EXCL. OBRA CIVIL E DUTOS. DIST. ENTRE UND EVAP. E COND. = 10 M. INCLUSO MATERIAL E MO. NOVA SEDE - VÁRZEA</v>
          </cell>
          <cell r="C5107" t="str">
            <v>Un</v>
          </cell>
          <cell r="D5107">
            <v>2806.25</v>
          </cell>
          <cell r="E5107">
            <v>2245</v>
          </cell>
          <cell r="F5107" t="str">
            <v>SEDUC</v>
          </cell>
        </row>
        <row r="5108">
          <cell r="A5108" t="str">
            <v/>
          </cell>
          <cell r="D5108">
            <v>0</v>
          </cell>
        </row>
        <row r="5109">
          <cell r="A5109" t="str">
            <v>33.02.010</v>
          </cell>
          <cell r="B5109" t="str">
            <v xml:space="preserve"> INSTALAÇÃO SPLIT (CASSETE C/ 4 VIAS) 36.000 BTUS, COMP. UND CONDENS. E UND EVAPORADORA, C/ CONT. REMOTO S/ FIO, DRENAGEM TUB. COBRE, ISOL. TERMICO, EXCL. OBRA CIVIL E DUTOS. DIST. ENTRE UND EVAP. E COND. = 10 M. INCLUSO MATERIAL E MO. NOVA SEDE - VÁRZEA</v>
          </cell>
          <cell r="C5109" t="str">
            <v>Un</v>
          </cell>
          <cell r="D5109">
            <v>3059.375</v>
          </cell>
          <cell r="E5109">
            <v>2447.5</v>
          </cell>
          <cell r="F5109" t="str">
            <v>SEDUC</v>
          </cell>
        </row>
        <row r="5110">
          <cell r="A5110" t="str">
            <v/>
          </cell>
          <cell r="D5110">
            <v>0</v>
          </cell>
        </row>
        <row r="5111">
          <cell r="A5111" t="str">
            <v>33.02.011</v>
          </cell>
          <cell r="B5111" t="str">
            <v xml:space="preserve"> INSTALAÇÃO SPLIT (CASSETE C/ 4 VIAS) 48.000 BTUS, COMP. UND CONDENS. E UND EVAPORADORA, C/ CONT. REMOTO S/ FIO, DRENAGEM TUB. COBRE, ISOL. TERMICO, EXCL. OBRA CIVIL E DUTOS. DIST. ENTRE UND EVAP. E COND. = 10 M. INCLUSO MATERIAL E MO. NOVA SEDE - VÁRZEA</v>
          </cell>
          <cell r="C5111" t="str">
            <v>Un</v>
          </cell>
          <cell r="D5111">
            <v>3518.75</v>
          </cell>
          <cell r="E5111">
            <v>2815</v>
          </cell>
          <cell r="F5111" t="str">
            <v>SEDUC</v>
          </cell>
        </row>
        <row r="5112">
          <cell r="A5112" t="str">
            <v/>
          </cell>
          <cell r="D5112">
            <v>0</v>
          </cell>
        </row>
        <row r="5113">
          <cell r="A5113" t="str">
            <v>33.02.012</v>
          </cell>
          <cell r="B5113" t="str">
            <v xml:space="preserve"> INSTALAÇÃO SPLIT (MOD. PISO / TETO) 18.000 BTUS, COMP. UND CONDENS. E UND EVAPORADORA, C/ CONT. REMOTO S/ FIO, DRENAGEM TUB. COBRE, ISOL. TERMICO, EXCL. OBRA CIVIL E DUTOS. DIST. ENTRE UND EVAP. E COND. = 10 M. INCLUSO MATERIAL E MO. NOVA SEDE - VÁRZEA</v>
          </cell>
          <cell r="C5113" t="str">
            <v>Un</v>
          </cell>
          <cell r="D5113">
            <v>1819.0625</v>
          </cell>
          <cell r="E5113">
            <v>1455.25</v>
          </cell>
          <cell r="F5113" t="str">
            <v>SEDUC</v>
          </cell>
        </row>
        <row r="5114">
          <cell r="A5114" t="str">
            <v/>
          </cell>
          <cell r="D5114">
            <v>0</v>
          </cell>
        </row>
        <row r="5115">
          <cell r="A5115" t="str">
            <v>33.02.013</v>
          </cell>
          <cell r="B5115" t="str">
            <v xml:space="preserve"> INSTALAÇÃO SPLIT (MOD. PISO/TETO) 24.000 BTUS, COMP. UND CONDENS. E UND EVAPORADORA, C/ CONT. REMOTO S/ FIO, DRENAGEM TUB. COBRE, ISOL. TERMICO, EXCL. OBRA CIVIL E DUTOS. DIST. ENTRE UND EVAP. E COND. = 10 M. INCLUSO MATERIAL E MO. NOVA SEDE - VÁRZEA</v>
          </cell>
          <cell r="C5115" t="str">
            <v>Un</v>
          </cell>
          <cell r="D5115">
            <v>1931.25</v>
          </cell>
          <cell r="E5115">
            <v>1545</v>
          </cell>
          <cell r="F5115" t="str">
            <v>SEDUC</v>
          </cell>
        </row>
        <row r="5116">
          <cell r="A5116" t="str">
            <v/>
          </cell>
          <cell r="D5116">
            <v>0</v>
          </cell>
        </row>
        <row r="5117">
          <cell r="A5117" t="str">
            <v>33.02.014</v>
          </cell>
          <cell r="B5117" t="str">
            <v xml:space="preserve"> INSTALAÇÃO SPLIT (MOD. PISO/TETO) 30.000 BTUS, COMP. UND CONDENS. E UND EVAPORADORA, C/ CONT. REMOTO S/ FIO, DRENAGEM TUB. COBRE, ISOL. TERMICO, EXCL. OBRA CIVIL E DUTOS. DIST. ENTRE UND EVAP. E COND. = 10 M. INCLUSO MATERIAL E MO. NOVA SEDE - VÁRZEA</v>
          </cell>
          <cell r="C5117" t="str">
            <v>Un</v>
          </cell>
          <cell r="D5117">
            <v>2337.5</v>
          </cell>
          <cell r="E5117">
            <v>1870</v>
          </cell>
          <cell r="F5117" t="str">
            <v>SEDUC</v>
          </cell>
        </row>
        <row r="5118">
          <cell r="A5118" t="str">
            <v/>
          </cell>
          <cell r="D5118">
            <v>0</v>
          </cell>
        </row>
        <row r="5119">
          <cell r="A5119" t="str">
            <v>33.02.015</v>
          </cell>
          <cell r="B5119" t="str">
            <v xml:space="preserve"> INSTALAÇÃO SPLIT (MOD. PISO/TETO) 36.000 BTUS, COMP. UND CONDENS. E UND EVAPORADORA, C/ CONT. REMOTO S/ FIO, DRENAGEM TUB. COBRE, ISOL. TERMICO, EXCL. OBRA CIVIL E DUTOS. DIST. ENTRE UND EVAP. E COND. = 10 M. INCLUSO MATERIAL E MO. NOVA SEDE - VÁRZEA</v>
          </cell>
          <cell r="C5119" t="str">
            <v>Un</v>
          </cell>
          <cell r="D5119">
            <v>2500</v>
          </cell>
          <cell r="E5119">
            <v>2000</v>
          </cell>
          <cell r="F5119" t="str">
            <v>SEDUC</v>
          </cell>
        </row>
        <row r="5120">
          <cell r="A5120" t="str">
            <v/>
          </cell>
          <cell r="D5120">
            <v>0</v>
          </cell>
        </row>
        <row r="5121">
          <cell r="A5121" t="str">
            <v>33.02.016</v>
          </cell>
          <cell r="B5121" t="str">
            <v xml:space="preserve"> INSTALAÇÃO SPLIT (MOD. PISO/TETO) 48.000 BTUS, COMP. UND CONDENS. E UND EVAPORADORA, C/ CONT. REMOTO S/ FIO, DRENAGEM TUB. COBRE, ISOL. TERMICO, EXCL. OBRA CIVIL E DUTOS. DIST. ENTRE UND EVAP. E COND. = 10 M. INCLUSO MATERIAL E MO. NOVA SEDE - VÁRZEA</v>
          </cell>
          <cell r="C5121" t="str">
            <v>Un</v>
          </cell>
          <cell r="D5121">
            <v>3156.25</v>
          </cell>
          <cell r="E5121">
            <v>2525</v>
          </cell>
          <cell r="F5121" t="str">
            <v>SEDUC</v>
          </cell>
        </row>
        <row r="5122">
          <cell r="A5122" t="str">
            <v/>
          </cell>
          <cell r="D5122">
            <v>0</v>
          </cell>
        </row>
        <row r="5123">
          <cell r="A5123" t="str">
            <v>33.02.017</v>
          </cell>
          <cell r="B5123" t="str">
            <v xml:space="preserve"> INSTALAÇÃO SPLIT (MOD. PISO/TETO) 60.000 BTUS, COMP. UND CONDENS. E UND EVAPORADORA, C/ CONT. REMOTO S/ FIO, DRENAGEM TUB. COBRE, ISOL. TERMICO, EXCL. OBRA CIVIL E DUTOS. DIST. ENTRE UND EVAP. E COND. = 10 M. INCLUSO MATERIAL E MO. NOVA SEDE - VÁRZEA</v>
          </cell>
          <cell r="C5123" t="str">
            <v>Un</v>
          </cell>
          <cell r="D5123">
            <v>3337.5</v>
          </cell>
          <cell r="E5123">
            <v>2670</v>
          </cell>
          <cell r="F5123" t="str">
            <v>SEDUC</v>
          </cell>
        </row>
        <row r="5124">
          <cell r="A5124" t="str">
            <v/>
          </cell>
          <cell r="D5124">
            <v>0</v>
          </cell>
        </row>
        <row r="5125">
          <cell r="A5125" t="str">
            <v>33.02.018</v>
          </cell>
          <cell r="B5125" t="str">
            <v xml:space="preserve"> INSTALAÇÃO SPLITÃO 5TR, COMP. UND CONDENS. E UND EVAPORADORA, C/ CONT. REMOTO S/ FIO, DRENAGEM TUB. COBRE, ISOL. TERMICO, EXCL. OBRA CIVIL E DUTOS. DIST. ENTRE UND EVAP. E COND. = 10 M. INCLUSO MATERIAL E MO. NOVA SEDE - VÁRZEA</v>
          </cell>
          <cell r="C5125" t="str">
            <v>Un</v>
          </cell>
          <cell r="D5125">
            <v>1958.3375000000001</v>
          </cell>
          <cell r="E5125">
            <v>1566.67</v>
          </cell>
          <cell r="F5125" t="str">
            <v>SEDUC</v>
          </cell>
        </row>
        <row r="5126">
          <cell r="A5126" t="str">
            <v/>
          </cell>
          <cell r="D5126">
            <v>0</v>
          </cell>
        </row>
        <row r="5127">
          <cell r="A5127" t="str">
            <v>33.02.019</v>
          </cell>
          <cell r="B5127" t="str">
            <v xml:space="preserve"> INSTALAÇÃO SPLITÃO 15TR, COMP. UND CONDENS. E UND EVAPORADORA, C/ CONT. REMOTO S/ FIO, DRENAGEM TUB. COBRE, ISOL. TERMICO, EXCL. OBRA CIVIL E DUTOS. DIST. ENTRE UND EVAP. E COND. = 10 M. INCLUSO MATERIAL E MO. NOVA SEDE - VÁRZEA</v>
          </cell>
          <cell r="C5127" t="str">
            <v>Un</v>
          </cell>
          <cell r="D5127">
            <v>3083.3375000000001</v>
          </cell>
          <cell r="E5127">
            <v>2466.67</v>
          </cell>
          <cell r="F5127" t="str">
            <v>SEDUC</v>
          </cell>
        </row>
        <row r="5128">
          <cell r="A5128" t="str">
            <v/>
          </cell>
          <cell r="D5128">
            <v>0</v>
          </cell>
        </row>
        <row r="5129">
          <cell r="A5129" t="str">
            <v>33.02.020</v>
          </cell>
          <cell r="B5129" t="str">
            <v xml:space="preserve"> INSTALAÇÃO SPLITÃO 20TR, COMP. UND CONDENS. E UND EVAPORADORA, C/ CONT. REMOTO S/ FIO, DRENAGEM TUB. COBRE, ISOL. TERMICO, EXCL. OBRA CIVIL E DUTOS. DIST. ENTRE UND EVAP. E COND. = 10 M. INCLUSO MATERIAL E MO. NOVA SEDE - VÁRZEA</v>
          </cell>
          <cell r="C5129" t="str">
            <v>Un</v>
          </cell>
          <cell r="D5129">
            <v>3000</v>
          </cell>
          <cell r="E5129">
            <v>2400</v>
          </cell>
          <cell r="F5129" t="str">
            <v>SEDUC</v>
          </cell>
        </row>
        <row r="5130">
          <cell r="A5130" t="str">
            <v/>
          </cell>
          <cell r="D5130">
            <v>0</v>
          </cell>
        </row>
        <row r="5131">
          <cell r="A5131" t="str">
            <v>33.02.021</v>
          </cell>
          <cell r="B5131" t="str">
            <v xml:space="preserve"> INSTALAÇÃO SPLIT (DUTO ALTA PRESSÃO) 18.000 BTUS, COMP. UND CONDENS. E UND EVAPORADORA, C/ CONT. REMOTO S/ FIO, DRENAGEM TUB. COBRE, ISOL. TERMICO, EXCL. OBRA CIVIL E DUTOS. DIST. ENTRE UND EVAP. E COND. = 10 M. INCLUSO MATERIAL E MO. NOVA SEDE - VÁRZEA</v>
          </cell>
          <cell r="C5131" t="str">
            <v>Un</v>
          </cell>
          <cell r="D5131">
            <v>1900</v>
          </cell>
          <cell r="E5131">
            <v>1520</v>
          </cell>
          <cell r="F5131" t="str">
            <v>SEDUC</v>
          </cell>
        </row>
        <row r="5132">
          <cell r="A5132" t="str">
            <v/>
          </cell>
          <cell r="D5132">
            <v>0</v>
          </cell>
        </row>
        <row r="5133">
          <cell r="A5133" t="str">
            <v>33.02.022</v>
          </cell>
          <cell r="B5133" t="str">
            <v xml:space="preserve"> INSTALAÇÃO SPLIT (DUTO ALTA PRESSÃO) 24.000 BTUS, COMP. UND CONDENS. E UND EVAPORADORA, C/ CONT. REMOTO S/ FIO, DRENAGEM TUB. COBRE, ISOL. TERMICO, EXCL. OBRA CIVIL E DUTOS. DIST. ENTRE UND EVAP. E COND. = 10 M. INCLUSO MATERIAL E MO. NOVA SEDE - VÁRZEA</v>
          </cell>
          <cell r="C5133" t="str">
            <v>Un</v>
          </cell>
          <cell r="D5133">
            <v>2212.5</v>
          </cell>
          <cell r="E5133">
            <v>1770</v>
          </cell>
          <cell r="F5133" t="str">
            <v>SEDUC</v>
          </cell>
        </row>
        <row r="5134">
          <cell r="A5134" t="str">
            <v/>
          </cell>
          <cell r="D5134">
            <v>0</v>
          </cell>
        </row>
        <row r="5135">
          <cell r="A5135" t="str">
            <v>33.02.023</v>
          </cell>
          <cell r="B5135" t="str">
            <v xml:space="preserve"> INSTALAÇÃO SPLIT (DUTO ALTA PRESSÃO) 30.000 BTUS, COMP. UND CONDENS. E UND EVAPORADORA, C/ CONT. REMOTO S/ FIO, DRENAGEM TUB. COBRE, ISOL. TERMICO, EXCL. OBRA CIVIL E DUTOS. DIST. ENTRE UND EVAP. E COND. = 10 M. INCLUSO MATERIAL E MO. NOVA SEDE - VÁRZEA</v>
          </cell>
          <cell r="C5135" t="str">
            <v>Un</v>
          </cell>
          <cell r="D5135">
            <v>2368.75</v>
          </cell>
          <cell r="E5135">
            <v>1895</v>
          </cell>
          <cell r="F5135" t="str">
            <v>SEDUC</v>
          </cell>
        </row>
        <row r="5136">
          <cell r="A5136" t="str">
            <v/>
          </cell>
          <cell r="D5136">
            <v>0</v>
          </cell>
        </row>
        <row r="5137">
          <cell r="A5137" t="str">
            <v>33.02.024</v>
          </cell>
          <cell r="B5137" t="str">
            <v xml:space="preserve"> INSTALAÇÃO SPLIT (DUTO ALTA PRESSÃO) 36.000 BTUS, COMP. UND CONDENS. E UND EVAPORADORA, C/ CONT. REMOTO S/ FIO, DRENAGEM TUB. COBRE, ISOL. TERMICO, EXCL. OBRA CIVIL E DUTOS. DIST. ENTRE UND EVAP. E COND. = 10 M. INCLUSO MATERIAL E MO. NOVA SEDE - VÁRZEA</v>
          </cell>
          <cell r="C5137" t="str">
            <v>Un</v>
          </cell>
          <cell r="D5137">
            <v>2609.375</v>
          </cell>
          <cell r="E5137">
            <v>2087.5</v>
          </cell>
          <cell r="F5137" t="str">
            <v>SEDUC</v>
          </cell>
        </row>
        <row r="5138">
          <cell r="A5138" t="str">
            <v/>
          </cell>
          <cell r="D5138">
            <v>0</v>
          </cell>
        </row>
        <row r="5139">
          <cell r="A5139" t="str">
            <v>33.02.025</v>
          </cell>
          <cell r="B5139" t="str">
            <v xml:space="preserve"> INSTALAÇÃO SPLIT (DUTO ALTA PRESSÃO) 48.000 BTUS, COMP. UND CONDENS. E UND EVAPORADORA, C/ CONT. REMOTO S/ FIO, DRENAGEM TUB. COBRE, ISOL. TERMICO, EXCL. OBRA CIVIL E DUTOS. DIST. ENTRE UND EVAP. E COND. = 10 M. INCLUSO MATERIAL E MO. NOVA SEDE - VÁRZEA</v>
          </cell>
          <cell r="C5139" t="str">
            <v>Un</v>
          </cell>
          <cell r="D5139">
            <v>2790.625</v>
          </cell>
          <cell r="E5139">
            <v>2232.5</v>
          </cell>
          <cell r="F5139" t="str">
            <v>SEDUC</v>
          </cell>
        </row>
        <row r="5140">
          <cell r="A5140" t="str">
            <v/>
          </cell>
          <cell r="D5140">
            <v>0</v>
          </cell>
        </row>
        <row r="5141">
          <cell r="A5141" t="str">
            <v>33.02.026</v>
          </cell>
          <cell r="B5141" t="str">
            <v xml:space="preserve"> INSTALAÇÃO SPLIT (DUTO ALTA PRESSÃO) 60.000 BTUS, COMP. UND CONDENS. E UND EVAPORADORA, C/ CONT. REMOTO S/ FIO, DRENAGEM TUB. COBRE, ISOL. TERMICO, EXCL. OBRA CIVIL E DUTOS. DIST. ENTRE UND EVAP. E COND. = 10 M. INCLUSO MATERIAL E MO. NOVA SEDE - VÁRZEA</v>
          </cell>
          <cell r="C5141" t="str">
            <v>Un</v>
          </cell>
          <cell r="D5141">
            <v>3418.75</v>
          </cell>
          <cell r="E5141">
            <v>2735</v>
          </cell>
          <cell r="F5141" t="str">
            <v>SEDUC</v>
          </cell>
        </row>
        <row r="5142">
          <cell r="A5142" t="str">
            <v/>
          </cell>
          <cell r="D5142">
            <v>0</v>
          </cell>
        </row>
        <row r="5143">
          <cell r="A5143" t="str">
            <v>33.02.027</v>
          </cell>
          <cell r="B5143" t="str">
            <v xml:space="preserve"> INSTALAÇÃO SPLIT (DUTO BAIXA PRESSÃO) 18.000 BTUS, COMP. UND CONDENS. E UND EVAPORADORA, C/ CONT. REMOTO S/ FIO, DRENAGEM TUB. COBRE, ISOL. TERMICO, EXCL. OBRA CIVIL E DUTOS. DIST. ENTRE UND EVAP. E COND. = 10 M. INCLUSO MATERIAL E MO. NOVA SEDE - VÁRZEA</v>
          </cell>
          <cell r="C5143" t="str">
            <v>Un</v>
          </cell>
          <cell r="D5143">
            <v>1828.125</v>
          </cell>
          <cell r="E5143">
            <v>1462.5</v>
          </cell>
          <cell r="F5143" t="str">
            <v>SEDUC</v>
          </cell>
        </row>
        <row r="5144">
          <cell r="A5144" t="str">
            <v/>
          </cell>
          <cell r="D5144">
            <v>0</v>
          </cell>
        </row>
        <row r="5145">
          <cell r="A5145" t="str">
            <v>33.02.028</v>
          </cell>
          <cell r="B5145" t="str">
            <v>INSTALAÇÃO SPLIT (DUTO BAIXA PRESSÃO) 24.000 BTUS, COMP. UND CONDENS. E UND EVAPORADORA, C/ CONT. REMOTO S/ FIO, DRENAGEM TUB. COBRE, ISOL. TERMICO, EXCL. OBRA CIVIL E DUTOS. DIST. ENTRE UND EVAP. E COND. = 10 M. INCLUSO MATERIAL E MO. NOVA SEDE - VÁRZEA</v>
          </cell>
          <cell r="C5145" t="str">
            <v>Un</v>
          </cell>
          <cell r="D5145">
            <v>2512.5</v>
          </cell>
          <cell r="E5145">
            <v>2010</v>
          </cell>
          <cell r="F5145" t="str">
            <v>SEDUC</v>
          </cell>
        </row>
        <row r="5146">
          <cell r="A5146" t="str">
            <v/>
          </cell>
          <cell r="D5146">
            <v>0</v>
          </cell>
        </row>
        <row r="5147">
          <cell r="A5147" t="str">
            <v>33.03.001</v>
          </cell>
          <cell r="B5147" t="str">
            <v>FORNECIMENTO E INSTALAÇÃO DE DIFUSOR ALS-DS S=2 1.500MM - NOVA SEDE VÁRZEA</v>
          </cell>
          <cell r="C5147" t="str">
            <v>Un</v>
          </cell>
          <cell r="D5147">
            <v>167.47499999999999</v>
          </cell>
          <cell r="E5147">
            <v>133.97999999999999</v>
          </cell>
          <cell r="F5147" t="str">
            <v xml:space="preserve">SEDUC </v>
          </cell>
        </row>
        <row r="5148">
          <cell r="A5148" t="str">
            <v/>
          </cell>
          <cell r="D5148">
            <v>0</v>
          </cell>
        </row>
        <row r="5149">
          <cell r="A5149" t="str">
            <v>33.03.002</v>
          </cell>
          <cell r="B5149" t="str">
            <v xml:space="preserve">FORNECIMENTO E INSTALAÇÃO DE DIFUSOR ALS-D S=2 1.000MM - NOVA SEDE VÁRZEA </v>
          </cell>
          <cell r="C5149" t="str">
            <v>Un</v>
          </cell>
          <cell r="D5149">
            <v>112.83749999999999</v>
          </cell>
          <cell r="E5149">
            <v>90.27</v>
          </cell>
          <cell r="F5149" t="str">
            <v xml:space="preserve">SEDUC </v>
          </cell>
        </row>
        <row r="5150">
          <cell r="A5150" t="str">
            <v/>
          </cell>
          <cell r="D5150">
            <v>0</v>
          </cell>
        </row>
        <row r="5151">
          <cell r="A5151" t="str">
            <v>33.03.004</v>
          </cell>
          <cell r="B5151" t="str">
            <v xml:space="preserve">FORNECIMENTO E INSTALAÇÃO DE DIFUSOR ALS-D S=2 1.100MM - NOVA SEDE VÁRZEA </v>
          </cell>
          <cell r="C5151" t="str">
            <v>Un</v>
          </cell>
          <cell r="D5151">
            <v>123.7625</v>
          </cell>
          <cell r="E5151">
            <v>99.01</v>
          </cell>
          <cell r="F5151" t="str">
            <v xml:space="preserve">SEDUC </v>
          </cell>
        </row>
        <row r="5152">
          <cell r="A5152" t="str">
            <v/>
          </cell>
          <cell r="D5152">
            <v>0</v>
          </cell>
        </row>
        <row r="5153">
          <cell r="A5153" t="str">
            <v>33.03.005</v>
          </cell>
          <cell r="B5153" t="str">
            <v xml:space="preserve">FORNECIMENTO E INSTALAÇÃO DE DIFUSOR ADQ-1/A 12" X 9" - NOVA A SEDE VÁRZEA </v>
          </cell>
          <cell r="C5153" t="str">
            <v>Un</v>
          </cell>
          <cell r="D5153">
            <v>58.650000000000006</v>
          </cell>
          <cell r="E5153">
            <v>46.92</v>
          </cell>
          <cell r="F5153" t="str">
            <v xml:space="preserve">SEDUC </v>
          </cell>
        </row>
        <row r="5154">
          <cell r="A5154" t="str">
            <v/>
          </cell>
          <cell r="D5154">
            <v>0</v>
          </cell>
        </row>
        <row r="5155">
          <cell r="A5155" t="str">
            <v>33.03.006</v>
          </cell>
          <cell r="B5155" t="str">
            <v xml:space="preserve">FORNECIMENTO E INSTALAÇÃO DE DIFUSOR ADQ-4/A  MR 12" X 12" - NOVA A SEDE VÁRZEA </v>
          </cell>
          <cell r="C5155" t="str">
            <v>Un</v>
          </cell>
          <cell r="D5155">
            <v>82.5625</v>
          </cell>
          <cell r="E5155">
            <v>66.05</v>
          </cell>
          <cell r="F5155" t="str">
            <v xml:space="preserve">SEDUC </v>
          </cell>
        </row>
        <row r="5156">
          <cell r="A5156" t="str">
            <v/>
          </cell>
          <cell r="D5156">
            <v>0</v>
          </cell>
        </row>
        <row r="5157">
          <cell r="A5157" t="str">
            <v>33.03.007</v>
          </cell>
          <cell r="B5157" t="str">
            <v xml:space="preserve">FORNECIMENTO E INSTALAÇÃO DE DIFUSOR ADQ-1/A MR 12" X 6" - NOVA A SEDE VÁRZEA </v>
          </cell>
          <cell r="C5157" t="str">
            <v>Un</v>
          </cell>
          <cell r="D5157">
            <v>47.474999999999994</v>
          </cell>
          <cell r="E5157">
            <v>37.979999999999997</v>
          </cell>
          <cell r="F5157" t="str">
            <v>SEDUC</v>
          </cell>
        </row>
        <row r="5158">
          <cell r="A5158" t="str">
            <v/>
          </cell>
          <cell r="D5158">
            <v>0</v>
          </cell>
        </row>
        <row r="5159">
          <cell r="A5159" t="str">
            <v>33.03.008</v>
          </cell>
          <cell r="B5159" t="str">
            <v>FORNECIMENTO E INSTALAÇÃO DE DIFUSOR AGS-T 325 X 265 - NOVA SEDE VÁRZEA</v>
          </cell>
          <cell r="C5159" t="str">
            <v>Un</v>
          </cell>
          <cell r="D5159">
            <v>71.100000000000009</v>
          </cell>
          <cell r="E5159">
            <v>56.88</v>
          </cell>
          <cell r="F5159" t="str">
            <v>SEDUC</v>
          </cell>
        </row>
        <row r="5160">
          <cell r="A5160" t="str">
            <v/>
          </cell>
          <cell r="D5160">
            <v>0</v>
          </cell>
        </row>
        <row r="5161">
          <cell r="A5161" t="str">
            <v>33.03.009</v>
          </cell>
          <cell r="B5161" t="str">
            <v>FORNECIMENTO E INSTALAÇÃO DE DIFUSOR AGS - T 425 X 765 - NOVA SEDE VÁRZEA</v>
          </cell>
          <cell r="C5161" t="str">
            <v>Un</v>
          </cell>
          <cell r="D5161">
            <v>208.35000000000002</v>
          </cell>
          <cell r="E5161">
            <v>166.68</v>
          </cell>
          <cell r="F5161" t="str">
            <v xml:space="preserve">SEDUC </v>
          </cell>
        </row>
        <row r="5162">
          <cell r="A5162" t="str">
            <v/>
          </cell>
          <cell r="D5162">
            <v>0</v>
          </cell>
        </row>
        <row r="5163">
          <cell r="A5163" t="str">
            <v>33.03.010</v>
          </cell>
          <cell r="B5163" t="str">
            <v xml:space="preserve">FORNECIMENTO E INSTALAÇÃO DE DAMPER RL - B 800 X 705 - NOVA SEDE VÁRZEA </v>
          </cell>
          <cell r="C5163" t="str">
            <v>Un</v>
          </cell>
          <cell r="D5163">
            <v>216.20000000000002</v>
          </cell>
          <cell r="E5163">
            <v>172.96</v>
          </cell>
          <cell r="F5163" t="str">
            <v>SEDUC</v>
          </cell>
        </row>
        <row r="5164">
          <cell r="A5164" t="str">
            <v/>
          </cell>
          <cell r="D5164">
            <v>0</v>
          </cell>
        </row>
        <row r="5165">
          <cell r="A5165" t="str">
            <v>33.03.011</v>
          </cell>
          <cell r="B5165" t="str">
            <v xml:space="preserve">FORNECIMENTO E INSTALAÇÃO DE DAMPER RL - B 980 X 655 - NOVA SEDE VÁRZEA </v>
          </cell>
          <cell r="C5165" t="str">
            <v>Un</v>
          </cell>
          <cell r="D5165">
            <v>236.97500000000002</v>
          </cell>
          <cell r="E5165">
            <v>189.58</v>
          </cell>
          <cell r="F5165" t="str">
            <v xml:space="preserve">SEDUC </v>
          </cell>
        </row>
        <row r="5166">
          <cell r="A5166" t="str">
            <v/>
          </cell>
          <cell r="D5166">
            <v>0</v>
          </cell>
        </row>
        <row r="5167">
          <cell r="A5167" t="str">
            <v>33.03.012</v>
          </cell>
          <cell r="B5167" t="str">
            <v>FORNECIMENTO E INSTALAÇÃO DE DAMPER RL - B 430 X 405 - NOVA SEDE VÁRZEA</v>
          </cell>
          <cell r="C5167" t="str">
            <v>Un</v>
          </cell>
          <cell r="D5167">
            <v>107.825</v>
          </cell>
          <cell r="E5167">
            <v>86.26</v>
          </cell>
          <cell r="F5167" t="str">
            <v>SEDUC</v>
          </cell>
        </row>
        <row r="5168">
          <cell r="A5168" t="str">
            <v/>
          </cell>
          <cell r="D5168">
            <v>0</v>
          </cell>
        </row>
        <row r="5169">
          <cell r="A5169" t="str">
            <v>33.03.013</v>
          </cell>
          <cell r="B5169" t="str">
            <v xml:space="preserve">FORNECIMENTO E INSTALAÇÃO DE DAMPER RL - B 500 X 455 - NOVA SEDE VÁRZEA </v>
          </cell>
          <cell r="C5169" t="str">
            <v>Un</v>
          </cell>
          <cell r="D5169">
            <v>130.38749999999999</v>
          </cell>
          <cell r="E5169">
            <v>104.31</v>
          </cell>
          <cell r="F5169" t="str">
            <v>SEDUC</v>
          </cell>
        </row>
        <row r="5170">
          <cell r="A5170" t="str">
            <v/>
          </cell>
          <cell r="D5170">
            <v>0</v>
          </cell>
        </row>
        <row r="5171">
          <cell r="A5171" t="str">
            <v>33.03.014</v>
          </cell>
          <cell r="B5171" t="str">
            <v xml:space="preserve">FORNECIMENTO E INSTALAÇÃO DE DAMPER RL - B 500 X 375 - NOVA SEDE VÁRZEA </v>
          </cell>
          <cell r="C5171" t="str">
            <v>Un</v>
          </cell>
          <cell r="D5171">
            <v>112.9375</v>
          </cell>
          <cell r="E5171">
            <v>90.35</v>
          </cell>
          <cell r="F5171" t="str">
            <v xml:space="preserve">SEDUC </v>
          </cell>
        </row>
        <row r="5172">
          <cell r="A5172" t="str">
            <v/>
          </cell>
          <cell r="D5172">
            <v>0</v>
          </cell>
        </row>
        <row r="5173">
          <cell r="A5173" t="str">
            <v>33.03.015</v>
          </cell>
          <cell r="B5173" t="str">
            <v xml:space="preserve">FORNECIMENTO E INSTALAÇÃO DE DAMPER RL - B 250 X 205  - NOVA SEDE VÁRZEA </v>
          </cell>
          <cell r="C5173" t="str">
            <v>Un</v>
          </cell>
          <cell r="D5173">
            <v>60.875</v>
          </cell>
          <cell r="E5173">
            <v>48.7</v>
          </cell>
          <cell r="F5173" t="str">
            <v xml:space="preserve">SEDUC </v>
          </cell>
        </row>
        <row r="5174">
          <cell r="A5174" t="str">
            <v/>
          </cell>
          <cell r="D5174">
            <v>0</v>
          </cell>
        </row>
        <row r="5175">
          <cell r="A5175" t="str">
            <v>33.03.016</v>
          </cell>
          <cell r="B5175" t="str">
            <v xml:space="preserve">FORNECIMENTO E INSTALAÇÃO GRELHA VDF - 711 497 X 197 - NOVA SEDE VÁRZEA </v>
          </cell>
          <cell r="C5175" t="str">
            <v>Un</v>
          </cell>
          <cell r="D5175">
            <v>82.887500000000003</v>
          </cell>
          <cell r="E5175">
            <v>66.31</v>
          </cell>
          <cell r="F5175" t="str">
            <v xml:space="preserve">SEDUC </v>
          </cell>
        </row>
        <row r="5176">
          <cell r="A5176" t="str">
            <v/>
          </cell>
          <cell r="D5176">
            <v>0</v>
          </cell>
        </row>
        <row r="5177">
          <cell r="A5177" t="str">
            <v>33.03.017</v>
          </cell>
          <cell r="B5177" t="str">
            <v xml:space="preserve">FORNECIMENTO E INSTALAÇÃO GRELHA VDF - 711 197 X 197 - NOVA SEDE VÁRZEA </v>
          </cell>
          <cell r="C5177" t="str">
            <v>Un</v>
          </cell>
          <cell r="D5177">
            <v>44.4375</v>
          </cell>
          <cell r="E5177">
            <v>35.549999999999997</v>
          </cell>
          <cell r="F5177" t="str">
            <v xml:space="preserve">SEDUC </v>
          </cell>
        </row>
        <row r="5178">
          <cell r="A5178" t="str">
            <v/>
          </cell>
          <cell r="D5178">
            <v>0</v>
          </cell>
        </row>
        <row r="5179">
          <cell r="A5179" t="str">
            <v>33.03.018</v>
          </cell>
          <cell r="B5179" t="str">
            <v xml:space="preserve">FORNECIMENTO E INSTALAÇÃO GRELHA VDF - 711 297 X 197 - NOVA SEDE VÁRZEA </v>
          </cell>
          <cell r="C5179" t="str">
            <v>Un</v>
          </cell>
          <cell r="D5179">
            <v>57.300000000000004</v>
          </cell>
          <cell r="E5179">
            <v>45.84</v>
          </cell>
          <cell r="F5179" t="str">
            <v xml:space="preserve">SEDUC </v>
          </cell>
        </row>
        <row r="5180">
          <cell r="A5180" t="str">
            <v/>
          </cell>
          <cell r="D5180">
            <v>0</v>
          </cell>
        </row>
        <row r="5181">
          <cell r="A5181" t="str">
            <v>33.03.019</v>
          </cell>
          <cell r="B5181" t="str">
            <v xml:space="preserve">FORNECIMENTO E INSTALAÇÃO GRELHA VDF - 711 197 X 147 - NOVA SEDE VÁRZEA </v>
          </cell>
          <cell r="C5181" t="str">
            <v>Un</v>
          </cell>
          <cell r="D5181">
            <v>40.025000000000006</v>
          </cell>
          <cell r="E5181">
            <v>32.020000000000003</v>
          </cell>
          <cell r="F5181" t="str">
            <v xml:space="preserve">SEDUC </v>
          </cell>
        </row>
        <row r="5182">
          <cell r="A5182" t="str">
            <v/>
          </cell>
          <cell r="D5182">
            <v>0</v>
          </cell>
        </row>
        <row r="5183">
          <cell r="A5183" t="str">
            <v>33.03.020</v>
          </cell>
          <cell r="B5183" t="str">
            <v xml:space="preserve">FORNECIMENTO E INSTALAÇÃO GRELHA VDF - 711 347 X 347 - NOVA SEDE VÁRZEA </v>
          </cell>
          <cell r="C5183" t="str">
            <v>Un</v>
          </cell>
          <cell r="D5183">
            <v>95.587500000000006</v>
          </cell>
          <cell r="E5183">
            <v>76.47</v>
          </cell>
          <cell r="F5183" t="str">
            <v xml:space="preserve">SEDUC </v>
          </cell>
        </row>
        <row r="5184">
          <cell r="A5184" t="str">
            <v/>
          </cell>
          <cell r="D5184">
            <v>0</v>
          </cell>
        </row>
        <row r="5185">
          <cell r="A5185" t="str">
            <v>33.03.021</v>
          </cell>
          <cell r="B5185" t="str">
            <v xml:space="preserve">FORNECIMENTO E INSTALAÇÃO GRELHA AR - A  525 X 525  - NOVA SEDE VÁRZEA </v>
          </cell>
          <cell r="C5185" t="str">
            <v>Un</v>
          </cell>
          <cell r="D5185">
            <v>123.6125</v>
          </cell>
          <cell r="E5185">
            <v>98.89</v>
          </cell>
          <cell r="F5185" t="str">
            <v xml:space="preserve">SEDUC </v>
          </cell>
        </row>
        <row r="5186">
          <cell r="A5186" t="str">
            <v/>
          </cell>
          <cell r="D5186">
            <v>0</v>
          </cell>
        </row>
        <row r="5187">
          <cell r="A5187" t="str">
            <v>33.03.022</v>
          </cell>
          <cell r="B5187" t="str">
            <v xml:space="preserve">FORNECIMENTO E INSTALAÇÃO GRELHA AR - A  1.025  X 525  - NOVA SEDE VÁRZEA </v>
          </cell>
          <cell r="C5187" t="str">
            <v>Un</v>
          </cell>
          <cell r="D5187">
            <v>224.11249999999998</v>
          </cell>
          <cell r="E5187">
            <v>179.29</v>
          </cell>
          <cell r="F5187" t="str">
            <v xml:space="preserve">SEDUC </v>
          </cell>
        </row>
        <row r="5188">
          <cell r="A5188" t="str">
            <v/>
          </cell>
          <cell r="D5188">
            <v>0</v>
          </cell>
        </row>
        <row r="5189">
          <cell r="A5189" t="str">
            <v>33.03.023</v>
          </cell>
          <cell r="B5189" t="str">
            <v xml:space="preserve">FORNECIMENTO E INSTALAÇÃO GRELHA AR - A  325 X 325  - NOVA SEDE VÁRZEA </v>
          </cell>
          <cell r="C5189" t="str">
            <v>Un</v>
          </cell>
          <cell r="D5189">
            <v>59.474999999999994</v>
          </cell>
          <cell r="E5189">
            <v>47.58</v>
          </cell>
          <cell r="F5189" t="str">
            <v xml:space="preserve">SEDUC </v>
          </cell>
        </row>
        <row r="5190">
          <cell r="A5190" t="str">
            <v/>
          </cell>
          <cell r="D5190">
            <v>0</v>
          </cell>
        </row>
        <row r="5191">
          <cell r="A5191" t="str">
            <v>33.03.024</v>
          </cell>
          <cell r="B5191" t="str">
            <v xml:space="preserve">FORNECIMENTO E INSTALAÇÃO GRELHA AR - A  765 X 525  - NOVA SEDE VÁRZEA </v>
          </cell>
          <cell r="C5191" t="str">
            <v>Un</v>
          </cell>
          <cell r="D5191">
            <v>172.4375</v>
          </cell>
          <cell r="E5191">
            <v>137.94999999999999</v>
          </cell>
          <cell r="F5191" t="str">
            <v xml:space="preserve">SEDUC </v>
          </cell>
        </row>
        <row r="5192">
          <cell r="A5192" t="str">
            <v/>
          </cell>
          <cell r="D5192">
            <v>0</v>
          </cell>
        </row>
        <row r="5193">
          <cell r="A5193" t="str">
            <v>33.03.025</v>
          </cell>
          <cell r="B5193" t="str">
            <v xml:space="preserve">FORNECIMENTO E INSTALAÇÃO GRELHA AR - A  1.225 X 525  - NOVA SEDE VÁRZEA </v>
          </cell>
          <cell r="C5193" t="str">
            <v>Un</v>
          </cell>
          <cell r="D5193">
            <v>262.5</v>
          </cell>
          <cell r="E5193">
            <v>210</v>
          </cell>
          <cell r="F5193" t="str">
            <v xml:space="preserve">SEDUC </v>
          </cell>
        </row>
        <row r="5194">
          <cell r="A5194" t="str">
            <v/>
          </cell>
          <cell r="D5194">
            <v>0</v>
          </cell>
        </row>
        <row r="5195">
          <cell r="A5195" t="str">
            <v>33.03.026</v>
          </cell>
          <cell r="B5195" t="str">
            <v xml:space="preserve">FORNECIMENTO E INSTALAÇÃO GRELHA AR - A  625 X 425   - NOVA SEDE VÁRZEA </v>
          </cell>
          <cell r="C5195" t="str">
            <v>Un</v>
          </cell>
          <cell r="D5195">
            <v>125.6875</v>
          </cell>
          <cell r="E5195">
            <v>100.55</v>
          </cell>
          <cell r="F5195" t="str">
            <v xml:space="preserve">SEDUC </v>
          </cell>
        </row>
        <row r="5196">
          <cell r="A5196" t="str">
            <v/>
          </cell>
          <cell r="D5196">
            <v>0</v>
          </cell>
        </row>
        <row r="5197">
          <cell r="A5197" t="str">
            <v>33.03.027</v>
          </cell>
          <cell r="B5197" t="str">
            <v xml:space="preserve">FORNECIMENTO E INSTALAÇÃO GRELHA AR - A  325 X 225  - NOVA SEDE VÁRZEA </v>
          </cell>
          <cell r="C5197" t="str">
            <v>Un</v>
          </cell>
          <cell r="D5197">
            <v>46.612499999999997</v>
          </cell>
          <cell r="E5197">
            <v>37.29</v>
          </cell>
          <cell r="F5197" t="str">
            <v xml:space="preserve">SEDUC </v>
          </cell>
        </row>
        <row r="5198">
          <cell r="A5198" t="str">
            <v/>
          </cell>
          <cell r="D5198">
            <v>0</v>
          </cell>
        </row>
        <row r="5199">
          <cell r="A5199" t="str">
            <v>33.03.028</v>
          </cell>
          <cell r="B5199" t="str">
            <v xml:space="preserve">FORNECIMENTO E INSTALAÇÃO GRELHA AR - A  825 X 465  - NOVA SEDE VÁRZEA </v>
          </cell>
          <cell r="C5199" t="str">
            <v>Un</v>
          </cell>
          <cell r="D5199">
            <v>171.03750000000002</v>
          </cell>
          <cell r="E5199">
            <v>136.83000000000001</v>
          </cell>
          <cell r="F5199" t="str">
            <v xml:space="preserve">SEDUC </v>
          </cell>
        </row>
        <row r="5200">
          <cell r="A5200" t="str">
            <v/>
          </cell>
          <cell r="D5200">
            <v>0</v>
          </cell>
        </row>
        <row r="5201">
          <cell r="A5201" t="str">
            <v>33.03.029</v>
          </cell>
          <cell r="B5201" t="str">
            <v xml:space="preserve">FORNECIMENTO E INSTALAÇÃO GRELHA AR - A  365 X 265  - NOVA SEDE VÁRZEA </v>
          </cell>
          <cell r="C5201" t="str">
            <v>Un</v>
          </cell>
          <cell r="D5201">
            <v>56.8</v>
          </cell>
          <cell r="E5201">
            <v>45.44</v>
          </cell>
          <cell r="F5201" t="str">
            <v xml:space="preserve">SEDUC </v>
          </cell>
        </row>
        <row r="5202">
          <cell r="A5202" t="str">
            <v/>
          </cell>
          <cell r="D5202">
            <v>0</v>
          </cell>
        </row>
        <row r="5203">
          <cell r="A5203" t="str">
            <v>33.03.030</v>
          </cell>
          <cell r="B5203" t="str">
            <v xml:space="preserve">FORNECIMENTO E INSTALAÇÃO GRELHA AR - A  425 X 325  - NOVA SEDE VÁRZEA </v>
          </cell>
          <cell r="C5203" t="str">
            <v>Un</v>
          </cell>
          <cell r="D5203">
            <v>72.612500000000011</v>
          </cell>
          <cell r="E5203">
            <v>58.09</v>
          </cell>
          <cell r="F5203" t="str">
            <v xml:space="preserve">SEDUC </v>
          </cell>
        </row>
        <row r="5204">
          <cell r="A5204" t="str">
            <v/>
          </cell>
          <cell r="D5204">
            <v>0</v>
          </cell>
        </row>
        <row r="5205">
          <cell r="A5205" t="str">
            <v>33.03.031</v>
          </cell>
          <cell r="B5205" t="str">
            <v xml:space="preserve">FORNECIMENTO E INSTALAÇÃO GRELHA AR - A  1.025 X 465  - NOVA SEDE VÁRZEA </v>
          </cell>
          <cell r="C5205" t="str">
            <v>Un</v>
          </cell>
          <cell r="D5205">
            <v>208.48749999999998</v>
          </cell>
          <cell r="E5205">
            <v>166.79</v>
          </cell>
          <cell r="F5205" t="str">
            <v xml:space="preserve">SEDUC </v>
          </cell>
        </row>
        <row r="5206">
          <cell r="A5206" t="str">
            <v/>
          </cell>
          <cell r="D5206">
            <v>0</v>
          </cell>
        </row>
        <row r="5207">
          <cell r="A5207" t="str">
            <v>33.03.032</v>
          </cell>
          <cell r="B5207" t="str">
            <v>FORNECIMENTO E INSTALAÇÃO DE GRELHA  AR-A 325 X 265 - NOVA SEDE VÁRZEA</v>
          </cell>
          <cell r="C5207" t="str">
            <v>Un</v>
          </cell>
          <cell r="D5207">
            <v>66.637500000000003</v>
          </cell>
          <cell r="E5207">
            <v>53.31</v>
          </cell>
          <cell r="F5207" t="str">
            <v>SEDUC</v>
          </cell>
        </row>
        <row r="5208">
          <cell r="A5208" t="str">
            <v/>
          </cell>
          <cell r="D5208">
            <v>0</v>
          </cell>
        </row>
        <row r="5209">
          <cell r="A5209" t="str">
            <v>33.03.033</v>
          </cell>
          <cell r="B5209" t="str">
            <v xml:space="preserve">FORNECIMENTO E INSTALAÇÃO GRELHA AR - A  265 X 265  - NOVA SEDE VÁRZEA </v>
          </cell>
          <cell r="C5209" t="str">
            <v>Un</v>
          </cell>
          <cell r="D5209">
            <v>45.324999999999996</v>
          </cell>
          <cell r="E5209">
            <v>36.26</v>
          </cell>
          <cell r="F5209" t="str">
            <v xml:space="preserve">SEDUC </v>
          </cell>
        </row>
        <row r="5210">
          <cell r="A5210" t="str">
            <v/>
          </cell>
          <cell r="D5210">
            <v>0</v>
          </cell>
        </row>
        <row r="5211">
          <cell r="A5211" t="str">
            <v>33.03.034</v>
          </cell>
          <cell r="B5211" t="str">
            <v xml:space="preserve">FORNECIMENTO E INSTALAÇÃO GRELHA AWK 297 X 297  - NOVA SEDE VÁRZEA </v>
          </cell>
          <cell r="C5211" t="str">
            <v>Un</v>
          </cell>
          <cell r="D5211">
            <v>56.075000000000003</v>
          </cell>
          <cell r="E5211">
            <v>44.86</v>
          </cell>
          <cell r="F5211" t="str">
            <v xml:space="preserve">SEDUC </v>
          </cell>
        </row>
        <row r="5212">
          <cell r="A5212" t="str">
            <v/>
          </cell>
          <cell r="D5212">
            <v>0</v>
          </cell>
        </row>
        <row r="5213">
          <cell r="A5213" t="str">
            <v>33.03.035</v>
          </cell>
          <cell r="B5213" t="str">
            <v xml:space="preserve">FORNECIMENTO E INSTALAÇÃO GRELHA AGS - T 325 X 265 - NOVA SEDE VÁRZEA </v>
          </cell>
          <cell r="C5213" t="str">
            <v>Un</v>
          </cell>
          <cell r="D5213">
            <v>88.612499999999997</v>
          </cell>
          <cell r="E5213">
            <v>70.89</v>
          </cell>
          <cell r="F5213" t="str">
            <v xml:space="preserve">SEDUC </v>
          </cell>
        </row>
        <row r="5214">
          <cell r="A5214" t="str">
            <v/>
          </cell>
          <cell r="D5214">
            <v>0</v>
          </cell>
        </row>
        <row r="5215">
          <cell r="A5215" t="str">
            <v>33.04.001</v>
          </cell>
          <cell r="B5215" t="str">
            <v>FORNECIMENTO E INSTALAÇÃO DE DUTOS REFRIG. C/ CHAPA GALV. #26, INCL. ISOLAM. TERM, CANTONEIRA, FITA ALUM, SELO PLAST. FITA PLAST, REBITE, PARAF., CORTE E PERDA DA CHAPA, LÂMINA E BROCAS - NOVA SEDE - VÁRZEA</v>
          </cell>
          <cell r="C5215" t="str">
            <v>Kg</v>
          </cell>
          <cell r="D5215">
            <v>25</v>
          </cell>
          <cell r="E5215">
            <v>20</v>
          </cell>
          <cell r="F5215" t="str">
            <v>SEDUC</v>
          </cell>
        </row>
        <row r="5216">
          <cell r="A5216" t="str">
            <v/>
          </cell>
          <cell r="D5216">
            <v>0</v>
          </cell>
        </row>
        <row r="5217">
          <cell r="A5217" t="str">
            <v>33.04.002</v>
          </cell>
          <cell r="B5217" t="str">
            <v>FORNECIMENTO E INSTALAÇÃO DE DUTOS REFRIG. C/ CHAPA GALV. #24, INCL. ISOLAM. TERM, CANTONEIRA, FITA ALUM, SELO PLAST. FITA PLAST, REBITE, PARAF., CORTE E PERDA DA CHAPA, LÂMINA E BROCAS - NOVA SEDE - VÁRZEA</v>
          </cell>
          <cell r="C5217" t="str">
            <v>Kg</v>
          </cell>
          <cell r="D5217">
            <v>25</v>
          </cell>
          <cell r="E5217">
            <v>20</v>
          </cell>
          <cell r="F5217" t="str">
            <v>SEDUC</v>
          </cell>
        </row>
        <row r="5218">
          <cell r="A5218" t="str">
            <v/>
          </cell>
          <cell r="D5218">
            <v>0</v>
          </cell>
        </row>
        <row r="5219">
          <cell r="A5219" t="str">
            <v>33.04.003</v>
          </cell>
          <cell r="B5219" t="str">
            <v>FORNECIMENTO E INSTALAÇÃO DE DUTOS REFRIG. C/ CHAPA GALV. #22, INCL. ISOLAM. TERM, CANTONEIRA, FITA ALUM, SELO PLAST. FITA PLAST, REBITE, PARAF., CORTE E PERDA DA CHAPA, LÂMINA E BROCAS - NOVA SEDE - VÁRZEA</v>
          </cell>
          <cell r="C5219" t="str">
            <v>Kg</v>
          </cell>
          <cell r="D5219">
            <v>25</v>
          </cell>
          <cell r="E5219">
            <v>20</v>
          </cell>
          <cell r="F5219" t="str">
            <v>SEDUC</v>
          </cell>
        </row>
        <row r="5220">
          <cell r="A5220" t="str">
            <v/>
          </cell>
          <cell r="D5220">
            <v>0</v>
          </cell>
        </row>
        <row r="5221">
          <cell r="A5221" t="str">
            <v>33.04.004</v>
          </cell>
          <cell r="B5221" t="str">
            <v>FORNECIMENTO E INSTALAÇÃO DE DUTOS REFRIG. C/ CHAPA GALV. #20, INCL. ISOLAM. TERM, CANTONEIRA, FITA ALUM, SELO PLAST. FITA PLAST, REBITE, PARAF., CORTE E PERDA DA CHAPA, LÂMINA E BROCAS - NOVA SEDE - VÁRZEA</v>
          </cell>
          <cell r="C5221" t="str">
            <v>Kg</v>
          </cell>
          <cell r="D5221">
            <v>25</v>
          </cell>
          <cell r="E5221">
            <v>20</v>
          </cell>
          <cell r="F5221" t="str">
            <v>SEDUC</v>
          </cell>
        </row>
        <row r="5222">
          <cell r="A5222" t="str">
            <v/>
          </cell>
          <cell r="D5222">
            <v>0</v>
          </cell>
        </row>
        <row r="5223">
          <cell r="A5223" t="str">
            <v>33.04.005</v>
          </cell>
          <cell r="B5223" t="str">
            <v>FORNECIMENTO E INSTALAÇÃO DE DUTOS REFRIG. C/ CHAPA GALV. #18, INCL. ISOLAM. TERM, CANTONEIRA, FITA ALUM, SELO PLAST. FITA PLAST, REBITE, PARAF., CORTE E PERDA DA CHAPA, LÂMINA E BROCAS - NOVA SEDE - VÁRZEA</v>
          </cell>
          <cell r="C5223" t="str">
            <v>Kg</v>
          </cell>
          <cell r="D5223">
            <v>25</v>
          </cell>
          <cell r="E5223">
            <v>20</v>
          </cell>
          <cell r="F5223" t="str">
            <v>SEDUC</v>
          </cell>
        </row>
        <row r="5224">
          <cell r="A5224" t="str">
            <v/>
          </cell>
          <cell r="D5224">
            <v>0</v>
          </cell>
        </row>
        <row r="5225">
          <cell r="A5225" t="str">
            <v>33.04.006</v>
          </cell>
          <cell r="B5225" t="str">
            <v xml:space="preserve"> FORNECIMENTO E INSTALAÇÃO DE DUTOS DE REFRIGERAÇÃO FLEXIVEL DE 150MM - NOVA SEDE VÁRZEA</v>
          </cell>
          <cell r="C5225" t="str">
            <v>m</v>
          </cell>
          <cell r="D5225">
            <v>37.725000000000001</v>
          </cell>
          <cell r="E5225">
            <v>30.18</v>
          </cell>
          <cell r="F5225" t="str">
            <v>SEDUC</v>
          </cell>
        </row>
        <row r="5226">
          <cell r="A5226" t="str">
            <v/>
          </cell>
          <cell r="D5226">
            <v>0</v>
          </cell>
        </row>
        <row r="5227">
          <cell r="A5227" t="str">
            <v>33.04.007</v>
          </cell>
          <cell r="B5227" t="str">
            <v xml:space="preserve"> FORNECIMENTO E INSTALAÇÃO DE DUTOS DE REFRIGERAÇÃO FLEXIVEL DE 100 MM - NOVA SEDE VÁRZEA</v>
          </cell>
          <cell r="C5227" t="str">
            <v>m</v>
          </cell>
          <cell r="D5227">
            <v>24.4375</v>
          </cell>
          <cell r="E5227">
            <v>19.55</v>
          </cell>
          <cell r="F5227" t="str">
            <v>SEDUC</v>
          </cell>
        </row>
        <row r="5228">
          <cell r="A5228" t="str">
            <v/>
          </cell>
          <cell r="D5228">
            <v>0</v>
          </cell>
        </row>
        <row r="5229">
          <cell r="A5229" t="str">
            <v>33.05.001</v>
          </cell>
          <cell r="B5229" t="str">
            <v>FORNECIMENTO E INSTALAÇÃO DE EXAUSTOR AXC - 150 E SUPORTE - NOVA SEDE VÁRZEA</v>
          </cell>
          <cell r="C5229" t="str">
            <v>Un</v>
          </cell>
          <cell r="D5229">
            <v>1335.6875</v>
          </cell>
          <cell r="E5229">
            <v>1068.55</v>
          </cell>
          <cell r="F5229" t="str">
            <v xml:space="preserve">SEDUC </v>
          </cell>
        </row>
        <row r="5230">
          <cell r="A5230" t="str">
            <v/>
          </cell>
          <cell r="D5230">
            <v>0</v>
          </cell>
        </row>
        <row r="5231">
          <cell r="A5231" t="str">
            <v>33.05.002</v>
          </cell>
          <cell r="B5231" t="str">
            <v>FORNECIMENTO E INSTALAÇÃO DE EXAUSTOR AXC-200B E SUPORTE - NOVA SEDE VÁRZEA</v>
          </cell>
          <cell r="C5231" t="str">
            <v>Un</v>
          </cell>
          <cell r="D5231">
            <v>1553.8125</v>
          </cell>
          <cell r="E5231">
            <v>1243.05</v>
          </cell>
          <cell r="F5231" t="str">
            <v xml:space="preserve">SEDUC </v>
          </cell>
        </row>
        <row r="5232">
          <cell r="A5232" t="str">
            <v/>
          </cell>
          <cell r="D5232">
            <v>0</v>
          </cell>
        </row>
        <row r="5233">
          <cell r="A5233" t="str">
            <v>33.05.003</v>
          </cell>
          <cell r="B5233" t="str">
            <v>FORNECIMENTO E INSTALAÇÃO DE EXAUSTOR AXC-315A E SUPORTE - NOVA SEDE VÁRZEA</v>
          </cell>
          <cell r="C5233" t="str">
            <v>Un</v>
          </cell>
          <cell r="D5233">
            <v>1921.3125</v>
          </cell>
          <cell r="E5233">
            <v>1537.05</v>
          </cell>
          <cell r="F5233" t="str">
            <v xml:space="preserve">SEDUC </v>
          </cell>
        </row>
        <row r="5234">
          <cell r="A5234" t="str">
            <v/>
          </cell>
          <cell r="D5234">
            <v>0</v>
          </cell>
        </row>
        <row r="5235">
          <cell r="A5235" t="str">
            <v>33.05.004</v>
          </cell>
          <cell r="B5235" t="str">
            <v>FORNECIMENTO E INSTALAÇÃO DE EXAUSTOR AXIAL 3.000M³/H - NOVA SEDE VÁRZEA</v>
          </cell>
          <cell r="C5235" t="str">
            <v>Un</v>
          </cell>
          <cell r="D5235">
            <v>2049.6750000000002</v>
          </cell>
          <cell r="E5235">
            <v>1639.74</v>
          </cell>
          <cell r="F5235" t="str">
            <v xml:space="preserve">SEDUC </v>
          </cell>
        </row>
        <row r="5236">
          <cell r="A5236" t="str">
            <v/>
          </cell>
          <cell r="D5236">
            <v>0</v>
          </cell>
        </row>
        <row r="5237">
          <cell r="A5237" t="str">
            <v>33.06.001</v>
          </cell>
          <cell r="B5237" t="str">
            <v>FORNECIMENTO E INSTALAÇÃO DE SUPORTE PARA CONDENSADORES SPLITS 7.000 A 24.000 BTUS - NOVA SEDE VÁRZEA</v>
          </cell>
          <cell r="C5237" t="str">
            <v>Un</v>
          </cell>
          <cell r="D5237">
            <v>44.987500000000004</v>
          </cell>
          <cell r="E5237">
            <v>35.99</v>
          </cell>
          <cell r="F5237" t="str">
            <v xml:space="preserve">SEDUC </v>
          </cell>
        </row>
        <row r="5238">
          <cell r="A5238" t="str">
            <v/>
          </cell>
          <cell r="D5238">
            <v>0</v>
          </cell>
        </row>
        <row r="5239">
          <cell r="A5239" t="str">
            <v>33.06.002</v>
          </cell>
          <cell r="B5239" t="str">
            <v>FORNECIMENTO E INSTALAÇÃO DE SUPORTE PARA CONDENSADORES SPLITS 24.000 A 36.000 BTUS - NOVA SEDE VÁRZEA</v>
          </cell>
          <cell r="C5239" t="str">
            <v>Un</v>
          </cell>
          <cell r="D5239">
            <v>51.1875</v>
          </cell>
          <cell r="E5239">
            <v>40.950000000000003</v>
          </cell>
          <cell r="F5239" t="str">
            <v xml:space="preserve">SEDUC </v>
          </cell>
        </row>
        <row r="5240">
          <cell r="A5240" t="str">
            <v/>
          </cell>
          <cell r="D5240">
            <v>0</v>
          </cell>
        </row>
        <row r="5241">
          <cell r="A5241" t="str">
            <v>33.06.003</v>
          </cell>
          <cell r="B5241" t="str">
            <v>FORNECIMENTO E INSTALAÇÃO DE SUPORTE PARA CONDENSADORES SPLITS 48.000 A 60.000 BTUS - NOVA SEDE VÁRZEA</v>
          </cell>
          <cell r="C5241" t="str">
            <v>Un</v>
          </cell>
          <cell r="D5241">
            <v>100.22500000000001</v>
          </cell>
          <cell r="E5241">
            <v>80.180000000000007</v>
          </cell>
          <cell r="F5241" t="str">
            <v xml:space="preserve">SEDUC </v>
          </cell>
        </row>
        <row r="5242">
          <cell r="A5242" t="str">
            <v/>
          </cell>
          <cell r="D5242">
            <v>0</v>
          </cell>
        </row>
        <row r="5243">
          <cell r="A5243" t="str">
            <v>33.07.001</v>
          </cell>
          <cell r="B5243" t="str">
            <v>FORNECIMENTO E INSTALAÇÃO DE CAIXA P/ HIDRANTE 2 LAN. MANG. DE 38 X 15M - NOVA SEDE - VÁRZEA</v>
          </cell>
          <cell r="C5243" t="str">
            <v>Un</v>
          </cell>
          <cell r="D5243">
            <v>1284.8625000000002</v>
          </cell>
          <cell r="E5243">
            <v>1027.8900000000001</v>
          </cell>
          <cell r="F5243" t="str">
            <v>SEDUC</v>
          </cell>
        </row>
        <row r="5244">
          <cell r="A5244" t="str">
            <v/>
          </cell>
          <cell r="D5244">
            <v>0</v>
          </cell>
        </row>
        <row r="5245">
          <cell r="A5245" t="str">
            <v>33.07.002</v>
          </cell>
          <cell r="B5245" t="str">
            <v xml:space="preserve"> FORNECIMENTO E INSTALAÇÃO DE CAIXA P/ HIDRANTE 8 LAN. MANG. DE 38 X 15M - NOVA SEDE - VÁRZEA</v>
          </cell>
          <cell r="C5245" t="str">
            <v>Un</v>
          </cell>
          <cell r="D5245">
            <v>2497.3625000000002</v>
          </cell>
          <cell r="E5245">
            <v>1997.89</v>
          </cell>
          <cell r="F5245" t="str">
            <v>SEDUC</v>
          </cell>
        </row>
        <row r="5246">
          <cell r="A5246" t="str">
            <v/>
          </cell>
          <cell r="D5246">
            <v>0</v>
          </cell>
        </row>
        <row r="5247">
          <cell r="A5247" t="str">
            <v>33.07.003</v>
          </cell>
          <cell r="B5247" t="str">
            <v>FORNECIMENTO E INSTALAÇÃO DE CAIXA PARA HIDRANTE 20 - NOVA  SEDE - VÁRZEA</v>
          </cell>
          <cell r="C5247" t="str">
            <v>Un</v>
          </cell>
          <cell r="D5247">
            <v>2268.1999999999998</v>
          </cell>
          <cell r="E5247">
            <v>1814.56</v>
          </cell>
          <cell r="F5247" t="str">
            <v>SEDUC</v>
          </cell>
        </row>
        <row r="5248">
          <cell r="A5248" t="str">
            <v/>
          </cell>
          <cell r="D5248">
            <v>0</v>
          </cell>
        </row>
        <row r="5249">
          <cell r="A5249" t="str">
            <v>33.07.004</v>
          </cell>
          <cell r="B5249" t="str">
            <v>FORNECIMENTO E INSTALAÇÃO DE LUVA DE REDUÇÃO GALVANIZADA A FOGO DIAM. 4 X 2 1/2" TUP. - NOVA SEDE VÁRZEA</v>
          </cell>
          <cell r="C5249" t="str">
            <v>Un</v>
          </cell>
          <cell r="D5249">
            <v>87.4375</v>
          </cell>
          <cell r="E5249">
            <v>69.95</v>
          </cell>
          <cell r="F5249" t="str">
            <v>SEDUC</v>
          </cell>
        </row>
        <row r="5250">
          <cell r="A5250" t="str">
            <v/>
          </cell>
          <cell r="D5250">
            <v>0</v>
          </cell>
        </row>
        <row r="5251">
          <cell r="A5251" t="str">
            <v>33.07.005</v>
          </cell>
          <cell r="B5251" t="str">
            <v>FORNECIMENTO E INSTALAÇÃO DE LUVA GALVANIZADA A FOGO DIAM. 2 1/2 X 2" TUP - NOVA SEDE - VÁRZEA</v>
          </cell>
          <cell r="C5251" t="str">
            <v>Un</v>
          </cell>
          <cell r="D5251">
            <v>41.974999999999994</v>
          </cell>
          <cell r="E5251">
            <v>33.58</v>
          </cell>
          <cell r="F5251" t="str">
            <v xml:space="preserve">SEDUC </v>
          </cell>
        </row>
        <row r="5252">
          <cell r="A5252" t="str">
            <v/>
          </cell>
          <cell r="D5252">
            <v>0</v>
          </cell>
        </row>
        <row r="5253">
          <cell r="A5253" t="str">
            <v>33.07.006</v>
          </cell>
          <cell r="B5253" t="str">
            <v>FORNECIMENTO E INSTALAÇÃO DE LUVA DE REDUÇÃO GALVANIZADA A FOGO DIAM. 2 1/2 X 1 1/2" TUP - NOVA SEDE VÁRZEA</v>
          </cell>
          <cell r="C5253" t="str">
            <v>Un</v>
          </cell>
          <cell r="D5253">
            <v>39.474999999999994</v>
          </cell>
          <cell r="E5253">
            <v>31.58</v>
          </cell>
          <cell r="F5253" t="str">
            <v xml:space="preserve">SEDUC </v>
          </cell>
        </row>
        <row r="5254">
          <cell r="A5254" t="str">
            <v/>
          </cell>
          <cell r="D5254">
            <v>0</v>
          </cell>
        </row>
        <row r="5255">
          <cell r="A5255" t="str">
            <v>33.07.007</v>
          </cell>
          <cell r="B5255" t="str">
            <v>FORNECIMENTO E INSTALAÇÃO DE LUVA DE REDUÇÃO GALVANIZADA A FOGO DIAM. 2  X 1 " TUP - NOVA SEDE VÁRZEA</v>
          </cell>
          <cell r="C5255" t="str">
            <v>Un</v>
          </cell>
          <cell r="D5255">
            <v>32.012500000000003</v>
          </cell>
          <cell r="E5255">
            <v>25.61</v>
          </cell>
          <cell r="F5255" t="str">
            <v>SEDUC</v>
          </cell>
        </row>
        <row r="5256">
          <cell r="A5256" t="str">
            <v/>
          </cell>
          <cell r="D5256">
            <v>0</v>
          </cell>
        </row>
        <row r="5257">
          <cell r="A5257" t="str">
            <v>33.07.008</v>
          </cell>
          <cell r="B5257" t="str">
            <v>FORNECIMENTO E INSTALAÇÃO DE LUVA DE REDUÇÃO GALVANIZADA A FOGO DIAM. 1 1/2 X 1 1/4 TUP - NOVA SEDE VÁRZEA</v>
          </cell>
          <cell r="C5257" t="str">
            <v>Un</v>
          </cell>
          <cell r="D5257">
            <v>26.625</v>
          </cell>
          <cell r="E5257">
            <v>21.3</v>
          </cell>
          <cell r="F5257" t="str">
            <v xml:space="preserve">SEDUC </v>
          </cell>
        </row>
        <row r="5258">
          <cell r="A5258" t="str">
            <v/>
          </cell>
          <cell r="D5258">
            <v>0</v>
          </cell>
        </row>
        <row r="5259">
          <cell r="A5259" t="str">
            <v>33.07.009</v>
          </cell>
          <cell r="B5259" t="str">
            <v>FORNECIMENTO E INSTALAÇÃO DE LUVA DE REDUÇÃO GALVANIZADA A FOGO DIAM. 1 1/4 X 1" TUP - NOVA SEDE VÁRZEA</v>
          </cell>
          <cell r="C5259" t="str">
            <v>Un</v>
          </cell>
          <cell r="D5259">
            <v>14.5</v>
          </cell>
          <cell r="E5259">
            <v>11.6</v>
          </cell>
          <cell r="F5259" t="str">
            <v xml:space="preserve">SEDUC </v>
          </cell>
        </row>
        <row r="5260">
          <cell r="A5260" t="str">
            <v/>
          </cell>
          <cell r="D5260">
            <v>0</v>
          </cell>
        </row>
        <row r="5261">
          <cell r="A5261" t="str">
            <v>33.07.010</v>
          </cell>
          <cell r="B5261" t="str">
            <v>FORNECIMENTO E INSTALAÇÃO DE LUVA DE REDUÇÃO GALVANIZADA A FOGO DIAM. 2  X 1 1/2" TUP - NOVA SEDE VÁRZEA</v>
          </cell>
          <cell r="C5261" t="str">
            <v>Un</v>
          </cell>
          <cell r="D5261">
            <v>28.262499999999999</v>
          </cell>
          <cell r="E5261">
            <v>22.61</v>
          </cell>
          <cell r="F5261" t="str">
            <v>SEDUC</v>
          </cell>
        </row>
        <row r="5262">
          <cell r="A5262" t="str">
            <v/>
          </cell>
          <cell r="D5262">
            <v>0</v>
          </cell>
        </row>
        <row r="5263">
          <cell r="A5263" t="str">
            <v>33.07.011</v>
          </cell>
          <cell r="B5263" t="str">
            <v>FORNECIMENTO E INSTALAÇÃO DE LUVA DE REDUÇÃO GALVANIZADA A FOGO DIAM. 4 X 2" TUP - NOVA SEDE VÁRZEA</v>
          </cell>
          <cell r="C5263" t="str">
            <v>Un</v>
          </cell>
          <cell r="D5263">
            <v>86.925000000000011</v>
          </cell>
          <cell r="E5263">
            <v>69.540000000000006</v>
          </cell>
          <cell r="F5263" t="str">
            <v xml:space="preserve">SEDUC </v>
          </cell>
        </row>
        <row r="5264">
          <cell r="A5264" t="str">
            <v/>
          </cell>
          <cell r="D5264">
            <v>0</v>
          </cell>
        </row>
        <row r="5265">
          <cell r="A5265" t="str">
            <v>33.07.012</v>
          </cell>
          <cell r="B5265" t="str">
            <v>FORNECIMENTO E INSTALAÇÃO DE LUVA DE REDUÇÃO GALVANIZADA A FOGO DIAM. 4" TUP - NOVA SEDE VÁRZEA</v>
          </cell>
          <cell r="C5265" t="str">
            <v>Un</v>
          </cell>
          <cell r="D5265">
            <v>84.525000000000006</v>
          </cell>
          <cell r="E5265">
            <v>67.62</v>
          </cell>
          <cell r="F5265" t="str">
            <v>SEDUC</v>
          </cell>
        </row>
        <row r="5266">
          <cell r="A5266" t="str">
            <v/>
          </cell>
          <cell r="D5266">
            <v>0</v>
          </cell>
        </row>
        <row r="5267">
          <cell r="A5267" t="str">
            <v>33.07.013</v>
          </cell>
          <cell r="B5267" t="str">
            <v>FORNECIMENTO E INSTALAÇÃO DE LUVA DE REDUÇÃO GALVANIZADA A FOGO DIAM. 2 1/2 " TUP - NOVA SEDE VÁRZEA</v>
          </cell>
          <cell r="C5267" t="str">
            <v>Un</v>
          </cell>
          <cell r="D5267">
            <v>41.987500000000004</v>
          </cell>
          <cell r="E5267">
            <v>33.590000000000003</v>
          </cell>
          <cell r="F5267" t="str">
            <v>SEDUC</v>
          </cell>
        </row>
        <row r="5268">
          <cell r="A5268" t="str">
            <v/>
          </cell>
          <cell r="D5268">
            <v>0</v>
          </cell>
        </row>
        <row r="5269">
          <cell r="A5269" t="str">
            <v>33.07.014</v>
          </cell>
          <cell r="B5269" t="str">
            <v xml:space="preserve"> FORNECIMENTO E INSTALAÇÃO DE LUVA GALVANIZADA A FOGO DIAM. 2 " TUP - NOVA SEDE VÁRZEA</v>
          </cell>
          <cell r="C5269" t="str">
            <v>Un</v>
          </cell>
          <cell r="D5269">
            <v>26.125</v>
          </cell>
          <cell r="E5269">
            <v>20.9</v>
          </cell>
          <cell r="F5269" t="str">
            <v>SEDUC</v>
          </cell>
        </row>
        <row r="5270">
          <cell r="A5270" t="str">
            <v/>
          </cell>
          <cell r="D5270">
            <v>0</v>
          </cell>
        </row>
        <row r="5271">
          <cell r="A5271" t="str">
            <v>33.07.015</v>
          </cell>
          <cell r="B5271" t="str">
            <v>FORNECIMENTO E INSTALAÇÃO DE LUVA GALVANIZADA A FOGO DIAM.  1 1/2" TUP - NOVA SEDE VÁRZEA</v>
          </cell>
          <cell r="C5271" t="str">
            <v>Un</v>
          </cell>
          <cell r="D5271">
            <v>19.175000000000001</v>
          </cell>
          <cell r="E5271">
            <v>15.34</v>
          </cell>
          <cell r="F5271" t="str">
            <v xml:space="preserve">SEDUC </v>
          </cell>
        </row>
        <row r="5272">
          <cell r="A5272" t="str">
            <v/>
          </cell>
          <cell r="D5272">
            <v>0</v>
          </cell>
        </row>
        <row r="5273">
          <cell r="A5273" t="str">
            <v>33.07.016</v>
          </cell>
          <cell r="B5273" t="str">
            <v>FORNECIMENTO E INSTALAÇÃO DE LUVA GALVANIZADA A FOGO DIAM. 1 1/4 TUP - NOVA SEDE VÁRZEA</v>
          </cell>
          <cell r="C5273" t="str">
            <v>Un</v>
          </cell>
          <cell r="D5273">
            <v>17.25</v>
          </cell>
          <cell r="E5273">
            <v>13.8</v>
          </cell>
          <cell r="F5273" t="str">
            <v>SEDUC</v>
          </cell>
        </row>
        <row r="5274">
          <cell r="A5274" t="str">
            <v/>
          </cell>
          <cell r="D5274">
            <v>0</v>
          </cell>
        </row>
        <row r="5275">
          <cell r="A5275" t="str">
            <v>33.07.017</v>
          </cell>
          <cell r="B5275" t="str">
            <v>FORNECIMENTO E INSTALAÇÃO DE LUVA GALVANIZADA A FOGO DIAM. 1 TUP - NOVA SEDE VÁRZEA</v>
          </cell>
          <cell r="C5275" t="str">
            <v>Un</v>
          </cell>
          <cell r="D5275">
            <v>14.275</v>
          </cell>
          <cell r="E5275">
            <v>11.42</v>
          </cell>
          <cell r="F5275" t="str">
            <v>SEDUC</v>
          </cell>
        </row>
        <row r="5276">
          <cell r="A5276" t="str">
            <v/>
          </cell>
          <cell r="D5276">
            <v>0</v>
          </cell>
        </row>
        <row r="5277">
          <cell r="A5277" t="str">
            <v>33.07.018</v>
          </cell>
          <cell r="B5277" t="str">
            <v>FORNECIMENTO E INSTALAÇÃO DE COTOVELO GALVANIZADA A FOGO 90° DIAM. 2" TUP - NOVA SEDE VÁRZEA</v>
          </cell>
          <cell r="C5277" t="str">
            <v>Un</v>
          </cell>
          <cell r="D5277">
            <v>32</v>
          </cell>
          <cell r="E5277">
            <v>25.6</v>
          </cell>
          <cell r="F5277" t="str">
            <v xml:space="preserve">SEDUC </v>
          </cell>
        </row>
        <row r="5278">
          <cell r="A5278" t="str">
            <v/>
          </cell>
          <cell r="D5278">
            <v>0</v>
          </cell>
        </row>
        <row r="5279">
          <cell r="A5279" t="str">
            <v>33.07.019</v>
          </cell>
          <cell r="B5279" t="str">
            <v>FORNECIMENTO E INSTALAÇÃO DE COTOVELO GALVANIZADA A FOGO 90° DIAM. 1 1/2" TUP - NOVA SEDE VÁRZEA</v>
          </cell>
          <cell r="C5279" t="str">
            <v>Un</v>
          </cell>
          <cell r="D5279">
            <v>24.537499999999998</v>
          </cell>
          <cell r="E5279">
            <v>19.63</v>
          </cell>
          <cell r="F5279" t="str">
            <v>SEDUC</v>
          </cell>
        </row>
        <row r="5280">
          <cell r="A5280" t="str">
            <v/>
          </cell>
          <cell r="D5280">
            <v>0</v>
          </cell>
        </row>
        <row r="5281">
          <cell r="A5281" t="str">
            <v>33.07.020</v>
          </cell>
          <cell r="B5281" t="str">
            <v>FORNECIMENTO E INSTALAÇÃO DE COTOVELO GALVANIZADA A FOGO 90° DIAM. 1 1/4" TUP - NOVA SEDE VÁRZEA</v>
          </cell>
          <cell r="C5281" t="str">
            <v>Un</v>
          </cell>
          <cell r="D5281">
            <v>27.825000000000003</v>
          </cell>
          <cell r="E5281">
            <v>22.26</v>
          </cell>
          <cell r="F5281" t="str">
            <v xml:space="preserve">SEDUC </v>
          </cell>
        </row>
        <row r="5282">
          <cell r="A5282" t="str">
            <v/>
          </cell>
          <cell r="D5282">
            <v>0</v>
          </cell>
        </row>
        <row r="5283">
          <cell r="A5283" t="str">
            <v>33.07.021</v>
          </cell>
          <cell r="B5283" t="str">
            <v>FORNECIMENTO E INSTALAÇÃO DE COTOVELO GALVANIZADA A FOGO 90° DIAM. 1" TUP - NOVA SEDE VÁRZEA</v>
          </cell>
          <cell r="C5283" t="str">
            <v>Un</v>
          </cell>
          <cell r="D5283">
            <v>17.162500000000001</v>
          </cell>
          <cell r="E5283">
            <v>13.73</v>
          </cell>
          <cell r="F5283" t="str">
            <v xml:space="preserve">SEDUC </v>
          </cell>
        </row>
        <row r="5284">
          <cell r="A5284" t="str">
            <v/>
          </cell>
          <cell r="D5284">
            <v>0</v>
          </cell>
        </row>
        <row r="5285">
          <cell r="A5285" t="str">
            <v>33.07.022</v>
          </cell>
          <cell r="B5285" t="str">
            <v>FORNECIMENTO E INSTALAÇÃO DE COTOVELO GALVANIZADA A FOGO 90° DIAM. 4" TUP - NOVA SEDE VÁRZEA</v>
          </cell>
          <cell r="C5285" t="str">
            <v>Un</v>
          </cell>
          <cell r="D5285">
            <v>117.44999999999999</v>
          </cell>
          <cell r="E5285">
            <v>93.96</v>
          </cell>
          <cell r="F5285" t="str">
            <v xml:space="preserve">SEDUC </v>
          </cell>
        </row>
        <row r="5286">
          <cell r="A5286" t="str">
            <v/>
          </cell>
          <cell r="D5286">
            <v>0</v>
          </cell>
        </row>
        <row r="5287">
          <cell r="A5287" t="str">
            <v>33.07.023</v>
          </cell>
          <cell r="B5287" t="str">
            <v>FORNECIMENTO E INSTALAÇÃO DE COTOVELO GALVANIZADA A FOGO 90° DIAM. 2 1/2" TUP - NOVA SEDE VÁRZEA</v>
          </cell>
          <cell r="C5287" t="str">
            <v>Un</v>
          </cell>
          <cell r="D5287">
            <v>57.512499999999996</v>
          </cell>
          <cell r="E5287">
            <v>46.01</v>
          </cell>
          <cell r="F5287" t="str">
            <v>SEDUC</v>
          </cell>
        </row>
        <row r="5288">
          <cell r="A5288" t="str">
            <v/>
          </cell>
          <cell r="D5288">
            <v>0</v>
          </cell>
        </row>
        <row r="5289">
          <cell r="A5289" t="str">
            <v>33.07.024</v>
          </cell>
          <cell r="B5289" t="str">
            <v>FORNECIMENTO E INSTALAÇÃO DE COTOVELO MACHO E FEMEA 90°  GALVANIZADO A FOGO DIAM. 2 1/2" TUP - NOVA SEDE VÁRZEA</v>
          </cell>
          <cell r="C5289" t="str">
            <v>Un</v>
          </cell>
          <cell r="D5289">
            <v>65.824999999999989</v>
          </cell>
          <cell r="E5289">
            <v>52.66</v>
          </cell>
          <cell r="F5289" t="str">
            <v>SEDUC</v>
          </cell>
        </row>
        <row r="5290">
          <cell r="A5290" t="str">
            <v/>
          </cell>
          <cell r="D5290">
            <v>0</v>
          </cell>
        </row>
        <row r="5291">
          <cell r="A5291" t="str">
            <v>33.07.025</v>
          </cell>
          <cell r="B5291" t="str">
            <v>FORNECIMENTO E INSTALAÇÃO DE COTOVELO 45° GALVANIZADA A FOGO DIAM. 2 1/2" TUP - NOVA SEDE VÁRZEA</v>
          </cell>
          <cell r="C5291" t="str">
            <v>Un</v>
          </cell>
          <cell r="D5291">
            <v>53.612499999999997</v>
          </cell>
          <cell r="E5291">
            <v>42.89</v>
          </cell>
          <cell r="F5291" t="str">
            <v>SEDUC</v>
          </cell>
        </row>
        <row r="5292">
          <cell r="A5292" t="str">
            <v/>
          </cell>
          <cell r="D5292">
            <v>0</v>
          </cell>
        </row>
        <row r="5293">
          <cell r="A5293" t="str">
            <v>33.07.026</v>
          </cell>
          <cell r="B5293" t="str">
            <v>FORNECIMENTO E INSTALAÇÃO DE COTOVELO 45° GALVANIZADO A FOGO DIAM. 4" TUP - NOVA SEDE VÁRZEA</v>
          </cell>
          <cell r="C5293" t="str">
            <v>Un</v>
          </cell>
          <cell r="D5293">
            <v>115.02499999999999</v>
          </cell>
          <cell r="E5293">
            <v>92.02</v>
          </cell>
          <cell r="F5293" t="str">
            <v>SEDUC</v>
          </cell>
        </row>
        <row r="5294">
          <cell r="A5294" t="str">
            <v/>
          </cell>
          <cell r="D5294">
            <v>0</v>
          </cell>
        </row>
        <row r="5295">
          <cell r="A5295" t="str">
            <v>33.07.028</v>
          </cell>
          <cell r="B5295" t="str">
            <v>FORNECIMENTO E INSTALAÇÃO DE TÊ GALVANIZADO A FOGO DIAM. 2 1/2" TUP - NOVA SEDE VÁRZEA</v>
          </cell>
          <cell r="C5295" t="str">
            <v>Un</v>
          </cell>
          <cell r="D5295">
            <v>62.837500000000006</v>
          </cell>
          <cell r="E5295">
            <v>50.27</v>
          </cell>
          <cell r="F5295" t="str">
            <v xml:space="preserve">SEDUC </v>
          </cell>
        </row>
        <row r="5296">
          <cell r="A5296" t="str">
            <v/>
          </cell>
          <cell r="D5296">
            <v>0</v>
          </cell>
        </row>
        <row r="5297">
          <cell r="A5297" t="str">
            <v>33.07.029</v>
          </cell>
          <cell r="B5297" t="str">
            <v>FORNECIMENTO E INSTALAÇÃO DE TÊ GALVANIZADO A FOGO DIAM 2" TUP - NOVA SEDE - VÁRZEA</v>
          </cell>
          <cell r="C5297" t="str">
            <v>Un</v>
          </cell>
          <cell r="D5297">
            <v>51.4375</v>
          </cell>
          <cell r="E5297">
            <v>41.15</v>
          </cell>
          <cell r="F5297" t="str">
            <v>SEDUC</v>
          </cell>
        </row>
        <row r="5298">
          <cell r="A5298" t="str">
            <v/>
          </cell>
          <cell r="D5298">
            <v>0</v>
          </cell>
        </row>
        <row r="5299">
          <cell r="A5299" t="str">
            <v>33.07.030</v>
          </cell>
          <cell r="B5299" t="str">
            <v xml:space="preserve"> FORNECIMENTO E INSTALAÇÃO DE TÊ GALVANIZADO A FOGO DIAM. 1" TUP - NOVA SEDE VÁRZEA</v>
          </cell>
          <cell r="C5299" t="str">
            <v>Un</v>
          </cell>
          <cell r="D5299">
            <v>20.612499999999997</v>
          </cell>
          <cell r="E5299">
            <v>16.489999999999998</v>
          </cell>
          <cell r="F5299" t="str">
            <v>SEDUC</v>
          </cell>
        </row>
        <row r="5300">
          <cell r="A5300" t="str">
            <v/>
          </cell>
          <cell r="D5300">
            <v>0</v>
          </cell>
        </row>
        <row r="5301">
          <cell r="A5301" t="str">
            <v>33.07.031</v>
          </cell>
          <cell r="B5301" t="str">
            <v>FORNECIMENTO E INSTALAÇÃO DE TÊ DE REDUÇÃO GALVANIZADO A FOGO DIAM. 2 X 1 1/2" TUP - NOVA SEDE VÁRZEA</v>
          </cell>
          <cell r="C5301" t="str">
            <v>Un</v>
          </cell>
          <cell r="D5301">
            <v>46.6875</v>
          </cell>
          <cell r="E5301">
            <v>37.35</v>
          </cell>
          <cell r="F5301" t="str">
            <v xml:space="preserve">SEDUC </v>
          </cell>
        </row>
        <row r="5302">
          <cell r="A5302" t="str">
            <v/>
          </cell>
          <cell r="D5302">
            <v>0</v>
          </cell>
        </row>
        <row r="5303">
          <cell r="A5303" t="str">
            <v>33.07.032</v>
          </cell>
          <cell r="B5303" t="str">
            <v>FORNECIMENTO E INSTALAÇÃO DE TÊ DE REDUÇÃO GALVANIZADO A FOGO DIAM. 1 1/2 X 1" TUP - NOVA SEDE VÁRZEA</v>
          </cell>
          <cell r="C5303" t="str">
            <v>Un</v>
          </cell>
          <cell r="D5303">
            <v>30.487500000000001</v>
          </cell>
          <cell r="E5303">
            <v>24.39</v>
          </cell>
          <cell r="F5303" t="str">
            <v xml:space="preserve">SEDUC </v>
          </cell>
        </row>
        <row r="5304">
          <cell r="A5304" t="str">
            <v/>
          </cell>
          <cell r="D5304">
            <v>0</v>
          </cell>
        </row>
        <row r="5305">
          <cell r="A5305" t="str">
            <v>33.07.033</v>
          </cell>
          <cell r="B5305" t="str">
            <v>FORNECIMENTO E INSTALAÇÃO DE TÊ DE REDUÇÃO GALVANIZADO A FOGO DIAM. 1 1/4 X 1" TUP - NOVA SEDE VÁRZEA</v>
          </cell>
          <cell r="C5305" t="str">
            <v>Un</v>
          </cell>
          <cell r="D5305">
            <v>20.775000000000002</v>
          </cell>
          <cell r="E5305">
            <v>16.62</v>
          </cell>
          <cell r="F5305" t="str">
            <v xml:space="preserve">SEDUC </v>
          </cell>
        </row>
        <row r="5306">
          <cell r="A5306" t="str">
            <v/>
          </cell>
          <cell r="D5306">
            <v>0</v>
          </cell>
        </row>
        <row r="5307">
          <cell r="A5307" t="str">
            <v>33.07.034</v>
          </cell>
          <cell r="B5307" t="str">
            <v>FORNECIMENTO E INSTALAÇÃO DE TÊ DE REDUÇÃO GALVANIZADO A FOGO DIAM. 2 X 1" TUP - NOVA SEDE VÁRZEA</v>
          </cell>
          <cell r="C5307" t="str">
            <v>Un</v>
          </cell>
          <cell r="D5307">
            <v>42.1</v>
          </cell>
          <cell r="E5307">
            <v>33.68</v>
          </cell>
          <cell r="F5307" t="str">
            <v xml:space="preserve">SEDUC </v>
          </cell>
        </row>
        <row r="5308">
          <cell r="A5308" t="str">
            <v/>
          </cell>
          <cell r="D5308">
            <v>0</v>
          </cell>
        </row>
        <row r="5309">
          <cell r="A5309" t="str">
            <v>33.07.035</v>
          </cell>
          <cell r="B5309" t="str">
            <v>FORNECIMENTO E INSTALAÇÃO DE TÊ DE REDUÇÃO GALVANIZADO A FOGO DIAM. 2 1/2 X 1" TUP - NOVA SEDE VÁRZEA</v>
          </cell>
          <cell r="C5309" t="str">
            <v>Un</v>
          </cell>
          <cell r="D5309">
            <v>60.5</v>
          </cell>
          <cell r="E5309">
            <v>48.4</v>
          </cell>
          <cell r="F5309" t="str">
            <v xml:space="preserve">SEDUC </v>
          </cell>
        </row>
        <row r="5310">
          <cell r="A5310" t="str">
            <v/>
          </cell>
          <cell r="D5310">
            <v>0</v>
          </cell>
        </row>
        <row r="5311">
          <cell r="A5311" t="str">
            <v>33.07.036</v>
          </cell>
          <cell r="B5311" t="str">
            <v>FORNECIMENTO E INSTALAÇÃO DE TUBULAÇÃO GALVANIZADO A FOGO DIAM. 2 1/2" X 6M - NOVA SEDE VÁRZEA</v>
          </cell>
          <cell r="C5311" t="str">
            <v>m</v>
          </cell>
          <cell r="D5311">
            <v>87.487499999999997</v>
          </cell>
          <cell r="E5311">
            <v>69.989999999999995</v>
          </cell>
          <cell r="F5311" t="str">
            <v>SEDUC</v>
          </cell>
        </row>
        <row r="5312">
          <cell r="A5312" t="str">
            <v/>
          </cell>
          <cell r="D5312">
            <v>0</v>
          </cell>
        </row>
        <row r="5313">
          <cell r="A5313" t="str">
            <v>33.07.037</v>
          </cell>
          <cell r="B5313" t="str">
            <v>FORNECIMENTO E INSTALAÇÃO DE TUBULAÇÃO GALVANIZADO A FOGO DIAM. 2"  X 6M - NOVA SEDE VÁRZEA</v>
          </cell>
          <cell r="C5313" t="str">
            <v>m</v>
          </cell>
          <cell r="D5313">
            <v>59.387499999999996</v>
          </cell>
          <cell r="E5313">
            <v>47.51</v>
          </cell>
          <cell r="F5313" t="str">
            <v>SEDUC</v>
          </cell>
        </row>
        <row r="5314">
          <cell r="A5314" t="str">
            <v/>
          </cell>
          <cell r="D5314">
            <v>0</v>
          </cell>
        </row>
        <row r="5315">
          <cell r="A5315" t="str">
            <v>33.07.038</v>
          </cell>
          <cell r="B5315" t="str">
            <v>FORNECIMENTO E INSTALAÇÃO DE TUBULAÇÃO GALVANIZADO A FOGO DIAM. 1 1/2" X 6M - NOVA SEDE VÁRZEA</v>
          </cell>
          <cell r="C5315" t="str">
            <v>m</v>
          </cell>
          <cell r="D5315">
            <v>43.387500000000003</v>
          </cell>
          <cell r="E5315">
            <v>34.71</v>
          </cell>
          <cell r="F5315" t="str">
            <v>SEDUC</v>
          </cell>
        </row>
        <row r="5316">
          <cell r="A5316" t="str">
            <v/>
          </cell>
          <cell r="D5316">
            <v>0</v>
          </cell>
        </row>
        <row r="5317">
          <cell r="A5317" t="str">
            <v>33.07.039</v>
          </cell>
          <cell r="B5317" t="str">
            <v>FORNECIMENTO E INSTALAÇÃO DE TUBULAÇÃO GALVANIZADO A FOGO DIAM. 1 1/4" X 6M -  NOVA SEDE VÁRZEA</v>
          </cell>
          <cell r="C5317" t="str">
            <v>m</v>
          </cell>
          <cell r="D5317">
            <v>38.35</v>
          </cell>
          <cell r="E5317">
            <v>30.68</v>
          </cell>
          <cell r="F5317" t="str">
            <v>SEDUC</v>
          </cell>
        </row>
        <row r="5318">
          <cell r="A5318" t="str">
            <v/>
          </cell>
          <cell r="D5318">
            <v>0</v>
          </cell>
        </row>
        <row r="5319">
          <cell r="A5319" t="str">
            <v>33.07.040</v>
          </cell>
          <cell r="B5319" t="str">
            <v>FORNECIMENTO E INSTALAÇÃO DE TUBULAÇÃO GALVANIZADO A FOGO DIAM. 1" X 6M - NOVA SEDE VÁRZEA</v>
          </cell>
          <cell r="C5319" t="str">
            <v>m</v>
          </cell>
          <cell r="D5319">
            <v>27.450000000000003</v>
          </cell>
          <cell r="E5319">
            <v>21.96</v>
          </cell>
          <cell r="F5319" t="str">
            <v>SEDUC</v>
          </cell>
        </row>
        <row r="5320">
          <cell r="A5320" t="str">
            <v/>
          </cell>
          <cell r="D5320">
            <v>0</v>
          </cell>
        </row>
        <row r="5321">
          <cell r="A5321" t="str">
            <v>33.07.041</v>
          </cell>
          <cell r="B5321" t="str">
            <v>FORNECIMENTO E INSTALAÇÃO DE TÊ PARA HIDRANTE DIAM. 4 X 2 1/2" - NOVA SEDE VÁRZEA</v>
          </cell>
          <cell r="C5321" t="str">
            <v>Un</v>
          </cell>
          <cell r="D5321">
            <v>174.89999999999998</v>
          </cell>
          <cell r="E5321">
            <v>139.91999999999999</v>
          </cell>
          <cell r="F5321" t="str">
            <v>SEDUC</v>
          </cell>
        </row>
        <row r="5322">
          <cell r="A5322" t="str">
            <v/>
          </cell>
          <cell r="D5322">
            <v>0</v>
          </cell>
        </row>
        <row r="5323">
          <cell r="A5323" t="str">
            <v>33.07.042</v>
          </cell>
          <cell r="B5323" t="str">
            <v>FORNECIMENTO E INSTALAÇÃO DE TAMPÃO STORZ DIAM. 63MM - NOVA SEDE VÁRZEA</v>
          </cell>
          <cell r="C5323" t="str">
            <v>Un</v>
          </cell>
          <cell r="D5323">
            <v>89.324999999999989</v>
          </cell>
          <cell r="E5323">
            <v>71.459999999999994</v>
          </cell>
          <cell r="F5323" t="str">
            <v>SEDUC</v>
          </cell>
        </row>
        <row r="5324">
          <cell r="A5324" t="str">
            <v/>
          </cell>
          <cell r="D5324">
            <v>0</v>
          </cell>
        </row>
        <row r="5325">
          <cell r="A5325" t="str">
            <v>33.07.043</v>
          </cell>
          <cell r="B5325" t="str">
            <v>FORNECIMENTO E INSTALAÇÃO DE CURVA GALVANIZADO 90° DIAM.2 1/2" - NOVA SEDE VÁRZEA</v>
          </cell>
          <cell r="C5325" t="str">
            <v>Un</v>
          </cell>
          <cell r="D5325">
            <v>148.36250000000001</v>
          </cell>
          <cell r="E5325">
            <v>118.69</v>
          </cell>
          <cell r="F5325" t="str">
            <v>SEDUC</v>
          </cell>
        </row>
        <row r="5326">
          <cell r="A5326" t="str">
            <v/>
          </cell>
          <cell r="D5326">
            <v>0</v>
          </cell>
        </row>
        <row r="5327">
          <cell r="A5327" t="str">
            <v>33.07.044</v>
          </cell>
          <cell r="B5327" t="str">
            <v>FORNECIMENTO E INSTALAÇÃO  DA VÁLVULA GLOBO 45° PARA HIDRANTE DIAM. 2 1/2" TUP - NOVA SEDE VÁRZEA</v>
          </cell>
          <cell r="C5327" t="str">
            <v>Un</v>
          </cell>
          <cell r="D5327">
            <v>152.79999999999998</v>
          </cell>
          <cell r="E5327">
            <v>122.24</v>
          </cell>
          <cell r="F5327" t="str">
            <v>SEDUC</v>
          </cell>
        </row>
        <row r="5328">
          <cell r="A5328" t="str">
            <v/>
          </cell>
          <cell r="D5328">
            <v>0</v>
          </cell>
        </row>
        <row r="5329">
          <cell r="A5329" t="str">
            <v>33.07.045</v>
          </cell>
          <cell r="B5329" t="str">
            <v>FORNECIMENTO E INSTALÇAI DE NIPEL GALVANIZADO DUPLO DIAM. 2 1/2" - NOVA SEDE VÁRZEA</v>
          </cell>
          <cell r="C5329" t="str">
            <v>Un</v>
          </cell>
          <cell r="D5329">
            <v>30.225000000000001</v>
          </cell>
          <cell r="E5329">
            <v>24.18</v>
          </cell>
          <cell r="F5329" t="str">
            <v>SEDUC</v>
          </cell>
        </row>
        <row r="5330">
          <cell r="A5330" t="str">
            <v/>
          </cell>
          <cell r="D5330">
            <v>0</v>
          </cell>
        </row>
        <row r="5331">
          <cell r="A5331" t="str">
            <v>33.07.046</v>
          </cell>
          <cell r="B5331" t="str">
            <v>FORNECIMENTO E ASSENTAMENTO DE TUBULAÇAÕ GALVANIZADA A FOGO DIAM. 4" X 6 M - NOVA SEDE VÁRZEA</v>
          </cell>
          <cell r="C5331" t="str">
            <v>m</v>
          </cell>
          <cell r="D5331">
            <v>162.86249999999998</v>
          </cell>
          <cell r="E5331">
            <v>130.29</v>
          </cell>
          <cell r="F5331" t="str">
            <v>SEDUC</v>
          </cell>
        </row>
        <row r="5332">
          <cell r="A5332" t="str">
            <v/>
          </cell>
          <cell r="D5332">
            <v>0</v>
          </cell>
        </row>
        <row r="5333">
          <cell r="A5333" t="str">
            <v>33.07.047</v>
          </cell>
          <cell r="B5333" t="str">
            <v>FORNECIMENTO E INSTALAÇÃO DE TUBO PROLONGADOR DE  25MM PARA SPRINKLRES - NOVA SEDE VÁRZEA</v>
          </cell>
          <cell r="C5333" t="str">
            <v>m</v>
          </cell>
          <cell r="D5333">
            <v>37.837499999999999</v>
          </cell>
          <cell r="E5333">
            <v>30.27</v>
          </cell>
          <cell r="F5333" t="str">
            <v xml:space="preserve">SEDUC </v>
          </cell>
        </row>
        <row r="5334">
          <cell r="A5334" t="str">
            <v/>
          </cell>
          <cell r="D5334">
            <v>0</v>
          </cell>
        </row>
        <row r="5335">
          <cell r="A5335" t="str">
            <v>33.07.048</v>
          </cell>
          <cell r="B5335" t="str">
            <v>FORNECIMENTO E INSTALAÇÃO DE LUVA DE REDUÇÃO DE 25X15MM PARA SPRINKLRES - NOVA SEDE VÁRZEA</v>
          </cell>
          <cell r="C5335" t="str">
            <v>Un</v>
          </cell>
          <cell r="D5335">
            <v>13.925000000000001</v>
          </cell>
          <cell r="E5335">
            <v>11.14</v>
          </cell>
          <cell r="F5335" t="str">
            <v xml:space="preserve">SEDUC </v>
          </cell>
        </row>
        <row r="5336">
          <cell r="A5336" t="str">
            <v/>
          </cell>
          <cell r="D5336">
            <v>0</v>
          </cell>
        </row>
        <row r="5337">
          <cell r="A5337" t="str">
            <v>33.07.049</v>
          </cell>
          <cell r="B5337" t="str">
            <v>FORNECIMENTO E INSTALAÇÃO DE CANOPLA DE ACABAMENTO - NOVA SEDE VÁRZEA</v>
          </cell>
          <cell r="C5337" t="str">
            <v>Un</v>
          </cell>
          <cell r="D5337">
            <v>15.175000000000001</v>
          </cell>
          <cell r="E5337">
            <v>12.14</v>
          </cell>
          <cell r="F5337" t="str">
            <v>SEDUC</v>
          </cell>
        </row>
        <row r="5338">
          <cell r="A5338" t="str">
            <v/>
          </cell>
          <cell r="D5338">
            <v>0</v>
          </cell>
        </row>
        <row r="5339">
          <cell r="A5339" t="str">
            <v>33.07.050</v>
          </cell>
          <cell r="B5339" t="str">
            <v>FORNECIMENTO E INSTALAÇÃO DE TAMPÃO ENGATE COM CORRENTE - NOVA SEDE VÁRZEA</v>
          </cell>
          <cell r="C5339" t="str">
            <v>Un</v>
          </cell>
          <cell r="D5339">
            <v>91.475000000000009</v>
          </cell>
          <cell r="E5339">
            <v>73.180000000000007</v>
          </cell>
          <cell r="F5339" t="str">
            <v xml:space="preserve">SEDUC </v>
          </cell>
        </row>
        <row r="5340">
          <cell r="A5340" t="str">
            <v/>
          </cell>
          <cell r="D5340">
            <v>0</v>
          </cell>
        </row>
        <row r="5341">
          <cell r="A5341" t="str">
            <v>33.07.051</v>
          </cell>
          <cell r="B5341" t="str">
            <v>FORNECIMENTO E INSTALAÇÃO DE UNIÃO DIAM. 100MM - NOVA SEDE VÁRZEA</v>
          </cell>
          <cell r="C5341" t="str">
            <v>Un</v>
          </cell>
          <cell r="D5341">
            <v>382.4375</v>
          </cell>
          <cell r="E5341">
            <v>305.95</v>
          </cell>
          <cell r="F5341" t="str">
            <v xml:space="preserve">SEDUC </v>
          </cell>
        </row>
        <row r="5342">
          <cell r="A5342" t="str">
            <v/>
          </cell>
          <cell r="D5342">
            <v>0</v>
          </cell>
        </row>
        <row r="5343">
          <cell r="A5343" t="str">
            <v>33.07.052</v>
          </cell>
          <cell r="B5343" t="str">
            <v>FORNECIMENTO E INSTALAÇÃO DE ADAPTADOR ENGATE RÁPIDO DIAM. 63MM - NOVA SEDE VÁRZEA</v>
          </cell>
          <cell r="C5343" t="str">
            <v>Un</v>
          </cell>
          <cell r="D5343">
            <v>87.2</v>
          </cell>
          <cell r="E5343">
            <v>69.760000000000005</v>
          </cell>
          <cell r="F5343" t="str">
            <v xml:space="preserve">SEDUC </v>
          </cell>
        </row>
        <row r="5344">
          <cell r="A5344" t="str">
            <v/>
          </cell>
          <cell r="D5344">
            <v>0</v>
          </cell>
        </row>
        <row r="5345">
          <cell r="A5345" t="str">
            <v>33.07.053</v>
          </cell>
          <cell r="B5345" t="str">
            <v>FORNECIMENTO E INSTALAÇÃO DE BICO SPRINKLERS 68°C -1/2" - NOVA SEDE VÁRZEA</v>
          </cell>
          <cell r="C5345" t="str">
            <v>Un</v>
          </cell>
          <cell r="D5345">
            <v>26</v>
          </cell>
          <cell r="E5345">
            <v>20.8</v>
          </cell>
          <cell r="F5345" t="str">
            <v>SEDUC</v>
          </cell>
        </row>
        <row r="5346">
          <cell r="A5346" t="str">
            <v/>
          </cell>
          <cell r="D5346">
            <v>0</v>
          </cell>
        </row>
        <row r="5347">
          <cell r="A5347" t="str">
            <v>33.08.001</v>
          </cell>
          <cell r="B5347" t="str">
            <v>FORNECIMENTO E INSTALAÇÃO DE DETECTOR IÔNICO DE FUMAÇA - NOVA SEDE VÁRZEA</v>
          </cell>
          <cell r="C5347" t="str">
            <v>Un</v>
          </cell>
          <cell r="D5347">
            <v>215.07499999999999</v>
          </cell>
          <cell r="E5347">
            <v>172.06</v>
          </cell>
          <cell r="F5347" t="str">
            <v>SEDUC</v>
          </cell>
        </row>
        <row r="5348">
          <cell r="A5348" t="str">
            <v/>
          </cell>
          <cell r="D5348">
            <v>0</v>
          </cell>
        </row>
        <row r="5349">
          <cell r="A5349" t="str">
            <v>33.08.002</v>
          </cell>
          <cell r="B5349" t="str">
            <v>FORNECIMENTO E INSTALAÇÃO DE DETECTOR TÉRMICO - NOVA SEDE VÁRZEA</v>
          </cell>
          <cell r="C5349" t="str">
            <v>Un</v>
          </cell>
          <cell r="D5349">
            <v>210.25</v>
          </cell>
          <cell r="E5349">
            <v>168.2</v>
          </cell>
          <cell r="F5349" t="str">
            <v xml:space="preserve">SEDUC </v>
          </cell>
        </row>
        <row r="5350">
          <cell r="A5350" t="str">
            <v/>
          </cell>
          <cell r="D5350">
            <v>0</v>
          </cell>
        </row>
        <row r="5351">
          <cell r="A5351" t="str">
            <v>33.08.003</v>
          </cell>
          <cell r="B5351" t="str">
            <v xml:space="preserve">FORNECIMENTO E INSTALAÇÃO DE DETECTOR TERMOVELOCIMETRICO - NOVA SEDE VÁRZEA </v>
          </cell>
          <cell r="C5351" t="str">
            <v>Un</v>
          </cell>
          <cell r="D5351">
            <v>266.60000000000002</v>
          </cell>
          <cell r="E5351">
            <v>213.28</v>
          </cell>
          <cell r="F5351" t="str">
            <v xml:space="preserve">SEDUC </v>
          </cell>
        </row>
        <row r="5352">
          <cell r="A5352" t="str">
            <v/>
          </cell>
          <cell r="D5352">
            <v>0</v>
          </cell>
        </row>
        <row r="5353">
          <cell r="A5353" t="str">
            <v>33.08.004</v>
          </cell>
          <cell r="B5353" t="str">
            <v>FORNECIMENTO E INSTALAÇÃO LUMINARIA AUT. NO TETO, P/ 02 LÂMP. FLUOR. COMPACTAS 9W, FACE DUPLA, C/ IND. DE SAIDA E SETA, EQUIP. BATER. PROP. 6VX4AH ( AUT. 1,5H) E RECAR. FLUT. AUT. E SUPOR. CHAP. GALV. - NOVA SEDE VÁRZEA</v>
          </cell>
          <cell r="C5353" t="str">
            <v>Un</v>
          </cell>
          <cell r="D5353">
            <v>115.4875</v>
          </cell>
          <cell r="E5353">
            <v>92.39</v>
          </cell>
          <cell r="F5353" t="str">
            <v xml:space="preserve">SEDUC </v>
          </cell>
        </row>
        <row r="5354">
          <cell r="A5354" t="str">
            <v/>
          </cell>
          <cell r="D5354">
            <v>0</v>
          </cell>
        </row>
        <row r="5355">
          <cell r="A5355" t="str">
            <v>33.08.005</v>
          </cell>
          <cell r="B5355" t="str">
            <v>FORNECIMENTO E INSTALAÇÃO UNIDADE  AUT. INST. PAREDE, P/ ILUM. EMERGENCIA, EQUIP. C/ 02 LÂMP. HALÓGENAS 55W, BAT. 12V/ 40AH - AUT. 1H - NOVA SEDE VÁRZEA</v>
          </cell>
          <cell r="C5355" t="str">
            <v>Un</v>
          </cell>
          <cell r="D5355">
            <v>473.86249999999995</v>
          </cell>
          <cell r="E5355">
            <v>379.09</v>
          </cell>
          <cell r="F5355" t="str">
            <v xml:space="preserve">SEDUC </v>
          </cell>
        </row>
        <row r="5356">
          <cell r="A5356" t="str">
            <v/>
          </cell>
          <cell r="D5356">
            <v>0</v>
          </cell>
        </row>
        <row r="5357">
          <cell r="A5357" t="str">
            <v>33.08.006</v>
          </cell>
          <cell r="B5357" t="str">
            <v>FORNECIMENTO E INSTALAÇÃO LUMINARIA AUT. ARANDELA, P/ 02 LÂMP. FLUOR. COMPACTAS 9W, FACE DUPLA, C/ IND. DE SAIDA E SETA, EQUIP. BATER. PROP. 6VX4AH ( AUT. 1,5H) E RECAR. FLUT. AUT. E SUPOR. CHAP. GALV. - NOVA SEDE VÁRZEA</v>
          </cell>
          <cell r="C5357" t="str">
            <v>Un</v>
          </cell>
          <cell r="D5357">
            <v>115.4875</v>
          </cell>
          <cell r="E5357">
            <v>92.39</v>
          </cell>
          <cell r="F5357" t="str">
            <v xml:space="preserve">SEDUC </v>
          </cell>
        </row>
        <row r="5358">
          <cell r="A5358" t="str">
            <v/>
          </cell>
          <cell r="D5358">
            <v>0</v>
          </cell>
        </row>
        <row r="5359">
          <cell r="A5359" t="str">
            <v>33.08.007</v>
          </cell>
          <cell r="B5359" t="str">
            <v xml:space="preserve">FORNECIMENTO E INSTALAÇÃO DE SIRENE BITONAL DE ALARME - 95 DB ( A) - AUDIO VISUAL - NOVA SEDE VÁRZEA </v>
          </cell>
          <cell r="C5359" t="str">
            <v>Un</v>
          </cell>
          <cell r="D5359">
            <v>133.0625</v>
          </cell>
          <cell r="E5359">
            <v>106.45</v>
          </cell>
          <cell r="F5359" t="str">
            <v xml:space="preserve">SEDUC </v>
          </cell>
        </row>
        <row r="5360">
          <cell r="A5360" t="str">
            <v/>
          </cell>
          <cell r="D5360">
            <v>0</v>
          </cell>
        </row>
        <row r="5361">
          <cell r="A5361" t="str">
            <v>33.08.008</v>
          </cell>
          <cell r="B5361" t="str">
            <v>FORNECIMENTO E INSTALAÇÃO DE ACIONADOR MANUAL DE ALARME , ENDEREÇAVEL , TIPO "QUEBRE O VIDRO" - NOVA SEDE VÁRZEA</v>
          </cell>
          <cell r="C5361" t="str">
            <v>Un</v>
          </cell>
          <cell r="D5361">
            <v>157.28749999999999</v>
          </cell>
          <cell r="E5361">
            <v>125.83</v>
          </cell>
          <cell r="F5361" t="str">
            <v xml:space="preserve">SEDUC </v>
          </cell>
        </row>
        <row r="5362">
          <cell r="A5362" t="str">
            <v/>
          </cell>
          <cell r="D5362">
            <v>0</v>
          </cell>
        </row>
        <row r="5363">
          <cell r="A5363" t="str">
            <v>33.08.009</v>
          </cell>
          <cell r="B5363" t="str">
            <v>FORNECIMENTO E INSTALAÇÃO DE PAINEL REPETIDOR - NOVA SEDE VÁRZEA</v>
          </cell>
          <cell r="C5363" t="str">
            <v>Un</v>
          </cell>
          <cell r="D5363">
            <v>1487.7375000000002</v>
          </cell>
          <cell r="E5363">
            <v>1190.19</v>
          </cell>
          <cell r="F5363" t="str">
            <v xml:space="preserve">SEDUC </v>
          </cell>
        </row>
        <row r="5364">
          <cell r="A5364" t="str">
            <v/>
          </cell>
          <cell r="D5364">
            <v>0</v>
          </cell>
        </row>
        <row r="5365">
          <cell r="A5365" t="str">
            <v>33.08.010</v>
          </cell>
          <cell r="B5365" t="str">
            <v xml:space="preserve">FORNECIMENTO E INSTALAÇÃO DE CENTRAL DETECÇÃO E ALARME ENDEREÇAVEL ( INTERLIGADA A CC) - NOVA SEDE VÁRZEA </v>
          </cell>
          <cell r="C5365" t="str">
            <v>Un</v>
          </cell>
          <cell r="D5365">
            <v>6391.2125000000005</v>
          </cell>
          <cell r="E5365">
            <v>5112.97</v>
          </cell>
          <cell r="F5365" t="str">
            <v xml:space="preserve">SEDUC </v>
          </cell>
        </row>
        <row r="5366">
          <cell r="A5366" t="str">
            <v/>
          </cell>
          <cell r="D5366">
            <v>0</v>
          </cell>
        </row>
        <row r="5367">
          <cell r="A5367" t="str">
            <v>33.08.011</v>
          </cell>
          <cell r="B5367" t="str">
            <v>FORNECIMENTO E INSTALAÇÃO LUMINARIA AUT. PAREDE, P/ 01 LÂMP. FLUOR. COMPACTAS 9W, FACE DUPLA, C/ IND. DE SAIDA E SETA, EQUIP. BATER. PROP. 6VX4AH ( AUT. 1,5H) E RECAR. FLUT. AUT. E SUPOR. CHAP. GALV. - NOVA SEDE VÁRZEA</v>
          </cell>
          <cell r="C5367" t="str">
            <v>Un</v>
          </cell>
          <cell r="D5367">
            <v>116.85000000000001</v>
          </cell>
          <cell r="E5367">
            <v>93.48</v>
          </cell>
          <cell r="F5367" t="str">
            <v xml:space="preserve">SEDUC </v>
          </cell>
        </row>
        <row r="5368">
          <cell r="A5368" t="str">
            <v/>
          </cell>
          <cell r="D5368">
            <v>0</v>
          </cell>
        </row>
        <row r="5369">
          <cell r="A5369" t="str">
            <v>33.08.012</v>
          </cell>
          <cell r="B5369" t="str">
            <v>CABO BLINDADO DE 1,5MM² - NOVA SEDE VÁRZEA</v>
          </cell>
          <cell r="C5369" t="str">
            <v>m</v>
          </cell>
          <cell r="D5369">
            <v>13.975</v>
          </cell>
          <cell r="E5369">
            <v>11.18</v>
          </cell>
          <cell r="F5369" t="str">
            <v xml:space="preserve">SEDUC </v>
          </cell>
        </row>
        <row r="5370">
          <cell r="A5370" t="str">
            <v/>
          </cell>
          <cell r="D5370">
            <v>0</v>
          </cell>
        </row>
        <row r="5371">
          <cell r="A5371" t="str">
            <v>33.09.001</v>
          </cell>
          <cell r="B5371" t="str">
            <v>FORNECIMENTO E INSTALAÇÃO DE DUTO DE PISO TIPO "U" CORRUG. 1 VIA 25X70, 4M, COM TAMPA, REF. 140-1/70, FAB. MOPA OU SIM., INCLUSIVE JUNÇÃO,SUPORTE DE FIX., PARAFUSOS,PORCAS, ARRUELAS E DEMAIS MAT. P/ EMENDA - NOVA SEDE VÁRZEA</v>
          </cell>
          <cell r="C5371" t="str">
            <v>Un</v>
          </cell>
          <cell r="D5371">
            <v>74.625</v>
          </cell>
          <cell r="E5371">
            <v>59.7</v>
          </cell>
          <cell r="F5371" t="str">
            <v>SEDUC</v>
          </cell>
        </row>
        <row r="5372">
          <cell r="A5372" t="str">
            <v/>
          </cell>
          <cell r="D5372">
            <v>0</v>
          </cell>
        </row>
        <row r="5373">
          <cell r="A5373" t="str">
            <v>33.09.002</v>
          </cell>
          <cell r="B5373" t="str">
            <v>FORNECIMENTO E INSTALAÇÃO DE DUTO DE PISO TIPO "U" CORRUG. 2 VIA 25X70, 4M, COM TAMPA, REF. 142-2/70, FAB. MOPA OU SIM., INCLUSIVE JUNÇÃO,SUPORTE DE FIX., PARAFUSOS,PORCAS, ARRUELAS E DEMAIS MAT. P/ EMENDA - NOVA SEDE VÁRZEA</v>
          </cell>
          <cell r="C5373" t="str">
            <v>Un</v>
          </cell>
          <cell r="D5373">
            <v>128.72499999999999</v>
          </cell>
          <cell r="E5373">
            <v>102.98</v>
          </cell>
          <cell r="F5373" t="str">
            <v>SEDUC</v>
          </cell>
        </row>
        <row r="5374">
          <cell r="A5374" t="str">
            <v/>
          </cell>
          <cell r="D5374">
            <v>0</v>
          </cell>
        </row>
        <row r="5375">
          <cell r="A5375" t="str">
            <v>33.09.003</v>
          </cell>
          <cell r="B5375" t="str">
            <v>FORNECIMENTO E INSTALAÇÃO DE TAMPÃO P/ DUTO DE PISO DE 25X280,  REF. 142-4/280, FAB. MOPA OU SIMILAR., INCLUSIVE JUNÇÃO,SUPORTE DE FIX., PARAFUSOS,PORCAS, ARRUELAS E DEMAIS MAT. P/ EMENDA - NOVA SEDE VÁRZEA</v>
          </cell>
          <cell r="C5375" t="str">
            <v>Un</v>
          </cell>
          <cell r="D5375">
            <v>17.95</v>
          </cell>
          <cell r="E5375">
            <v>14.36</v>
          </cell>
          <cell r="F5375" t="str">
            <v>SEDUC</v>
          </cell>
        </row>
        <row r="5376">
          <cell r="A5376" t="str">
            <v/>
          </cell>
          <cell r="D5376">
            <v>0</v>
          </cell>
        </row>
        <row r="5377">
          <cell r="A5377" t="str">
            <v>33.09.004</v>
          </cell>
          <cell r="B5377" t="str">
            <v xml:space="preserve"> FORNECIMENTO E INSTALAÇÃO DE CX. DE TOMADA P/ DUTO DE PISO, C/ 02 VIAS DE 70,  REF. 145-11-PR, FAB. MOPA OU SIMILAR., INCLUSIVE PARAFUSOS,PORCAS, ARRUELAS E DEMAIS MAT. P/ INSTALAÇÃO - NOVA SEDE VÁRZEA</v>
          </cell>
          <cell r="C5377" t="str">
            <v>Un</v>
          </cell>
          <cell r="D5377">
            <v>66.887500000000003</v>
          </cell>
          <cell r="E5377">
            <v>53.51</v>
          </cell>
          <cell r="F5377" t="str">
            <v>SEDUC</v>
          </cell>
        </row>
        <row r="5378">
          <cell r="A5378" t="str">
            <v/>
          </cell>
          <cell r="D5378">
            <v>0</v>
          </cell>
        </row>
        <row r="5379">
          <cell r="A5379" t="str">
            <v>33.09.005</v>
          </cell>
          <cell r="B5379" t="str">
            <v>FORNECIMENTO E INSTALAÇÃO DE CX. DE TOMADA P/ DUTO DE PISO, C/ 04 VIAS DE 70,  REF. 145-13-PR, FAB. MOPA OU SIMILAR, INCLUSIVE PARAFUSOS,PORCAS, ARRUELAS E DEMAIS MAT. P/ INSTALAÇÃO - NOVA SEDE VÁRZEA</v>
          </cell>
          <cell r="C5379" t="str">
            <v>Un</v>
          </cell>
          <cell r="D5379">
            <v>101.6875</v>
          </cell>
          <cell r="E5379">
            <v>81.349999999999994</v>
          </cell>
          <cell r="F5379" t="str">
            <v>SEDUC</v>
          </cell>
        </row>
        <row r="5380">
          <cell r="A5380" t="str">
            <v/>
          </cell>
          <cell r="D5380">
            <v>0</v>
          </cell>
        </row>
        <row r="5381">
          <cell r="A5381" t="str">
            <v>33.09.006</v>
          </cell>
          <cell r="B5381" t="str">
            <v>FORNECIMENTO E INSTALAÇÃO DE TAMPA LISA P/ CX  DE TOMADA, C/ 02 VIAS DE 70,  REF. 145-21-PR, FAB. MOPA OU SIMILAR., INCLUSIVE PARAFUSOS,PORCAS, ARRUELAS E DEMAIS MAT. P/INSTALAÇÃO- NOVA SEDE VÁRZEA</v>
          </cell>
          <cell r="C5381" t="str">
            <v>Un</v>
          </cell>
          <cell r="D5381">
            <v>51.475000000000001</v>
          </cell>
          <cell r="E5381">
            <v>41.18</v>
          </cell>
          <cell r="F5381" t="str">
            <v>SEDUC</v>
          </cell>
        </row>
        <row r="5382">
          <cell r="A5382" t="str">
            <v/>
          </cell>
          <cell r="D5382">
            <v>0</v>
          </cell>
        </row>
        <row r="5383">
          <cell r="A5383" t="str">
            <v>33.09.007</v>
          </cell>
          <cell r="B5383" t="str">
            <v>FORNECIMENTO E INSTALAÇÃO DE TAMPA LISA P/ CX  DE TOMADA, C/ 04 VIAS DE 70,  REF. 145-23-PR, FAB. MOPA OU SIMILAR., INCLUSIVE PARAFUSOS,PORCAS, ARRUELAS E DEMAIS MAT. P/INSTALAÇÃO - NOVA SEDE VÁRZEA</v>
          </cell>
          <cell r="C5383" t="str">
            <v>Un</v>
          </cell>
          <cell r="D5383">
            <v>123.65</v>
          </cell>
          <cell r="E5383">
            <v>98.92</v>
          </cell>
          <cell r="F5383" t="str">
            <v>SEDUC</v>
          </cell>
        </row>
        <row r="5384">
          <cell r="A5384" t="str">
            <v/>
          </cell>
          <cell r="D5384">
            <v>0</v>
          </cell>
        </row>
        <row r="5385">
          <cell r="A5385" t="str">
            <v>33.09.008</v>
          </cell>
          <cell r="B5385" t="str">
            <v>FORNECIMENTO E INSTALAÇÃO DE SUPORTE P/  CX  DE TOMADA, C/ 04 FUROS P/ TOMADA TIPO RJ-45,  REF. 149-12-PR, FAB. MOPA OU SIMILAR., INCLUSIVE PARAFUSOS,PORCAS, ARRUELAS E DEMAIS MAT. P/INSTALAÇÃO - NOVA SEDE VÁZEA</v>
          </cell>
          <cell r="C5385" t="str">
            <v>Un</v>
          </cell>
          <cell r="D5385">
            <v>12.5875</v>
          </cell>
          <cell r="E5385">
            <v>10.07</v>
          </cell>
          <cell r="F5385" t="str">
            <v>SEDUC</v>
          </cell>
        </row>
        <row r="5386">
          <cell r="A5386" t="str">
            <v/>
          </cell>
          <cell r="D5386">
            <v>0</v>
          </cell>
        </row>
        <row r="5387">
          <cell r="A5387" t="str">
            <v>33.09.009</v>
          </cell>
          <cell r="B5387" t="str">
            <v>FORNECIMENTO E INSTALAÇÃO DE SUPORTE P/  CX  DE TOMADA, C/ 04 FUROS P/ TOMADA TIPO PAINEL, 2P+T UNIVERS., REF. 149-15-PR, FAB. MOPA OU SIMILAR., INCLUSIVE PARAFUSOS,PORCAS, ARRUELAS E DEMAIS MAT. P/INSTALAÇÃO - NOVA SEDE VÁRZEA</v>
          </cell>
          <cell r="C5387" t="str">
            <v>Un</v>
          </cell>
          <cell r="D5387">
            <v>7.8874999999999993</v>
          </cell>
          <cell r="E5387">
            <v>6.31</v>
          </cell>
          <cell r="F5387" t="str">
            <v>SEDUC</v>
          </cell>
        </row>
        <row r="5388">
          <cell r="A5388" t="str">
            <v/>
          </cell>
          <cell r="D5388">
            <v>0</v>
          </cell>
        </row>
        <row r="5389">
          <cell r="A5389" t="str">
            <v>33.09.010</v>
          </cell>
          <cell r="B5389" t="str">
            <v>FORNECIMENTO E INSTALAÇÃO DE TOMADA TIPO PAINEL, 2P+T UNIV., 15A, 250V,C/ RABICHO,  REF. 149-101-PR, FAB. MOPA OU SIMILAR., INCLUSIVE  MATERIAIS P/INSTALAÇÃO - NOVA SEDE VÁRZEA</v>
          </cell>
          <cell r="C5389" t="str">
            <v>Un</v>
          </cell>
          <cell r="D5389">
            <v>8.5625</v>
          </cell>
          <cell r="E5389">
            <v>6.85</v>
          </cell>
          <cell r="F5389" t="str">
            <v>SEDUC</v>
          </cell>
        </row>
        <row r="5390">
          <cell r="A5390" t="str">
            <v/>
          </cell>
          <cell r="D5390">
            <v>0</v>
          </cell>
        </row>
        <row r="5391">
          <cell r="A5391" t="str">
            <v>33.09.011</v>
          </cell>
          <cell r="B5391" t="str">
            <v>FORNECIMENTO E INSTALAÇÃO DE CX . DE PASSAGEM P/ DUTO DE PISO, C/ 03 VIAS DE 70, REF. 143-107 -PR, FAB. MOPA OU SIMILAR., INCLUSIVE PARAFUSOS,PORCAS, ARRUELAS E DEMAIS MAT. P/INSTALAÇÃO - NOVA SEDE VÁRZEA</v>
          </cell>
          <cell r="C5391" t="str">
            <v>Un</v>
          </cell>
          <cell r="D5391">
            <v>161.77499999999998</v>
          </cell>
          <cell r="E5391">
            <v>129.41999999999999</v>
          </cell>
          <cell r="F5391" t="str">
            <v>SEDUC</v>
          </cell>
        </row>
        <row r="5392">
          <cell r="A5392" t="str">
            <v/>
          </cell>
          <cell r="D5392">
            <v>0</v>
          </cell>
        </row>
        <row r="5393">
          <cell r="A5393" t="str">
            <v>33.09.012</v>
          </cell>
          <cell r="B5393" t="str">
            <v>FORNECIMENTO E INSTALAÇÃO DE CX. DE PASSAGEM P/ DUTO DE PISO, C/ 04 VIAS DE 70, REF. 143-108, FAB. MOPA OU SIMILAR., INCLUSIVE PARAFUSOS,PORCAS, ARRUELAS E DEMAIS MAT. P/INSTALAÇÃO - NOVA SEDE VÁRZEA</v>
          </cell>
          <cell r="C5393" t="str">
            <v>Un</v>
          </cell>
          <cell r="D5393">
            <v>251.78750000000002</v>
          </cell>
          <cell r="E5393">
            <v>201.43</v>
          </cell>
          <cell r="F5393" t="str">
            <v>SEDUC</v>
          </cell>
        </row>
        <row r="5394">
          <cell r="A5394" t="str">
            <v/>
          </cell>
          <cell r="D5394">
            <v>0</v>
          </cell>
        </row>
        <row r="5395">
          <cell r="A5395" t="str">
            <v>33.09.013</v>
          </cell>
          <cell r="B5395" t="str">
            <v>FORNECIMENTO E INSTALAÇÃO DE POSTE DE DESCIDA DE CABOS, 129X44X2650MM, REF.191-02-E, FAB. MOPA OU SIM., INCL. 2 BOX DIAM.1/2" P/ CONEXÃO C/ ELET., TAMPA SUPERIOR E INFERIOR,ARREMATE, BASE,SUPORTE P/ 04 CONEC. RJ-45 CAT06 E DEMAIS MAT. P/ INSTALAÇÃO - NOVA</v>
          </cell>
          <cell r="C5395" t="str">
            <v>Un</v>
          </cell>
          <cell r="D5395">
            <v>455.98750000000001</v>
          </cell>
          <cell r="E5395">
            <v>364.79</v>
          </cell>
          <cell r="F5395" t="str">
            <v>SEDUC</v>
          </cell>
        </row>
        <row r="5396">
          <cell r="A5396" t="str">
            <v/>
          </cell>
          <cell r="D5396">
            <v>0</v>
          </cell>
        </row>
        <row r="5397">
          <cell r="A5397" t="str">
            <v>33.09.014</v>
          </cell>
          <cell r="B5397" t="str">
            <v>FORNECIMENTO E INSTALAÇÃO DE POSTE DE DESCIDA DE CABOS, 129X44X2650MM, REF.191-02-E, FAB. MOPA OU SIM., INCL. 2 BOX DIAM.1/2" P/ CONEXÃO C/ ELET., TAMPA SUPERIOR E INFERIOR,ARREMATE, BASE,SUPORTE P/ 08 CONEC. RJ-45 CAT06 E DEMAIS MAT. P/ INSTALAÇÃO - NOVA</v>
          </cell>
          <cell r="C5397" t="str">
            <v>Un</v>
          </cell>
          <cell r="D5397">
            <v>455.98750000000001</v>
          </cell>
          <cell r="E5397">
            <v>364.79</v>
          </cell>
          <cell r="F5397" t="str">
            <v>SEDUC</v>
          </cell>
        </row>
        <row r="5398">
          <cell r="A5398" t="str">
            <v/>
          </cell>
          <cell r="D5398">
            <v>0</v>
          </cell>
        </row>
        <row r="5399">
          <cell r="A5399" t="str">
            <v>33.09.015</v>
          </cell>
          <cell r="B5399" t="str">
            <v>FORNECIMENTO E INSTALAÇÃO DE CABO TELEFÔNICO COM 50 PAREAS, USO INTERNO, C/ DIAM. DO CONDUTOR DE  0,50MM, REF. FAST-CIT, FAB. FURUKAWA OU SIMILAR - NOVA SEDE VÁRZEA</v>
          </cell>
          <cell r="C5399" t="str">
            <v>m</v>
          </cell>
          <cell r="D5399">
            <v>16.737500000000001</v>
          </cell>
          <cell r="E5399">
            <v>13.39</v>
          </cell>
          <cell r="F5399" t="str">
            <v>SEDUC</v>
          </cell>
        </row>
        <row r="5400">
          <cell r="A5400" t="str">
            <v/>
          </cell>
          <cell r="D5400">
            <v>0</v>
          </cell>
        </row>
        <row r="5401">
          <cell r="A5401" t="str">
            <v>33.09.016</v>
          </cell>
          <cell r="B5401" t="str">
            <v>FORNECIMENTO E INSTALAÇÃO DE PATCH CORD CINZA EM CABO UTP 4, TERMINAÇÕES EM CONEC. RJ-45 MACHO CAT.6, 2,5M DE COMPRIMENTO, PADRÃO DE CONF. T568A, REF.35123904, FURUKAWA OU SIMILAR - NOVA SEDE VÁRZEA</v>
          </cell>
          <cell r="C5401" t="str">
            <v>Un</v>
          </cell>
          <cell r="D5401">
            <v>40.824999999999996</v>
          </cell>
          <cell r="E5401">
            <v>32.659999999999997</v>
          </cell>
          <cell r="F5401" t="str">
            <v>SEDUC</v>
          </cell>
        </row>
        <row r="5402">
          <cell r="A5402" t="str">
            <v/>
          </cell>
          <cell r="D5402">
            <v>0</v>
          </cell>
        </row>
        <row r="5403">
          <cell r="A5403" t="str">
            <v>33.09.017</v>
          </cell>
          <cell r="B5403" t="str">
            <v>FORNECIMENTO E INSTALAÇÃO DE PATCH CORD CINZA EM CABO UTP 1 PAR, CAT. 5E, TERMINAÇÕES EM CONEC. 110IDC, 2,0M DE COMPRIMENTO, PADRÃO DE CONF. T568A, REF.35123904, FURUKAWA OU SIMILAR - NOVA SEDE VÁRZEA</v>
          </cell>
          <cell r="C5403" t="str">
            <v>Un</v>
          </cell>
          <cell r="D5403">
            <v>15.762499999999999</v>
          </cell>
          <cell r="E5403">
            <v>12.61</v>
          </cell>
          <cell r="F5403" t="str">
            <v>SEDUC</v>
          </cell>
        </row>
        <row r="5404">
          <cell r="A5404" t="str">
            <v/>
          </cell>
          <cell r="D5404">
            <v>0</v>
          </cell>
        </row>
        <row r="5405">
          <cell r="A5405" t="str">
            <v>33.09.018</v>
          </cell>
          <cell r="B5405" t="str">
            <v>FORNECIMENTO E INSTALAÇÃO DE PATCH CORD CINZA EM CABO UTP, 4 PARES, CAT. 5E, TERMINAÇÕES EM CONEC. 110IDC, 2,0M DE COMPRIMENTO, PADRÃO DE CONF. T568A, REF.35123904, FURUKAWA OU SIMILAR - NOVA SEDE VÁRZEA</v>
          </cell>
          <cell r="C5405" t="str">
            <v>Un</v>
          </cell>
          <cell r="D5405">
            <v>30.950000000000003</v>
          </cell>
          <cell r="E5405">
            <v>24.76</v>
          </cell>
          <cell r="F5405" t="str">
            <v>SEDUC</v>
          </cell>
        </row>
        <row r="5406">
          <cell r="A5406" t="str">
            <v/>
          </cell>
          <cell r="D5406">
            <v>0</v>
          </cell>
        </row>
        <row r="5407">
          <cell r="A5407" t="str">
            <v>33.09.019</v>
          </cell>
          <cell r="B5407" t="str">
            <v>FORNECIMENTO E INSTALAÇÃO DE EXTENSÕES ÓPTICAS MULTIMODO DUPLEX C/ 2 FIBRAS 50X125, DE 1,5M DE COMP. , CONECTORIZADO EM CONEC. LC EM UMA DAS EXTREM. REF. 35260128, FAB FURUKAWA OU SIMILAR - NOVA SEDE VÁRZEA</v>
          </cell>
          <cell r="C5407" t="str">
            <v>Un</v>
          </cell>
          <cell r="D5407">
            <v>30.712499999999999</v>
          </cell>
          <cell r="E5407">
            <v>24.57</v>
          </cell>
          <cell r="F5407" t="str">
            <v>SEDUC</v>
          </cell>
        </row>
        <row r="5408">
          <cell r="A5408" t="str">
            <v/>
          </cell>
          <cell r="D5408">
            <v>0</v>
          </cell>
        </row>
        <row r="5409">
          <cell r="A5409" t="str">
            <v>33.09.020</v>
          </cell>
          <cell r="B5409" t="str">
            <v>FORNECIMENTO E INSTALAÇÃO DE CORDÃO ÓPTICO MULTIMODO DUPLEX C/ 2 FIBRAS 50X125, DE 1,5M DE COMP. , CONECTORIZADO EM CONEC. LC EM UMA DAS EXTREM. REF. 33000058, FAB FURUKAWA OU SIMILAR - NOVA SEDE VÁRZEA</v>
          </cell>
          <cell r="C5409" t="str">
            <v>Un</v>
          </cell>
          <cell r="D5409">
            <v>171.27500000000001</v>
          </cell>
          <cell r="E5409">
            <v>137.02000000000001</v>
          </cell>
          <cell r="F5409" t="str">
            <v>SEDUC</v>
          </cell>
        </row>
        <row r="5410">
          <cell r="A5410" t="str">
            <v/>
          </cell>
          <cell r="D5410">
            <v>0</v>
          </cell>
        </row>
        <row r="5411">
          <cell r="A5411" t="str">
            <v>33.09.021</v>
          </cell>
          <cell r="B5411" t="str">
            <v>FORNECIMENTO E INSTALAÇÃO DE RACK 19", EM CHAPA DE AÇO 18, PINT. ELETR. EPOXI, 24u, PÉS REGUL., GUAS DE CABOS VERT., TAMPAS, PORTA FRONTAL,CALHA DE 08 TOM, MAT. P/ INSTALAÇÃO E DEMAIS ITENS  CONF. PROJETO - NOVA SEDE VÁRZEA</v>
          </cell>
          <cell r="C5411" t="str">
            <v>Un</v>
          </cell>
          <cell r="D5411">
            <v>2796.5750000000003</v>
          </cell>
          <cell r="E5411">
            <v>2237.2600000000002</v>
          </cell>
          <cell r="F5411" t="str">
            <v xml:space="preserve">SEDUC </v>
          </cell>
        </row>
        <row r="5412">
          <cell r="A5412" t="str">
            <v/>
          </cell>
          <cell r="D5412">
            <v>0</v>
          </cell>
        </row>
        <row r="5413">
          <cell r="A5413" t="str">
            <v>33.09.022</v>
          </cell>
          <cell r="B5413" t="str">
            <v>FORNECIMENTO E INSTALAÇÃO DE RACK 19", EM CHAPA DE AÇO 18, PINT. ELETR. EPOXI, 32u, PÉS REGUL., GUAS DE CABOS VERT., TAMPAS, PORTA FRONTAL,CALHA DE 08 TOM, MAT. P/ INSTALAÇÃO E DEMAIS ITENS  CONF. PROJETO - NOVA SEDE VÁRZEA</v>
          </cell>
          <cell r="C5413" t="str">
            <v>Un</v>
          </cell>
          <cell r="D5413">
            <v>3271.4125000000004</v>
          </cell>
          <cell r="E5413">
            <v>2617.13</v>
          </cell>
          <cell r="F5413" t="str">
            <v xml:space="preserve">SEDUC </v>
          </cell>
        </row>
        <row r="5414">
          <cell r="A5414" t="str">
            <v/>
          </cell>
          <cell r="D5414">
            <v>0</v>
          </cell>
        </row>
        <row r="5415">
          <cell r="A5415" t="str">
            <v>33.09.023</v>
          </cell>
          <cell r="B5415" t="str">
            <v>FORNECIMENTO E INSTALAÇÃO DE RACK 19", EM CHAPA DE AÇO 18, PINT. ELETR. EPOXI, 44u, PÉS REGUL., GUAS DE CABOS VERT., TAMPAS, PORTA FRONTAL,CALHA DE 08 TOM, MAT. P/ INSTALAÇÃO E DEMAIS ITENS  CONF. PROJETO - NOVA SEDE VÁRZEA</v>
          </cell>
          <cell r="C5415" t="str">
            <v>Un</v>
          </cell>
          <cell r="D5415">
            <v>3391.2249999999999</v>
          </cell>
          <cell r="E5415">
            <v>2712.98</v>
          </cell>
          <cell r="F5415" t="str">
            <v xml:space="preserve">SEDUC </v>
          </cell>
        </row>
        <row r="5416">
          <cell r="A5416" t="str">
            <v/>
          </cell>
          <cell r="D5416">
            <v>0</v>
          </cell>
        </row>
        <row r="5417">
          <cell r="A5417" t="str">
            <v>33.09.024</v>
          </cell>
          <cell r="B5417" t="str">
            <v>FORNECIMENTO E INSTALAÇÃO DE PRATELEIRA FIXA PARA RACK 19", REF. 35150045, FAB. FURUKAWA OU SIMILAR. - NOVA SEDE VÁRZEA</v>
          </cell>
          <cell r="C5417" t="str">
            <v>Un</v>
          </cell>
          <cell r="D5417">
            <v>76.962500000000006</v>
          </cell>
          <cell r="E5417">
            <v>61.57</v>
          </cell>
          <cell r="F5417" t="str">
            <v xml:space="preserve">SEDUC </v>
          </cell>
        </row>
        <row r="5418">
          <cell r="A5418" t="str">
            <v/>
          </cell>
          <cell r="D5418">
            <v>0</v>
          </cell>
        </row>
        <row r="5419">
          <cell r="A5419" t="str">
            <v>33.09.025</v>
          </cell>
          <cell r="B5419" t="str">
            <v>FORNECIMENTO E INSTALAÇÃO DE GUIA DE CABOS COM ALTURA 1u, FECHADO HORIZONTAL PARA RACK 19", REF. 35150033, FAB. FURUKAWA OU SIMILAR - NOVA SEDE VÁRZEA</v>
          </cell>
          <cell r="C5419" t="str">
            <v>Un</v>
          </cell>
          <cell r="D5419">
            <v>35.174999999999997</v>
          </cell>
          <cell r="E5419">
            <v>28.14</v>
          </cell>
          <cell r="F5419" t="str">
            <v>SEDUC</v>
          </cell>
        </row>
        <row r="5420">
          <cell r="A5420" t="str">
            <v/>
          </cell>
          <cell r="D5420">
            <v>0</v>
          </cell>
        </row>
        <row r="5421">
          <cell r="A5421" t="str">
            <v>33.09.026</v>
          </cell>
          <cell r="B5421" t="str">
            <v>FORNECIMENTO E INSTALAÇÃO DE PATCH PANEL 24 PORTAS RJ-45, CAT. 6, PADRÃO DE CONF. T568A, LARG. PADRÃO 19", C/ PARAF. E ARRUELAS DE FIXAÇÃO, REF. 35060024, FAB. FURUKAWA OU SIMILAR - NOVA SEDE VÁRZEA</v>
          </cell>
          <cell r="C5421" t="str">
            <v>Un</v>
          </cell>
          <cell r="D5421">
            <v>935.07499999999993</v>
          </cell>
          <cell r="E5421">
            <v>748.06</v>
          </cell>
          <cell r="F5421" t="str">
            <v xml:space="preserve">SEDUC </v>
          </cell>
        </row>
        <row r="5422">
          <cell r="A5422" t="str">
            <v/>
          </cell>
          <cell r="D5422">
            <v>0</v>
          </cell>
        </row>
        <row r="5423">
          <cell r="A5423" t="str">
            <v>33.09.027</v>
          </cell>
          <cell r="B5423" t="str">
            <v>FORNECIMENTO E INSTALAÇÃO DE VOICE PANEL 30 PORTAS RJ-45, COM. RJ-11, CAT. 3, PADRÃO DE CONF. T568A, LARG. PADRÃO 19", C/ PARAF. E ARRUELAS DE FIXAÇÃO, REF. 35050224, FAB. FURUKAWA OU SIMILAR - NOVA SEDE VÁRZEA</v>
          </cell>
          <cell r="C5423" t="str">
            <v>Un</v>
          </cell>
          <cell r="D5423">
            <v>555.95000000000005</v>
          </cell>
          <cell r="E5423">
            <v>444.76</v>
          </cell>
          <cell r="F5423" t="str">
            <v xml:space="preserve">SEDUC </v>
          </cell>
        </row>
        <row r="5424">
          <cell r="A5424" t="str">
            <v/>
          </cell>
          <cell r="D5424">
            <v>0</v>
          </cell>
        </row>
        <row r="5425">
          <cell r="A5425" t="str">
            <v>33.09.028</v>
          </cell>
          <cell r="B5425" t="str">
            <v>FORNECIMENTO E INSTALAÇÃO DE VOICE PANEL 50 PORTAS RJ-45, COM. RJ-11, CAT. 3, PADRÃO DE CONF. T568A, LARG. PADRÃO 19", C/ PARAF. E ARRUELAS DE FIXAÇÃO, REF. 35050200, FAB. FURUKAWA OU SIMILAR - NOVA SEDE VÁRZEA</v>
          </cell>
          <cell r="C5425" t="str">
            <v>Un</v>
          </cell>
          <cell r="D5425">
            <v>734.05</v>
          </cell>
          <cell r="E5425">
            <v>587.24</v>
          </cell>
          <cell r="F5425" t="str">
            <v xml:space="preserve">SEDUC </v>
          </cell>
        </row>
        <row r="5426">
          <cell r="A5426" t="str">
            <v/>
          </cell>
          <cell r="D5426">
            <v>0</v>
          </cell>
        </row>
        <row r="5427">
          <cell r="A5427" t="str">
            <v>33.09.029</v>
          </cell>
          <cell r="B5427" t="str">
            <v>FORNECIMENTO E INSTALAÇÃO DE PAINEL DE CONEXÃO 110IDC C/ CAP. P/ 100 PARES, LARG. PADRÃO 19", 2u DE ALTURA, C/ PARAF. E ARRUELAS DE FIXAÇÃO, REF. 35050698, FAB. FURUKAWA OU SIMILAR - NOVA SEDE VÁRZEA</v>
          </cell>
          <cell r="C5427" t="str">
            <v>Un</v>
          </cell>
          <cell r="D5427">
            <v>201.8</v>
          </cell>
          <cell r="E5427">
            <v>161.44</v>
          </cell>
          <cell r="F5427" t="str">
            <v xml:space="preserve">SEDUC </v>
          </cell>
        </row>
        <row r="5428">
          <cell r="A5428" t="str">
            <v/>
          </cell>
          <cell r="D5428">
            <v>0</v>
          </cell>
        </row>
        <row r="5429">
          <cell r="A5429" t="str">
            <v>33.09.030</v>
          </cell>
          <cell r="B5429" t="str">
            <v>FORNECIMENTO E INSTALAÇÃO DE CONECTOR 110 P/ BLOCO IDC, C/ CAPAC. PARA 04 PARES, FAB. FURUKAWA OU SIMILAR - NOVA SEDE VÁRZEA</v>
          </cell>
          <cell r="C5429" t="str">
            <v>Un</v>
          </cell>
          <cell r="D5429">
            <v>7.6624999999999996</v>
          </cell>
          <cell r="E5429">
            <v>6.13</v>
          </cell>
          <cell r="F5429" t="str">
            <v xml:space="preserve">SEDUC </v>
          </cell>
        </row>
        <row r="5430">
          <cell r="A5430" t="str">
            <v/>
          </cell>
          <cell r="D5430">
            <v>0</v>
          </cell>
        </row>
        <row r="5431">
          <cell r="A5431" t="str">
            <v>33.09.031</v>
          </cell>
          <cell r="B5431" t="str">
            <v>FORNECIMENTO E INSTALAÇÃO DE CONECTOR 110 P/ BLOCO IDC, C/ CAPAC. PARA 05 PARES, FAB. FURUKAWA OU SIMILAR - NOVA SEDE VÁRZEA</v>
          </cell>
          <cell r="C5431" t="str">
            <v>Un</v>
          </cell>
          <cell r="D5431">
            <v>7.6624999999999996</v>
          </cell>
          <cell r="E5431">
            <v>6.13</v>
          </cell>
          <cell r="F5431" t="str">
            <v xml:space="preserve">SEDUC </v>
          </cell>
        </row>
        <row r="5432">
          <cell r="A5432" t="str">
            <v/>
          </cell>
          <cell r="D5432">
            <v>0</v>
          </cell>
        </row>
        <row r="5433">
          <cell r="A5433" t="str">
            <v>33.09.032</v>
          </cell>
          <cell r="B5433" t="str">
            <v>FORNECIMENTO E INSTALAÇÃO CABO DE FIBRA OPTICA,MULTIMODO 50u, 12 FIBRAS, OMS+( LASER WAVE550), CAM. FIBRA VIDRO P/ PROT. ANTIROED. E NUCLEO GELEADO P/ PROT. UND (INDOOR-OUTDOOR) FAB. FURUKAWA OU SIM. - NOVA SEDE VÁRZEA</v>
          </cell>
          <cell r="C5433" t="str">
            <v>m</v>
          </cell>
          <cell r="D5433">
            <v>53.25</v>
          </cell>
          <cell r="E5433">
            <v>42.6</v>
          </cell>
          <cell r="F5433" t="str">
            <v xml:space="preserve">SEDUC </v>
          </cell>
        </row>
        <row r="5434">
          <cell r="A5434" t="str">
            <v/>
          </cell>
          <cell r="D5434">
            <v>0</v>
          </cell>
        </row>
        <row r="5435">
          <cell r="A5435" t="str">
            <v>33.09.033</v>
          </cell>
          <cell r="B5435" t="str">
            <v>FORNECIMENTO E INSTALAÇÃO DE PATCH CORD AZUL EM UTP 4 PARES, TERMINAÇÕES EM CONECTORES RJ-45 MACHO, CAT 6, 2,5M DE COMPRIMENTO, PAD. DE CONF. T568A, REF. 35123604, FAB. FURUKAWA OU SIMILAR - NOVA SEDE VÁRZEA</v>
          </cell>
          <cell r="C5435" t="str">
            <v>Un</v>
          </cell>
          <cell r="D5435">
            <v>32.862499999999997</v>
          </cell>
          <cell r="E5435">
            <v>26.29</v>
          </cell>
          <cell r="F5435" t="str">
            <v xml:space="preserve">SEDUC </v>
          </cell>
        </row>
        <row r="5436">
          <cell r="A5436" t="str">
            <v/>
          </cell>
          <cell r="D5436">
            <v>0</v>
          </cell>
        </row>
        <row r="5437">
          <cell r="A5437" t="str">
            <v>33.09.034</v>
          </cell>
          <cell r="B5437" t="str">
            <v>FORNECIMENTO E INSTALAÇÃO DE PATCH CORD VERMELHO EM  UTP 4 PARES, TERMINAÇÕES EM CONECTORES RJ-45 MACHO, CAT 6, 2,5M DE COMPRIMENTO, PAD. DE CONF. T568A, REF. 35123304, FAB. FURUKAWA OU SIMILAR - NOVA SEDE VÁRZEA</v>
          </cell>
          <cell r="C5437" t="str">
            <v>Un</v>
          </cell>
          <cell r="D5437">
            <v>32.862499999999997</v>
          </cell>
          <cell r="E5437">
            <v>26.29</v>
          </cell>
          <cell r="F5437" t="str">
            <v xml:space="preserve">SEDUC </v>
          </cell>
        </row>
        <row r="5438">
          <cell r="A5438" t="str">
            <v/>
          </cell>
          <cell r="D5438">
            <v>0</v>
          </cell>
        </row>
        <row r="5439">
          <cell r="A5439" t="str">
            <v>33.09.035</v>
          </cell>
          <cell r="B5439" t="str">
            <v>FORNECIMENTO E INSTALAÇÃO DE PATCH CORD PRETO EM UTP 4 PARES, TERMINAÇÕES EM CONECTORES RJ-45 MACHO, CAT 6, 2,5M DE COMPRIMENTO, PAD. DE CONF. T568A, REF. 35123104, FAB. FURUKAWA OU SIMILAR - NOVA SEDE VÁRZEA</v>
          </cell>
          <cell r="C5439" t="str">
            <v>Un</v>
          </cell>
          <cell r="D5439">
            <v>32.862499999999997</v>
          </cell>
          <cell r="E5439">
            <v>26.29</v>
          </cell>
          <cell r="F5439" t="str">
            <v xml:space="preserve">SEDUC </v>
          </cell>
        </row>
        <row r="5440">
          <cell r="A5440" t="str">
            <v/>
          </cell>
          <cell r="D5440">
            <v>0</v>
          </cell>
        </row>
        <row r="5441">
          <cell r="A5441" t="str">
            <v>33.09.036</v>
          </cell>
          <cell r="B5441" t="str">
            <v>FORNECIMENTO E INSTALAÇÃO DE PATCH CORD AMARELO EM UTP 4 PARES, TERMINAÇÕES EM CONECTORES RJ-45 MACHO, CAT 6, 2,5M DE COMPRIMENTO, PAD. DE CONF. T568A, REF. 35123804, FAB. FURUKAWA OU SIMILAR - NOVA SEDE VÁRZEA</v>
          </cell>
          <cell r="C5441" t="str">
            <v>Un</v>
          </cell>
          <cell r="D5441">
            <v>32.862499999999997</v>
          </cell>
          <cell r="E5441">
            <v>26.29</v>
          </cell>
          <cell r="F5441" t="str">
            <v xml:space="preserve">SEDUC </v>
          </cell>
        </row>
        <row r="5442">
          <cell r="A5442" t="str">
            <v/>
          </cell>
          <cell r="D5442">
            <v>0</v>
          </cell>
        </row>
        <row r="5443">
          <cell r="A5443" t="str">
            <v>33.09.037</v>
          </cell>
          <cell r="B5443" t="str">
            <v>FORNECIMENTO E INSTALAÇÃO DE PATCH CORD BRANCO EM UTP 4 PARES, TERMINAÇÕES EM CONECTORES RJ-45 MACHO, CAT 6, 2,5M DE COMPRIMENTO, PAD. DE CONF. T568A, REF. 35123504, FAB. FURUKAWA OU SIMILAR - NOVA SEDE VÁRZEA</v>
          </cell>
          <cell r="C5443" t="str">
            <v>Un</v>
          </cell>
          <cell r="D5443">
            <v>32.862499999999997</v>
          </cell>
          <cell r="E5443">
            <v>26.29</v>
          </cell>
          <cell r="F5443" t="str">
            <v xml:space="preserve">SEDUC </v>
          </cell>
        </row>
        <row r="5444">
          <cell r="A5444" t="str">
            <v/>
          </cell>
          <cell r="D5444">
            <v>0</v>
          </cell>
        </row>
        <row r="5445">
          <cell r="A5445" t="str">
            <v>33.09.038</v>
          </cell>
          <cell r="B5445" t="str">
            <v>FORNECIMENTO E INSTALAÇÃO DE PATCH CORD EM CABO UTP 4 PARES, TERMINAÇÕES EM CONECTORES RJ-45 MACHO, CAT 6, 2,5M DE COMPRIMENTO, PAD. DE CONF. T568A, REF. 35123904, FAB. FURUKAWA OU SIMILAR - NOVA SEDE VÁRZEA</v>
          </cell>
          <cell r="C5445" t="str">
            <v>Un</v>
          </cell>
          <cell r="D5445">
            <v>32.862499999999997</v>
          </cell>
          <cell r="E5445">
            <v>26.29</v>
          </cell>
          <cell r="F5445" t="str">
            <v xml:space="preserve">SEDUC </v>
          </cell>
        </row>
        <row r="5446">
          <cell r="A5446" t="str">
            <v/>
          </cell>
          <cell r="D5446">
            <v>0</v>
          </cell>
        </row>
        <row r="5447">
          <cell r="A5447" t="str">
            <v>33.09.039</v>
          </cell>
          <cell r="B5447" t="str">
            <v>FORNECIMENTO E INSTALAÇÃO DE PATCH CORD EM CABO UTP 1 PAR CATEG. 5E, TERMINAIS EM CONECTORES 110IDC,  2,5M DE COMPRIMENTO, PAD. DE CONF. T568A, FAB. FURUKAWA OU SIMILAR - NOVA SEDE VÁRZEA</v>
          </cell>
          <cell r="C5447" t="str">
            <v>Un</v>
          </cell>
          <cell r="D5447">
            <v>26.862499999999997</v>
          </cell>
          <cell r="E5447">
            <v>21.49</v>
          </cell>
          <cell r="F5447" t="str">
            <v xml:space="preserve">SEDUC </v>
          </cell>
        </row>
        <row r="5448">
          <cell r="A5448" t="str">
            <v/>
          </cell>
          <cell r="D5448">
            <v>0</v>
          </cell>
        </row>
        <row r="5449">
          <cell r="A5449" t="str">
            <v>33.09.040</v>
          </cell>
          <cell r="B5449" t="str">
            <v>FORNECIMENTO E INSTALAÇÃO DE PATCH CORD EM CABO UTP 4 PAR CATEG. 5E, TERMINAIS EM CONECTORES 110IDC,  2,5M DE COMPRIMENTO, PAD. DE CONF. T568A, FAB. FURUKAWA OU SIMILAR - NOVA SEDE VÁRZEA</v>
          </cell>
          <cell r="C5449" t="str">
            <v>Un</v>
          </cell>
          <cell r="D5449">
            <v>63.75</v>
          </cell>
          <cell r="E5449">
            <v>51</v>
          </cell>
          <cell r="F5449" t="str">
            <v xml:space="preserve">SEDUC </v>
          </cell>
        </row>
        <row r="5450">
          <cell r="A5450" t="str">
            <v/>
          </cell>
          <cell r="D5450">
            <v>0</v>
          </cell>
        </row>
        <row r="5451">
          <cell r="A5451" t="str">
            <v>33.09.041</v>
          </cell>
          <cell r="B5451" t="str">
            <v>FORNECIMENTO E INSTALAÇÃO DE CABO TELEFÔNICO C/ 10 PARES P/ USO EXTERNO, C/ DIAM. DO CONDUTOR DE 0,50MM, REF. CTP-APL-G 50, FAB. FURUKAWA OU SIMILAR - NOVA SEDE VÁRZEA</v>
          </cell>
          <cell r="C5451" t="str">
            <v>m</v>
          </cell>
          <cell r="D5451">
            <v>4.95</v>
          </cell>
          <cell r="E5451">
            <v>3.96</v>
          </cell>
          <cell r="F5451" t="str">
            <v xml:space="preserve">SEDUC </v>
          </cell>
        </row>
        <row r="5452">
          <cell r="A5452" t="str">
            <v/>
          </cell>
          <cell r="D5452">
            <v>0</v>
          </cell>
        </row>
        <row r="5453">
          <cell r="A5453" t="str">
            <v>33.09.042</v>
          </cell>
          <cell r="B5453" t="str">
            <v>FORNECIMENTO E INSTALAÇÃO DE CABO TELEFÔNICO C/ 20 PARES P/ USO EXTERNO, C/ DIAM. DO CONDUTOR DE 0,50MM, REF. CTP-APL-G 50, FAB. FURUKAWA OU SIMILAR - NOVA SEDE VÁRZEA</v>
          </cell>
          <cell r="C5453" t="str">
            <v>m</v>
          </cell>
          <cell r="D5453">
            <v>7.4750000000000005</v>
          </cell>
          <cell r="E5453">
            <v>5.98</v>
          </cell>
          <cell r="F5453" t="str">
            <v xml:space="preserve">SEDUC </v>
          </cell>
        </row>
        <row r="5454">
          <cell r="A5454" t="str">
            <v/>
          </cell>
          <cell r="D5454">
            <v>0</v>
          </cell>
        </row>
        <row r="5455">
          <cell r="A5455" t="str">
            <v>33.09.043</v>
          </cell>
          <cell r="B5455" t="str">
            <v xml:space="preserve"> FORNECIMENTO E INSTALAÇÃO DE CABO TELEFÔNICO C/ 50 PARES P/ USO EXTERNO, C/ DIAM. DO CONDUTOR DE 0,50MM, REF. CTP-APL-G 50, FAB. FURUKAWA OU SIMILAR - NOVA SEDE VÁRZEA</v>
          </cell>
          <cell r="C5455" t="str">
            <v>m</v>
          </cell>
          <cell r="D5455">
            <v>15.5</v>
          </cell>
          <cell r="E5455">
            <v>12.4</v>
          </cell>
          <cell r="F5455" t="str">
            <v>SEDUC</v>
          </cell>
        </row>
        <row r="5456">
          <cell r="A5456" t="str">
            <v/>
          </cell>
          <cell r="D5456">
            <v>0</v>
          </cell>
        </row>
        <row r="5457">
          <cell r="A5457" t="str">
            <v>33.09.044</v>
          </cell>
          <cell r="B5457" t="str">
            <v>FORNECIMENTO E INSTALAÇÃO DE CABO TELEFÔNICO C/ 100 PARES P/ USO EXTERNO, C/ DIAM. DO CONDUTOR DE 0,50MM, REF. CTP-APL-G 50, FAB. FURUKAWA OU SIMILAR - NOVA SEDE VÁRZEA</v>
          </cell>
          <cell r="C5457" t="str">
            <v>m</v>
          </cell>
          <cell r="D5457">
            <v>28.599999999999998</v>
          </cell>
          <cell r="E5457">
            <v>22.88</v>
          </cell>
          <cell r="F5457" t="str">
            <v xml:space="preserve">SEDUC </v>
          </cell>
        </row>
        <row r="5458">
          <cell r="A5458" t="str">
            <v/>
          </cell>
          <cell r="D5458">
            <v>0</v>
          </cell>
        </row>
        <row r="5459">
          <cell r="A5459" t="str">
            <v>33.09.045</v>
          </cell>
          <cell r="B5459" t="str">
            <v>FORNECIMENTO E INSTALAÇÃO DE CABO TELEFÔNICO C/ 200 PARES P/ USO EXTERNO, C/ DIAM. DO CONDUTOR DE 0,50MM, REF. CTP-APL-G 50, FAB. FURUKAWA OU SIMILAR - NOVA SEDE VÁRZEA</v>
          </cell>
          <cell r="C5459" t="str">
            <v>m</v>
          </cell>
          <cell r="D5459">
            <v>56.875</v>
          </cell>
          <cell r="E5459">
            <v>45.5</v>
          </cell>
          <cell r="F5459" t="str">
            <v>SEDUC</v>
          </cell>
        </row>
        <row r="5460">
          <cell r="A5460" t="str">
            <v/>
          </cell>
          <cell r="D5460">
            <v>0</v>
          </cell>
        </row>
        <row r="5461">
          <cell r="A5461" t="str">
            <v>33.09.046</v>
          </cell>
          <cell r="B5461" t="str">
            <v>FORNECIMENTO E INSTALAÇÃO DE CABO TELEFÔNICO C/ 300 PARES P/ USO EXTERNO, C/ DIAM. DO CONDUTOR DE 0,50MM, REF. CTP-APL-G 50, FAB. FURUKAWA OU SIMILAR - NOVA SEDE VÁRZEA</v>
          </cell>
          <cell r="C5461" t="str">
            <v>m</v>
          </cell>
          <cell r="D5461">
            <v>90.912500000000009</v>
          </cell>
          <cell r="E5461">
            <v>72.73</v>
          </cell>
          <cell r="F5461" t="str">
            <v>SEDUC</v>
          </cell>
        </row>
        <row r="5462">
          <cell r="A5462" t="str">
            <v/>
          </cell>
          <cell r="D5462">
            <v>0</v>
          </cell>
        </row>
        <row r="5463">
          <cell r="A5463" t="str">
            <v>33.09.047</v>
          </cell>
          <cell r="B5463" t="str">
            <v>FORNECIMENTO E INSTALAÇÃO DE CABO TELEFÔNICO C/ 400 PARES P/ USO EXTERNO, C/ DIAM. DO CONDUTOR DE 0,50MM, REF. CTP-APL-G 50, FAB. FURUKAWA OU SIMILAR - NOVA SEDE VÁRZEA</v>
          </cell>
          <cell r="C5463" t="str">
            <v>m</v>
          </cell>
          <cell r="D5463">
            <v>129.48750000000001</v>
          </cell>
          <cell r="E5463">
            <v>103.59</v>
          </cell>
          <cell r="F5463" t="str">
            <v xml:space="preserve">SEDUC </v>
          </cell>
        </row>
        <row r="5464">
          <cell r="A5464" t="str">
            <v/>
          </cell>
          <cell r="D5464">
            <v>0</v>
          </cell>
        </row>
        <row r="5465">
          <cell r="A5465" t="str">
            <v>33.09.048</v>
          </cell>
          <cell r="B5465" t="str">
            <v xml:space="preserve"> FORNECIMENTO E INSTALAÇÃO DE CABO TELEFÔNICO C/ 600 PARES P/ USO EXTERNO, C/ DIAM. DO CONDUTOR DE 0,50MM, REF. CTP-APL-G 50, FAB. FURUKAWA OU SIMILAR - NOVA SEDE VÁRZEA</v>
          </cell>
          <cell r="C5465" t="str">
            <v>m</v>
          </cell>
          <cell r="D5465">
            <v>193.33749999999998</v>
          </cell>
          <cell r="E5465">
            <v>154.66999999999999</v>
          </cell>
          <cell r="F5465" t="str">
            <v xml:space="preserve">SEDUC </v>
          </cell>
        </row>
        <row r="5466">
          <cell r="A5466" t="str">
            <v/>
          </cell>
          <cell r="D5466">
            <v>0</v>
          </cell>
        </row>
        <row r="5467">
          <cell r="A5467" t="str">
            <v>33.09.049</v>
          </cell>
          <cell r="B5467" t="str">
            <v>FORNECIMENTO E INSTALAÇÃO DE CABO DE FIBRA-OPTICA MULTIMODO, 50um COM 12 FIBRAS, FITA DE AÇO CORRUGADO P/ PROTEÇÃO ANTI-ROEDORES E NUCLEO GELEADO P/ PROT.  A UMID. REF. CFOA-MM(50)-ARD-G-12, FAB. FURUKAWA OU SIMILAR - NOVA SEDE VÁRZEA</v>
          </cell>
          <cell r="C5467" t="str">
            <v>m</v>
          </cell>
          <cell r="D5467">
            <v>30.537500000000001</v>
          </cell>
          <cell r="E5467">
            <v>24.43</v>
          </cell>
          <cell r="F5467" t="str">
            <v xml:space="preserve">SEDUC </v>
          </cell>
        </row>
        <row r="5468">
          <cell r="A5468" t="str">
            <v/>
          </cell>
          <cell r="D5468">
            <v>0</v>
          </cell>
        </row>
        <row r="5469">
          <cell r="A5469" t="str">
            <v>33.09.050</v>
          </cell>
          <cell r="B5469" t="str">
            <v>EXTENSÃO OPTICA CONECTORIZADA, 2X MM(50), TIPO OM3, 10GBPS, CONECTOR LC-SPC, P/ DIO A 270, COD. 35260016, FAB, FURUKAWA OU SIMILAR - NOVA SEDE VÁRZEA</v>
          </cell>
          <cell r="C5469" t="str">
            <v>m</v>
          </cell>
          <cell r="D5469">
            <v>121.47500000000001</v>
          </cell>
          <cell r="E5469">
            <v>97.18</v>
          </cell>
          <cell r="F5469" t="str">
            <v xml:space="preserve">SEDUC </v>
          </cell>
        </row>
        <row r="5470">
          <cell r="A5470" t="str">
            <v/>
          </cell>
          <cell r="D5470">
            <v>0</v>
          </cell>
        </row>
        <row r="5471">
          <cell r="A5471" t="str">
            <v>33.09.051</v>
          </cell>
          <cell r="B5471" t="str">
            <v xml:space="preserve">CORDÃO DUPLEX MM(50), TIPO OM3, 10GBPS, CONECTORES LC-SPL-SPC, 2,5 DE COMPRIMENTO , COD. 35200120, FAB. FURUKAWA OU SIMILAR - NOVA SEDE VÁRZEA </v>
          </cell>
          <cell r="C5471" t="str">
            <v>m</v>
          </cell>
          <cell r="D5471">
            <v>156.69999999999999</v>
          </cell>
          <cell r="E5471">
            <v>125.36</v>
          </cell>
          <cell r="F5471" t="str">
            <v xml:space="preserve">SEDUC </v>
          </cell>
        </row>
        <row r="5472">
          <cell r="A5472" t="str">
            <v/>
          </cell>
          <cell r="D5472">
            <v>0</v>
          </cell>
        </row>
        <row r="5473">
          <cell r="A5473" t="str">
            <v>33.09.052</v>
          </cell>
          <cell r="B5473" t="str">
            <v>FORNECIMENTO E INSTALAÇÃO DE RACK 23" C/ REDUTOR 19", EM CHAPA DE AÇO 18, PINT. ELETR. EPOXI, 44u, PÉS REGUL., GUAS DE CABOS VERT., TAMPAS, PORTA FRONTAL,CALHA DE 08 TOM, MAT. P/ INSTALAÇÃO E DEMAIS ITENS  CONF. PROJETO - NOVA SEDE VÁRZEA</v>
          </cell>
          <cell r="C5473" t="str">
            <v>Un</v>
          </cell>
          <cell r="D5473">
            <v>3986.5</v>
          </cell>
          <cell r="E5473">
            <v>3189.2</v>
          </cell>
          <cell r="F5473" t="str">
            <v xml:space="preserve">SEDUC </v>
          </cell>
        </row>
        <row r="5474">
          <cell r="A5474" t="str">
            <v/>
          </cell>
          <cell r="D5474">
            <v>0</v>
          </cell>
        </row>
        <row r="5475">
          <cell r="A5475" t="str">
            <v>33.09.053</v>
          </cell>
          <cell r="B5475" t="str">
            <v>FORNECIMENTO E INSTALAÇÃO DE DISTRIBUIDOR INTERNO ÓTICO P/ CABO DE FIBRAS ÓPTICAS TIPO MULTIMODO, C/ 48 CONEXÕES LC, P/ INSTALAÇÃO EM RACK PADRÃO 19", CONF. PROJ., REF. 35260163, FAB. FURUKAWA OU SIMILAR - NOVA SEDE VÁRZEA</v>
          </cell>
          <cell r="C5475" t="str">
            <v>Un</v>
          </cell>
          <cell r="D5475">
            <v>764.4375</v>
          </cell>
          <cell r="E5475">
            <v>611.54999999999995</v>
          </cell>
          <cell r="F5475" t="str">
            <v xml:space="preserve">SEDUC </v>
          </cell>
        </row>
        <row r="5476">
          <cell r="A5476" t="str">
            <v/>
          </cell>
          <cell r="D5476">
            <v>0</v>
          </cell>
        </row>
        <row r="5477">
          <cell r="A5477" t="str">
            <v>33.09.054</v>
          </cell>
          <cell r="B5477" t="str">
            <v>FORNECIMENTO E INSTALAÇÃO DE KIT BANDEJA  DE EMENDA P/ 24 FIBRAS, REF. 35260306, FAB. FURUKAWA OU SIMILAR - NOVA SEDE VÁRZEA</v>
          </cell>
          <cell r="C5477" t="str">
            <v>Un</v>
          </cell>
          <cell r="D5477">
            <v>212.04999999999998</v>
          </cell>
          <cell r="E5477">
            <v>169.64</v>
          </cell>
          <cell r="F5477" t="str">
            <v xml:space="preserve">SEDUC </v>
          </cell>
        </row>
        <row r="5478">
          <cell r="A5478" t="str">
            <v/>
          </cell>
          <cell r="D5478">
            <v>0</v>
          </cell>
        </row>
        <row r="5479">
          <cell r="A5479" t="str">
            <v>33.09.055</v>
          </cell>
          <cell r="B5479" t="str">
            <v>FORNECIMENTO E INSTALAÇÃO DE PATCH PANEL DESCARREGADO 24 PORTAS COMPATIVEL C/ CONECTOR RJ-45 FEMEA, CAT. 06, PADRÃO CONF. T568A, LAR. PAD. 19", COM PARAF. E ARRUELAS, FAB. FURUKAWA OU SIMILAR - NOVA SEDE VÁRZEA</v>
          </cell>
          <cell r="C5479" t="str">
            <v>Un</v>
          </cell>
          <cell r="D5479">
            <v>393.23749999999995</v>
          </cell>
          <cell r="E5479">
            <v>314.58999999999997</v>
          </cell>
          <cell r="F5479" t="str">
            <v xml:space="preserve">SEDUC </v>
          </cell>
        </row>
        <row r="5480">
          <cell r="A5480" t="str">
            <v/>
          </cell>
          <cell r="D5480">
            <v>0</v>
          </cell>
        </row>
        <row r="5481">
          <cell r="A5481" t="str">
            <v>33.09.056</v>
          </cell>
          <cell r="B5481" t="str">
            <v>FORNECIMENTO E INSTALAÇÃO DE CAIXA DE PROTEÇÃO DE CONVERSORES FIBRA/UTP E DEMAIS MAT. NECESSÁRIOS  A SUA MONTAGEM, FAB. CEMAR OU SIMILAR - NOVA SEDE  VÁRZEA</v>
          </cell>
          <cell r="C5481" t="str">
            <v>m</v>
          </cell>
          <cell r="D5481">
            <v>545.54999999999995</v>
          </cell>
          <cell r="E5481">
            <v>436.44</v>
          </cell>
          <cell r="F5481" t="str">
            <v xml:space="preserve">SEDUC </v>
          </cell>
        </row>
        <row r="5482">
          <cell r="A5482" t="str">
            <v/>
          </cell>
          <cell r="D5482">
            <v>0</v>
          </cell>
        </row>
        <row r="5483">
          <cell r="A5483" t="str">
            <v>33.09.057</v>
          </cell>
          <cell r="B5483" t="str">
            <v>FORNECIMENTO E INSTALAÇÃO DE CX. DE BLOQUEIO ÓPTICO PLÁSTICA P/ CONEXÃO DE ATÉ 6 FIBRAS E DEMAIS MAT. NECESSÁRIOS A SUA INSTAÇÃO, CONF. ESPEC. TECNICA, REF. 31001282, FAB. FURUKAWA OU SIMILAR - NOVA SEDE VÁRZEA</v>
          </cell>
          <cell r="C5483" t="str">
            <v>Un</v>
          </cell>
          <cell r="D5483">
            <v>367.07500000000005</v>
          </cell>
          <cell r="E5483">
            <v>293.66000000000003</v>
          </cell>
          <cell r="F5483" t="str">
            <v>SEDUC</v>
          </cell>
        </row>
        <row r="5484">
          <cell r="A5484" t="str">
            <v/>
          </cell>
          <cell r="D5484">
            <v>0</v>
          </cell>
        </row>
        <row r="5485">
          <cell r="A5485" t="str">
            <v>33.09.058</v>
          </cell>
          <cell r="B5485" t="str">
            <v>FORNECIMENTO E INSTALAÇÃO DE EXTENSÕES ÓPTICAS MULTIMODO DUPLEX C/ 2 FIBRAS 50X125 (MICRÔMETROS ) DE 1,5M DE COMPRIMENTO CONECT. EM CONECTORES LC EM UMA DAS EXTREM., REF. 35260128, FAB. FURUKAWA OU SIMILAR - NOVA SEDE VÁRZEA</v>
          </cell>
          <cell r="C5485" t="str">
            <v>Un</v>
          </cell>
          <cell r="D5485">
            <v>257.5</v>
          </cell>
          <cell r="E5485">
            <v>206</v>
          </cell>
          <cell r="F5485" t="str">
            <v xml:space="preserve">SEDUC </v>
          </cell>
        </row>
        <row r="5486">
          <cell r="A5486" t="str">
            <v/>
          </cell>
          <cell r="D5486">
            <v>0</v>
          </cell>
        </row>
        <row r="5487">
          <cell r="A5487" t="str">
            <v>33.09.059</v>
          </cell>
          <cell r="B5487" t="str">
            <v>FORNECIMENTO E INSTALAÇÃO DE CORDÃO ÓPTICO MULTIMODO DUPLEX C/ 2 FIBRAS 50X125 (MICRÔMETROS ) DE 1,5M DE COMPRIMENTO CONECT. EM CONECTORES LC EM  CADA  EXTREM., REF. 33000058, FAB. FURUKAWA OU SIMILAR - NOVA SEDE VÁRZEA</v>
          </cell>
          <cell r="C5487" t="str">
            <v>Un</v>
          </cell>
          <cell r="D5487">
            <v>306.41250000000002</v>
          </cell>
          <cell r="E5487">
            <v>245.13</v>
          </cell>
          <cell r="F5487" t="str">
            <v xml:space="preserve">SEDUC </v>
          </cell>
        </row>
        <row r="5488">
          <cell r="A5488" t="str">
            <v/>
          </cell>
          <cell r="D5488">
            <v>0</v>
          </cell>
        </row>
        <row r="5489">
          <cell r="A5489" t="str">
            <v>33.10.001</v>
          </cell>
          <cell r="B5489" t="str">
            <v>FORNECIMENTO E INSTALAÇÃO DE PTO. DE LÓGICA, C/ ELETROCALHAS/PERFILADOS E  ACES., INCL.  ELETRO, ABRAÇ., ESP. ALUM.,FAB. MOPA OU SIM., CABO UTP4PARES/CAT.6, CONECTORES, FAB. FURUKAWA OU SIM., CONECTOR. E TESTE CONTINUID.. - NOVA SEDE  VÁRZEA</v>
          </cell>
          <cell r="C5489" t="str">
            <v>Un</v>
          </cell>
          <cell r="D5489">
            <v>306.66250000000002</v>
          </cell>
          <cell r="E5489">
            <v>245.33</v>
          </cell>
          <cell r="F5489" t="str">
            <v xml:space="preserve">SEDUC </v>
          </cell>
        </row>
        <row r="5490">
          <cell r="A5490" t="str">
            <v/>
          </cell>
          <cell r="D5490">
            <v>0</v>
          </cell>
        </row>
        <row r="5491">
          <cell r="A5491" t="str">
            <v>33.11.001</v>
          </cell>
          <cell r="B5491" t="str">
            <v>FORNECIMENTO E INSTALAÇÃO ESTAÇÃO TRATAM. ESGOTO EM FIBRA DE VIDRO P/ EFLUENTES SANITARIOS C/ CAP. P/ 2.000 CONTRIBUINTES, 75 L CONTRIB. PER-CAPITA, 150M³ CAP. DIÁRIA, 7,5M³ VAZÃO, CONTENDO 01 CX. AREIA, 02 REATORES, 01 FILTRO, 01 KIT, 01 TANQUE. - NOVA S</v>
          </cell>
          <cell r="C5491" t="str">
            <v>Un</v>
          </cell>
          <cell r="D5491">
            <v>396831.66250000003</v>
          </cell>
          <cell r="E5491">
            <v>317465.33</v>
          </cell>
          <cell r="F5491" t="str">
            <v>SEDUC</v>
          </cell>
        </row>
        <row r="5492">
          <cell r="A5492" t="str">
            <v/>
          </cell>
          <cell r="D5492">
            <v>0</v>
          </cell>
        </row>
        <row r="5493">
          <cell r="A5493" t="str">
            <v>33.12.001</v>
          </cell>
          <cell r="B5493" t="str">
            <v>FORNECIMENTO E INSTALAÇÃO DE QUADRO DE DISTRIBUIÇÃO (0,35 X  0,40) METALICO, TIPO SOBREPOR, COM BARRAMENTO PARA ATÉ 12 CIRCUITOS MONOPOLARES, CHAVE GERAL E PORTA - NOVA SEDE VÁRZEA</v>
          </cell>
          <cell r="C5493" t="str">
            <v>Un</v>
          </cell>
          <cell r="D5493">
            <v>240.91249999999999</v>
          </cell>
          <cell r="E5493">
            <v>192.73</v>
          </cell>
          <cell r="F5493" t="str">
            <v>SEDUC</v>
          </cell>
        </row>
        <row r="5494">
          <cell r="A5494" t="str">
            <v/>
          </cell>
          <cell r="D5494">
            <v>0</v>
          </cell>
        </row>
        <row r="5495">
          <cell r="A5495" t="str">
            <v>33.12.002</v>
          </cell>
          <cell r="B5495" t="str">
            <v>FORNECIMENTO E INSTALAÇÃO DE QUADRO DE DISTRIBUIÇÃO (0,35 X  0,40) METALICO, TIPO SOBREPOR, COM BARRAMENTO PARA ATÉ 16 CIRCUITOS MONOPOLARES, CHAVE GERAL E PORTA - NOVA SEDE VÁRZEA</v>
          </cell>
          <cell r="C5495" t="str">
            <v>Un</v>
          </cell>
          <cell r="D5495">
            <v>259.66249999999997</v>
          </cell>
          <cell r="E5495">
            <v>207.73</v>
          </cell>
          <cell r="F5495" t="str">
            <v>SEDUC</v>
          </cell>
        </row>
        <row r="5496">
          <cell r="A5496" t="str">
            <v/>
          </cell>
          <cell r="D5496">
            <v>0</v>
          </cell>
        </row>
        <row r="5497">
          <cell r="A5497" t="str">
            <v>33.12.003</v>
          </cell>
          <cell r="B5497" t="str">
            <v>FORNECIMENTO E INSTALAÇÃO DE QUADRO DE DISTRIBUIÇÃO (0,35 X  0,50) METALICO, TIPO SOBREPOR, COM BARRAMENTO PARA ATÉ 24 CIRCUITOS MONOPOLARES, CHAVE GERAL E PORTA - NOVA SEDE VÁRZEA</v>
          </cell>
          <cell r="C5497" t="str">
            <v>Un</v>
          </cell>
          <cell r="D5497">
            <v>299.66249999999997</v>
          </cell>
          <cell r="E5497">
            <v>239.73</v>
          </cell>
          <cell r="F5497" t="str">
            <v>SEDUC</v>
          </cell>
        </row>
        <row r="5498">
          <cell r="A5498" t="str">
            <v/>
          </cell>
          <cell r="D5498">
            <v>0</v>
          </cell>
        </row>
        <row r="5499">
          <cell r="A5499" t="str">
            <v>33.12.004</v>
          </cell>
          <cell r="B5499" t="str">
            <v>FORNECIMENTO E INSTALAÇÃO DE QUADRO DE DISTRIBUIÇÃO (0,35 X  0,55) METALICO, TIPO SOBREPOR, COM BARRAMENTO PARA ATÉ 32 CIRCUITOS MONOPOLARES, CHAVE GERAL E PORTA - NOVA SEDE VÁRZEA</v>
          </cell>
          <cell r="C5499" t="str">
            <v>Un</v>
          </cell>
          <cell r="D5499">
            <v>354.25</v>
          </cell>
          <cell r="E5499">
            <v>283.39999999999998</v>
          </cell>
          <cell r="F5499" t="str">
            <v>SEDUC</v>
          </cell>
        </row>
        <row r="5500">
          <cell r="A5500" t="str">
            <v/>
          </cell>
          <cell r="D5500">
            <v>0</v>
          </cell>
        </row>
        <row r="5501">
          <cell r="A5501" t="str">
            <v>33.12.005</v>
          </cell>
          <cell r="B5501" t="str">
            <v>FORNECIMENTO E INSTALAÇÃO DE QUADRO DE DISTRIBUIÇÃO (0,35 X  0,65) METALICO, TIPO SOBREPOR, COM BARRAMENTO PARA ATÉ 44 CIRCUITOS MONOPOLARES, CHAVE GERAL E PORTA - NOVA SEDE VÁRZEA</v>
          </cell>
          <cell r="C5501" t="str">
            <v>Un</v>
          </cell>
          <cell r="D5501">
            <v>415.5</v>
          </cell>
          <cell r="E5501">
            <v>332.4</v>
          </cell>
          <cell r="F5501" t="str">
            <v>SEDUC</v>
          </cell>
        </row>
        <row r="5502">
          <cell r="A5502" t="str">
            <v/>
          </cell>
          <cell r="D5502">
            <v>0</v>
          </cell>
        </row>
        <row r="5503">
          <cell r="A5503" t="str">
            <v>33.12.006</v>
          </cell>
          <cell r="B5503" t="str">
            <v>FORNECIMENTO E INSTALAÇÃO DE QUADRO DE DISTRIBUIÇÃO (0,50 X  1,00) METALICO, TIPO SOBREPOR, COM BARRAMENTO PARA ATÉ 70 CIRCUITOS MONOPOLARES, CHAVE GERAL E PORTA - NOVA SEDE VÁRZEA</v>
          </cell>
          <cell r="C5503" t="str">
            <v>Un</v>
          </cell>
          <cell r="D5503">
            <v>1195.5500000000002</v>
          </cell>
          <cell r="E5503">
            <v>956.44</v>
          </cell>
          <cell r="F5503" t="str">
            <v>SEDUC</v>
          </cell>
        </row>
        <row r="5504">
          <cell r="A5504" t="str">
            <v/>
          </cell>
          <cell r="D5504">
            <v>0</v>
          </cell>
        </row>
        <row r="5505">
          <cell r="A5505" t="str">
            <v>33.13.001</v>
          </cell>
          <cell r="B5505" t="str">
            <v xml:space="preserve">FORNECIMENTO E INSTALAÇÃO DE PISO ELEVADO DESMONTÁVEL ( 60 CM DE ALTURA) REVESTIMENTO PAVIFLEX DE 2MM - METALICO - NOVA SEDE VÁRZEA </v>
          </cell>
          <cell r="C5505" t="str">
            <v>m2</v>
          </cell>
          <cell r="D5505">
            <v>333.125</v>
          </cell>
          <cell r="E5505">
            <v>266.5</v>
          </cell>
          <cell r="F5505" t="str">
            <v xml:space="preserve">SEDUC </v>
          </cell>
        </row>
        <row r="5506">
          <cell r="A5506" t="str">
            <v/>
          </cell>
          <cell r="D5506">
            <v>0</v>
          </cell>
        </row>
        <row r="5507">
          <cell r="A5507" t="str">
            <v>33.13.002</v>
          </cell>
          <cell r="B5507" t="str">
            <v xml:space="preserve">FORNECIMENTO E INSTALAÇÃO DE PISO ELEVADO DESMONTÁVEL ( 60 CM DE ALTURA), REVESTIDO EM PAVIFLEX DE 2MM - MADEIRA - NOVA SEDE VÁRZEA </v>
          </cell>
          <cell r="C5507" t="str">
            <v>m2</v>
          </cell>
          <cell r="D5507">
            <v>276.25</v>
          </cell>
          <cell r="E5507">
            <v>221</v>
          </cell>
          <cell r="F5507" t="str">
            <v xml:space="preserve">SEDUC </v>
          </cell>
        </row>
        <row r="5508">
          <cell r="A5508" t="str">
            <v/>
          </cell>
          <cell r="D5508">
            <v>0</v>
          </cell>
        </row>
        <row r="5509">
          <cell r="A5509" t="str">
            <v>33.14.001</v>
          </cell>
          <cell r="B5509" t="str">
            <v>FORNECIMENTO E INSTALAÇÃO DE CARPETE AGULHADO, COM 7MM DE ESPESSURA, PARA REVESTIMENTO DE PISO ELEVADO - NOVA SEDE VÁRZEA</v>
          </cell>
          <cell r="C5509" t="str">
            <v>m2</v>
          </cell>
          <cell r="D5509">
            <v>87.5</v>
          </cell>
          <cell r="E5509">
            <v>70</v>
          </cell>
          <cell r="F5509" t="str">
            <v xml:space="preserve">SEDUC </v>
          </cell>
        </row>
        <row r="5510">
          <cell r="A5510" t="str">
            <v/>
          </cell>
          <cell r="D5510">
            <v>0</v>
          </cell>
        </row>
        <row r="5511">
          <cell r="A5511" t="str">
            <v>33.15.001</v>
          </cell>
          <cell r="B5511" t="str">
            <v xml:space="preserve">FORNECIMENTO E INSTALAÇÃO DE PISO DE MARMORE BRANCO COM ACABAMENTO PADRÃO , 2CM DE ESPESSURA, NÃO INCLUSO REGULARIZAÇÃO DA BASE - NOVA SEDE VÁRZEA </v>
          </cell>
          <cell r="C5511" t="str">
            <v>m2</v>
          </cell>
          <cell r="D5511">
            <v>201.66250000000002</v>
          </cell>
          <cell r="E5511">
            <v>161.33000000000001</v>
          </cell>
          <cell r="F5511" t="str">
            <v>SEDUC</v>
          </cell>
        </row>
        <row r="5512">
          <cell r="A5512" t="str">
            <v/>
          </cell>
          <cell r="D5512">
            <v>0</v>
          </cell>
        </row>
        <row r="5513">
          <cell r="A5513" t="str">
            <v>33.16.001</v>
          </cell>
          <cell r="B5513" t="str">
            <v xml:space="preserve">RETIRADA DE TOMADAS ( SOBREPOR / EMBUTIR), INTERRUPTORES ( SOBREPOR / EMBUTIR ), PONTOS DE LÓGICA - NOVA SEDE VÁRZEA </v>
          </cell>
          <cell r="C5513" t="str">
            <v>Un</v>
          </cell>
          <cell r="D5513">
            <v>6.1750000000000007</v>
          </cell>
          <cell r="E5513">
            <v>4.9400000000000004</v>
          </cell>
          <cell r="F5513" t="str">
            <v xml:space="preserve">SEDUC </v>
          </cell>
        </row>
        <row r="5514">
          <cell r="A5514" t="str">
            <v/>
          </cell>
          <cell r="D5514">
            <v>0</v>
          </cell>
        </row>
        <row r="5515">
          <cell r="A5515" t="str">
            <v>33.16.002</v>
          </cell>
          <cell r="B5515" t="str">
            <v>RETIRADA QUADROS ELÉTRICOS ( SOBREPOR / EMBUTIR ), INCLUSO DISJUNTORES - NOVA SEDE VÁRZEA</v>
          </cell>
          <cell r="C5515" t="str">
            <v>Un</v>
          </cell>
          <cell r="D5515">
            <v>15.824999999999999</v>
          </cell>
          <cell r="E5515">
            <v>12.66</v>
          </cell>
          <cell r="F5515" t="str">
            <v xml:space="preserve">SEDUC </v>
          </cell>
        </row>
        <row r="5516">
          <cell r="A5516" t="str">
            <v/>
          </cell>
          <cell r="D5516">
            <v>0</v>
          </cell>
        </row>
        <row r="5517">
          <cell r="A5517" t="str">
            <v>33.17.001</v>
          </cell>
          <cell r="B5517" t="str">
            <v>REFORMA E ADEQUAÇÃO DAS SUBESTAÇÕES ABRIG. 1/2/3, RECINTO DE MEDIÇÃO / PROTEÇÃO E UNIDADE DE GERAÇÃO  400 KVA, INCLUSO MATERIAL E MÃO DE OBRA - NOVA SEDE VÁRZEA</v>
          </cell>
          <cell r="C5517" t="str">
            <v>Un</v>
          </cell>
          <cell r="D5517">
            <v>757428.75</v>
          </cell>
          <cell r="E5517">
            <v>605943</v>
          </cell>
          <cell r="F5517" t="str">
            <v xml:space="preserve">SEDUC </v>
          </cell>
        </row>
        <row r="5518">
          <cell r="A5518" t="str">
            <v/>
          </cell>
          <cell r="D5518">
            <v>0</v>
          </cell>
        </row>
        <row r="5519">
          <cell r="A5519" t="str">
            <v>33.18.001</v>
          </cell>
          <cell r="B5519" t="str">
            <v>FORNECIMENTO E INSTALAÇÃO DE PLACA DE PORTA DE 0,40X0,12, UMA , FACE, ESTRUTURADA EM PVC COM ADESIVO CAST. IMPRESSO - NOVA SEDE VÁRZEA</v>
          </cell>
          <cell r="C5519" t="str">
            <v>Un</v>
          </cell>
          <cell r="D5519">
            <v>57.737499999999997</v>
          </cell>
          <cell r="E5519">
            <v>46.19</v>
          </cell>
          <cell r="F5519" t="str">
            <v>SEDUC</v>
          </cell>
        </row>
        <row r="5520">
          <cell r="A5520" t="str">
            <v/>
          </cell>
          <cell r="D5520">
            <v>0</v>
          </cell>
        </row>
        <row r="5521">
          <cell r="A5521" t="str">
            <v>33.18.002</v>
          </cell>
          <cell r="B5521" t="str">
            <v xml:space="preserve"> FORNECIMENTO E INSTALAÇÃO DE PLACA DE BLOCO DE 0,40X0,30, UMA , FACE, ESTRUTURADA EM PVC COM ADESIVO CAST. IMPRESSO - NOVA SEDE VÁRZEA</v>
          </cell>
          <cell r="C5521" t="str">
            <v>Un</v>
          </cell>
          <cell r="D5521">
            <v>151.77500000000001</v>
          </cell>
          <cell r="E5521">
            <v>121.42</v>
          </cell>
          <cell r="F5521" t="str">
            <v>SEDUC</v>
          </cell>
        </row>
        <row r="5522">
          <cell r="A5522" t="str">
            <v/>
          </cell>
          <cell r="D5522">
            <v>0</v>
          </cell>
        </row>
        <row r="5523">
          <cell r="A5523" t="str">
            <v>33.18.003</v>
          </cell>
          <cell r="B5523" t="str">
            <v>FORNECIMENTO E INSTALAÇÃO DE PLACA AÉREA DE 0,60X0,35 COM NYLON, DUAS FACES, ESTRUTURADA EM PVC COM ADESIVO CAST. IMPRESSO - NOVA SEDE VÁRZEA</v>
          </cell>
          <cell r="C5523" t="str">
            <v>Un</v>
          </cell>
          <cell r="D5523">
            <v>116.8</v>
          </cell>
          <cell r="E5523">
            <v>93.44</v>
          </cell>
          <cell r="F5523" t="str">
            <v>SEDUC</v>
          </cell>
        </row>
        <row r="5524">
          <cell r="A5524" t="str">
            <v/>
          </cell>
          <cell r="D5524">
            <v>0</v>
          </cell>
        </row>
        <row r="5525">
          <cell r="A5525" t="str">
            <v>33.18.004</v>
          </cell>
          <cell r="B5525" t="str">
            <v>FORNECIMENTO E INSTALAÇÃO DE PLACAS DIVERSAS 0,21X0,27, UMA , FACE, ESTRUTURADA EM PVC COM ADESIVO CAST. IMPRESSO - NOVA SEDE VÁRZEA</v>
          </cell>
          <cell r="C5525" t="str">
            <v>Un</v>
          </cell>
          <cell r="D5525">
            <v>58.912500000000001</v>
          </cell>
          <cell r="E5525">
            <v>47.13</v>
          </cell>
          <cell r="F5525" t="str">
            <v xml:space="preserve">SEDUC </v>
          </cell>
        </row>
        <row r="5526">
          <cell r="A5526" t="str">
            <v/>
          </cell>
          <cell r="D5526">
            <v>0</v>
          </cell>
        </row>
        <row r="5527">
          <cell r="A5527" t="str">
            <v>33.18.005</v>
          </cell>
          <cell r="B5527" t="str">
            <v>FORNECIMENTO E INSTALAÇÃO COM 02 POSTES REDONDOS DE TOTEM DE 1,20X2,40, DUAS FACES, ESTRUTURADA EM CHAPA DE AÇO COM ADESIVO CAST. IMPRESSO - NOVA SEDE VÁRZEA</v>
          </cell>
          <cell r="C5527" t="str">
            <v>Un</v>
          </cell>
          <cell r="D5527">
            <v>9145.8374999999996</v>
          </cell>
          <cell r="E5527">
            <v>7316.67</v>
          </cell>
          <cell r="F5527" t="str">
            <v>SEDUC</v>
          </cell>
        </row>
        <row r="5528">
          <cell r="A5528" t="str">
            <v/>
          </cell>
          <cell r="D5528">
            <v>0</v>
          </cell>
        </row>
        <row r="5529">
          <cell r="A5529" t="str">
            <v>33.18.006</v>
          </cell>
          <cell r="B5529" t="str">
            <v>FORNECIMENTO E INSTALAÇÃO,  COM DOIS POSTES REDONDOS , DE PAINEL MAPA DE 3,00X1,00, ESTRUTURADA EM CHAPA DE AÇO COM ADESIVO CAST. IMPRESSO - NOVA SEDE VÁRZEA</v>
          </cell>
          <cell r="C5529" t="str">
            <v>Un</v>
          </cell>
          <cell r="D5529">
            <v>4416.6625000000004</v>
          </cell>
          <cell r="E5529">
            <v>3533.33</v>
          </cell>
          <cell r="F5529" t="str">
            <v>SEDUC</v>
          </cell>
        </row>
        <row r="5530">
          <cell r="A5530" t="str">
            <v/>
          </cell>
          <cell r="D5530">
            <v>0</v>
          </cell>
        </row>
        <row r="5531">
          <cell r="A5531" t="str">
            <v>33.18.007</v>
          </cell>
          <cell r="B5531" t="str">
            <v>FORNECIMENTO E INSTALAÇÃO DE PÓRTICO DE ENTRADA DE 10,00X3,00, EM ESTRUTURA PRÓPRIA COM CANTONEIRA E BARRA , LONA IMPRESSA - NOVA SEDE VÁRZEA</v>
          </cell>
          <cell r="C5531" t="str">
            <v>Un</v>
          </cell>
          <cell r="D5531">
            <v>32817.600000000006</v>
          </cell>
          <cell r="E5531">
            <v>26254.080000000002</v>
          </cell>
          <cell r="F5531" t="str">
            <v>SEDUC</v>
          </cell>
        </row>
        <row r="5532">
          <cell r="A5532" t="str">
            <v/>
          </cell>
          <cell r="D5532">
            <v>0</v>
          </cell>
        </row>
        <row r="5533">
          <cell r="A5533" t="str">
            <v>33.18.008</v>
          </cell>
          <cell r="B5533" t="str">
            <v>FORNECIMENTO E INSTALAÇÃO DE PAINEL EXTERNO  DE QUADRA DE 3,26X2,34, UMA FACE, EM ESTRUTURA DE TUBO 30X30 E 30X20 PARA ESTIRAMENTO DE LONA IMPRESSA - NOVA SEDE VÁRZEA</v>
          </cell>
          <cell r="C5533" t="str">
            <v>Un</v>
          </cell>
          <cell r="D5533">
            <v>1525</v>
          </cell>
          <cell r="E5533">
            <v>1220</v>
          </cell>
          <cell r="F5533" t="str">
            <v>SEDUC</v>
          </cell>
        </row>
        <row r="5534">
          <cell r="A5534" t="str">
            <v/>
          </cell>
          <cell r="D5534">
            <v>0</v>
          </cell>
        </row>
        <row r="5535">
          <cell r="A5535" t="str">
            <v>33.18.009</v>
          </cell>
          <cell r="B5535" t="str">
            <v xml:space="preserve"> FORNECIMENTO E INSTALAÇÃO DE PAINEL INTERNO   DE QUADRA DE 3,41X2,89, UMA FACE, EM ESTRUTURA DE TUBO 30X30 E 30X20 PARA ESTIRAMENTO DE LONA IMPRESSA - NOVA SEDE VÁRZEA</v>
          </cell>
          <cell r="C5535" t="str">
            <v>Un</v>
          </cell>
          <cell r="D5535">
            <v>1545.8375000000001</v>
          </cell>
          <cell r="E5535">
            <v>1236.67</v>
          </cell>
          <cell r="F5535" t="str">
            <v>SEDUC</v>
          </cell>
        </row>
        <row r="5536">
          <cell r="A5536" t="str">
            <v/>
          </cell>
          <cell r="D5536">
            <v>0</v>
          </cell>
        </row>
        <row r="5537">
          <cell r="A5537" t="str">
            <v>33.18.010</v>
          </cell>
          <cell r="B5537" t="str">
            <v xml:space="preserve"> FORNECIMENTO E INSTALAÇÃO DE PAINEL DO MURO EXTERNO  DE 5,61X2,10, UMA FACE, EM ESTRUTURA DE TUBO 30X30 E 30X20 PARA ESTIRAMENTO DE LONA IMPRESSA - NOVA SEDE VÁRZEA</v>
          </cell>
          <cell r="C5537" t="str">
            <v>Un</v>
          </cell>
          <cell r="D5537">
            <v>1735.4124999999999</v>
          </cell>
          <cell r="E5537">
            <v>1388.33</v>
          </cell>
          <cell r="F5537" t="str">
            <v>SEDUC</v>
          </cell>
        </row>
        <row r="5538">
          <cell r="A5538" t="str">
            <v/>
          </cell>
          <cell r="D5538">
            <v>0</v>
          </cell>
        </row>
        <row r="5539">
          <cell r="A5539" t="str">
            <v>33.18.011</v>
          </cell>
          <cell r="B5539" t="str">
            <v>FORNECIMENTO E INSTALAÇÃO DE PAINEL POSTE EXTERNO - ENTRADA FUNCIONARIOS DE 2,00X4,00, UMA FACE, EM ESTRUTURA DE TUBO 30X30 E 30X20 PARA ESTIRAMENTO DE LONA IMPRESSA - NOVA SEDE VÁRZEA</v>
          </cell>
          <cell r="C5539" t="str">
            <v>Un</v>
          </cell>
          <cell r="D5539">
            <v>1797.9124999999999</v>
          </cell>
          <cell r="E5539">
            <v>1438.33</v>
          </cell>
          <cell r="F5539" t="str">
            <v>SEDUC</v>
          </cell>
        </row>
        <row r="5540">
          <cell r="A5540" t="str">
            <v/>
          </cell>
          <cell r="D5540">
            <v>0</v>
          </cell>
        </row>
        <row r="5541">
          <cell r="A5541" t="str">
            <v>33.18.012</v>
          </cell>
          <cell r="B5541" t="str">
            <v>FORNECIMENTO E INSTALAÇÃO DE ADESIVO DA RECEPÇÃO DE 3,83X0,26 APLICADO NA PAREDE - NOVA SEDE VÁRZEA</v>
          </cell>
          <cell r="C5541" t="str">
            <v>Un</v>
          </cell>
          <cell r="D5541">
            <v>1562.7125000000001</v>
          </cell>
          <cell r="E5541">
            <v>1250.17</v>
          </cell>
          <cell r="F5541" t="str">
            <v>SEDUC</v>
          </cell>
        </row>
        <row r="5542">
          <cell r="A5542" t="str">
            <v/>
          </cell>
          <cell r="D5542">
            <v>0</v>
          </cell>
        </row>
        <row r="5543">
          <cell r="A5543" t="str">
            <v>33.18.013</v>
          </cell>
          <cell r="B5543" t="str">
            <v>FORNECIMENTO E INSTALAÇÃO DE ADESIVO DA RECEPÇÃO DE 21,48X1,03, COM BLACKOUT,  APLICADO NO REVESTIMENTO - NOVA SEDE VÁRZEA</v>
          </cell>
          <cell r="C5543" t="str">
            <v>Un</v>
          </cell>
          <cell r="D5543">
            <v>3108.5374999999999</v>
          </cell>
          <cell r="E5543">
            <v>2486.83</v>
          </cell>
          <cell r="F5543" t="str">
            <v>SEDUC</v>
          </cell>
        </row>
        <row r="5544">
          <cell r="A5544" t="str">
            <v/>
          </cell>
          <cell r="D5544">
            <v>0</v>
          </cell>
        </row>
        <row r="5545">
          <cell r="A5545" t="str">
            <v>33.18.014</v>
          </cell>
          <cell r="B5545" t="str">
            <v>FORNECIMENTO E INSTALAÇÃO DE ADESIVO DA RECEPÇÃO DE 3,87X2,41 APLICADO NA PAREDE - NOVA SEDE VÁRZEA</v>
          </cell>
          <cell r="C5545" t="str">
            <v>Un</v>
          </cell>
          <cell r="D5545">
            <v>1883.5374999999999</v>
          </cell>
          <cell r="E5545">
            <v>1506.83</v>
          </cell>
          <cell r="F5545" t="str">
            <v>SEDUC</v>
          </cell>
        </row>
        <row r="5546">
          <cell r="A5546" t="str">
            <v/>
          </cell>
          <cell r="D5546">
            <v>0</v>
          </cell>
        </row>
        <row r="5547">
          <cell r="A5547" t="str">
            <v>34.00.000</v>
          </cell>
          <cell r="B5547" t="str">
            <v>QUILOMBOLA</v>
          </cell>
          <cell r="D5547">
            <v>0</v>
          </cell>
        </row>
        <row r="5548">
          <cell r="A5548" t="str">
            <v/>
          </cell>
          <cell r="D5548">
            <v>0</v>
          </cell>
        </row>
        <row r="5549">
          <cell r="A5549" t="str">
            <v>34.01.001</v>
          </cell>
          <cell r="B5549" t="str">
            <v xml:space="preserve"> BARRACÃO PARA ESCRITÓRIO DE OBRA PORTE PEQUENO S=25,41 m2 - SERVIÇOS PRELIMINÁRES/PROVISÓRIOS (Escola Conceição das Creoulas).</v>
          </cell>
          <cell r="C5549" t="str">
            <v>Un</v>
          </cell>
          <cell r="D5549">
            <v>6540.85</v>
          </cell>
          <cell r="E5549">
            <v>5232.68</v>
          </cell>
          <cell r="F5549" t="str">
            <v>SEE</v>
          </cell>
        </row>
        <row r="5550">
          <cell r="A5550" t="str">
            <v/>
          </cell>
          <cell r="D5550">
            <v>0</v>
          </cell>
        </row>
        <row r="5551">
          <cell r="A5551" t="str">
            <v>34.01.002</v>
          </cell>
          <cell r="B5551" t="str">
            <v>TAPUME EM CHAPA COMPENSADA ESPESSURA = 10mm, NA ÁREA DE 60x50m - SERVIÇOS PRELIMINÁRES/PROVISÓRIOS (Escola Conceição das Creoulas).</v>
          </cell>
          <cell r="C5551" t="str">
            <v>m2</v>
          </cell>
          <cell r="D5551">
            <v>36.637499999999996</v>
          </cell>
          <cell r="E5551">
            <v>29.31</v>
          </cell>
          <cell r="F5551" t="str">
            <v>SEE</v>
          </cell>
        </row>
        <row r="5552">
          <cell r="A5552" t="str">
            <v/>
          </cell>
          <cell r="D5552">
            <v>0</v>
          </cell>
        </row>
        <row r="5553">
          <cell r="A5553" t="str">
            <v>34.01.003</v>
          </cell>
          <cell r="B5553" t="str">
            <v>PLACA DE OBRA EM CHAPA ZINCADA, INSTALADA - SERVIÇOS PRELIMINÁRES/PROVISÓRIOS (Escola Conceição das Creoulas).</v>
          </cell>
          <cell r="C5553" t="str">
            <v>m2</v>
          </cell>
          <cell r="D5553">
            <v>150</v>
          </cell>
          <cell r="E5553">
            <v>120</v>
          </cell>
          <cell r="F5553" t="str">
            <v>SEE</v>
          </cell>
        </row>
        <row r="5554">
          <cell r="A5554" t="str">
            <v/>
          </cell>
          <cell r="D5554">
            <v>0</v>
          </cell>
        </row>
        <row r="5555">
          <cell r="A5555" t="str">
            <v>34.01.004</v>
          </cell>
          <cell r="B5555" t="str">
            <v xml:space="preserve"> LOCAÇÃO DE CONSTRUÇÃO DE EDIFICAÇÃO COM GABARITO DE MADEIRA - SERVIÇOS PRELIMINÁRES/PROVISÓRIOS (Escola Conceição das Creoulas).</v>
          </cell>
          <cell r="C5555" t="str">
            <v>m2</v>
          </cell>
          <cell r="D5555">
            <v>3.4624999999999999</v>
          </cell>
          <cell r="E5555">
            <v>2.77</v>
          </cell>
          <cell r="F5555" t="str">
            <v>SEE</v>
          </cell>
        </row>
        <row r="5556">
          <cell r="A5556" t="str">
            <v/>
          </cell>
          <cell r="D5556">
            <v>0</v>
          </cell>
        </row>
        <row r="5557">
          <cell r="A5557" t="str">
            <v>34.02.001</v>
          </cell>
          <cell r="B5557" t="str">
            <v>ESCAVAÇÃO MANUAL, PARA BALDRAMES E SAPATAS, EM MATERIAL DE 1ª CATEGORIA, PROFUNDIDADE ATÉ 1,50m - MOVIMENTAÇÃO DE TERRAS/MANUAL (Escola Conceição das Creoulas).</v>
          </cell>
          <cell r="C5557" t="str">
            <v>m3</v>
          </cell>
          <cell r="D5557">
            <v>13.412500000000001</v>
          </cell>
          <cell r="E5557">
            <v>10.73</v>
          </cell>
          <cell r="F5557" t="str">
            <v>SEE</v>
          </cell>
        </row>
        <row r="5558">
          <cell r="A5558" t="str">
            <v/>
          </cell>
          <cell r="D5558">
            <v>0</v>
          </cell>
        </row>
        <row r="5559">
          <cell r="A5559" t="str">
            <v>34.02.002</v>
          </cell>
          <cell r="B5559" t="str">
            <v>APILOAMENTO MANUAL DE FUNDO DE VALA - MOVIMENTAÇÃO DE TERRAS/MANUAL (Escola Conceição das Creoulas).</v>
          </cell>
          <cell r="C5559" t="str">
            <v>m3</v>
          </cell>
          <cell r="D5559">
            <v>15.237499999999999</v>
          </cell>
          <cell r="E5559">
            <v>12.19</v>
          </cell>
          <cell r="F5559" t="str">
            <v>SEE</v>
          </cell>
        </row>
        <row r="5560">
          <cell r="A5560" t="str">
            <v/>
          </cell>
          <cell r="D5560">
            <v>0</v>
          </cell>
        </row>
        <row r="5561">
          <cell r="A5561" t="str">
            <v>34.02.003</v>
          </cell>
          <cell r="B5561" t="str">
            <v>REATERRO MANUAL DE VALAS, COM COMPACTAÇÃO UTILIZANDO SÊPO, SEM CONTROLE DO GRAU DE COMPACTAÇÃO - MOVIMENTAÇÃO DE TERRAS/MANUAL (Escola Conceição das Creoulas).</v>
          </cell>
          <cell r="C5561" t="str">
            <v>m3</v>
          </cell>
          <cell r="D5561">
            <v>18.287500000000001</v>
          </cell>
          <cell r="E5561">
            <v>14.63</v>
          </cell>
          <cell r="F5561" t="str">
            <v>SEE</v>
          </cell>
        </row>
        <row r="5562">
          <cell r="A5562" t="str">
            <v/>
          </cell>
          <cell r="D5562">
            <v>0</v>
          </cell>
        </row>
        <row r="5563">
          <cell r="A5563" t="str">
            <v>34.02.004</v>
          </cell>
          <cell r="B5563" t="str">
            <v>ATERRO INTERNO COM APILOAMENTO COM TRANSPORTE EM CARRINHO DE MÃO - MOVIMENTAÇÃO DE TERRAS/MANUAL (Escola Conceição das Creoulas).</v>
          </cell>
          <cell r="C5563" t="str">
            <v>m3</v>
          </cell>
          <cell r="D5563">
            <v>28.025000000000002</v>
          </cell>
          <cell r="E5563">
            <v>22.42</v>
          </cell>
          <cell r="F5563" t="str">
            <v>SEE</v>
          </cell>
        </row>
        <row r="5564">
          <cell r="A5564" t="str">
            <v/>
          </cell>
          <cell r="D5564">
            <v>0</v>
          </cell>
        </row>
        <row r="5565">
          <cell r="A5565" t="str">
            <v>34.03.001</v>
          </cell>
          <cell r="B5565" t="str">
            <v>CONCRETO SIMPLES, CONTROLE TIPO B, FABRICADO NA OBRA, FCK 20MPa - INFRA-ESTRUTURA / SAPATAS E CINTAS (Escola Conceição das Creoulas).</v>
          </cell>
          <cell r="C5565" t="str">
            <v>m3</v>
          </cell>
          <cell r="D5565">
            <v>371.22500000000002</v>
          </cell>
          <cell r="E5565">
            <v>296.98</v>
          </cell>
          <cell r="F5565" t="str">
            <v>SEE</v>
          </cell>
        </row>
        <row r="5566">
          <cell r="A5566" t="str">
            <v/>
          </cell>
          <cell r="D5566">
            <v>0</v>
          </cell>
        </row>
        <row r="5567">
          <cell r="A5567" t="str">
            <v>34.03.002</v>
          </cell>
          <cell r="B5567" t="str">
            <v>FORMA PLANA PARA ESTRUTURAS, EM TÁBUAS DE MADEIRA MISTA, 05 USOS - INFRA-ESTRUTURA / SAPATAS E CINTAS (Escola Conceição das Creoulas).</v>
          </cell>
          <cell r="C5567" t="str">
            <v>m2</v>
          </cell>
          <cell r="D5567">
            <v>40.274999999999999</v>
          </cell>
          <cell r="E5567">
            <v>32.22</v>
          </cell>
          <cell r="F5567" t="str">
            <v>SEE</v>
          </cell>
        </row>
        <row r="5568">
          <cell r="A5568" t="str">
            <v/>
          </cell>
          <cell r="D5568">
            <v>0</v>
          </cell>
        </row>
        <row r="5569">
          <cell r="A5569" t="str">
            <v>34.03.003</v>
          </cell>
          <cell r="B5569" t="str">
            <v xml:space="preserve"> AÇO CA - 50 DIÂM 6,3 A 12,5mm, PARA ESTRUTURA E FUNDAÇÕES - INFRA-ESTRUTURA / SAPATAS E CINTAS (Escola Conceição das Creoulas).</v>
          </cell>
          <cell r="C5569" t="str">
            <v>Kg</v>
          </cell>
          <cell r="D5569">
            <v>6.5625</v>
          </cell>
          <cell r="E5569">
            <v>5.25</v>
          </cell>
          <cell r="F5569" t="str">
            <v>SEE</v>
          </cell>
        </row>
        <row r="5570">
          <cell r="A5570" t="str">
            <v/>
          </cell>
          <cell r="D5570">
            <v>0</v>
          </cell>
        </row>
        <row r="5571">
          <cell r="A5571" t="str">
            <v>34.04.001</v>
          </cell>
          <cell r="B5571" t="str">
            <v>CONCRETO SIMPLES, CONTROLE TIPO B, FABRICADO NA OBRA, FCK 20MPa - SUPER-ESTRUTURA / CONCRETO (Escola Conceição das Creoulas).</v>
          </cell>
          <cell r="C5571" t="str">
            <v>m3</v>
          </cell>
          <cell r="D5571">
            <v>407.96249999999998</v>
          </cell>
          <cell r="E5571">
            <v>326.37</v>
          </cell>
          <cell r="F5571" t="str">
            <v>SEE</v>
          </cell>
        </row>
        <row r="5572">
          <cell r="A5572" t="str">
            <v/>
          </cell>
          <cell r="D5572">
            <v>0</v>
          </cell>
        </row>
        <row r="5573">
          <cell r="A5573" t="str">
            <v>34.04.002</v>
          </cell>
          <cell r="B5573" t="str">
            <v>FORMA PLANA PARA ESTRUTURAS, EM TÁBUAS DE MADEIRA MISTA, 03 USOS - SUPER-ESTRUTURA / CONCRETO (Escola Conceição das Creoulas).</v>
          </cell>
          <cell r="C5573" t="str">
            <v>m2</v>
          </cell>
          <cell r="D5573">
            <v>55.300000000000004</v>
          </cell>
          <cell r="E5573">
            <v>44.24</v>
          </cell>
          <cell r="F5573" t="str">
            <v>SEE</v>
          </cell>
        </row>
        <row r="5574">
          <cell r="A5574" t="str">
            <v/>
          </cell>
          <cell r="D5574">
            <v>0</v>
          </cell>
        </row>
        <row r="5575">
          <cell r="A5575" t="str">
            <v>34.04.004</v>
          </cell>
          <cell r="B5575" t="str">
            <v>AÇO CA - 50 DIÂM 6,3 A 12,5mm, PARA ESTRUTURAS E FUNDAÇÕES - SUPER-ESTRUTURA / CONCRETO (Escola Conceição das Creoulas).</v>
          </cell>
          <cell r="C5575" t="str">
            <v>Kg</v>
          </cell>
          <cell r="D5575">
            <v>6.7125000000000004</v>
          </cell>
          <cell r="E5575">
            <v>5.37</v>
          </cell>
          <cell r="F5575" t="str">
            <v>SEE</v>
          </cell>
        </row>
        <row r="5576">
          <cell r="A5576" t="str">
            <v/>
          </cell>
          <cell r="D5576">
            <v>0</v>
          </cell>
        </row>
        <row r="5577">
          <cell r="A5577" t="str">
            <v>34.04.005</v>
          </cell>
          <cell r="B5577" t="str">
            <v>LAJE PRÉ-MOLDADA PARA FORRO, VÃO ACIMA DE 3,5m, INCLUSIVE CAPEAMENTO E ESCORAMENTO - SUPER-ESTRUTURA / CONCRETO (Escola Conceição das Creoulas).</v>
          </cell>
          <cell r="C5577" t="str">
            <v>m2</v>
          </cell>
          <cell r="D5577">
            <v>74.287499999999994</v>
          </cell>
          <cell r="E5577">
            <v>59.43</v>
          </cell>
          <cell r="F5577" t="str">
            <v>SEE</v>
          </cell>
        </row>
        <row r="5578">
          <cell r="A5578" t="str">
            <v/>
          </cell>
          <cell r="D5578">
            <v>0</v>
          </cell>
        </row>
        <row r="5579">
          <cell r="A5579" t="str">
            <v>34.05.001</v>
          </cell>
          <cell r="B5579" t="str">
            <v xml:space="preserve"> TUBO PVC RÍGIDO SOLDÁVEL MARROM P/ ÁGUA, D = 50mm (1 1/2") - INSTALAÇÕES HIDRO-SANITÁRIAS / TUBO PVC SOLDÁVEL PARA ÁGUA POTÁVEL (Escola Conceição das Creoulas).</v>
          </cell>
          <cell r="C5579" t="str">
            <v>m</v>
          </cell>
          <cell r="D5579">
            <v>11.525</v>
          </cell>
          <cell r="E5579">
            <v>9.2200000000000006</v>
          </cell>
          <cell r="F5579" t="str">
            <v>SEE</v>
          </cell>
        </row>
        <row r="5580">
          <cell r="A5580" t="str">
            <v/>
          </cell>
          <cell r="D5580">
            <v>0</v>
          </cell>
        </row>
        <row r="5581">
          <cell r="A5581" t="str">
            <v>34.05.002</v>
          </cell>
          <cell r="B5581" t="str">
            <v xml:space="preserve"> TUBO PVC RÍGIDO SOLDÁVEL MARROM P/ ÁGUA, D = 40mm (1 1/4S") - INSTALAÇÕES HIDRO-SANITÁRIAS / TUBO PVC SOLDÁVEL PARA ÁGUA POTÁVEL (Escola Conceição das Creoulas).</v>
          </cell>
          <cell r="C5581" t="str">
            <v>m</v>
          </cell>
          <cell r="D5581">
            <v>9.7624999999999993</v>
          </cell>
          <cell r="E5581">
            <v>7.81</v>
          </cell>
          <cell r="F5581" t="str">
            <v>SEE</v>
          </cell>
        </row>
        <row r="5582">
          <cell r="A5582" t="str">
            <v/>
          </cell>
          <cell r="D5582">
            <v>0</v>
          </cell>
        </row>
        <row r="5583">
          <cell r="A5583" t="str">
            <v>34.05.003</v>
          </cell>
          <cell r="B5583" t="str">
            <v xml:space="preserve"> TUBO PVC RÍGIDO SOLDÁVEL MARROM P/ ÁGUA, D = 32mm (1") - INSTALAÇÕES HIDRO-SANITÁRIAS / TUBO PVC SOLDÁVEL PARA ÁGUA POTÁVEL (Escola Conceição das Creoulas).</v>
          </cell>
          <cell r="C5583" t="str">
            <v>m</v>
          </cell>
          <cell r="D5583">
            <v>6.9249999999999998</v>
          </cell>
          <cell r="E5583">
            <v>5.54</v>
          </cell>
          <cell r="F5583" t="str">
            <v>SEE</v>
          </cell>
        </row>
        <row r="5584">
          <cell r="A5584" t="str">
            <v/>
          </cell>
          <cell r="D5584">
            <v>0</v>
          </cell>
        </row>
        <row r="5585">
          <cell r="A5585" t="str">
            <v>34.05.004</v>
          </cell>
          <cell r="B5585" t="str">
            <v xml:space="preserve"> TUBO PVC RÍGIDO SOLDÁVEL MARROM P/ ÁGUA, D = 25mm (3/4") - INSTALAÇÕES HIDRO-SANITÁRIAS / TUBO PVC SOLDÁVEL PARA ÁGUA POTÁVEL (Escola Conceição das Creoulas).</v>
          </cell>
          <cell r="C5585" t="str">
            <v>m</v>
          </cell>
          <cell r="D5585">
            <v>3.9375</v>
          </cell>
          <cell r="E5585">
            <v>3.15</v>
          </cell>
          <cell r="F5585" t="str">
            <v>SEE</v>
          </cell>
        </row>
        <row r="5586">
          <cell r="A5586" t="str">
            <v/>
          </cell>
          <cell r="D5586">
            <v>0</v>
          </cell>
        </row>
        <row r="5587">
          <cell r="A5587" t="str">
            <v>34.05.005</v>
          </cell>
          <cell r="B5587" t="str">
            <v xml:space="preserve"> TUBO PVC RÍGIDO SOLDÁVEL MARROM P/ ÁGUA, D = 20mm (1/2") - INSTALAÇÕES HIDRO-SANITÁRIAS / TUBO PVC SOLDÁVEL PARA ÁGUA POTÁVEL (Escola Conceição das Creoulas).</v>
          </cell>
          <cell r="C5587" t="str">
            <v>m</v>
          </cell>
          <cell r="D5587">
            <v>3.0625</v>
          </cell>
          <cell r="E5587">
            <v>2.4500000000000002</v>
          </cell>
          <cell r="F5587" t="str">
            <v>SEE</v>
          </cell>
        </row>
        <row r="5588">
          <cell r="A5588" t="str">
            <v/>
          </cell>
          <cell r="D5588">
            <v>0</v>
          </cell>
        </row>
        <row r="5589">
          <cell r="A5589" t="str">
            <v>34.05.006</v>
          </cell>
          <cell r="B5589" t="str">
            <v xml:space="preserve"> ADAPTADOR DE PVC RÍGIDO SOLDÁVL CURTO C/ BOLSA E ROSCA P/ REGISTRO DIÂM = 50mm x 1 1/4" - INSTALAÇÕES HIDRO-SANITÁRIAS / ADAPTADOR CURTO DE PVC PARA REGISTRO (Escola Conceição das Creoulas).</v>
          </cell>
          <cell r="C5589" t="str">
            <v>Un</v>
          </cell>
          <cell r="D5589">
            <v>23.799999999999997</v>
          </cell>
          <cell r="E5589">
            <v>19.04</v>
          </cell>
          <cell r="F5589" t="str">
            <v>SEE</v>
          </cell>
        </row>
        <row r="5590">
          <cell r="A5590" t="str">
            <v/>
          </cell>
          <cell r="D5590">
            <v>0</v>
          </cell>
        </row>
        <row r="5591">
          <cell r="A5591" t="str">
            <v>34.05.007</v>
          </cell>
          <cell r="B5591" t="str">
            <v xml:space="preserve"> ADAPTADOR DE PVC RÍGIDO SOLDÁVL CURTO C/ BOLSA E ROSCA P/ REGISTRO DIÂM = 25mm x 3/4" - INSTALAÇÕES HIDRO-SANITÁRIAS / ADAPTADOR CURTO DE PVC PARA REGISTRO (Escola Conceição das Creoulas).</v>
          </cell>
          <cell r="C5591" t="str">
            <v>Un</v>
          </cell>
          <cell r="D5591">
            <v>11.0625</v>
          </cell>
          <cell r="E5591">
            <v>8.85</v>
          </cell>
          <cell r="F5591" t="str">
            <v>SEE</v>
          </cell>
        </row>
        <row r="5592">
          <cell r="A5592" t="str">
            <v/>
          </cell>
          <cell r="D5592">
            <v>0</v>
          </cell>
        </row>
        <row r="5593">
          <cell r="A5593" t="str">
            <v>34.05.008</v>
          </cell>
          <cell r="B5593" t="str">
            <v>ADAPTADOR DE PVC RÍGIDO SOLDÁVL CURTO C/ BOLSA E ROSCA P/ REGISTRO DIÂM = 20mm x 1/2" - INSTALAÇÕES HIDRO-SANITÁRIAS / ADAPTADOR CURTO DE PVC PARA REGISTRO (Escola Conceição das Creoulas).</v>
          </cell>
          <cell r="C5593" t="str">
            <v>Un</v>
          </cell>
          <cell r="D5593">
            <v>7.6375000000000002</v>
          </cell>
          <cell r="E5593">
            <v>6.11</v>
          </cell>
          <cell r="F5593" t="str">
            <v>SEE</v>
          </cell>
        </row>
        <row r="5594">
          <cell r="A5594" t="str">
            <v/>
          </cell>
          <cell r="D5594">
            <v>0</v>
          </cell>
        </row>
        <row r="5595">
          <cell r="A5595" t="str">
            <v>34.05.009</v>
          </cell>
          <cell r="B5595" t="str">
            <v>REGISTRO DE GAVETA BRUTO, D = 38mm (1 1/2") - (DECA OU SIMILAR) - INSTALAÇÕES HIDRO-SANITÁRIAS / REGISTRO DE GAVETA BRUTO (Escola Conceição das Creoulas).</v>
          </cell>
          <cell r="C5595" t="str">
            <v>Un</v>
          </cell>
          <cell r="D5595">
            <v>73.962500000000006</v>
          </cell>
          <cell r="E5595">
            <v>59.17</v>
          </cell>
          <cell r="F5595" t="str">
            <v>SEE</v>
          </cell>
        </row>
        <row r="5596">
          <cell r="A5596" t="str">
            <v/>
          </cell>
          <cell r="D5596">
            <v>0</v>
          </cell>
        </row>
        <row r="5597">
          <cell r="A5597" t="str">
            <v>34.05.010</v>
          </cell>
          <cell r="B5597" t="str">
            <v>REGISTRO DE GAVETA C/ CANOPLA CROMADA, D = 19mm (3/4") - (HYDRA REF 1510 HD OU SIMILAR) - INSTALAÇÕES HIDRO-SANITÁRIAS / REGISTRO DE GAVETA COM ACABAMENTO (Escola Conceição das Creoulas).</v>
          </cell>
          <cell r="C5597" t="str">
            <v>Un</v>
          </cell>
          <cell r="D5597">
            <v>75.362499999999997</v>
          </cell>
          <cell r="E5597">
            <v>60.29</v>
          </cell>
          <cell r="F5597" t="str">
            <v>SEE</v>
          </cell>
        </row>
        <row r="5598">
          <cell r="A5598" t="str">
            <v/>
          </cell>
          <cell r="D5598">
            <v>0</v>
          </cell>
        </row>
        <row r="5599">
          <cell r="A5599" t="str">
            <v>34.05.011</v>
          </cell>
          <cell r="B5599" t="str">
            <v>REGISTRO DE GAVETA C/ CANOPLA CROMADA, D = 13mm (1/2") - (HYDRA REF 1510 HD OU SIMILAR) - INSTALAÇÕES HIDRO-SANITÁRIAS / REGISTRO DE GAVETA COM ACABAMENTO (Escola Conceição das Creoulas).</v>
          </cell>
          <cell r="C5599" t="str">
            <v>Un</v>
          </cell>
          <cell r="D5599">
            <v>69.674999999999997</v>
          </cell>
          <cell r="E5599">
            <v>55.74</v>
          </cell>
          <cell r="F5599" t="str">
            <v>SEE</v>
          </cell>
        </row>
        <row r="5600">
          <cell r="A5600" t="str">
            <v/>
          </cell>
          <cell r="D5600">
            <v>0</v>
          </cell>
        </row>
        <row r="5601">
          <cell r="A5601" t="str">
            <v>34.05.012</v>
          </cell>
          <cell r="B5601" t="str">
            <v>REGISTRO DE PRESSÃO C/ CANOPLA CROMADA, D = 19mm (3/4") - (DECA REF 1416 LINHA C40 OU SIMILAR) - INSTALAÇÕES HIDRO-SANITÁRIAS / REGISTRO DE PRESSÃO COM ACABAMENTO (Escola Conceição das Creoulas).</v>
          </cell>
          <cell r="C5601" t="str">
            <v>Un</v>
          </cell>
          <cell r="D5601">
            <v>96.137499999999989</v>
          </cell>
          <cell r="E5601">
            <v>76.91</v>
          </cell>
          <cell r="F5601" t="str">
            <v>SEE</v>
          </cell>
        </row>
        <row r="5602">
          <cell r="A5602" t="str">
            <v/>
          </cell>
          <cell r="D5602">
            <v>0</v>
          </cell>
        </row>
        <row r="5603">
          <cell r="A5603" t="str">
            <v>34.05.013</v>
          </cell>
          <cell r="B5603" t="str">
            <v>REGISTRO DE PRESSÃO C/ CANOPLA CROMADA, D = 13mm (1/2") - (DECA REF 1416 LINHA C40 OU SIMILAR) - INSTALAÇÕES HIDRO-SANITÁRIAS / REGISTRO DE PRESSÃO COM ACABAMENTO (Escola Conceição das Creoulas).</v>
          </cell>
          <cell r="C5603" t="str">
            <v>Un</v>
          </cell>
          <cell r="D5603">
            <v>77.55</v>
          </cell>
          <cell r="E5603">
            <v>62.04</v>
          </cell>
          <cell r="F5603" t="str">
            <v>SEE</v>
          </cell>
        </row>
        <row r="5604">
          <cell r="A5604" t="str">
            <v/>
          </cell>
          <cell r="D5604">
            <v>0</v>
          </cell>
        </row>
        <row r="5605">
          <cell r="A5605" t="str">
            <v>34.05.014</v>
          </cell>
          <cell r="B5605" t="str">
            <v>COLOCAÇÃO DE HIDRÔMETRO EM LIGAÇÃO EXISTENTE, C/REMANEJAMENTO P/ O MURO OU FACHADA, INCLUSIVE CAVALETE E CAIXA DE PROTEÇÃO - INSTALAÇÕES HIDRO-SANITÁRIAS / DIVERSOS (Escola Conceição das Creoulas).</v>
          </cell>
          <cell r="C5605" t="str">
            <v>Un</v>
          </cell>
          <cell r="D5605">
            <v>108.25</v>
          </cell>
          <cell r="E5605">
            <v>86.6</v>
          </cell>
          <cell r="F5605" t="str">
            <v>SEE</v>
          </cell>
        </row>
        <row r="5606">
          <cell r="A5606" t="str">
            <v/>
          </cell>
          <cell r="D5606">
            <v>0</v>
          </cell>
        </row>
        <row r="5607">
          <cell r="A5607" t="str">
            <v>34.05.015</v>
          </cell>
          <cell r="B5607" t="str">
            <v>RESERVATÓRIOS DE D ÁGUA, INSTALADOS, INCLUSIVE ESTRUTURA DE SUPORTE, CONFORME PROJETO - INSTALAÇÕES HIDRO-SANITÁRIAS / DIVERSOS (Escola Conceição das Creoulas).</v>
          </cell>
          <cell r="C5607" t="str">
            <v>Un</v>
          </cell>
          <cell r="D5607">
            <v>14099.625</v>
          </cell>
          <cell r="E5607">
            <v>11279.7</v>
          </cell>
          <cell r="F5607" t="str">
            <v>SEE</v>
          </cell>
        </row>
        <row r="5608">
          <cell r="A5608" t="str">
            <v/>
          </cell>
          <cell r="D5608">
            <v>0</v>
          </cell>
        </row>
        <row r="5609">
          <cell r="A5609" t="str">
            <v>34.05.016</v>
          </cell>
          <cell r="B5609" t="str">
            <v>TORNEIRA DE JARDIM, INCLUSIVE POSTE DE PROTEÇÃO - INSTALAÇÕES HIDRO-SANITÁRIAS / DIVERSOS (Escola Conceição das Creoulas).</v>
          </cell>
          <cell r="C5609" t="str">
            <v>Un</v>
          </cell>
          <cell r="D5609">
            <v>18.387500000000003</v>
          </cell>
          <cell r="E5609">
            <v>14.71</v>
          </cell>
          <cell r="F5609" t="str">
            <v>SEE</v>
          </cell>
        </row>
        <row r="5610">
          <cell r="A5610" t="str">
            <v/>
          </cell>
          <cell r="D5610">
            <v>0</v>
          </cell>
        </row>
        <row r="5611">
          <cell r="A5611" t="str">
            <v>34.05.017</v>
          </cell>
          <cell r="B5611" t="str">
            <v xml:space="preserve"> TUBO PVC RÍGDO C/ ANÉIS, PONTA E BOLSA P/ ESGOTO SECUNDÁRIO, D = 40mm - INSTALAÇÕES HIDRO-SANITÁRIAS / TUBO PVC SOLDÁVEL PARA ESGOTO (Escola Conceição das Creoulas).</v>
          </cell>
          <cell r="C5611" t="str">
            <v>m</v>
          </cell>
          <cell r="D5611">
            <v>7.2750000000000004</v>
          </cell>
          <cell r="E5611">
            <v>5.82</v>
          </cell>
          <cell r="F5611" t="str">
            <v>SEE</v>
          </cell>
        </row>
        <row r="5612">
          <cell r="A5612" t="str">
            <v/>
          </cell>
          <cell r="D5612">
            <v>0</v>
          </cell>
        </row>
        <row r="5613">
          <cell r="A5613" t="str">
            <v>34.05.018</v>
          </cell>
          <cell r="B5613" t="str">
            <v xml:space="preserve"> TUBO PVC RÍGDO C/ ANÉIS, PONTA E BOLSA P/ ESGOTO SECUNDÁRIO, D = 50mm - INSTALAÇÕES HIDRO-SANITÁRIAS / TUBO PVC SOLDÁVEL PARA ESGOTO (Escola Conceição das Creoulas).</v>
          </cell>
          <cell r="C5613" t="str">
            <v>m</v>
          </cell>
          <cell r="D5613">
            <v>10.199999999999999</v>
          </cell>
          <cell r="E5613">
            <v>8.16</v>
          </cell>
          <cell r="F5613" t="str">
            <v>SEE</v>
          </cell>
        </row>
        <row r="5614">
          <cell r="A5614" t="str">
            <v/>
          </cell>
          <cell r="D5614">
            <v>0</v>
          </cell>
        </row>
        <row r="5615">
          <cell r="A5615" t="str">
            <v>34.05.019</v>
          </cell>
          <cell r="B5615" t="str">
            <v xml:space="preserve"> TUBO PVC RÍGDO C/ ANÉIS, PONTA E BOLSA P/ ESGOTO SECUNDÁRIO, D = 75mm - INSTALAÇÕES HIDRO-SANITÁRIAS / TUBO PVC SOLDÁVEL PARA ESGOTO (Escola Conceição das Creoulas).</v>
          </cell>
          <cell r="C5615" t="str">
            <v>m</v>
          </cell>
          <cell r="D5615">
            <v>13.6625</v>
          </cell>
          <cell r="E5615">
            <v>10.93</v>
          </cell>
          <cell r="F5615" t="str">
            <v>SEE</v>
          </cell>
        </row>
        <row r="5616">
          <cell r="A5616" t="str">
            <v/>
          </cell>
          <cell r="D5616">
            <v>0</v>
          </cell>
        </row>
        <row r="5617">
          <cell r="A5617" t="str">
            <v>34.05.020</v>
          </cell>
          <cell r="B5617" t="str">
            <v xml:space="preserve"> TUBO PVC RÍGDO C/ ANÉIS, PONTA E BOLSA P/ ESGOTO SECUNDÁRIO, D = 100mm - INSTALAÇÕES HIDRO-SANITÁROAS / TUBO PVC SOLDÁVEL PARA ESGOTO (Escola Conceição das Creoulas).</v>
          </cell>
          <cell r="C5617" t="str">
            <v>m</v>
          </cell>
          <cell r="D5617">
            <v>17.3125</v>
          </cell>
          <cell r="E5617">
            <v>13.85</v>
          </cell>
          <cell r="F5617" t="str">
            <v>SEE</v>
          </cell>
        </row>
        <row r="5618">
          <cell r="A5618" t="str">
            <v/>
          </cell>
          <cell r="D5618">
            <v>0</v>
          </cell>
        </row>
        <row r="5619">
          <cell r="A5619" t="str">
            <v>34.05.021</v>
          </cell>
          <cell r="B5619" t="str">
            <v>CAIXA SINFONADA QUADRADA, COM TRÊS ENTRADAS E UMA SAÍDA, D = 100x100x50mm, REF. Nº 68, ACABAMENTO ALUMÍNIO (MARCA AKROS OU SIMILAR) - INSTALAÇÕES HIDRO-SANITÁRIAS / DIVERSOS (Escola Conceição das Creoulas).</v>
          </cell>
          <cell r="C5619" t="str">
            <v>Un</v>
          </cell>
          <cell r="D5619">
            <v>17.100000000000001</v>
          </cell>
          <cell r="E5619">
            <v>13.68</v>
          </cell>
          <cell r="F5619" t="str">
            <v>SEE</v>
          </cell>
        </row>
        <row r="5620">
          <cell r="A5620" t="str">
            <v/>
          </cell>
          <cell r="D5620">
            <v>0</v>
          </cell>
        </row>
        <row r="5621">
          <cell r="A5621" t="str">
            <v>34.05.022</v>
          </cell>
          <cell r="B5621" t="str">
            <v>RALO SIFONADO EM PVC D = 100mm ALTURA REGULÁVEL, SAÍDA 40mm, COM GRELHA REDONDA ACABAMENTO CROMADO - INSTALAÇÕES HIDRO-SANITÁRIAS / DIVERSOS (Escola Conceição das Creoulas).</v>
          </cell>
          <cell r="C5621" t="str">
            <v>Un</v>
          </cell>
          <cell r="D5621">
            <v>12.862499999999999</v>
          </cell>
          <cell r="E5621">
            <v>10.29</v>
          </cell>
          <cell r="F5621" t="str">
            <v>SEE</v>
          </cell>
        </row>
        <row r="5622">
          <cell r="A5622" t="str">
            <v/>
          </cell>
          <cell r="D5622">
            <v>0</v>
          </cell>
        </row>
        <row r="5623">
          <cell r="A5623" t="str">
            <v>34.05.023</v>
          </cell>
          <cell r="B5623" t="str">
            <v>CAIXA DE GORDURA EM ALVENARIA (90 x 90 x 120cm) - INSTALAÇÕES HIDRO-SANITÁRIAS / DIVERSOS (Escola Conceição das Creoulas).</v>
          </cell>
          <cell r="C5623" t="str">
            <v>Un</v>
          </cell>
          <cell r="D5623">
            <v>707.45</v>
          </cell>
          <cell r="E5623">
            <v>565.96</v>
          </cell>
          <cell r="F5623" t="str">
            <v>SEE</v>
          </cell>
        </row>
        <row r="5624">
          <cell r="A5624" t="str">
            <v/>
          </cell>
          <cell r="D5624">
            <v>0</v>
          </cell>
        </row>
        <row r="5625">
          <cell r="A5625" t="str">
            <v>34.05.024</v>
          </cell>
          <cell r="B5625" t="str">
            <v>CHUVEIRO ELÉTRICO DE PLÁSTICO, MARCA LORENZETTI OU SIMILAR, C/ REGISTRO DE PRESSÃO, MARCA DECA LINHA C40 REF. 1416 OU SIMILAR - INSTALAÇÕES HIDRO-SANITÁRIAS / DIVERSOS (Escola Conceição das Creoulas).</v>
          </cell>
          <cell r="C5625" t="str">
            <v>Un</v>
          </cell>
          <cell r="D5625">
            <v>57.35</v>
          </cell>
          <cell r="E5625">
            <v>45.88</v>
          </cell>
          <cell r="F5625" t="str">
            <v>SEE</v>
          </cell>
        </row>
        <row r="5626">
          <cell r="A5626" t="str">
            <v/>
          </cell>
          <cell r="D5626">
            <v>0</v>
          </cell>
        </row>
        <row r="5627">
          <cell r="A5627" t="str">
            <v>34.05.025</v>
          </cell>
          <cell r="B5627" t="str">
            <v>CAIXA DE INSPEÇÃO EM ALVENARIA (90 x 90 x 120cm) - INSTALAÇÕES HIDRO-SANITÁRIAS / DIVERSOS (Escola Conceição das Creoulas).</v>
          </cell>
          <cell r="C5627" t="str">
            <v>Un</v>
          </cell>
          <cell r="D5627">
            <v>734.02500000000009</v>
          </cell>
          <cell r="E5627">
            <v>587.22</v>
          </cell>
          <cell r="F5627" t="str">
            <v>SEE</v>
          </cell>
        </row>
        <row r="5628">
          <cell r="A5628" t="str">
            <v/>
          </cell>
          <cell r="D5628">
            <v>0</v>
          </cell>
        </row>
        <row r="5629">
          <cell r="A5629" t="str">
            <v>34.05.026</v>
          </cell>
          <cell r="B5629" t="str">
            <v xml:space="preserve"> FOSSA SÉPTICA, EM CONCRETO ARMADO, (1,50 x 4,75 x 1,50) - INSTALAÇÕES HIDRO-SANITÁRIAS / FOSSA SÉPTICA E SUMIDOURO (Escola Conceição das Creoulas).</v>
          </cell>
          <cell r="C5629" t="str">
            <v>Un</v>
          </cell>
          <cell r="D5629">
            <v>16968.224999999999</v>
          </cell>
          <cell r="E5629">
            <v>13574.58</v>
          </cell>
          <cell r="F5629" t="str">
            <v>SEE</v>
          </cell>
        </row>
        <row r="5630">
          <cell r="A5630" t="str">
            <v/>
          </cell>
          <cell r="D5630">
            <v>0</v>
          </cell>
        </row>
        <row r="5631">
          <cell r="A5631" t="str">
            <v>34.05.027</v>
          </cell>
          <cell r="B5631" t="str">
            <v>SUMIDOURO EM ALVENARIA (D 3,00 x H 6,00) - INSTALAÇÕES HIDRO-SANITÁRIAS / FOSSA SÉPTICA E SUMIDOURO (Escola Conceição das Creoulas).</v>
          </cell>
          <cell r="C5631" t="str">
            <v>Un</v>
          </cell>
          <cell r="D5631">
            <v>3364.4</v>
          </cell>
          <cell r="E5631">
            <v>2691.52</v>
          </cell>
          <cell r="F5631" t="str">
            <v>SEE</v>
          </cell>
        </row>
        <row r="5632">
          <cell r="A5632" t="str">
            <v/>
          </cell>
          <cell r="D5632">
            <v>0</v>
          </cell>
        </row>
        <row r="5633">
          <cell r="A5633" t="str">
            <v>34.05.028</v>
          </cell>
          <cell r="B5633" t="str">
            <v>BACIA SANITÁRIA CONVENCIONAL, MARCA DECA RAVENA P9, INLCUSIVE VÁLVULA DE DESCARGA CROMADA MARCA HYDRA, ASSENTO, CONJUNTO DE FIXAÇÃO MARCA DECA SP13, ANEL DE VEDAÇÃO, TUBO DE LIGAÇÃO COM ACABAMENTO CROMADO E ENGASTE PLÁSTICO (OU SIMILARES) - INSTALAÇÕES HI</v>
          </cell>
          <cell r="C5633" t="str">
            <v>Un</v>
          </cell>
          <cell r="D5633">
            <v>324.1875</v>
          </cell>
          <cell r="E5633">
            <v>259.35000000000002</v>
          </cell>
          <cell r="F5633" t="str">
            <v>SEE</v>
          </cell>
        </row>
        <row r="5634">
          <cell r="A5634" t="str">
            <v/>
          </cell>
          <cell r="D5634">
            <v>0</v>
          </cell>
        </row>
        <row r="5635">
          <cell r="A5635" t="str">
            <v>34.05.029</v>
          </cell>
          <cell r="B5635"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5635" t="str">
            <v>Un</v>
          </cell>
          <cell r="D5635">
            <v>171.98750000000001</v>
          </cell>
          <cell r="E5635">
            <v>137.59</v>
          </cell>
          <cell r="F5635" t="str">
            <v>SEE</v>
          </cell>
        </row>
        <row r="5636">
          <cell r="A5636" t="str">
            <v/>
          </cell>
          <cell r="D5636">
            <v>0</v>
          </cell>
        </row>
        <row r="5637">
          <cell r="A5637" t="str">
            <v>34.05.030</v>
          </cell>
          <cell r="B5637" t="str">
            <v>MICTÓRIO DE LOUÇA COM SIFÃO INTEGRADO, MARCA DECA REF. m712, ENGATE CROMADO, MARCA DECA REF. c4606180, REGISTRO DE PRESSÃO, MARCA DECA LINHA c40 REF. 1416,  (OU SIMILARES) - INSTALAÇÕES HIDRO-SANITÁRIAS / LOUÇAS (Escola Conceição das Creoulas).</v>
          </cell>
          <cell r="C5637" t="str">
            <v>Un</v>
          </cell>
          <cell r="D5637">
            <v>125.41249999999999</v>
          </cell>
          <cell r="E5637">
            <v>100.33</v>
          </cell>
          <cell r="F5637" t="str">
            <v>SEE</v>
          </cell>
        </row>
        <row r="5638">
          <cell r="A5638" t="str">
            <v/>
          </cell>
          <cell r="D5638">
            <v>0</v>
          </cell>
        </row>
        <row r="5639">
          <cell r="A5639" t="str">
            <v>34.05.031</v>
          </cell>
          <cell r="B5639" t="str">
            <v>LAVATÓRIO COM COLUNA, MARCA DECA LINHA RAVENA REF. l91 E c9, COM SIFÃO PLÁSTICO, ENGATE CROMADO, TORNEIRA DE METAL, MARCA DECA REF. 1190 c41, VÁLVULA CROMADA, MARCA DECA REF. 1600, CONJUNTO DE FIXAÇÃO, MARCA DECA REF. sp7, (OU SIMILARES) - INSTALAÇÕES HID</v>
          </cell>
          <cell r="C5639" t="str">
            <v>Un</v>
          </cell>
          <cell r="D5639">
            <v>227.89999999999998</v>
          </cell>
          <cell r="E5639">
            <v>182.32</v>
          </cell>
          <cell r="F5639" t="str">
            <v>SEE</v>
          </cell>
        </row>
        <row r="5640">
          <cell r="A5640" t="str">
            <v/>
          </cell>
          <cell r="D5640">
            <v>0</v>
          </cell>
        </row>
        <row r="5641">
          <cell r="A5641" t="str">
            <v>34.05.032</v>
          </cell>
          <cell r="B5641" t="str">
            <v>LAVATÓRIO SEM COLUNA, MARCA DECA LINHA RAVENA REF l915, C/ SIFÃO CROMADO, MARCA DECA REF. 1190, VÁLVULA CROMADA, MARCA DECA REF. 1602 C, TORNEIRA DE METAL, MARCA DECA REF 1190 c41, CONJUNTO DE FIXAÇÃO, MARCA DECA REF. sp7, (OU SIMILARES) - INSTALAÇÕES HID</v>
          </cell>
          <cell r="C5641" t="str">
            <v>Un</v>
          </cell>
          <cell r="D5641">
            <v>66.675000000000011</v>
          </cell>
          <cell r="E5641">
            <v>53.34</v>
          </cell>
          <cell r="F5641" t="str">
            <v>SEE</v>
          </cell>
        </row>
        <row r="5642">
          <cell r="A5642" t="str">
            <v/>
          </cell>
          <cell r="D5642">
            <v>0</v>
          </cell>
        </row>
        <row r="5643">
          <cell r="A5643" t="str">
            <v>34.05.033</v>
          </cell>
          <cell r="B5643" t="str">
            <v>CUBA DE EMBUTIR OVAL, MARCA DECA LINHA REF. l37, P/ INSTALAÇÃO EM BANCADAS, C/ SIFÃO CROMADO, MARCA DECA REF. c1680, TORNEIRA DE METAL, MARCA DECA REF 1190 c41, ENGATE CROMADO, MARCA DECA, (OU SIMILARES) - INSTALAÇÕES HIDRO-SANITÁRIAS / LOUÇAS (Escola Con</v>
          </cell>
          <cell r="C5643" t="str">
            <v>Un</v>
          </cell>
          <cell r="D5643">
            <v>99.875</v>
          </cell>
          <cell r="E5643">
            <v>79.900000000000006</v>
          </cell>
          <cell r="F5643" t="str">
            <v>SEE</v>
          </cell>
        </row>
        <row r="5644">
          <cell r="A5644" t="str">
            <v/>
          </cell>
          <cell r="D5644">
            <v>0</v>
          </cell>
        </row>
        <row r="5645">
          <cell r="A5645" t="str">
            <v>34.05.034</v>
          </cell>
          <cell r="B5645"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5645" t="str">
            <v>Un</v>
          </cell>
          <cell r="D5645">
            <v>303.86250000000001</v>
          </cell>
          <cell r="E5645">
            <v>243.09</v>
          </cell>
          <cell r="F5645" t="str">
            <v>SEE</v>
          </cell>
        </row>
        <row r="5646">
          <cell r="A5646" t="str">
            <v/>
          </cell>
          <cell r="D5646">
            <v>0</v>
          </cell>
        </row>
        <row r="5647">
          <cell r="A5647" t="str">
            <v>34.05.035</v>
          </cell>
          <cell r="B5647" t="str">
            <v>PAPELEIRA DE LOUÇA, MARCA DECA A480 OU SIMILAR, 15  x 15cm - INSTALAÇÕES HIDRO-SANITÁRIAS / LOUÇAS (Escola Conceição das Creoulas).</v>
          </cell>
          <cell r="C5647" t="str">
            <v>Un</v>
          </cell>
          <cell r="D5647">
            <v>19.512499999999999</v>
          </cell>
          <cell r="E5647">
            <v>15.61</v>
          </cell>
          <cell r="F5647" t="str">
            <v>SEE</v>
          </cell>
        </row>
        <row r="5648">
          <cell r="A5648" t="str">
            <v/>
          </cell>
          <cell r="D5648">
            <v>0</v>
          </cell>
        </row>
        <row r="5649">
          <cell r="A5649" t="str">
            <v>34.05.036</v>
          </cell>
          <cell r="B5649" t="str">
            <v>MEIA SABONETEIRA DE LOUÇA, MARCA DECA REF. A380 OU SIMILAR - INSTALAÇÕES HIDRO-SANITÁRIAS / LOUÇAS (Escola Conceição das Creoulas).</v>
          </cell>
          <cell r="C5649" t="str">
            <v>Un</v>
          </cell>
          <cell r="D5649">
            <v>22.324999999999999</v>
          </cell>
          <cell r="E5649">
            <v>17.86</v>
          </cell>
          <cell r="F5649" t="str">
            <v>SEE</v>
          </cell>
        </row>
        <row r="5650">
          <cell r="A5650" t="str">
            <v/>
          </cell>
          <cell r="D5650">
            <v>0</v>
          </cell>
        </row>
        <row r="5651">
          <cell r="A5651" t="str">
            <v>34.05.037</v>
          </cell>
          <cell r="B5651" t="str">
            <v>CABIDE DE LOUÇA, MARCA DECA A 680 OU SIMILAR, BRANCO - INSTALAÇÕES HIDRO-SANITÁRIAS / LOUÇAS (Escola Conceição das Creoulas).</v>
          </cell>
          <cell r="C5651" t="str">
            <v>Un</v>
          </cell>
          <cell r="D5651">
            <v>12.762500000000001</v>
          </cell>
          <cell r="E5651">
            <v>10.210000000000001</v>
          </cell>
          <cell r="F5651" t="str">
            <v>SEE</v>
          </cell>
        </row>
        <row r="5652">
          <cell r="A5652" t="str">
            <v/>
          </cell>
          <cell r="D5652">
            <v>0</v>
          </cell>
        </row>
        <row r="5653">
          <cell r="A5653" t="str">
            <v>34.05.038</v>
          </cell>
          <cell r="B5653" t="str">
            <v>TORNEIRA CROMADA PARA PIA DE COZINHA, MARCA ESTEVES LINHA MÔNACO VTM 040 (1167) OU SIMILAR, DE MESA, COM ARTICULADOR, DIÂM. 1/2" - INSTALAÇÕES HIDRO-SANITÁRIAS / METAIS (Escola Conceição das Creoulas).</v>
          </cell>
          <cell r="C5653" t="str">
            <v>Un</v>
          </cell>
          <cell r="D5653">
            <v>33</v>
          </cell>
          <cell r="E5653">
            <v>26.4</v>
          </cell>
          <cell r="F5653" t="str">
            <v>SEE</v>
          </cell>
        </row>
        <row r="5654">
          <cell r="A5654" t="str">
            <v/>
          </cell>
          <cell r="D5654">
            <v>0</v>
          </cell>
        </row>
        <row r="5655">
          <cell r="A5655" t="str">
            <v>34.05.039</v>
          </cell>
          <cell r="B5655" t="str">
            <v>TORNEIRA CROMADA PARA JARDIM, MARCA DECA 1153 OU SIMILAR - INSTALAÇÕES HIDRO-SANITÁRIAS / METAIS (Escola Conceição das Creoulas).</v>
          </cell>
          <cell r="C5655" t="str">
            <v>Un</v>
          </cell>
          <cell r="D5655">
            <v>18.387500000000003</v>
          </cell>
          <cell r="E5655">
            <v>14.71</v>
          </cell>
          <cell r="F5655" t="str">
            <v>SEE</v>
          </cell>
        </row>
        <row r="5656">
          <cell r="A5656" t="str">
            <v/>
          </cell>
          <cell r="D5656">
            <v>0</v>
          </cell>
        </row>
        <row r="5657">
          <cell r="A5657" t="str">
            <v>34.05.040</v>
          </cell>
          <cell r="B5657" t="str">
            <v>FORNECIMENTO E INSTALAÇÃO DE SABONETEIRA DE LOUÇA, MARCA DECA REF. a180 OU SIMILAR - INSTALAÇÕES HIDRO-SANITÁRIAS / METAIS (Escola Conceição das Creoulas).</v>
          </cell>
          <cell r="C5657" t="str">
            <v>Un</v>
          </cell>
          <cell r="D5657">
            <v>16.3125</v>
          </cell>
          <cell r="E5657">
            <v>13.05</v>
          </cell>
          <cell r="F5657" t="str">
            <v>SEE</v>
          </cell>
        </row>
        <row r="5658">
          <cell r="A5658" t="str">
            <v/>
          </cell>
          <cell r="D5658">
            <v>0</v>
          </cell>
        </row>
        <row r="5659">
          <cell r="A5659" t="str">
            <v>34.05.041</v>
          </cell>
          <cell r="B5659" t="str">
            <v>ASSENTAMENTO DE CUBA INOX EM BANCADA - INSTALAÇÕES HIDRO-SANITÁRIAS / METAIS (Escola Conceição das Creoulas).</v>
          </cell>
          <cell r="C5659" t="str">
            <v>Un</v>
          </cell>
          <cell r="D5659">
            <v>6.0875000000000004</v>
          </cell>
          <cell r="E5659">
            <v>4.87</v>
          </cell>
          <cell r="F5659" t="str">
            <v>SEE</v>
          </cell>
        </row>
        <row r="5660">
          <cell r="A5660" t="str">
            <v/>
          </cell>
          <cell r="D5660">
            <v>0</v>
          </cell>
        </row>
        <row r="5661">
          <cell r="A5661" t="str">
            <v>34.05.042</v>
          </cell>
          <cell r="B5661" t="str">
            <v>SUPORTE PARA AUXÍLIO DE DEFICIENTES FÍSICOS (BARRA DE APOIO) L = 80cm EM TUBO DE FERRO GALVANIZADO D = 1 1/2" (CONFORME PROJETO - VIDE DETALHES DE SANITÁRIOS) - INSTALAÇÕES HIDRO-SANITÁRIAS / METAIS (Escola Conceição das Creoulas).</v>
          </cell>
          <cell r="C5661" t="str">
            <v>Un</v>
          </cell>
          <cell r="D5661">
            <v>49.225000000000001</v>
          </cell>
          <cell r="E5661">
            <v>39.380000000000003</v>
          </cell>
          <cell r="F5661" t="str">
            <v>SEE</v>
          </cell>
        </row>
        <row r="5662">
          <cell r="A5662" t="str">
            <v/>
          </cell>
          <cell r="D5662">
            <v>0</v>
          </cell>
        </row>
        <row r="5663">
          <cell r="A5663" t="str">
            <v>34.05.043</v>
          </cell>
          <cell r="B5663" t="str">
            <v>REGISTRO DE PRESSÃO C/ CANOPLA CROMADA, D = 25mm (1"), MARCA DECA REF. 1416 LINHA c40 OU SIMILAR - INSTALAÇÕES HIDRO-SANITÁRIAS / METAIS (Escola Conceição das Creoulas).</v>
          </cell>
          <cell r="C5663" t="str">
            <v>Un</v>
          </cell>
          <cell r="D5663">
            <v>99.175000000000011</v>
          </cell>
          <cell r="E5663">
            <v>79.34</v>
          </cell>
          <cell r="F5663" t="str">
            <v>SEE</v>
          </cell>
        </row>
        <row r="5664">
          <cell r="A5664" t="str">
            <v/>
          </cell>
          <cell r="D5664">
            <v>0</v>
          </cell>
        </row>
        <row r="5665">
          <cell r="A5665" t="str">
            <v>34.06.001</v>
          </cell>
          <cell r="B5665" t="str">
            <v>ELETRODUTO DE PVC RÍGIDO ROSCÁVEL, DIÂM = 40mm (1 1/4") - INSTALAÇÕES ELÉTRICAS E TELEFÔNICAS (220V) / ELETRODUTO DE PVC RÍGIDO (Escola Conceição das Creoulas).</v>
          </cell>
          <cell r="C5665" t="str">
            <v>m</v>
          </cell>
          <cell r="D5665">
            <v>16.762499999999999</v>
          </cell>
          <cell r="E5665">
            <v>13.41</v>
          </cell>
          <cell r="F5665" t="str">
            <v>SEE</v>
          </cell>
        </row>
        <row r="5666">
          <cell r="A5666" t="str">
            <v/>
          </cell>
          <cell r="D5666">
            <v>0</v>
          </cell>
        </row>
        <row r="5667">
          <cell r="A5667" t="str">
            <v>34.06.002</v>
          </cell>
          <cell r="B5667" t="str">
            <v>ELETRODUTO DE PVC RÍGIDO ROSCÁVEL, DIÂM = 32mm (1") - INSTALAÇÕES ELÉTRICAS E TELEFÔNICAS (220V) / ELETRODUTO DE PVC RÍGIDO (Escola Conceição das Creoulas).</v>
          </cell>
          <cell r="C5667" t="str">
            <v>m</v>
          </cell>
          <cell r="D5667">
            <v>12.450000000000001</v>
          </cell>
          <cell r="E5667">
            <v>9.9600000000000009</v>
          </cell>
          <cell r="F5667" t="str">
            <v>SEE</v>
          </cell>
        </row>
        <row r="5668">
          <cell r="A5668" t="str">
            <v/>
          </cell>
          <cell r="D5668">
            <v>0</v>
          </cell>
        </row>
        <row r="5669">
          <cell r="A5669" t="str">
            <v>34.06.003</v>
          </cell>
          <cell r="B5669" t="str">
            <v>FIO ISOLADO EM PVC SEÇÃO 2,5mm2 - 750v / 70°c - INSTALAÇÕES ELÉTRICAS E TELEFÔNICAS (220V) / FIOS E CABOS (Escola Conceição das Creoulas).</v>
          </cell>
          <cell r="C5669" t="str">
            <v>m</v>
          </cell>
          <cell r="D5669">
            <v>2.0874999999999999</v>
          </cell>
          <cell r="E5669">
            <v>1.67</v>
          </cell>
          <cell r="F5669" t="str">
            <v>SEE</v>
          </cell>
        </row>
        <row r="5670">
          <cell r="A5670" t="str">
            <v/>
          </cell>
          <cell r="D5670">
            <v>0</v>
          </cell>
        </row>
        <row r="5671">
          <cell r="A5671" t="str">
            <v>34.06.004</v>
          </cell>
          <cell r="B5671" t="str">
            <v>FIO ISOLADO EM PVC SEÇÃO 4,0mm2 - 750v / 70°c - INSTALAÇÕES ELÉTRICAS E TELEFÔNICAS (220V) / FIOS E CABOS (Escola Conceição das Creoulas).</v>
          </cell>
          <cell r="C5671" t="str">
            <v>m</v>
          </cell>
          <cell r="D5671">
            <v>2.7625000000000002</v>
          </cell>
          <cell r="E5671">
            <v>2.21</v>
          </cell>
          <cell r="F5671" t="str">
            <v>SEE</v>
          </cell>
        </row>
        <row r="5672">
          <cell r="A5672" t="str">
            <v/>
          </cell>
          <cell r="D5672">
            <v>0</v>
          </cell>
        </row>
        <row r="5673">
          <cell r="A5673" t="str">
            <v>34.06.005</v>
          </cell>
          <cell r="B5673" t="str">
            <v>FIO ISOLADO EM PVC SEÇÃO 6,0mm2 - 750v / 70°c - INSTALAÇÕES ELÉTRICAS E TELEFÔNICAS (220V) / FIOS E CABOS (Escola Conceição das Creoulas).</v>
          </cell>
          <cell r="C5673" t="str">
            <v>m</v>
          </cell>
          <cell r="D5673">
            <v>3.375</v>
          </cell>
          <cell r="E5673">
            <v>2.7</v>
          </cell>
          <cell r="F5673" t="str">
            <v>SEE</v>
          </cell>
        </row>
        <row r="5674">
          <cell r="A5674" t="str">
            <v/>
          </cell>
          <cell r="D5674">
            <v>0</v>
          </cell>
        </row>
        <row r="5675">
          <cell r="A5675" t="str">
            <v>34.06.006</v>
          </cell>
          <cell r="B5675" t="str">
            <v>CABO ISOLADO EM PVC SEÇÃO 10,0mm2 - 750v / 70°c - INSTALAÇÕES ELÉTRICAS E TELEFÔNICAS (220V) / FIOS E CABOS (Escola Conceição das Creoulas).</v>
          </cell>
          <cell r="C5675" t="str">
            <v>m</v>
          </cell>
          <cell r="D5675">
            <v>4.6375000000000002</v>
          </cell>
          <cell r="E5675">
            <v>3.71</v>
          </cell>
          <cell r="F5675" t="str">
            <v>SEE</v>
          </cell>
        </row>
        <row r="5676">
          <cell r="A5676" t="str">
            <v/>
          </cell>
          <cell r="D5676">
            <v>0</v>
          </cell>
        </row>
        <row r="5677">
          <cell r="A5677" t="str">
            <v>34.06.007</v>
          </cell>
          <cell r="B5677" t="str">
            <v>CABOISOLADO EM PVC SEÇÃO 16,0mm2 - 750v / 70°c - INSTALAÇÕES ELÉTRICAS E TELEFÔNICAS (220V) / FIOS E CABOS (Escola Conceição das Creoulas).</v>
          </cell>
          <cell r="C5677" t="str">
            <v>m</v>
          </cell>
          <cell r="D5677">
            <v>6.6000000000000005</v>
          </cell>
          <cell r="E5677">
            <v>5.28</v>
          </cell>
          <cell r="F5677" t="str">
            <v>SEE</v>
          </cell>
        </row>
        <row r="5678">
          <cell r="A5678" t="str">
            <v/>
          </cell>
          <cell r="D5678">
            <v>0</v>
          </cell>
        </row>
        <row r="5679">
          <cell r="A5679" t="str">
            <v>34.06.008</v>
          </cell>
          <cell r="B5679" t="str">
            <v>INSTALAÇÃO DE CABO TELEFÔNICO CCE 50-02 - INSTALAÇÕES ELÉTRICAS E TELEFÔNICAS (220V) / CABO TELEFÔNICO (Escola Conceição das Creoulas).</v>
          </cell>
          <cell r="C5679" t="str">
            <v>m</v>
          </cell>
          <cell r="D5679">
            <v>9.3249999999999993</v>
          </cell>
          <cell r="E5679">
            <v>7.46</v>
          </cell>
          <cell r="F5679" t="str">
            <v>SEE</v>
          </cell>
        </row>
        <row r="5680">
          <cell r="A5680" t="str">
            <v/>
          </cell>
          <cell r="D5680">
            <v>0</v>
          </cell>
        </row>
        <row r="5681">
          <cell r="A5681" t="str">
            <v>34.06.009</v>
          </cell>
          <cell r="B5681" t="str">
            <v>INSTALAÇÃO DE CABO TELEFÔNICO CCI 50-02 - INSTALAÇÕES ELÉTRICAS E TELEFÔNICAS (220V) / CABO TELEFÔNICO (Escola Conceição das Creoulas).</v>
          </cell>
          <cell r="C5681" t="str">
            <v>m</v>
          </cell>
          <cell r="D5681">
            <v>6.9625000000000004</v>
          </cell>
          <cell r="E5681">
            <v>5.57</v>
          </cell>
          <cell r="F5681" t="str">
            <v>SEE</v>
          </cell>
        </row>
        <row r="5682">
          <cell r="A5682" t="str">
            <v/>
          </cell>
          <cell r="D5682">
            <v>0</v>
          </cell>
        </row>
        <row r="5683">
          <cell r="A5683" t="str">
            <v>34.06.010</v>
          </cell>
          <cell r="B5683" t="str">
            <v>INTERRUPTOR 01 SEÇÃO SIMPLES - INSTALAÇÕES ELÉTRICAS E TELEFÔNICAS (220V) / INTERRUPTOR (Escola Conceição das Creoulas).</v>
          </cell>
          <cell r="C5683" t="str">
            <v>Un</v>
          </cell>
          <cell r="D5683">
            <v>10.612500000000001</v>
          </cell>
          <cell r="E5683">
            <v>8.49</v>
          </cell>
          <cell r="F5683" t="str">
            <v>SEE</v>
          </cell>
        </row>
        <row r="5684">
          <cell r="A5684" t="str">
            <v/>
          </cell>
          <cell r="D5684">
            <v>0</v>
          </cell>
        </row>
        <row r="5685">
          <cell r="A5685" t="str">
            <v>34.06.011</v>
          </cell>
          <cell r="B5685" t="str">
            <v>INTERRUPTOR 02 SEÇÃO SIMPLES - INSTALAÇÕES ELÉTRICAS E TELEFÔNICAS (220V) / INTERRUPTOR (Escola Conceição das Creoulas).</v>
          </cell>
          <cell r="C5685" t="str">
            <v>Un</v>
          </cell>
          <cell r="D5685">
            <v>17.862499999999997</v>
          </cell>
          <cell r="E5685">
            <v>14.29</v>
          </cell>
          <cell r="F5685" t="str">
            <v>SEE</v>
          </cell>
        </row>
        <row r="5686">
          <cell r="A5686" t="str">
            <v/>
          </cell>
          <cell r="D5686">
            <v>0</v>
          </cell>
        </row>
        <row r="5687">
          <cell r="A5687" t="str">
            <v>34.06.012</v>
          </cell>
          <cell r="B5687" t="str">
            <v>TOMADA PARA TELEFONE, COM CAIXA PVC, EMBUTIDA - INSTALAÇÕES ELÉTRICAS E TELEFÔNICAS (220V) / TOMADAS DE TOMADAS DE EMBUTIR (Escola Conceição das Creoulas).</v>
          </cell>
          <cell r="C5687" t="str">
            <v>Un</v>
          </cell>
          <cell r="D5687">
            <v>97.987499999999997</v>
          </cell>
          <cell r="E5687">
            <v>78.39</v>
          </cell>
          <cell r="F5687" t="str">
            <v>SEE</v>
          </cell>
        </row>
        <row r="5688">
          <cell r="A5688" t="str">
            <v/>
          </cell>
          <cell r="D5688">
            <v>0</v>
          </cell>
        </row>
        <row r="5689">
          <cell r="A5689" t="str">
            <v>34.06.013</v>
          </cell>
          <cell r="B5689" t="str">
            <v>TOMADA DE EMBUTIR PARA USO GERAL, 2P + T - INSTALAÇÕES ELÉTRICAS E TELEFÔNICAS (220V) / TOMADAS ELÉTRICAS DE EMBUTIR (Escola Conceição das Creoulas).</v>
          </cell>
          <cell r="C5689" t="str">
            <v>Un</v>
          </cell>
          <cell r="D5689">
            <v>19.950000000000003</v>
          </cell>
          <cell r="E5689">
            <v>15.96</v>
          </cell>
          <cell r="F5689" t="str">
            <v>SEE</v>
          </cell>
        </row>
        <row r="5690">
          <cell r="A5690" t="str">
            <v/>
          </cell>
          <cell r="D5690">
            <v>0</v>
          </cell>
        </row>
        <row r="5691">
          <cell r="A5691" t="str">
            <v>34.06.014</v>
          </cell>
          <cell r="B5691" t="str">
            <v xml:space="preserve"> TOMADA DE EMBUTIR PARA USO GERAL, 2P + T, DUPLA - INSTALAÇÕES ELÉTRICAS E TELEFÔNICAS (220V) / TOMADAS ELÉTRICAS DE EMBUTIR (Escola Conceição das Creoulas).</v>
          </cell>
          <cell r="C5691" t="str">
            <v>Un</v>
          </cell>
          <cell r="D5691">
            <v>39.900000000000006</v>
          </cell>
          <cell r="E5691">
            <v>31.92</v>
          </cell>
          <cell r="F5691" t="str">
            <v>SEE</v>
          </cell>
        </row>
        <row r="5692">
          <cell r="A5692" t="str">
            <v/>
          </cell>
          <cell r="D5692">
            <v>0</v>
          </cell>
        </row>
        <row r="5693">
          <cell r="A5693" t="str">
            <v>34.06.015</v>
          </cell>
          <cell r="B5693" t="str">
            <v>FORNECIMENTO E ASSENTAMENTO DE CAIXA PVC 4" x 2" COM TAMPA - INSTALAÇÕES ELÉTRICAS E TELEFÔNICAS (220V) / CAIXA DE EMBUTIR DE PVC (Escola Conceição das Creoulas).</v>
          </cell>
          <cell r="C5693" t="str">
            <v>Un</v>
          </cell>
          <cell r="D5693">
            <v>3.4624999999999999</v>
          </cell>
          <cell r="E5693">
            <v>2.77</v>
          </cell>
          <cell r="F5693" t="str">
            <v>SEE</v>
          </cell>
        </row>
        <row r="5694">
          <cell r="A5694" t="str">
            <v/>
          </cell>
          <cell r="D5694">
            <v>0</v>
          </cell>
        </row>
        <row r="5695">
          <cell r="A5695" t="str">
            <v>34.06.016</v>
          </cell>
          <cell r="B5695" t="str">
            <v xml:space="preserve"> FORNECIMENTO E ASSENTAMENTO DE CAIXA PVC 4" x 4" - INSTALAÇÕES ELÉTRICAS E TELEFÔNICAS (220V) / CAIXA DE EMBUTIR DE PVC (Escola Conceição das Creoulas).</v>
          </cell>
          <cell r="C5695" t="str">
            <v>Un</v>
          </cell>
          <cell r="D5695">
            <v>7.125</v>
          </cell>
          <cell r="E5695">
            <v>5.7</v>
          </cell>
          <cell r="F5695" t="str">
            <v>SEE</v>
          </cell>
        </row>
        <row r="5696">
          <cell r="A5696" t="str">
            <v/>
          </cell>
          <cell r="D5696">
            <v>0</v>
          </cell>
        </row>
        <row r="5697">
          <cell r="A5697" t="str">
            <v>34.06.017</v>
          </cell>
          <cell r="B5697" t="str">
            <v xml:space="preserve"> FORNECIMENTO E ASSENTAMENTO DE CAIXA OCTOGONAL DE PVC 4" x 4" - INSTALAÇÕES ELÉTRICAS E TELEFÔNICAS (220V) / CAIXA DE EMBUTIR DE PVC (Escola Conceição das Creoulas).</v>
          </cell>
          <cell r="C5697" t="str">
            <v>Un</v>
          </cell>
          <cell r="D5697">
            <v>6.0374999999999996</v>
          </cell>
          <cell r="E5697">
            <v>4.83</v>
          </cell>
          <cell r="F5697" t="str">
            <v>SEE</v>
          </cell>
        </row>
        <row r="5698">
          <cell r="A5698" t="str">
            <v/>
          </cell>
          <cell r="D5698">
            <v>0</v>
          </cell>
        </row>
        <row r="5699">
          <cell r="A5699" t="str">
            <v>34.06.018</v>
          </cell>
          <cell r="B5699" t="str">
            <v>QUADRO DE DISTRIBUIÇÃO DE EMBUTIR, COM BARRAMENTO, EM CHAPA DE AÇO, PARA ATÉ 12 DISJUNTORES PADRÃO EUROPEU (LINHA BRANCA), EXCLUSIVE DISJUNTORES - INSTALAÇÕES ELÉTRICAS E TELEFÔNICAS (220V) / QDL (Escola Conceição das Creoulas).</v>
          </cell>
          <cell r="C5699" t="str">
            <v>Un</v>
          </cell>
          <cell r="D5699">
            <v>149.08750000000001</v>
          </cell>
          <cell r="E5699">
            <v>119.27</v>
          </cell>
          <cell r="F5699" t="str">
            <v>SEE</v>
          </cell>
        </row>
        <row r="5700">
          <cell r="A5700" t="str">
            <v/>
          </cell>
          <cell r="D5700">
            <v>0</v>
          </cell>
        </row>
        <row r="5701">
          <cell r="A5701" t="str">
            <v>34.06.019</v>
          </cell>
          <cell r="B5701" t="str">
            <v>DISJUNTOR TRIPOLAR 70 A - INSTALAÇÕES ELÉTRICAS E TELEFÔNICAS (220V) / QDL (Escola Conceição das Creoulas).</v>
          </cell>
          <cell r="C5701" t="str">
            <v>Un</v>
          </cell>
          <cell r="D5701">
            <v>90.962499999999991</v>
          </cell>
          <cell r="E5701">
            <v>72.77</v>
          </cell>
          <cell r="F5701" t="str">
            <v>SEE</v>
          </cell>
        </row>
        <row r="5702">
          <cell r="A5702" t="str">
            <v/>
          </cell>
          <cell r="D5702">
            <v>0</v>
          </cell>
        </row>
        <row r="5703">
          <cell r="A5703" t="str">
            <v>34.06.020</v>
          </cell>
          <cell r="B5703" t="str">
            <v>DISJUNTOR MONOPOLAR 15 A - INSTALAÇÕES ELÉTRICAS E TELEFÔNICAS (220V) / QDL (Escola Conceição das Creoulas).</v>
          </cell>
          <cell r="C5703" t="str">
            <v>Un</v>
          </cell>
          <cell r="D5703">
            <v>12.262500000000001</v>
          </cell>
          <cell r="E5703">
            <v>9.81</v>
          </cell>
          <cell r="F5703" t="str">
            <v>SEE</v>
          </cell>
        </row>
        <row r="5704">
          <cell r="A5704" t="str">
            <v/>
          </cell>
          <cell r="D5704">
            <v>0</v>
          </cell>
        </row>
        <row r="5705">
          <cell r="A5705" t="str">
            <v>34.06.021</v>
          </cell>
          <cell r="B5705" t="str">
            <v>DISJUNTOR MONOPOLAR 20 A - INSTALAÇÕES ELÉTRICAS E TELEFÔNICAS (220V) / QDL (Escola Conceição das Creoulas).</v>
          </cell>
          <cell r="C5705" t="str">
            <v>Un</v>
          </cell>
          <cell r="D5705">
            <v>12.262500000000001</v>
          </cell>
          <cell r="E5705">
            <v>9.81</v>
          </cell>
          <cell r="F5705" t="str">
            <v>SEE</v>
          </cell>
        </row>
        <row r="5706">
          <cell r="A5706" t="str">
            <v/>
          </cell>
          <cell r="D5706">
            <v>0</v>
          </cell>
        </row>
        <row r="5707">
          <cell r="A5707" t="str">
            <v>34.06.022</v>
          </cell>
          <cell r="B5707" t="str">
            <v>DISJUNTOR TRIPOLAR 30 A - INSTALAÇÕES ELÉTRICAS E TELEFÔNICAS (220V) / QDL (Escola Conceição das Creoulas).</v>
          </cell>
          <cell r="C5707" t="str">
            <v>Un</v>
          </cell>
          <cell r="D5707">
            <v>57.15</v>
          </cell>
          <cell r="E5707">
            <v>45.72</v>
          </cell>
          <cell r="F5707" t="str">
            <v>SEE</v>
          </cell>
        </row>
        <row r="5708">
          <cell r="A5708" t="str">
            <v/>
          </cell>
          <cell r="D5708">
            <v>0</v>
          </cell>
        </row>
        <row r="5709">
          <cell r="A5709" t="str">
            <v>34.06.023</v>
          </cell>
          <cell r="B5709" t="str">
            <v>DISJUNTOR TRIPOLAR 50 A - INSTALAÇÕES ELÉTRICAS E TELEFÔNICAS (220V) / QDL (Escola Conceição das Creoulas).</v>
          </cell>
          <cell r="C5709" t="str">
            <v>Un</v>
          </cell>
          <cell r="D5709">
            <v>65.3</v>
          </cell>
          <cell r="E5709">
            <v>52.24</v>
          </cell>
          <cell r="F5709" t="str">
            <v>SEE</v>
          </cell>
        </row>
        <row r="5710">
          <cell r="A5710" t="str">
            <v/>
          </cell>
          <cell r="D5710">
            <v>0</v>
          </cell>
        </row>
        <row r="5711">
          <cell r="A5711" t="str">
            <v>34.06.024</v>
          </cell>
          <cell r="B5711" t="str">
            <v>DISJUNTOR MONOPOLAR 25 A - INSTALAÇÕES ELÉTRICAS E TELEFÔNICAS (220V) / QDL (Escola Conceição das Creoulas).</v>
          </cell>
          <cell r="C5711" t="str">
            <v>Un</v>
          </cell>
          <cell r="D5711">
            <v>12.262500000000001</v>
          </cell>
          <cell r="E5711">
            <v>9.81</v>
          </cell>
          <cell r="F5711" t="str">
            <v>SEE</v>
          </cell>
        </row>
        <row r="5712">
          <cell r="A5712" t="str">
            <v/>
          </cell>
          <cell r="D5712">
            <v>0</v>
          </cell>
        </row>
        <row r="5713">
          <cell r="A5713" t="str">
            <v>34.06.025</v>
          </cell>
          <cell r="B5713" t="str">
            <v>QUADRO DE MEDIÇÃO TRIFÁSICA (ACIMA DE 10 KVA) COM CAIXA EM NORIL - INSTALAÇÕES ELÉTRICAS E TELEFÔNICAS (220V) / CAIXA DE MEDIÇÃO (Escola Conceição das Creoulas).</v>
          </cell>
          <cell r="C5713" t="str">
            <v>Un</v>
          </cell>
          <cell r="D5713">
            <v>250.79999999999998</v>
          </cell>
          <cell r="E5713">
            <v>200.64</v>
          </cell>
          <cell r="F5713" t="str">
            <v>SEE</v>
          </cell>
        </row>
        <row r="5714">
          <cell r="A5714" t="str">
            <v/>
          </cell>
          <cell r="D5714">
            <v>0</v>
          </cell>
        </row>
        <row r="5715">
          <cell r="A5715" t="str">
            <v>34.06.026</v>
          </cell>
          <cell r="B5715" t="str">
            <v>CAIXA DE PASSAGEM EM TIJOLOS MACIÇOS ESP. = 0,12 m, DIM. INT. = 0,60 x 0,60 x 0,60 m - INSTALAÇÕES ELÉTRICAS E TELEFÔNICAS (220V) / CAIXA DE PASSAGEM EM ALVENARIA (Escola Conceição das Creoulas).</v>
          </cell>
          <cell r="C5715" t="str">
            <v>Un</v>
          </cell>
          <cell r="D5715">
            <v>297.3</v>
          </cell>
          <cell r="E5715">
            <v>237.84</v>
          </cell>
          <cell r="F5715" t="str">
            <v>SEE</v>
          </cell>
        </row>
        <row r="5716">
          <cell r="A5716" t="str">
            <v/>
          </cell>
          <cell r="D5716">
            <v>0</v>
          </cell>
        </row>
        <row r="5717">
          <cell r="A5717" t="str">
            <v>34.06.027</v>
          </cell>
          <cell r="B5717" t="str">
            <v>DISTRIBUIDOR GERAL PADRÃO TELEBRÁS DIMENSÕES 0,20 x 0,20 x 0,12 m - INSTALAÇÕES ELÉTRICAS E TELEFÔNICAS (220V) / CAIXA DE DISTRIBUIÇÃO GERAL DE TELEFONE (Escola Conceição das Creoulas).</v>
          </cell>
          <cell r="C5717" t="str">
            <v>Un</v>
          </cell>
          <cell r="D5717">
            <v>96.15</v>
          </cell>
          <cell r="E5717">
            <v>76.92</v>
          </cell>
          <cell r="F5717" t="str">
            <v>SEE</v>
          </cell>
        </row>
        <row r="5718">
          <cell r="A5718" t="str">
            <v/>
          </cell>
          <cell r="D5718">
            <v>0</v>
          </cell>
        </row>
        <row r="5719">
          <cell r="A5719" t="str">
            <v>34.06.028</v>
          </cell>
          <cell r="B5719" t="str">
            <v>LUMINÁRIA FLUORESCENTE DE EMBUTIR ABERTA 2 x 40 W, MARCA PELOTAS REF. 8157 OU SIMILAR, COMPLETA - INSTALAÇÕES ELÉTRICAS E TELEFÔNICAS (220V) / LUMINÁRIAS (Escola Conceição das Creoulas).</v>
          </cell>
          <cell r="C5719" t="str">
            <v>Un</v>
          </cell>
          <cell r="D5719">
            <v>116.19999999999999</v>
          </cell>
          <cell r="E5719">
            <v>92.96</v>
          </cell>
          <cell r="F5719" t="str">
            <v>SEE</v>
          </cell>
        </row>
        <row r="5720">
          <cell r="A5720" t="str">
            <v/>
          </cell>
          <cell r="D5720">
            <v>0</v>
          </cell>
        </row>
        <row r="5721">
          <cell r="A5721" t="str">
            <v>34.06.029</v>
          </cell>
          <cell r="B5721" t="str">
            <v>PÁRA-RAIO TIPO GAIOLA DE FARANDAY, CONFORME PROJETO - INSTALAÇÕES ELÉTRICAS E TELEFÔNICAS (220V) / SISTEMA DE PROTEÇÃO CONTRA DESCARGA ATMOSFÉRICAS (Escola Conceição das Creoulas).</v>
          </cell>
          <cell r="C5721" t="str">
            <v>Un</v>
          </cell>
          <cell r="D5721">
            <v>11188.462500000001</v>
          </cell>
          <cell r="E5721">
            <v>8950.77</v>
          </cell>
          <cell r="F5721" t="str">
            <v>SEE</v>
          </cell>
        </row>
        <row r="5722">
          <cell r="A5722" t="str">
            <v/>
          </cell>
          <cell r="D5722">
            <v>0</v>
          </cell>
        </row>
        <row r="5723">
          <cell r="A5723" t="str">
            <v>34.07.001</v>
          </cell>
          <cell r="B5723" t="str">
            <v>ALVENARIA DE BLOCO CERÂMICO (9 x 19 x 25 cm), e = 0,09 m, COM ARGAMASA TRAÇO - 1:2:8 (CIMENTO/CAL/AREIA) - PAREDES E PAINÉIS / ALVENARIA (Escola Conceição das Creoulas).</v>
          </cell>
          <cell r="C5723" t="str">
            <v>m2</v>
          </cell>
          <cell r="D5723">
            <v>26.162500000000001</v>
          </cell>
          <cell r="E5723">
            <v>20.93</v>
          </cell>
          <cell r="F5723" t="str">
            <v>SEE</v>
          </cell>
        </row>
        <row r="5724">
          <cell r="A5724" t="str">
            <v/>
          </cell>
          <cell r="D5724">
            <v>0</v>
          </cell>
        </row>
        <row r="5725">
          <cell r="A5725" t="str">
            <v>34.07.002</v>
          </cell>
          <cell r="B5725" t="str">
            <v>VERGAS E CONTRA-VERGAS EM CONCRETO ARMADO FCK = 15 MPa, SEÇÃO 9 x 12 cm - PAREDES E PAINÉIS / ALVENARIA (Escola Conceição das Creoulas).</v>
          </cell>
          <cell r="C5725" t="str">
            <v>m</v>
          </cell>
          <cell r="D5725">
            <v>27.650000000000002</v>
          </cell>
          <cell r="E5725">
            <v>22.12</v>
          </cell>
          <cell r="F5725" t="str">
            <v>SEE</v>
          </cell>
        </row>
        <row r="5726">
          <cell r="A5726" t="str">
            <v/>
          </cell>
          <cell r="D5726">
            <v>0</v>
          </cell>
        </row>
        <row r="5727">
          <cell r="A5727" t="str">
            <v>34.07.003</v>
          </cell>
          <cell r="B5727" t="str">
            <v>ALVENARIA DE BLOCO CERÂMICO 21 FUROS, SINGELA APARENTE, COM ARGAMASSA TRAÇO - 1:2:8 (CIMENTO/CAL/AREIA) - PAREDES E PAINÉIS / ALVENARIA (Escola Conceição das Creoulas).</v>
          </cell>
          <cell r="C5727" t="str">
            <v>m2</v>
          </cell>
          <cell r="D5727">
            <v>50.274999999999999</v>
          </cell>
          <cell r="E5727">
            <v>40.22</v>
          </cell>
          <cell r="F5727" t="str">
            <v>SEE</v>
          </cell>
        </row>
        <row r="5728">
          <cell r="A5728" t="str">
            <v/>
          </cell>
          <cell r="D5728">
            <v>0</v>
          </cell>
        </row>
        <row r="5729">
          <cell r="A5729" t="str">
            <v>34.07.004</v>
          </cell>
          <cell r="B5729" t="str">
            <v>APERTO DE ALVENARIA EM TIJOLO CERÂMICO MACIÇO, ESP. = 0,10 m, COM ARGAMASSA TRAÇO - 1:2:8 (CIMENTO/CAL/AREIA) - PAREDES E PAINÉIS / ALVENARIA (Escola Conceição das Creoulas).</v>
          </cell>
          <cell r="C5729" t="str">
            <v>m</v>
          </cell>
          <cell r="D5729">
            <v>8.875</v>
          </cell>
          <cell r="E5729">
            <v>7.1</v>
          </cell>
          <cell r="F5729" t="str">
            <v>SEE</v>
          </cell>
        </row>
        <row r="5730">
          <cell r="A5730" t="str">
            <v/>
          </cell>
          <cell r="D5730">
            <v>0</v>
          </cell>
        </row>
        <row r="5731">
          <cell r="A5731" t="str">
            <v>34.07.005</v>
          </cell>
          <cell r="B5731" t="str">
            <v>DIVISÓRIA EM GRANITO CINZA ANDORINHA POLIDO, e = 3 cm, INCLUSIVE MONTAGEM COM FERRAGENS PAREDE E PAINÉIS / DIVISÓRIA (Escola Conceição das Creoulas).</v>
          </cell>
          <cell r="C5731" t="str">
            <v>m2</v>
          </cell>
          <cell r="D5731">
            <v>200.3125</v>
          </cell>
          <cell r="E5731">
            <v>160.25</v>
          </cell>
          <cell r="F5731" t="str">
            <v>SEE</v>
          </cell>
        </row>
        <row r="5732">
          <cell r="A5732" t="str">
            <v/>
          </cell>
          <cell r="D5732">
            <v>0</v>
          </cell>
        </row>
        <row r="5733">
          <cell r="A5733" t="str">
            <v>34.08.001</v>
          </cell>
          <cell r="B5733" t="str">
            <v>PORTA EM MADEIRA DE LEI COMPLETA (C/ ALIZAR E BATENTES), LISA, SEMI-ÔCA, 0,70 x 2,10 m, EXCLUSIVE FERRAGENS (PM-01) - ESQUADRIAS / MADEIRA (Escola Conceição das Creoulas).</v>
          </cell>
          <cell r="C5733" t="str">
            <v>Un</v>
          </cell>
          <cell r="D5733">
            <v>190.625</v>
          </cell>
          <cell r="E5733">
            <v>152.5</v>
          </cell>
          <cell r="F5733" t="str">
            <v>SEE</v>
          </cell>
        </row>
        <row r="5734">
          <cell r="A5734" t="str">
            <v/>
          </cell>
          <cell r="D5734">
            <v>0</v>
          </cell>
        </row>
        <row r="5735">
          <cell r="A5735" t="str">
            <v>34.08.002</v>
          </cell>
          <cell r="B5735" t="str">
            <v xml:space="preserve"> PORTA EM MADEIRA DE LEI COMPLETA (C/ ALIZAR E BATENTES), LISA, SEMI-ÔCA, 0,80 x 2,10 m, EXCLUSIVE FERRAGENS (PM-02) - ESQUADRIAS / MADEIRA (Escola Conceição das Creoulas).</v>
          </cell>
          <cell r="C5735" t="str">
            <v>Un</v>
          </cell>
          <cell r="D5735">
            <v>332.46250000000003</v>
          </cell>
          <cell r="E5735">
            <v>265.97000000000003</v>
          </cell>
          <cell r="F5735" t="str">
            <v>SEE</v>
          </cell>
        </row>
        <row r="5736">
          <cell r="A5736" t="str">
            <v/>
          </cell>
          <cell r="D5736">
            <v>0</v>
          </cell>
        </row>
        <row r="5737">
          <cell r="A5737" t="str">
            <v>34.08.003</v>
          </cell>
          <cell r="B5737" t="str">
            <v>PORTA EM MADEIRA DE LEI COMPLETA (C/ ALIZAR E BATENTES), LISA, SEMI-ÔCA, 0,90 x 2,10 m, EXCLUSIVE FERRAGENS (PM-03) - ESQUADRIAS / MADEIRA (Escola Conceição das Creoulas).</v>
          </cell>
          <cell r="C5737" t="str">
            <v>Un</v>
          </cell>
          <cell r="D5737">
            <v>344.26250000000005</v>
          </cell>
          <cell r="E5737">
            <v>275.41000000000003</v>
          </cell>
          <cell r="F5737" t="str">
            <v>SEE</v>
          </cell>
        </row>
        <row r="5738">
          <cell r="A5738" t="str">
            <v/>
          </cell>
          <cell r="D5738">
            <v>0</v>
          </cell>
        </row>
        <row r="5739">
          <cell r="A5739" t="str">
            <v>34.08.004</v>
          </cell>
          <cell r="B5739" t="str">
            <v>PORTA EM MADEIRA COMPENSADA, 0,60 x 1,60 m, e = 20 mm, COM REVESTIMENTO MELAMÍNICO, TARJETA EM AÇO INOX, TIPO LIVRE/OCUPADO, MARCA STANLEY OU SIMILAR, INCLUSIVE FERRAGENS - ESQUADRIAS / MADEIRA (Escola Conceição das Creoulas).</v>
          </cell>
          <cell r="C5739" t="str">
            <v>Un</v>
          </cell>
          <cell r="D5739">
            <v>407.96249999999998</v>
          </cell>
          <cell r="E5739">
            <v>326.37</v>
          </cell>
          <cell r="F5739" t="str">
            <v>SEE</v>
          </cell>
        </row>
        <row r="5740">
          <cell r="A5740" t="str">
            <v/>
          </cell>
          <cell r="D5740">
            <v>0</v>
          </cell>
        </row>
        <row r="5741">
          <cell r="A5741" t="str">
            <v>34.08.005</v>
          </cell>
          <cell r="B5741" t="str">
            <v xml:space="preserve"> PORTA EM MADEIRA COMPENSADA, 0,80 x 1,60 m, e = 20 mm, COM REVESTIMENTO MELAMÍNICO, TARJETA EM AÇO INOX, TIPO LIVRE/OCUPADO, MARCA STANLEY OU SIMILAR, INCLUSIVE FERRAGENS - ESQUADRIAS / MADEIRA (Escola Conceição das Creoulas).</v>
          </cell>
          <cell r="C5741" t="str">
            <v>Un</v>
          </cell>
          <cell r="D5741">
            <v>407.96249999999998</v>
          </cell>
          <cell r="E5741">
            <v>326.37</v>
          </cell>
          <cell r="F5741" t="str">
            <v>SEE</v>
          </cell>
        </row>
        <row r="5742">
          <cell r="A5742" t="str">
            <v/>
          </cell>
          <cell r="D5742">
            <v>0</v>
          </cell>
        </row>
        <row r="5743">
          <cell r="A5743" t="str">
            <v>34.08.006</v>
          </cell>
          <cell r="B5743" t="str">
            <v>BASCULANTE DE FERRO (DIMENSÕES, DETALHES E NOS AMBIENTES CONFORME O PROJET - VIDE QUADRO DE ESQUADRIAS) - ESQUADRIAS / METÁLICAS(Escola Conceição das Creoulas).</v>
          </cell>
          <cell r="C5743" t="str">
            <v>m2</v>
          </cell>
          <cell r="D5743">
            <v>172.27499999999998</v>
          </cell>
          <cell r="E5743">
            <v>137.82</v>
          </cell>
          <cell r="F5743" t="str">
            <v>SEE</v>
          </cell>
        </row>
        <row r="5744">
          <cell r="A5744" t="str">
            <v/>
          </cell>
          <cell r="D5744">
            <v>0</v>
          </cell>
        </row>
        <row r="5745">
          <cell r="A5745" t="str">
            <v>34.09.001</v>
          </cell>
          <cell r="B5745" t="str">
            <v>TELHADO EM TELHA COLONIAL INCLUINDO MADEIRAMENTO DE LEI, CONFORME PROJETO - COBERTURA / TELHAS E ESTRUTURA EM MADEIRA (Escola Conceição das Creoulas).</v>
          </cell>
          <cell r="C5745" t="str">
            <v>m2</v>
          </cell>
          <cell r="D5745">
            <v>129.92500000000001</v>
          </cell>
          <cell r="E5745">
            <v>103.94</v>
          </cell>
          <cell r="F5745" t="str">
            <v>SEE</v>
          </cell>
        </row>
        <row r="5746">
          <cell r="A5746" t="str">
            <v/>
          </cell>
          <cell r="D5746">
            <v>0</v>
          </cell>
        </row>
        <row r="5747">
          <cell r="A5747" t="str">
            <v>34.09.002</v>
          </cell>
          <cell r="B5747" t="str">
            <v>CUMEEIRA PARA TELHA CANAL COMUM, INCLUSIVE EMASSAMENTO - COBERTURA / TELHAS E ESTRUTURA EM MADEIRA (Escola Conceição das Creoulas).</v>
          </cell>
          <cell r="C5747" t="str">
            <v>m</v>
          </cell>
          <cell r="D5747">
            <v>8.7125000000000004</v>
          </cell>
          <cell r="E5747">
            <v>6.97</v>
          </cell>
          <cell r="F5747" t="str">
            <v>SEE</v>
          </cell>
        </row>
        <row r="5748">
          <cell r="A5748" t="str">
            <v/>
          </cell>
          <cell r="D5748">
            <v>0</v>
          </cell>
        </row>
        <row r="5749">
          <cell r="A5749" t="str">
            <v>34.09.003</v>
          </cell>
          <cell r="B5749" t="str">
            <v>RUFO EM CHAPA DE AÇO, ESP. = 0,65 mm, LARG. = 30,0 cm  - COBERTURA / CHAPAS (Escola Conceição das Creoulas).</v>
          </cell>
          <cell r="C5749" t="str">
            <v>m</v>
          </cell>
          <cell r="D5749">
            <v>15.774999999999999</v>
          </cell>
          <cell r="E5749">
            <v>12.62</v>
          </cell>
          <cell r="F5749" t="str">
            <v>SEE</v>
          </cell>
        </row>
        <row r="5750">
          <cell r="A5750" t="str">
            <v/>
          </cell>
          <cell r="D5750">
            <v>0</v>
          </cell>
        </row>
        <row r="5751">
          <cell r="A5751" t="str">
            <v>34.10.001</v>
          </cell>
          <cell r="B5751" t="str">
            <v>CHAPISCO EM PAREDE COM ARGAMASSA TRAÇO - 1:3 (CIMENTO/AREIA) - REVESTIMENTO / MASSA (Escola Conceição das Creoulas).</v>
          </cell>
          <cell r="C5751" t="str">
            <v>m2</v>
          </cell>
          <cell r="D5751">
            <v>4.3874999999999993</v>
          </cell>
          <cell r="E5751">
            <v>3.51</v>
          </cell>
          <cell r="F5751" t="str">
            <v>SE</v>
          </cell>
        </row>
        <row r="5752">
          <cell r="A5752" t="str">
            <v/>
          </cell>
          <cell r="D5752">
            <v>0</v>
          </cell>
        </row>
        <row r="5753">
          <cell r="A5753" t="str">
            <v>34.10.002</v>
          </cell>
          <cell r="B5753" t="str">
            <v>REBOCO INTERNO, DE PAREDE, COM ARGAMASSA TRAÇO - 1:2:9 (CIMENTO/CAL/AREIA), ESPESSURA 1,5 cm - REVESTIMENTO / MASSA (Escola Conceição das Creoulas).</v>
          </cell>
          <cell r="C5753" t="str">
            <v>m2</v>
          </cell>
          <cell r="D5753">
            <v>17.224999999999998</v>
          </cell>
          <cell r="E5753">
            <v>13.78</v>
          </cell>
          <cell r="F5753" t="str">
            <v>SEE</v>
          </cell>
        </row>
        <row r="5754">
          <cell r="A5754" t="str">
            <v/>
          </cell>
          <cell r="D5754">
            <v>0</v>
          </cell>
        </row>
        <row r="5755">
          <cell r="A5755" t="str">
            <v>34.10.003</v>
          </cell>
          <cell r="B5755" t="str">
            <v>REBOCO EXTERNO, DE PAREDE, COM ARGAMASSA TRAÇO - 1:2:9 (CIMENTO/CAL/AREIA), ESPESSURA 2,5 cm - REVESTIMENTO / MASSA (Escola Conceição das Creoulas).</v>
          </cell>
          <cell r="C5755" t="str">
            <v>m2</v>
          </cell>
          <cell r="D5755">
            <v>17.224999999999998</v>
          </cell>
          <cell r="E5755">
            <v>13.78</v>
          </cell>
          <cell r="F5755" t="str">
            <v>SEE</v>
          </cell>
        </row>
        <row r="5756">
          <cell r="A5756" t="str">
            <v/>
          </cell>
          <cell r="D5756">
            <v>0</v>
          </cell>
        </row>
        <row r="5757">
          <cell r="A5757" t="str">
            <v>34.10.004</v>
          </cell>
          <cell r="B5757" t="str">
            <v>REBOCO INTERNO, DE TETO, COM ARGAMASSA TRAÇO - 1:2:9 (CIMENTO/CAL/AREIA), ESPESSURA 1,5 cm - REVESTIMENTO / MASSA (Escola Conceição das Creoulas).</v>
          </cell>
          <cell r="C5757" t="str">
            <v>m2</v>
          </cell>
          <cell r="D5757">
            <v>17.224999999999998</v>
          </cell>
          <cell r="E5757">
            <v>13.78</v>
          </cell>
          <cell r="F5757" t="str">
            <v>SEE</v>
          </cell>
        </row>
        <row r="5758">
          <cell r="A5758" t="str">
            <v/>
          </cell>
          <cell r="D5758">
            <v>0</v>
          </cell>
        </row>
        <row r="5759">
          <cell r="A5759" t="str">
            <v>34.10.005</v>
          </cell>
          <cell r="B5759" t="str">
            <v>REVESTIMENTO CERÂMICO PARA PAREDE, MARCA ELIANE LINHA ARQUITETURAL NEVE OU SIMILAR, PEI-3, DIMENSÕES 10 x 10 cm, APLICADO COM ARGAMASSA INDUSTRIALIZADA AC-I, REJUNTADO, EXCLUSIVE EMBOÇO - REVESTIMENTO / ACABAMENTO (Escola Conceição das Creoulas).</v>
          </cell>
          <cell r="C5759" t="str">
            <v>m2</v>
          </cell>
          <cell r="D5759">
            <v>36.75</v>
          </cell>
          <cell r="E5759">
            <v>29.4</v>
          </cell>
          <cell r="F5759" t="str">
            <v>SEE</v>
          </cell>
        </row>
        <row r="5760">
          <cell r="A5760" t="str">
            <v/>
          </cell>
          <cell r="D5760">
            <v>0</v>
          </cell>
        </row>
        <row r="5761">
          <cell r="A5761" t="str">
            <v>34.11.001</v>
          </cell>
          <cell r="B5761" t="str">
            <v>LASTRO DE CONCRETO SIMPLES REGULARIZADO PARA PISO, INCLUSIVE IMPERMEABILIZAÇÃO - PAVIMENTAÇÃO / CAMADA IMPERMEABILIZADORA (Escola Conceição das Creoulas).</v>
          </cell>
          <cell r="C5761" t="str">
            <v>m3</v>
          </cell>
          <cell r="D5761">
            <v>24.2</v>
          </cell>
          <cell r="E5761">
            <v>19.36</v>
          </cell>
          <cell r="F5761" t="str">
            <v>SEE</v>
          </cell>
        </row>
        <row r="5762">
          <cell r="A5762" t="str">
            <v/>
          </cell>
          <cell r="D5762">
            <v>0</v>
          </cell>
        </row>
        <row r="5763">
          <cell r="A5763" t="str">
            <v>34.11.002</v>
          </cell>
          <cell r="B5763"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5763" t="str">
            <v>m2</v>
          </cell>
          <cell r="D5763">
            <v>35.174999999999997</v>
          </cell>
          <cell r="E5763">
            <v>28.14</v>
          </cell>
          <cell r="F5763" t="str">
            <v>SEE</v>
          </cell>
        </row>
        <row r="5764">
          <cell r="A5764" t="str">
            <v/>
          </cell>
          <cell r="D5764">
            <v>0</v>
          </cell>
        </row>
        <row r="5765">
          <cell r="A5765" t="str">
            <v>34.11.003</v>
          </cell>
          <cell r="B5765" t="str">
            <v>PISO EM CONCRETO SIMPLES DESEMPOLADO, FCK = 15 MPa, e = 7 cm  - PAVIMENTAÇÃO / CALÇADA EM CONCRETO E CIIMENTADO (Escola Conceição das Creoulas).</v>
          </cell>
          <cell r="C5765" t="str">
            <v>m2</v>
          </cell>
          <cell r="D5765">
            <v>38.912500000000001</v>
          </cell>
          <cell r="E5765">
            <v>31.13</v>
          </cell>
          <cell r="F5765" t="str">
            <v>SEE</v>
          </cell>
        </row>
        <row r="5766">
          <cell r="A5766" t="str">
            <v/>
          </cell>
          <cell r="D5766">
            <v>0</v>
          </cell>
        </row>
        <row r="5767">
          <cell r="A5767" t="str">
            <v>34.12.001</v>
          </cell>
          <cell r="B5767" t="str">
            <v>SOLEIRA EM GRANITO CINZA ANDORINHA, l = 15 cm, e = 2 cm, INCLUSIVE IMPERMEABILIZAÇÃO - SOLEIRAS E RODAPÉS / SOLEIRA (Escola Conceição das Creoulas).</v>
          </cell>
          <cell r="C5767" t="str">
            <v>m</v>
          </cell>
          <cell r="D5767">
            <v>27.987500000000001</v>
          </cell>
          <cell r="E5767">
            <v>22.39</v>
          </cell>
          <cell r="F5767" t="str">
            <v>SEE</v>
          </cell>
        </row>
        <row r="5768">
          <cell r="A5768" t="str">
            <v/>
          </cell>
          <cell r="D5768">
            <v>0</v>
          </cell>
        </row>
        <row r="5769">
          <cell r="A5769" t="str">
            <v>34.12.002</v>
          </cell>
          <cell r="B5769" t="str">
            <v>RODAPÉ CERÂMICO, MARCA CECRISA LINHA RP HERCULES GR E AL OU SIMILARS, DIMENSÕES 8,5 x 40 cm, APLICADO COM ARGAMASSA INDUSTRIALIZADA AC-I, REJUNTADO - SOLEIRAS E RODAPÉS / RODAPÉ (Escola Conceição das Creoulas).</v>
          </cell>
          <cell r="C5769" t="str">
            <v>m</v>
          </cell>
          <cell r="D5769">
            <v>22.675000000000001</v>
          </cell>
          <cell r="E5769">
            <v>18.14</v>
          </cell>
          <cell r="F5769" t="str">
            <v>SEE</v>
          </cell>
        </row>
        <row r="5770">
          <cell r="A5770" t="str">
            <v/>
          </cell>
          <cell r="D5770">
            <v>0</v>
          </cell>
        </row>
        <row r="5771">
          <cell r="A5771" t="str">
            <v>34.13.001</v>
          </cell>
          <cell r="B5771" t="str">
            <v>PINTURA PARA EXTERIORES, SOBRE PAREDES, COM LIXAMENTO, APLICAÇÃO DE 01 DEMÃO DE SELADOR ACRÍLICO, 02 DEMÃOS DE MASSA ACRÍLICA E 02 DEMÃOS DE TINTA ACRÍLICA - PINTURAS / ACRÍLICA (Escola Conceição das Creoulas).</v>
          </cell>
          <cell r="C5771" t="str">
            <v>m2</v>
          </cell>
          <cell r="D5771">
            <v>18.6875</v>
          </cell>
          <cell r="E5771">
            <v>14.95</v>
          </cell>
          <cell r="F5771" t="str">
            <v>SEE</v>
          </cell>
        </row>
        <row r="5772">
          <cell r="A5772" t="str">
            <v/>
          </cell>
          <cell r="D5772">
            <v>0</v>
          </cell>
        </row>
        <row r="5773">
          <cell r="A5773" t="str">
            <v>34.13.002</v>
          </cell>
          <cell r="B5773" t="str">
            <v>PINTURA PARA INTERIORES, SOBRE PAREDES, COM LIXAMENTO, APLICAÇÃO DE 01 DEMÃO DE SELADOR ACRÍLICO, 02 DEMÃOS DE MASSA ACRÍLICA E 02 DEMÃOS DE TINTA ACRÍLICA - PINTURAS / ACRÍLICA (Escola Conceição das Creoulas).</v>
          </cell>
          <cell r="C5773" t="str">
            <v>m2</v>
          </cell>
          <cell r="D5773">
            <v>15.237499999999999</v>
          </cell>
          <cell r="E5773">
            <v>12.19</v>
          </cell>
          <cell r="F5773" t="str">
            <v>SEE</v>
          </cell>
        </row>
        <row r="5774">
          <cell r="A5774" t="str">
            <v/>
          </cell>
          <cell r="D5774">
            <v>0</v>
          </cell>
        </row>
        <row r="5775">
          <cell r="A5775" t="str">
            <v>34.13.003</v>
          </cell>
          <cell r="B5775" t="str">
            <v>PINTURA PARA INTERIORES, SOBRE TETO, COM LIXAMENTO, APLICAÇÃO DE 01 DEMÃO DE SELADOR ACRÍLICO, 02 DEMÃOS DE MASSA ACRÍLICA E 02 DEMÃOS DE TINTA ACRÍLICA - PINTURAS / ACRÍLICA (Escola Conceição das Creoulas).</v>
          </cell>
          <cell r="C5775" t="str">
            <v>m2</v>
          </cell>
          <cell r="D5775">
            <v>15.237499999999999</v>
          </cell>
          <cell r="E5775">
            <v>12.19</v>
          </cell>
          <cell r="F5775" t="str">
            <v>SEE</v>
          </cell>
        </row>
        <row r="5776">
          <cell r="A5776" t="str">
            <v/>
          </cell>
          <cell r="D5776">
            <v>0</v>
          </cell>
        </row>
        <row r="5777">
          <cell r="A5777" t="str">
            <v>34.13.004</v>
          </cell>
          <cell r="B5777" t="str">
            <v>PINTURA DE ACABAMENTO, SOBRE MADEIRA, COM LIXAMENTO, APLICAÇÃO DE 02 DEMÃOS DE ESMALTE, INCLUSIVE EMASSAMENTO - PINTURAS / ESMATE (Escola Conceição das Creoulas).</v>
          </cell>
          <cell r="C5777" t="str">
            <v>m2</v>
          </cell>
          <cell r="D5777">
            <v>26.362500000000001</v>
          </cell>
          <cell r="E5777">
            <v>21.09</v>
          </cell>
          <cell r="F5777" t="str">
            <v>SEE</v>
          </cell>
        </row>
        <row r="5778">
          <cell r="A5778" t="str">
            <v/>
          </cell>
          <cell r="D5778">
            <v>0</v>
          </cell>
        </row>
        <row r="5779">
          <cell r="A5779" t="str">
            <v>34.13.005</v>
          </cell>
          <cell r="B5779" t="str">
            <v>PINTURA DE ACABAMENTO, SOBRE ESTRUTURA DE MADEIRA, COM LIXAMENTO, APLICAÇÃO DE 01 DEMÃO DE ESMALTE SINTÉTICO, INCLUSIVE EMASSAMENTO - PINTURAS / ESMATE (Escola Conceição das Creoulas).</v>
          </cell>
          <cell r="C5779" t="str">
            <v>m2</v>
          </cell>
          <cell r="D5779">
            <v>26.362500000000001</v>
          </cell>
          <cell r="E5779">
            <v>21.09</v>
          </cell>
          <cell r="F5779" t="str">
            <v>SEE</v>
          </cell>
        </row>
        <row r="5780">
          <cell r="A5780" t="str">
            <v/>
          </cell>
          <cell r="D5780">
            <v>0</v>
          </cell>
        </row>
        <row r="5781">
          <cell r="A5781" t="str">
            <v>34.13.006</v>
          </cell>
          <cell r="B5781" t="str">
            <v>PINTURA SOBRE SUPERFÍCIES METÁLICAS, COM LIXAMENTO, APLICAÇÃO DE 01 DEMÃO DE TINTA À BESE DE ZARCÃO E 02 DEMÃOS DE TINTA ESMALTE - PINTURAS / ESMATE (Escola Conceição das Creoulas).</v>
          </cell>
          <cell r="C5781" t="str">
            <v>m2</v>
          </cell>
          <cell r="D5781">
            <v>18.762499999999999</v>
          </cell>
          <cell r="E5781">
            <v>15.01</v>
          </cell>
          <cell r="F5781" t="str">
            <v>SEE</v>
          </cell>
        </row>
        <row r="5782">
          <cell r="A5782" t="str">
            <v/>
          </cell>
          <cell r="D5782">
            <v>0</v>
          </cell>
        </row>
        <row r="5783">
          <cell r="A5783" t="str">
            <v>34.14.001</v>
          </cell>
          <cell r="B5783" t="str">
            <v>FECHADURA, MARCA LA FONTE LINHA RESIDENCE CJ 2176, MAÇANETA/ESPELHO, ACABAMENTO CROMADO BRILHANTE, OU SIMILARES - FERRAGENS PARA ESQUADRIAS DE MADEIRA (Escola Conceição das Creoulas).</v>
          </cell>
          <cell r="C5783" t="str">
            <v>Un</v>
          </cell>
          <cell r="D5783">
            <v>104.675</v>
          </cell>
          <cell r="E5783">
            <v>83.74</v>
          </cell>
          <cell r="F5783" t="str">
            <v>SEE</v>
          </cell>
        </row>
        <row r="5784">
          <cell r="A5784" t="str">
            <v/>
          </cell>
          <cell r="D5784">
            <v>0</v>
          </cell>
        </row>
        <row r="5785">
          <cell r="A5785" t="str">
            <v>34.14.002</v>
          </cell>
          <cell r="B5785" t="str">
            <v>DOBRADIÇA DE LATÃO OU AÇO, MARCA LA FONTE REF. 85 OU SIMILAR, ACABAMENTO CROMADO BRILHANTE, TIPO MÉDIA, 3 x 2 1/2" COM ANÉIS, COM PARAFUDOS - FERRAGENS PARA ESQUADRIAS DE MADEIRA (Escola Conceição das Creoulas).</v>
          </cell>
          <cell r="C5785" t="str">
            <v>Un</v>
          </cell>
          <cell r="D5785">
            <v>3.3875000000000002</v>
          </cell>
          <cell r="E5785">
            <v>2.71</v>
          </cell>
          <cell r="F5785" t="str">
            <v>SEE</v>
          </cell>
        </row>
        <row r="5786">
          <cell r="A5786" t="str">
            <v/>
          </cell>
          <cell r="D5786">
            <v>0</v>
          </cell>
        </row>
        <row r="5787">
          <cell r="A5787" t="str">
            <v>34.15.001</v>
          </cell>
          <cell r="B5787" t="str">
            <v>BANCO DE CONCRETO EM ALVENARIA DE TIJOLOS, ASSENTO EM CONCRETO ARMADO, SEM ENCOSTO, PINTADO COM TINTA ACRÍLICA, 2 DEMÃOS (DIMENSÕES, DETALHES E NOS AMBIENTES CONFORME PROJETO) - ELEMENTOS DECORATIVOS E OUTROS / CONCRETO (Escola Conceição das Creoulas).</v>
          </cell>
          <cell r="C5787" t="str">
            <v>m2</v>
          </cell>
          <cell r="D5787">
            <v>72.649999999999991</v>
          </cell>
          <cell r="E5787">
            <v>58.12</v>
          </cell>
          <cell r="F5787" t="str">
            <v>SEE</v>
          </cell>
        </row>
        <row r="5788">
          <cell r="A5788" t="str">
            <v/>
          </cell>
          <cell r="D5788">
            <v>0</v>
          </cell>
        </row>
        <row r="5789">
          <cell r="A5789" t="str">
            <v>34.15.002</v>
          </cell>
          <cell r="B5789" t="str">
            <v>BANCADA EM GRANITO CINZA ANDORINHA, DIM. 2,85 x 0,60, INLCUSIVE TESTEIRA E RODOPIA 8 cm, ASSENTADA (CONFORME PROJETOS - VIDE DETALHES DE SANITÁRIOS DE ALUNOS) - ELEMENTOS DECORATIVOS E OUTROS / GRANITO (Escola Conceição das Creoulas).</v>
          </cell>
          <cell r="C5789" t="str">
            <v>Un</v>
          </cell>
          <cell r="D5789">
            <v>472.84999999999997</v>
          </cell>
          <cell r="E5789">
            <v>378.28</v>
          </cell>
          <cell r="F5789" t="str">
            <v>SEE</v>
          </cell>
        </row>
        <row r="5790">
          <cell r="A5790" t="str">
            <v/>
          </cell>
          <cell r="D5790">
            <v>0</v>
          </cell>
        </row>
        <row r="5791">
          <cell r="A5791" t="str">
            <v>34.15.003</v>
          </cell>
          <cell r="B5791" t="str">
            <v>BANCADA EM ALVENARIA, COM PORTAS EM MADEIRA COM REVESTIMNETO MELAMÍNICO, TAMPO EM GRANITO CINZA ANDORINHA (CONFORME PROJETO - VIDE DETALHES DE MARCENARIA/COZINHA) - ELEMENTOS DECORATIVOS E OUTROS / MADEIRA (Escola Conceição das Creoulas).</v>
          </cell>
          <cell r="C5791" t="str">
            <v>Un</v>
          </cell>
          <cell r="D5791">
            <v>1610.6</v>
          </cell>
          <cell r="E5791">
            <v>1288.48</v>
          </cell>
          <cell r="F5791" t="str">
            <v>SEE</v>
          </cell>
        </row>
        <row r="5792">
          <cell r="A5792" t="str">
            <v/>
          </cell>
          <cell r="D5792">
            <v>0</v>
          </cell>
        </row>
        <row r="5793">
          <cell r="A5793" t="str">
            <v>34.15.004</v>
          </cell>
          <cell r="B5793" t="str">
            <v>BANCADA EM ALVENARIA, COM 02 CUBAS EM INOX, PORTAS EM MANDEIRA COM REVESTIMENTO MELAMÍNICO, TEMPO EM GRANITO CINZA ANDORINHA, INCLUINDO ABRIGO DE GÁS COM PORTA VENEZIANA METÁLICA (CONFORME PROJETO - VIDE DETALHES DE MARCENARIA/COZINHA) - ELEMENTOS DECORAT</v>
          </cell>
          <cell r="C5793" t="str">
            <v>Un</v>
          </cell>
          <cell r="D5793">
            <v>3569.8374999999996</v>
          </cell>
          <cell r="E5793">
            <v>2855.87</v>
          </cell>
          <cell r="F5793" t="str">
            <v>SEE</v>
          </cell>
        </row>
        <row r="5794">
          <cell r="A5794" t="str">
            <v/>
          </cell>
          <cell r="D5794">
            <v>0</v>
          </cell>
        </row>
        <row r="5795">
          <cell r="A5795" t="str">
            <v>34.15.005</v>
          </cell>
          <cell r="B5795" t="str">
            <v>BANCADA EM ALVENARIA, COM TAMPO EM MADEIRA COM REVESTIMENTO MELAMÍNICO, INCLUSIVE SUPORTE COM MÃO-FRANCESA (CONFORME PROJETO - VIDE DETALHES MARCENARIA/COZINHA) - ELEMENTOS DECORATIVOS E OUTROS / MADEIRA (Escola Concerição  das Creoulas).</v>
          </cell>
          <cell r="C5795" t="str">
            <v>Un</v>
          </cell>
          <cell r="D5795">
            <v>551.52500000000009</v>
          </cell>
          <cell r="E5795">
            <v>441.22</v>
          </cell>
          <cell r="F5795" t="str">
            <v>SEE</v>
          </cell>
        </row>
        <row r="5796">
          <cell r="A5796" t="str">
            <v/>
          </cell>
          <cell r="D5796">
            <v>0</v>
          </cell>
        </row>
        <row r="5797">
          <cell r="A5797" t="str">
            <v>34.15.006</v>
          </cell>
          <cell r="B5797" t="str">
            <v>QUADRO ESCOLAR EM REVESTIMENTO DE ARGAMASSA, PINTANDO COM TINTA ESPECIAL NA COR VERDE, COM MOLDURA E APAGADOR DE GIZ EM MADEIRA, CONFORME PROJETO - ELEMENTOS DECORATIVOS E OUTROS / MADEIRA (Escola Concerição  das Creoulas).</v>
          </cell>
          <cell r="C5797" t="str">
            <v>m2</v>
          </cell>
          <cell r="D5797">
            <v>66.112499999999997</v>
          </cell>
          <cell r="E5797">
            <v>52.89</v>
          </cell>
          <cell r="F5797" t="str">
            <v>SEE</v>
          </cell>
        </row>
        <row r="5798">
          <cell r="A5798" t="str">
            <v/>
          </cell>
          <cell r="D5798">
            <v>0</v>
          </cell>
        </row>
        <row r="5799">
          <cell r="A5799" t="str">
            <v>34.15.007</v>
          </cell>
          <cell r="B5799" t="str">
            <v>QUADRO ESCOLAR EM FÓRMICA BRANCA COM MOLDURA, INSTALADO NA SALA DE INFORMÁTICA - ELEMENTOS DECORATIVOS E OUTROS / MADEIRA (Escola Concerição  das Creoulas).</v>
          </cell>
          <cell r="C5799" t="str">
            <v>m2</v>
          </cell>
          <cell r="D5799">
            <v>130.28749999999999</v>
          </cell>
          <cell r="E5799">
            <v>104.23</v>
          </cell>
          <cell r="F5799" t="str">
            <v>SEE</v>
          </cell>
        </row>
        <row r="5800">
          <cell r="A5800" t="str">
            <v/>
          </cell>
          <cell r="D5800">
            <v>0</v>
          </cell>
        </row>
        <row r="5801">
          <cell r="A5801" t="str">
            <v>34.15.008</v>
          </cell>
          <cell r="B5801" t="str">
            <v>PRATELEIRA EM COMPENSADO NAVAL 18 mm, ESMALTADO, INLCUSIVE SUPORTE COM MÃO FRANCESA, CONFORME PROJETO - ELEMENTOS DECORATIVOS E OUTROS / MADEIRA (Escola Concerição  das Creoulas).</v>
          </cell>
          <cell r="C5801" t="str">
            <v>m2</v>
          </cell>
          <cell r="D5801">
            <v>193.36250000000001</v>
          </cell>
          <cell r="E5801">
            <v>154.69</v>
          </cell>
          <cell r="F5801" t="str">
            <v>SEE</v>
          </cell>
        </row>
        <row r="5802">
          <cell r="A5802" t="str">
            <v/>
          </cell>
          <cell r="D5802">
            <v>0</v>
          </cell>
        </row>
        <row r="5803">
          <cell r="A5803" t="str">
            <v>34.15.009</v>
          </cell>
          <cell r="B5803" t="str">
            <v>EXTINTOR DE PÓ QUÍMICO ABC, CAPACIDADE 6 kg, ALCANCE MÉDIO DO JATO 5 m, TEMPO DE DESCARGA 16 s, NBR-9443, 9444, 10721 - ELEMENTOS DECORATIVOS E OUTROS / INCÊNDIO (Escola Concerição  das Creoulas).</v>
          </cell>
          <cell r="C5803" t="str">
            <v>Un</v>
          </cell>
          <cell r="D5803">
            <v>101.13749999999999</v>
          </cell>
          <cell r="E5803">
            <v>80.91</v>
          </cell>
          <cell r="F5803" t="str">
            <v>SEE</v>
          </cell>
        </row>
        <row r="5804">
          <cell r="A5804" t="str">
            <v/>
          </cell>
          <cell r="D5804">
            <v>0</v>
          </cell>
        </row>
        <row r="5805">
          <cell r="A5805" t="str">
            <v>34.15.010</v>
          </cell>
          <cell r="B5805" t="str">
            <v xml:space="preserve"> TUBO DE AÇO SEM CONSTURA SCH 40 DIÂM. 3/4" - ELEMENTOS DECORATIVOS E OUTROS / GÁS (Escola Concerição  das Creoulas).</v>
          </cell>
          <cell r="C5805" t="str">
            <v>m</v>
          </cell>
          <cell r="D5805">
            <v>35.525000000000006</v>
          </cell>
          <cell r="E5805">
            <v>28.42</v>
          </cell>
          <cell r="F5805" t="str">
            <v>SEE</v>
          </cell>
        </row>
        <row r="5806">
          <cell r="A5806" t="str">
            <v/>
          </cell>
          <cell r="D5806">
            <v>0</v>
          </cell>
        </row>
        <row r="5807">
          <cell r="A5807" t="str">
            <v>34.15.011</v>
          </cell>
          <cell r="B5807" t="str">
            <v>COTOVELO EM AÇO FORJADO CLESSE 10 DIÂM 3/4" x 90° - ELEMENTOS DECORATIVOS E OUTROS / GÁS (Escola Concerição  das Creoulas).</v>
          </cell>
          <cell r="C5807" t="str">
            <v>Un</v>
          </cell>
          <cell r="D5807">
            <v>13.75</v>
          </cell>
          <cell r="E5807">
            <v>11</v>
          </cell>
          <cell r="F5807" t="str">
            <v>SEE</v>
          </cell>
        </row>
        <row r="5808">
          <cell r="A5808" t="str">
            <v/>
          </cell>
          <cell r="D5808">
            <v>0</v>
          </cell>
        </row>
        <row r="5809">
          <cell r="A5809" t="str">
            <v>34.15.012</v>
          </cell>
          <cell r="B5809" t="str">
            <v>TÊ EM AÇO FORJADO CLASSE 10 DIÂM 3/4" - ELEMENTOS DECORATIVOS E OUTROS / GÁS (Escola Concerição  das Creoulas).</v>
          </cell>
          <cell r="C5809" t="str">
            <v>Un</v>
          </cell>
          <cell r="D5809">
            <v>15.95</v>
          </cell>
          <cell r="E5809">
            <v>12.76</v>
          </cell>
          <cell r="F5809" t="str">
            <v>SEE</v>
          </cell>
        </row>
        <row r="5810">
          <cell r="A5810" t="str">
            <v/>
          </cell>
          <cell r="D5810">
            <v>0</v>
          </cell>
        </row>
        <row r="5811">
          <cell r="A5811" t="str">
            <v>34.15.013</v>
          </cell>
          <cell r="B5811" t="str">
            <v>UNIÃO EM AÇO FORJADO CLASSE 10 DIÂM 3/4" - ELEMENTOS DECORATIVOS E OUTROS / GÁS (Escola Concerição  das Creoulas).</v>
          </cell>
          <cell r="C5811" t="str">
            <v>Un</v>
          </cell>
          <cell r="D5811">
            <v>26.400000000000002</v>
          </cell>
          <cell r="E5811">
            <v>21.12</v>
          </cell>
          <cell r="F5811" t="str">
            <v>SEE</v>
          </cell>
        </row>
        <row r="5812">
          <cell r="A5812" t="str">
            <v/>
          </cell>
          <cell r="D5812">
            <v>0</v>
          </cell>
        </row>
        <row r="5813">
          <cell r="A5813" t="str">
            <v>34.15.014</v>
          </cell>
          <cell r="B5813" t="str">
            <v>REGISTRO ESFERA DIÂM . 3/4" - ELEMENTOS DECORATIVOS E OUTROS / GÁS (Escola Conceição das Creoulas).</v>
          </cell>
          <cell r="C5813" t="str">
            <v>Un</v>
          </cell>
          <cell r="D5813">
            <v>26.175000000000001</v>
          </cell>
          <cell r="E5813">
            <v>20.94</v>
          </cell>
          <cell r="F5813" t="str">
            <v>SEE</v>
          </cell>
        </row>
        <row r="5814">
          <cell r="A5814" t="str">
            <v/>
          </cell>
          <cell r="D5814">
            <v>0</v>
          </cell>
        </row>
        <row r="5815">
          <cell r="A5815" t="str">
            <v>34.15.015</v>
          </cell>
          <cell r="B5815" t="str">
            <v>LUVA EM AÇO FORJADO CLASSE 10 DIÂM 3/4" - ELEMENTOS DECORATIVOS E OUTROS / GÁS (Escola Concerição  das Creoulas).</v>
          </cell>
          <cell r="C5815" t="str">
            <v>Un</v>
          </cell>
          <cell r="D5815">
            <v>6.1624999999999996</v>
          </cell>
          <cell r="E5815">
            <v>4.93</v>
          </cell>
          <cell r="F5815" t="str">
            <v>SEE</v>
          </cell>
        </row>
        <row r="5816">
          <cell r="A5816" t="str">
            <v/>
          </cell>
          <cell r="D5816">
            <v>0</v>
          </cell>
        </row>
        <row r="5817">
          <cell r="A5817" t="str">
            <v>34.15.016</v>
          </cell>
          <cell r="B5817" t="str">
            <v xml:space="preserve"> VIDRO FANTASIA CANELADO 4 mm, INSTALADO NAS ESQUADRIAS DE JANELAS - ELEMENTOS DECORATIVOS E OUTROS / VIDROS (Escola Concerição  das Creoulas).</v>
          </cell>
          <cell r="C5817" t="str">
            <v>m2</v>
          </cell>
          <cell r="D5817">
            <v>50.862499999999997</v>
          </cell>
          <cell r="E5817">
            <v>40.69</v>
          </cell>
          <cell r="F5817" t="str">
            <v>SEE</v>
          </cell>
        </row>
        <row r="5818">
          <cell r="A5818" t="str">
            <v/>
          </cell>
          <cell r="D5818">
            <v>0</v>
          </cell>
        </row>
        <row r="5819">
          <cell r="A5819" t="str">
            <v>34.15.017</v>
          </cell>
          <cell r="B5819" t="str">
            <v>ESPELHO PLANO 3 mm, INCLUSIVE MOLDURA (DIMENSÕES, DETALHES E NOS AMBIENTES CONFORME PROJETO - VIDE DETALHES SANITÁRIOS) - ELEMENTOS DECORATIVOS E OUTROS / VIDROS (Escola Concerição  das Creoulas).</v>
          </cell>
          <cell r="C5819" t="str">
            <v>m2</v>
          </cell>
          <cell r="D5819">
            <v>100</v>
          </cell>
          <cell r="E5819">
            <v>80</v>
          </cell>
          <cell r="F5819" t="str">
            <v>SEE</v>
          </cell>
        </row>
        <row r="5820">
          <cell r="A5820" t="str">
            <v/>
          </cell>
          <cell r="D5820">
            <v>0</v>
          </cell>
        </row>
        <row r="5821">
          <cell r="A5821" t="str">
            <v>34.15.018</v>
          </cell>
          <cell r="B5821" t="str">
            <v>VIDRO LISO INCOLOR 4 mm, INSTALADOS NAS DEMAIS ESQUADRIAS DE JANELAS - ELEMENTOS DECORATIVOS E OUTROS / VIDROS (Escola Concerição  das Creoulas).</v>
          </cell>
          <cell r="C5821" t="str">
            <v>m2</v>
          </cell>
          <cell r="D5821">
            <v>65.0625</v>
          </cell>
          <cell r="E5821">
            <v>52.05</v>
          </cell>
          <cell r="F5821" t="str">
            <v>SEE</v>
          </cell>
        </row>
        <row r="5822">
          <cell r="A5822" t="str">
            <v/>
          </cell>
          <cell r="D5822">
            <v>0</v>
          </cell>
        </row>
        <row r="5823">
          <cell r="A5823" t="str">
            <v>34.16.001</v>
          </cell>
          <cell r="B5823" t="str">
            <v>LIMPEZA GERAL - LIMPEZA DA OBRA (Escola Concerição  das Creoulas).</v>
          </cell>
          <cell r="C5823" t="str">
            <v>m2</v>
          </cell>
          <cell r="D5823">
            <v>0.91249999999999998</v>
          </cell>
          <cell r="E5823">
            <v>0.73</v>
          </cell>
          <cell r="F5823" t="str">
            <v>SEE</v>
          </cell>
        </row>
        <row r="5824">
          <cell r="A5824" t="str">
            <v/>
          </cell>
          <cell r="D5824">
            <v>0</v>
          </cell>
        </row>
        <row r="5825">
          <cell r="A5825" t="str">
            <v>35.00.000</v>
          </cell>
          <cell r="B5825" t="str">
            <v>ESCOLAS TÉCNICAS PADRÕES FNDE</v>
          </cell>
          <cell r="D5825">
            <v>0</v>
          </cell>
        </row>
        <row r="5826">
          <cell r="A5826" t="str">
            <v/>
          </cell>
          <cell r="D5826">
            <v>0</v>
          </cell>
        </row>
        <row r="5827">
          <cell r="A5827" t="str">
            <v>35.01.001</v>
          </cell>
          <cell r="B5827" t="str">
            <v>BARRACÕES PARA INSTALAÇÕES PROVISÓRIAS  - INSTALAÇÕES PROVISÓRIAS DO CANTEIRO DE  OBRAS (Escolas Técnicas Padrões FNDE).</v>
          </cell>
          <cell r="C5827" t="str">
            <v>m2</v>
          </cell>
          <cell r="D5827">
            <v>335.57499999999999</v>
          </cell>
          <cell r="E5827">
            <v>268.45999999999998</v>
          </cell>
          <cell r="F5827" t="str">
            <v>SEE</v>
          </cell>
        </row>
        <row r="5828">
          <cell r="A5828" t="str">
            <v/>
          </cell>
          <cell r="D5828">
            <v>0</v>
          </cell>
        </row>
        <row r="5829">
          <cell r="A5829" t="str">
            <v>35.01.005</v>
          </cell>
          <cell r="B5829" t="str">
            <v xml:space="preserve"> PLACA DA OBRA PADRÃO FNDE - INSTALAÇÕES PROVISÓRIAS DO CANTEIRO DE  OBRAS (Escolas Técnicas Padrões FNDE).</v>
          </cell>
          <cell r="C5829" t="str">
            <v>m2</v>
          </cell>
          <cell r="D5829">
            <v>197.71249999999998</v>
          </cell>
          <cell r="E5829">
            <v>158.16999999999999</v>
          </cell>
          <cell r="F5829" t="str">
            <v>SEE</v>
          </cell>
        </row>
        <row r="5830">
          <cell r="A5830" t="str">
            <v/>
          </cell>
          <cell r="D5830">
            <v>0</v>
          </cell>
        </row>
        <row r="5831">
          <cell r="A5831" t="str">
            <v>35.01.006</v>
          </cell>
          <cell r="B5831" t="str">
            <v>LOCAÇÃO DA OBRAS - INSTALAÇÕES PROVISÓRIAS DO CANTEIRO DE  OBRAS (Escolas Técnicas Padrões FNDE).</v>
          </cell>
          <cell r="C5831" t="str">
            <v>m2</v>
          </cell>
          <cell r="D5831">
            <v>3.75</v>
          </cell>
          <cell r="E5831">
            <v>3</v>
          </cell>
          <cell r="F5831" t="str">
            <v>SEE</v>
          </cell>
        </row>
        <row r="5832">
          <cell r="A5832" t="str">
            <v/>
          </cell>
          <cell r="D5832">
            <v>0</v>
          </cell>
        </row>
        <row r="5833">
          <cell r="A5833" t="str">
            <v>35.02.001</v>
          </cell>
          <cell r="B5833" t="str">
            <v>ESCAVAÇÃO MANUAL DE SOLO DE 1ª CATEGORIAS - MOVIMENTO EM TERRA (Escolas Técnicas Padrões FNDE).</v>
          </cell>
          <cell r="C5833" t="str">
            <v>m3</v>
          </cell>
          <cell r="D5833">
            <v>13.45</v>
          </cell>
          <cell r="E5833">
            <v>10.76</v>
          </cell>
          <cell r="F5833" t="str">
            <v>SEE</v>
          </cell>
        </row>
        <row r="5834">
          <cell r="A5834" t="str">
            <v/>
          </cell>
          <cell r="D5834">
            <v>0</v>
          </cell>
        </row>
        <row r="5835">
          <cell r="A5835" t="str">
            <v>35.02.002</v>
          </cell>
          <cell r="B5835" t="str">
            <v>REATERRO SEM EMPRÉSTIMO APILOADO - MOVIMENTO EM TERRA (Escolas Técnicas Padrões FNDE).</v>
          </cell>
          <cell r="C5835" t="str">
            <v>m3</v>
          </cell>
          <cell r="D5835">
            <v>18.337499999999999</v>
          </cell>
          <cell r="E5835">
            <v>14.67</v>
          </cell>
          <cell r="F5835" t="str">
            <v>SEE</v>
          </cell>
        </row>
        <row r="5836">
          <cell r="A5836" t="str">
            <v/>
          </cell>
          <cell r="D5836">
            <v>0</v>
          </cell>
        </row>
        <row r="5837">
          <cell r="A5837" t="str">
            <v>35.03.001</v>
          </cell>
          <cell r="B5837" t="str">
            <v>CONCRETO MAGRO 1:4:8 COM BETONEIRA E LANÇAMENTO - FUNDAÇÕES (Escolas Técnicas Padrões FNDE).</v>
          </cell>
          <cell r="C5837" t="str">
            <v>m3</v>
          </cell>
          <cell r="D5837">
            <v>291.5</v>
          </cell>
          <cell r="E5837">
            <v>233.2</v>
          </cell>
          <cell r="F5837" t="str">
            <v>SEE</v>
          </cell>
        </row>
        <row r="5838">
          <cell r="A5838" t="str">
            <v/>
          </cell>
          <cell r="D5838">
            <v>0</v>
          </cell>
        </row>
        <row r="5839">
          <cell r="A5839" t="str">
            <v>35.03.003</v>
          </cell>
          <cell r="B5839" t="str">
            <v>CONCRETO ARMADO PARA AS SAPATAS DE FCK = 25 MPa - FUNDAÇÕES (Escolas Técnicas Padrões FNDE).</v>
          </cell>
          <cell r="C5839" t="str">
            <v>m3</v>
          </cell>
          <cell r="D5839">
            <v>1205.3125</v>
          </cell>
          <cell r="E5839">
            <v>964.25</v>
          </cell>
          <cell r="F5839" t="str">
            <v>SEE</v>
          </cell>
        </row>
        <row r="5840">
          <cell r="A5840" t="str">
            <v/>
          </cell>
          <cell r="D5840">
            <v>0</v>
          </cell>
        </row>
        <row r="5841">
          <cell r="A5841" t="str">
            <v>35.03.004</v>
          </cell>
          <cell r="B5841" t="str">
            <v>CONCRETO ARMADO PARA AS SAPATAS DE FCK = 30 MPa - FUNDAÇÕES (Escolas Técnicas Padrões FNDE).</v>
          </cell>
          <cell r="C5841" t="str">
            <v>m3</v>
          </cell>
          <cell r="D5841">
            <v>1235.375</v>
          </cell>
          <cell r="E5841">
            <v>988.3</v>
          </cell>
          <cell r="F5841" t="str">
            <v>SEE</v>
          </cell>
        </row>
        <row r="5842">
          <cell r="A5842" t="str">
            <v/>
          </cell>
          <cell r="D5842">
            <v>0</v>
          </cell>
        </row>
        <row r="5843">
          <cell r="A5843" t="str">
            <v>35.03.005</v>
          </cell>
          <cell r="B5843" t="str">
            <v>CONCRETO ARMADO PARA CINTAS COM FCK = 25 MPa - FUNDAÇÕES (Escolas Técnicas Padrões FNDE).</v>
          </cell>
          <cell r="C5843" t="str">
            <v>m3</v>
          </cell>
          <cell r="D5843">
            <v>1734.25</v>
          </cell>
          <cell r="E5843">
            <v>1387.4</v>
          </cell>
          <cell r="F5843" t="str">
            <v>SEE</v>
          </cell>
        </row>
        <row r="5844">
          <cell r="A5844" t="str">
            <v/>
          </cell>
          <cell r="D5844">
            <v>0</v>
          </cell>
        </row>
        <row r="5845">
          <cell r="A5845" t="str">
            <v>35.03.006</v>
          </cell>
          <cell r="B5845" t="str">
            <v>CONCRETO ARMADO PARA CINTAS COM FCK = 30 MPa - FUNDAÇÕES (Escolas Técnicas Padrões FNDE).</v>
          </cell>
          <cell r="C5845" t="str">
            <v>m3</v>
          </cell>
          <cell r="D5845">
            <v>1764.3125</v>
          </cell>
          <cell r="E5845">
            <v>1411.45</v>
          </cell>
          <cell r="F5845" t="str">
            <v>SEE</v>
          </cell>
        </row>
        <row r="5846">
          <cell r="A5846" t="str">
            <v/>
          </cell>
          <cell r="D5846">
            <v>0</v>
          </cell>
        </row>
        <row r="5847">
          <cell r="A5847" t="str">
            <v>35.03.007</v>
          </cell>
          <cell r="B5847" t="str">
            <v>ALVENARIA DE EMBASAMENTO DE 1 VEZ - FUNDAÇÕES (Escolas Técnicas Padrões FNDE).</v>
          </cell>
          <cell r="C5847" t="str">
            <v>m2</v>
          </cell>
          <cell r="D5847">
            <v>41.725000000000001</v>
          </cell>
          <cell r="E5847">
            <v>33.380000000000003</v>
          </cell>
          <cell r="F5847" t="str">
            <v>SEE</v>
          </cell>
        </row>
        <row r="5848">
          <cell r="A5848" t="str">
            <v/>
          </cell>
          <cell r="D5848">
            <v>0</v>
          </cell>
        </row>
        <row r="5849">
          <cell r="A5849" t="str">
            <v>35.04.001</v>
          </cell>
          <cell r="B5849" t="str">
            <v>CONCRETO ARMADO PARA PILARES COM FCK = 25 MPa - SUPER-ESTRUTURA (Escolas Técnicas Padrões FNDE).</v>
          </cell>
          <cell r="C5849" t="str">
            <v>m3</v>
          </cell>
          <cell r="D5849">
            <v>2045.4124999999999</v>
          </cell>
          <cell r="E5849">
            <v>1636.33</v>
          </cell>
          <cell r="F5849" t="str">
            <v>SEE</v>
          </cell>
        </row>
        <row r="5850">
          <cell r="A5850" t="str">
            <v/>
          </cell>
          <cell r="D5850">
            <v>0</v>
          </cell>
        </row>
        <row r="5851">
          <cell r="A5851" t="str">
            <v>35.04.002</v>
          </cell>
          <cell r="B5851" t="str">
            <v>CONCRETO ARMADO PARA PILARES COM FCK = 30 MPa - SUPER-ESTRUTURA (Escolas Técnicas Padrões FNDE).</v>
          </cell>
          <cell r="C5851" t="str">
            <v>m3</v>
          </cell>
          <cell r="D5851">
            <v>2075.4750000000004</v>
          </cell>
          <cell r="E5851">
            <v>1660.38</v>
          </cell>
          <cell r="F5851" t="str">
            <v>SEE</v>
          </cell>
        </row>
        <row r="5852">
          <cell r="A5852" t="str">
            <v/>
          </cell>
          <cell r="D5852">
            <v>0</v>
          </cell>
        </row>
        <row r="5853">
          <cell r="A5853" t="str">
            <v>35.04.003</v>
          </cell>
          <cell r="B5853" t="str">
            <v>CONCRETO ARMADO PARA VIGAS COM FCK = 25 MPa - SUPER-ESTRUTURA (Escolas Técnicas Padrões FNDE).</v>
          </cell>
          <cell r="C5853" t="str">
            <v>m3</v>
          </cell>
          <cell r="D5853">
            <v>1738.6125000000002</v>
          </cell>
          <cell r="E5853">
            <v>1390.89</v>
          </cell>
          <cell r="F5853" t="str">
            <v>SEE</v>
          </cell>
        </row>
        <row r="5854">
          <cell r="A5854" t="str">
            <v/>
          </cell>
          <cell r="D5854">
            <v>0</v>
          </cell>
        </row>
        <row r="5855">
          <cell r="A5855" t="str">
            <v>35.04.004</v>
          </cell>
          <cell r="B5855" t="str">
            <v>CONCRETO ARMADO PARA VIGAS COM FCK = 30 MPa - SUPER-ESTRUTURA (Escolas Técnicas Padrões FNDE).</v>
          </cell>
          <cell r="C5855" t="str">
            <v>m3</v>
          </cell>
          <cell r="D5855">
            <v>1768.6750000000002</v>
          </cell>
          <cell r="E5855">
            <v>1414.94</v>
          </cell>
          <cell r="F5855" t="str">
            <v>SEE</v>
          </cell>
        </row>
        <row r="5856">
          <cell r="A5856" t="str">
            <v/>
          </cell>
          <cell r="D5856">
            <v>0</v>
          </cell>
        </row>
        <row r="5857">
          <cell r="A5857" t="str">
            <v>35.05.001</v>
          </cell>
          <cell r="B5857" t="str">
            <v>ALVENARIA DE TIJOLO FURADO DE 1/2 VEZ - ALVENARIAS (Escolas Técnicas Padrões FNDE).</v>
          </cell>
          <cell r="C5857" t="str">
            <v>m2</v>
          </cell>
          <cell r="D5857">
            <v>22.025000000000002</v>
          </cell>
          <cell r="E5857">
            <v>17.62</v>
          </cell>
          <cell r="F5857" t="str">
            <v>SEE</v>
          </cell>
        </row>
        <row r="5858">
          <cell r="A5858" t="str">
            <v/>
          </cell>
          <cell r="D5858">
            <v>0</v>
          </cell>
        </row>
        <row r="5859">
          <cell r="A5859" t="str">
            <v>35.05.002</v>
          </cell>
          <cell r="B5859" t="str">
            <v>CONTRA VERGA DE CONCRETO ARMADO - ALVENARIAS (Escolas Técnicas Padrões FNDE).</v>
          </cell>
          <cell r="C5859" t="str">
            <v>m</v>
          </cell>
          <cell r="D5859">
            <v>12.649999999999999</v>
          </cell>
          <cell r="E5859">
            <v>10.119999999999999</v>
          </cell>
          <cell r="F5859" t="str">
            <v>SEE</v>
          </cell>
        </row>
        <row r="5860">
          <cell r="A5860" t="str">
            <v/>
          </cell>
          <cell r="D5860">
            <v>0</v>
          </cell>
        </row>
        <row r="5861">
          <cell r="A5861" t="str">
            <v>35.05.003</v>
          </cell>
          <cell r="B5861" t="str">
            <v>VERGA DE CONCRETO ARMADO ATÉ 2,00 m DE VÃO - ALVENARIAS (Escolas Técnicas Padrões FNDE).</v>
          </cell>
          <cell r="C5861" t="str">
            <v>m</v>
          </cell>
          <cell r="D5861">
            <v>12.649999999999999</v>
          </cell>
          <cell r="E5861">
            <v>10.119999999999999</v>
          </cell>
          <cell r="F5861" t="str">
            <v>SEE</v>
          </cell>
        </row>
        <row r="5862">
          <cell r="A5862" t="str">
            <v/>
          </cell>
          <cell r="D5862">
            <v>0</v>
          </cell>
        </row>
        <row r="5863">
          <cell r="A5863" t="str">
            <v>35.05.004</v>
          </cell>
          <cell r="B5863" t="str">
            <v xml:space="preserve"> COBOGÓ DE CIMENTO - ALVENARIAS (Escolas Técnicas Padrões FNDE).</v>
          </cell>
          <cell r="C5863" t="str">
            <v>m2</v>
          </cell>
          <cell r="D5863">
            <v>69.8125</v>
          </cell>
          <cell r="E5863">
            <v>55.85</v>
          </cell>
          <cell r="F5863" t="str">
            <v>SEE</v>
          </cell>
        </row>
        <row r="5864">
          <cell r="A5864" t="str">
            <v/>
          </cell>
          <cell r="D5864">
            <v>0</v>
          </cell>
        </row>
        <row r="5865">
          <cell r="A5865" t="str">
            <v>35.05.005</v>
          </cell>
          <cell r="B5865" t="str">
            <v>DIVISÓRIA DE GRANITO CINZA ANDORINHA COM 2 m DE ALTURA - ALVENARIAS (Escolas Técnicas Padrões FNDE).</v>
          </cell>
          <cell r="C5865" t="str">
            <v>m2</v>
          </cell>
          <cell r="D5865">
            <v>360.13750000000005</v>
          </cell>
          <cell r="E5865">
            <v>288.11</v>
          </cell>
          <cell r="F5865" t="str">
            <v>SEE</v>
          </cell>
        </row>
        <row r="5866">
          <cell r="A5866" t="str">
            <v/>
          </cell>
          <cell r="D5866">
            <v>0</v>
          </cell>
        </row>
        <row r="5867">
          <cell r="A5867" t="str">
            <v>35.06.001</v>
          </cell>
          <cell r="B5867" t="str">
            <v>CONTRAPISO DE 07 CM - 1:4:8 - PAVIMENTAÇÃO (Escolas Técnicas Padrões FNDE).</v>
          </cell>
          <cell r="C5867" t="str">
            <v>m2</v>
          </cell>
          <cell r="D5867">
            <v>37.962499999999999</v>
          </cell>
          <cell r="E5867">
            <v>30.37</v>
          </cell>
          <cell r="F5867" t="str">
            <v>SEE</v>
          </cell>
        </row>
        <row r="5868">
          <cell r="A5868" t="str">
            <v/>
          </cell>
          <cell r="D5868">
            <v>0</v>
          </cell>
        </row>
        <row r="5869">
          <cell r="A5869" t="str">
            <v>35.06.002</v>
          </cell>
          <cell r="B5869" t="str">
            <v>PISO EM CIMENTADO (CONCRETO ESTAMPADO) DE COR CINZA, BRANCO E VERMELHO - PAVIMENTAÇÃO (Escolas Técnicas Padrões FNDE).</v>
          </cell>
          <cell r="C5869" t="str">
            <v>m2</v>
          </cell>
          <cell r="D5869">
            <v>24.237500000000001</v>
          </cell>
          <cell r="E5869">
            <v>19.39</v>
          </cell>
          <cell r="F5869" t="str">
            <v>SEE</v>
          </cell>
        </row>
        <row r="5870">
          <cell r="A5870" t="str">
            <v/>
          </cell>
          <cell r="D5870">
            <v>0</v>
          </cell>
        </row>
        <row r="5871">
          <cell r="A5871" t="str">
            <v>35.06.006</v>
          </cell>
          <cell r="B5871" t="str">
            <v>CIMENTADO DE REGULARIZAÇÃO PARA DIVERSOS TIPOS DE PISO - PAVIMENTAÇÃO (Escolas Técnicas Padrões FNDE).</v>
          </cell>
          <cell r="C5871" t="str">
            <v>m2</v>
          </cell>
          <cell r="D5871">
            <v>19.262499999999999</v>
          </cell>
          <cell r="E5871">
            <v>15.41</v>
          </cell>
          <cell r="F5871" t="str">
            <v>SEE</v>
          </cell>
        </row>
        <row r="5872">
          <cell r="A5872" t="str">
            <v/>
          </cell>
          <cell r="D5872">
            <v>0</v>
          </cell>
        </row>
        <row r="5873">
          <cell r="A5873" t="str">
            <v>35.06.007</v>
          </cell>
          <cell r="B5873" t="str">
            <v>PISO M GRANITINA POLIDA DE COR CINZA EM CIMENTO, AREIA E PEDRISCOS DE DOLOMITA - PAVIMENTAÇÃO (Escolas Técnicas Padrões FNDE).</v>
          </cell>
          <cell r="C5873" t="str">
            <v>m2</v>
          </cell>
          <cell r="D5873">
            <v>51.475000000000001</v>
          </cell>
          <cell r="E5873">
            <v>41.18</v>
          </cell>
          <cell r="F5873" t="str">
            <v>SEE</v>
          </cell>
        </row>
        <row r="5874">
          <cell r="A5874" t="str">
            <v/>
          </cell>
          <cell r="D5874">
            <v>0</v>
          </cell>
        </row>
        <row r="5875">
          <cell r="A5875" t="str">
            <v>35.06.008</v>
          </cell>
          <cell r="B5875" t="str">
            <v>PISO CERÂMICO PEI-4 ANTIDERRAPANTE 20 x 20 cm - PAVIMENTAÇÃO (Escolas Técnicas Padrões FNDE).</v>
          </cell>
          <cell r="C5875" t="str">
            <v>m2</v>
          </cell>
          <cell r="D5875">
            <v>40.462499999999999</v>
          </cell>
          <cell r="E5875">
            <v>32.369999999999997</v>
          </cell>
          <cell r="F5875" t="str">
            <v>SEE</v>
          </cell>
        </row>
        <row r="5876">
          <cell r="A5876" t="str">
            <v/>
          </cell>
          <cell r="D5876">
            <v>0</v>
          </cell>
        </row>
        <row r="5877">
          <cell r="A5877" t="str">
            <v>35.06.010</v>
          </cell>
          <cell r="B5877" t="str">
            <v>PISO EM LAMINADO MELAMÍNICO VINÍLICO EMPLACAS DE 60 x 60 cm   TIPO PAVIFLEX OU SIMILAR - PAVIMENTAÇÃO (Escolas Técnicas Padrões FNDE).</v>
          </cell>
          <cell r="C5877" t="str">
            <v>m2</v>
          </cell>
          <cell r="D5877">
            <v>53.8</v>
          </cell>
          <cell r="E5877">
            <v>43.04</v>
          </cell>
          <cell r="F5877" t="str">
            <v>SEE</v>
          </cell>
        </row>
        <row r="5878">
          <cell r="A5878" t="str">
            <v/>
          </cell>
          <cell r="D5878">
            <v>0</v>
          </cell>
        </row>
        <row r="5879">
          <cell r="A5879" t="str">
            <v>35.06.011</v>
          </cell>
          <cell r="B5879" t="str">
            <v>RODAPÉ DE MARMORITE - PAVIMENTAÇÃO (Escolas Técnicas Padrões FNDE).</v>
          </cell>
          <cell r="C5879" t="str">
            <v>m</v>
          </cell>
          <cell r="D5879">
            <v>19.487500000000001</v>
          </cell>
          <cell r="E5879">
            <v>15.59</v>
          </cell>
          <cell r="F5879" t="str">
            <v>SEE</v>
          </cell>
        </row>
        <row r="5880">
          <cell r="A5880" t="str">
            <v/>
          </cell>
          <cell r="D5880">
            <v>0</v>
          </cell>
        </row>
        <row r="5881">
          <cell r="A5881" t="str">
            <v>35.06.012</v>
          </cell>
          <cell r="B5881" t="str">
            <v>SOLEIRA DE GRANITINA DO TIPO MARMORITE - PAVIMENTAÇÃO (Escolas Técnicas Padrões FNDE).</v>
          </cell>
          <cell r="C5881" t="str">
            <v>m</v>
          </cell>
          <cell r="D5881">
            <v>17.6875</v>
          </cell>
          <cell r="E5881">
            <v>14.15</v>
          </cell>
          <cell r="F5881" t="str">
            <v>SEE</v>
          </cell>
        </row>
        <row r="5882">
          <cell r="A5882" t="str">
            <v/>
          </cell>
          <cell r="D5882">
            <v>0</v>
          </cell>
        </row>
        <row r="5883">
          <cell r="A5883" t="str">
            <v>35.07.002</v>
          </cell>
          <cell r="B5883" t="str">
            <v>CAIXA DE PORTA EM MADEIRA DE LEI DE 0,90 x 2,10 m  - ESQUADRIAS EM GERAL / CONTRA MARCOS E CAIXAS DE PORTAS (Escolas Técnicas Padrões FNDE).</v>
          </cell>
          <cell r="C5883" t="str">
            <v>Un</v>
          </cell>
          <cell r="D5883">
            <v>142.78749999999999</v>
          </cell>
          <cell r="E5883">
            <v>114.23</v>
          </cell>
          <cell r="F5883" t="str">
            <v>SEE</v>
          </cell>
        </row>
        <row r="5884">
          <cell r="A5884" t="str">
            <v/>
          </cell>
          <cell r="D5884">
            <v>0</v>
          </cell>
        </row>
        <row r="5885">
          <cell r="A5885" t="str">
            <v>35.07.003</v>
          </cell>
          <cell r="B5885" t="str">
            <v>CAIXA DE PORTA EM MADEIRA DE LEI DE 0,80 x 2,10 m  - ESQUADRIAS EM GERAL / CONTRA MARCOS E CAIXAS DE PORTAS (Escolas Técnicas Padrões FNDE).</v>
          </cell>
          <cell r="C5885" t="str">
            <v>Un</v>
          </cell>
          <cell r="D5885">
            <v>142.78749999999999</v>
          </cell>
          <cell r="E5885">
            <v>114.23</v>
          </cell>
          <cell r="F5885" t="str">
            <v>SEE</v>
          </cell>
        </row>
        <row r="5886">
          <cell r="A5886" t="str">
            <v/>
          </cell>
          <cell r="D5886">
            <v>0</v>
          </cell>
        </row>
        <row r="5887">
          <cell r="A5887" t="str">
            <v>35.07.004</v>
          </cell>
          <cell r="B5887" t="str">
            <v>CAIXA DE PORTA EM MADEIRA DE LEI DE 0,70 x 2,10 m  - ESQUADRIAS EM GERAL / CONTRA MARCOS E CAIXAS DE PORTAS (Escolas Técnicas Padrões FNDE).</v>
          </cell>
          <cell r="C5887" t="str">
            <v>Un</v>
          </cell>
          <cell r="D5887">
            <v>142.78749999999999</v>
          </cell>
          <cell r="E5887">
            <v>114.23</v>
          </cell>
          <cell r="F5887" t="str">
            <v>SEE</v>
          </cell>
        </row>
        <row r="5888">
          <cell r="A5888" t="str">
            <v/>
          </cell>
          <cell r="D5888">
            <v>0</v>
          </cell>
        </row>
        <row r="5889">
          <cell r="A5889" t="str">
            <v>35.07.005</v>
          </cell>
          <cell r="B5889" t="str">
            <v>CAIXA DE PORTA EM MADEIRA DE LEI DE 1,40 x 2,20 m  - ESQUADRIAS EM GERAL / CONTRA MARCOS E CAIXAS DE PORTAS (Escolas Técnicas Padrões FNDE).</v>
          </cell>
          <cell r="C5889" t="str">
            <v>Un</v>
          </cell>
          <cell r="D5889">
            <v>218.48749999999998</v>
          </cell>
          <cell r="E5889">
            <v>174.79</v>
          </cell>
          <cell r="F5889" t="str">
            <v>SEE</v>
          </cell>
        </row>
        <row r="5890">
          <cell r="A5890" t="str">
            <v/>
          </cell>
          <cell r="D5890">
            <v>0</v>
          </cell>
        </row>
        <row r="5891">
          <cell r="A5891" t="str">
            <v>35.07.007</v>
          </cell>
          <cell r="B5891" t="str">
            <v>CAIXA DE PORTA EM MADEIRA DE LEI DE 1,80 x 2,10 m  - ESQUADRIAS EM GERAL / CONTRA MARCOS E CAIXAS DE PORTAS (Escolas Técnicas Padrões FNDE).</v>
          </cell>
          <cell r="C5891" t="str">
            <v>Un</v>
          </cell>
          <cell r="D5891">
            <v>218.48749999999998</v>
          </cell>
          <cell r="E5891">
            <v>174.79</v>
          </cell>
          <cell r="F5891" t="str">
            <v>SEE</v>
          </cell>
        </row>
        <row r="5892">
          <cell r="A5892" t="str">
            <v/>
          </cell>
          <cell r="D5892">
            <v>0</v>
          </cell>
        </row>
        <row r="5893">
          <cell r="A5893" t="str">
            <v>35.07.008</v>
          </cell>
          <cell r="B5893" t="str">
            <v>JANELA EM ALUMÍNIO ANDIZADO - ESQUADRIAS EM GERAL / ESQUADRIAS MTÁLICAS (Escolas Técnicas Padrões FNDE).</v>
          </cell>
          <cell r="C5893" t="str">
            <v>m2</v>
          </cell>
          <cell r="D5893">
            <v>333.38749999999999</v>
          </cell>
          <cell r="E5893">
            <v>266.70999999999998</v>
          </cell>
          <cell r="F5893" t="str">
            <v>SEE</v>
          </cell>
        </row>
        <row r="5894">
          <cell r="A5894" t="str">
            <v/>
          </cell>
          <cell r="D5894">
            <v>0</v>
          </cell>
        </row>
        <row r="5895">
          <cell r="A5895" t="str">
            <v>35.07.011</v>
          </cell>
          <cell r="B5895" t="str">
            <v>ESCADA DE MARINHEIRO - ESQUADRIAS EM GERAL /  ESQUADRIAS METÁLICAS(Escolas Técnicas Padrões FNDE).</v>
          </cell>
          <cell r="C5895" t="str">
            <v>m</v>
          </cell>
          <cell r="D5895">
            <v>232.52500000000001</v>
          </cell>
          <cell r="E5895">
            <v>186.02</v>
          </cell>
          <cell r="F5895" t="str">
            <v>SEE</v>
          </cell>
        </row>
        <row r="5896">
          <cell r="A5896" t="str">
            <v/>
          </cell>
          <cell r="D5896">
            <v>0</v>
          </cell>
        </row>
        <row r="5897">
          <cell r="A5897" t="str">
            <v>35.07.012</v>
          </cell>
          <cell r="B5897" t="str">
            <v>GUARDA CORPO EM TUBOS DE F.G COM D=75 mm, PINTADO COM ESMALTE SINTÉTICO - ESQUADRIAS EM GERAL /  ESQUADRIAS METÁLICAS(Escolas Técnicas Padrões FNDE).</v>
          </cell>
          <cell r="C5897" t="str">
            <v>m</v>
          </cell>
          <cell r="D5897">
            <v>151.33749999999998</v>
          </cell>
          <cell r="E5897">
            <v>121.07</v>
          </cell>
          <cell r="F5897" t="str">
            <v>SEE</v>
          </cell>
        </row>
        <row r="5898">
          <cell r="A5898" t="str">
            <v/>
          </cell>
          <cell r="D5898">
            <v>0</v>
          </cell>
        </row>
        <row r="5899">
          <cell r="A5899" t="str">
            <v>35.07.014</v>
          </cell>
          <cell r="B5899" t="str">
            <v>PORTÃO METÁLICO DE CORRER EM CHAPA DOBRADA COM TELA METÁLICA, COM FERRAGENS - ESQUADRIAS EM GERAL /  ESQUADRIAS METÁLICAS(Escolas Técnicas Padrões FNDE).</v>
          </cell>
          <cell r="C5899" t="str">
            <v>m2</v>
          </cell>
          <cell r="D5899">
            <v>309.61250000000001</v>
          </cell>
          <cell r="E5899">
            <v>247.69</v>
          </cell>
          <cell r="F5899" t="str">
            <v>SEE</v>
          </cell>
        </row>
        <row r="5900">
          <cell r="A5900" t="str">
            <v/>
          </cell>
          <cell r="D5900">
            <v>0</v>
          </cell>
        </row>
        <row r="5901">
          <cell r="A5901" t="str">
            <v>35.07.016</v>
          </cell>
          <cell r="B5901" t="str">
            <v>PORTA METÁLICA DE ENROLAR COM FERRAGENS - ESQUADRIAS EM GERAL /  ESQUADRIAS METÁLICAS(Escolas Técnicas Padrões FNDE).</v>
          </cell>
          <cell r="C5901" t="str">
            <v>m2</v>
          </cell>
          <cell r="D5901">
            <v>218.46250000000001</v>
          </cell>
          <cell r="E5901">
            <v>174.77</v>
          </cell>
          <cell r="F5901" t="str">
            <v>SEE</v>
          </cell>
        </row>
        <row r="5902">
          <cell r="A5902" t="str">
            <v/>
          </cell>
          <cell r="D5902">
            <v>0</v>
          </cell>
        </row>
        <row r="5903">
          <cell r="A5903" t="str">
            <v>35.07.018</v>
          </cell>
          <cell r="B5903" t="str">
            <v>PORTA EM MADEIRA COMPENSADA 0,90 x 2,10 m COM VISOR - ESQUADRIAS EM GERAL /  ESQUADRIAS DE MADEIRA (Escolas Técnicas Padrões FNDE).</v>
          </cell>
          <cell r="C5903" t="str">
            <v>Un</v>
          </cell>
          <cell r="D5903">
            <v>279.34999999999997</v>
          </cell>
          <cell r="E5903">
            <v>223.48</v>
          </cell>
          <cell r="F5903" t="str">
            <v>SEE</v>
          </cell>
        </row>
        <row r="5904">
          <cell r="A5904" t="str">
            <v/>
          </cell>
          <cell r="D5904">
            <v>0</v>
          </cell>
        </row>
        <row r="5905">
          <cell r="A5905" t="str">
            <v>35.07.019</v>
          </cell>
          <cell r="B5905" t="str">
            <v>PORTA EM MADEIRA COMPENSADA 0,80 x 2,10 m - ESQUADRIAS EM GERAL /  ESQUADRIAS DE MADEIRA (Escolas Técnicas Padrões FNDE).</v>
          </cell>
          <cell r="C5905" t="str">
            <v>Un</v>
          </cell>
          <cell r="D5905">
            <v>264.78750000000002</v>
          </cell>
          <cell r="E5905">
            <v>211.83</v>
          </cell>
          <cell r="F5905" t="str">
            <v>SEE</v>
          </cell>
        </row>
        <row r="5906">
          <cell r="A5906" t="str">
            <v/>
          </cell>
          <cell r="D5906">
            <v>0</v>
          </cell>
        </row>
        <row r="5907">
          <cell r="A5907" t="str">
            <v>35.07.021</v>
          </cell>
          <cell r="B5907" t="str">
            <v>PORTA EM MADEIRA COMPENSADA 0,70 x 2,10 m - ESQUADRIAS EM GERAL /  ESQUADRIAS DE MADEIRA (Escolas Técnicas Padrões FNDE).</v>
          </cell>
          <cell r="C5907" t="str">
            <v>Un</v>
          </cell>
          <cell r="D5907">
            <v>250.3125</v>
          </cell>
          <cell r="E5907">
            <v>200.25</v>
          </cell>
          <cell r="F5907" t="str">
            <v>SEE</v>
          </cell>
        </row>
        <row r="5908">
          <cell r="A5908" t="str">
            <v/>
          </cell>
          <cell r="D5908">
            <v>0</v>
          </cell>
        </row>
        <row r="5909">
          <cell r="A5909" t="str">
            <v>35.07.024</v>
          </cell>
          <cell r="B5909" t="str">
            <v>ALIZAR DE MADEIRA DE LEI 1 x 7 cm - ESQUADRIAS EM GERAL /  ESQUADRIAS DE MADEIRA (Escolas Técnicas Padrões FNDE).</v>
          </cell>
          <cell r="C5909" t="str">
            <v>m</v>
          </cell>
          <cell r="D5909">
            <v>3.9624999999999999</v>
          </cell>
          <cell r="E5909">
            <v>3.17</v>
          </cell>
          <cell r="F5909" t="str">
            <v>SEE</v>
          </cell>
        </row>
        <row r="5910">
          <cell r="A5910" t="str">
            <v/>
          </cell>
          <cell r="D5910">
            <v>0</v>
          </cell>
        </row>
        <row r="5911">
          <cell r="A5911" t="str">
            <v>35.07.026</v>
          </cell>
          <cell r="B5911" t="str">
            <v>PORTAEM MADEIRA COMPENSADA 1,80 x 2,10 m - ESQUADRIAS EM GERAL /  ESQUADRIAS DE MADEIRA (Escolas Técnicas Padrões FNDE).</v>
          </cell>
          <cell r="C5911" t="str">
            <v>Un</v>
          </cell>
          <cell r="D5911">
            <v>513.45000000000005</v>
          </cell>
          <cell r="E5911">
            <v>410.76</v>
          </cell>
          <cell r="F5911" t="str">
            <v>SEE</v>
          </cell>
        </row>
        <row r="5912">
          <cell r="A5912" t="str">
            <v/>
          </cell>
          <cell r="D5912">
            <v>0</v>
          </cell>
        </row>
        <row r="5913">
          <cell r="A5913" t="str">
            <v>35.07.027</v>
          </cell>
          <cell r="B5913" t="str">
            <v>FERRAGENS DE PORTA INTERNA - ESQUADRIAS EM GERAL /  FERRAGENS EM GERAL (Escolas Técnicas Padrões FNDE).</v>
          </cell>
          <cell r="C5913" t="str">
            <v>Un</v>
          </cell>
          <cell r="D5913">
            <v>45.174999999999997</v>
          </cell>
          <cell r="E5913">
            <v>36.14</v>
          </cell>
          <cell r="F5913" t="str">
            <v>SEE</v>
          </cell>
        </row>
        <row r="5914">
          <cell r="A5914" t="str">
            <v/>
          </cell>
          <cell r="D5914">
            <v>0</v>
          </cell>
        </row>
        <row r="5915">
          <cell r="A5915" t="str">
            <v>35.07.028</v>
          </cell>
          <cell r="B5915" t="str">
            <v xml:space="preserve"> FERRAGEM DE PORTA DE DIVISÓRIA DE BANHEIRO COMPLETA - ESQUADRIAS EM GERAL /  FERRAGENS EM GERAL (Escolas Técnicas Padrões FNDE).</v>
          </cell>
          <cell r="C5915" t="str">
            <v>Un</v>
          </cell>
          <cell r="D5915">
            <v>60.25</v>
          </cell>
          <cell r="E5915">
            <v>48.2</v>
          </cell>
          <cell r="F5915" t="str">
            <v>SEE</v>
          </cell>
        </row>
        <row r="5916">
          <cell r="A5916" t="str">
            <v/>
          </cell>
          <cell r="D5916">
            <v>0</v>
          </cell>
        </row>
        <row r="5917">
          <cell r="A5917" t="str">
            <v>35.07.029</v>
          </cell>
          <cell r="B5917" t="str">
            <v>FERRAGEM DE PORTA EXTERNA COMPLETA - ESQUADRIAS EM GERAL /  FERRAGENS EM GERAL (Escolas Técnicas Padrões FNDE).</v>
          </cell>
          <cell r="C5917" t="str">
            <v>Un</v>
          </cell>
          <cell r="D5917">
            <v>45.662500000000001</v>
          </cell>
          <cell r="E5917">
            <v>36.53</v>
          </cell>
          <cell r="F5917" t="str">
            <v>SEE</v>
          </cell>
        </row>
        <row r="5918">
          <cell r="A5918" t="str">
            <v/>
          </cell>
          <cell r="D5918">
            <v>0</v>
          </cell>
        </row>
        <row r="5919">
          <cell r="A5919" t="str">
            <v>35.08.003</v>
          </cell>
          <cell r="B5919" t="str">
            <v>VIDRO LISO TRANSPARENTE - 6 mm - VIDROS (Escolas Técnicas Padrões FNDE).</v>
          </cell>
          <cell r="C5919" t="str">
            <v>m2</v>
          </cell>
          <cell r="D5919">
            <v>127.175</v>
          </cell>
          <cell r="E5919">
            <v>101.74</v>
          </cell>
          <cell r="F5919" t="str">
            <v>SEE</v>
          </cell>
        </row>
        <row r="5920">
          <cell r="A5920" t="str">
            <v/>
          </cell>
          <cell r="D5920">
            <v>0</v>
          </cell>
        </row>
        <row r="5921">
          <cell r="A5921" t="str">
            <v>35.09.001</v>
          </cell>
          <cell r="B5921" t="str">
            <v>MADEIRAMENTO PARA TELHADO DE BARRO - COMBERTURA E IMPERMEABILIZAÇÕES / TELLHADOS (Escolas Técnicas Padrões FNDE).</v>
          </cell>
          <cell r="C5921" t="str">
            <v>m2</v>
          </cell>
          <cell r="D5921">
            <v>68.287500000000009</v>
          </cell>
          <cell r="E5921">
            <v>54.63</v>
          </cell>
          <cell r="F5921" t="str">
            <v>SEE</v>
          </cell>
        </row>
        <row r="5922">
          <cell r="A5922" t="str">
            <v/>
          </cell>
          <cell r="D5922">
            <v>0</v>
          </cell>
        </row>
        <row r="5923">
          <cell r="A5923" t="str">
            <v>35.09.002</v>
          </cell>
          <cell r="B5923" t="str">
            <v>COBERTURA COM TELHA DE BARRO - COMBERTURA E IMPERMEABILIZAÇÕES / TELLHADOS (Escolas Técnicas Padrões FNDE).</v>
          </cell>
          <cell r="C5923" t="str">
            <v>m2</v>
          </cell>
          <cell r="D5923">
            <v>22.974999999999998</v>
          </cell>
          <cell r="E5923">
            <v>18.38</v>
          </cell>
          <cell r="F5923" t="str">
            <v>SEE</v>
          </cell>
        </row>
        <row r="5924">
          <cell r="A5924" t="str">
            <v/>
          </cell>
          <cell r="D5924">
            <v>0</v>
          </cell>
        </row>
        <row r="5925">
          <cell r="A5925" t="str">
            <v>35.09.004</v>
          </cell>
          <cell r="B5925" t="str">
            <v>COBERTURA COM TELHA METÁLICA - COMBERTURA E IMPERMEABILIZAÇÕES / TELLHADOS (Escolas Técnicas Padrões FNDE).</v>
          </cell>
          <cell r="C5925" t="str">
            <v>m2</v>
          </cell>
          <cell r="D5925">
            <v>125.36250000000001</v>
          </cell>
          <cell r="E5925">
            <v>100.29</v>
          </cell>
          <cell r="F5925" t="str">
            <v>SEE</v>
          </cell>
        </row>
        <row r="5926">
          <cell r="A5926" t="str">
            <v/>
          </cell>
          <cell r="D5926">
            <v>0</v>
          </cell>
        </row>
        <row r="5927">
          <cell r="A5927" t="str">
            <v>35.09.005</v>
          </cell>
          <cell r="B5927" t="str">
            <v>COBERTURA COM TELHA POLICARBONATO - COMBERTURA E IMPERMEABILIZAÇÕES / TELLHADOS (Escolas Técnicas Padrões FNDE).</v>
          </cell>
          <cell r="C5927" t="str">
            <v>m2</v>
          </cell>
          <cell r="D5927">
            <v>53.287500000000001</v>
          </cell>
          <cell r="E5927">
            <v>42.63</v>
          </cell>
          <cell r="F5927" t="str">
            <v>SEE</v>
          </cell>
        </row>
        <row r="5928">
          <cell r="A5928" t="str">
            <v/>
          </cell>
          <cell r="D5928">
            <v>0</v>
          </cell>
        </row>
        <row r="5929">
          <cell r="A5929" t="str">
            <v>35.09.008</v>
          </cell>
          <cell r="B5929" t="str">
            <v>CIMENTADO DE REGULARIZAÇÃO PARA IMPERMEABILIZAÇÃO - COMBERTURA E IMPERMEABILIZAÇÕES / IMPERMEABILIZAÇÕES (Escolas Técnicas Padrões FNDE).</v>
          </cell>
          <cell r="C5929" t="str">
            <v>m2</v>
          </cell>
          <cell r="D5929">
            <v>19.262499999999999</v>
          </cell>
          <cell r="E5929">
            <v>15.41</v>
          </cell>
          <cell r="F5929" t="str">
            <v>SEE</v>
          </cell>
        </row>
        <row r="5930">
          <cell r="A5930" t="str">
            <v/>
          </cell>
          <cell r="D5930">
            <v>0</v>
          </cell>
        </row>
        <row r="5931">
          <cell r="A5931" t="str">
            <v>35.09.009</v>
          </cell>
          <cell r="B5931" t="str">
            <v>IMPERMEABILIZAÇÃO DE CALHAS COM MANTA ASFÁLTICA - COMBERTURA E IMPERMEABILIZAÇÕES / IMPERMEABILIZAÇÕES (Escolas Técnicas Padrões FNDE).</v>
          </cell>
          <cell r="C5931" t="str">
            <v>m2</v>
          </cell>
          <cell r="D5931">
            <v>29.3</v>
          </cell>
          <cell r="E5931">
            <v>23.44</v>
          </cell>
          <cell r="F5931" t="str">
            <v>SEE</v>
          </cell>
        </row>
        <row r="5932">
          <cell r="A5932" t="str">
            <v/>
          </cell>
          <cell r="D5932">
            <v>0</v>
          </cell>
        </row>
        <row r="5933">
          <cell r="A5933" t="str">
            <v>35.09.010</v>
          </cell>
          <cell r="B5933" t="str">
            <v>IMPERMEABILIZAÇÃO DE COZINHA, ÁREA DE SERVIÇO E BANHEIROS COM EMULSÃO - COMBERTURA E IMPERMEABILIZAÇÕES / IMPERMEABILIZAÇÕES (Escolas Técnicas Padrões FNDE).</v>
          </cell>
          <cell r="C5933" t="str">
            <v>m2</v>
          </cell>
          <cell r="D5933">
            <v>29.075000000000003</v>
          </cell>
          <cell r="E5933">
            <v>23.26</v>
          </cell>
          <cell r="F5933" t="str">
            <v>SEE</v>
          </cell>
        </row>
        <row r="5934">
          <cell r="A5934" t="str">
            <v/>
          </cell>
          <cell r="D5934">
            <v>0</v>
          </cell>
        </row>
        <row r="5935">
          <cell r="A5935" t="str">
            <v>35.09.011</v>
          </cell>
          <cell r="B5935" t="str">
            <v>IMPERMEABILIZAÇÃO DE RESERVATÓRIO SUPERIOR COM MANTA ASFÁLTICA - COMBERTURA E IMPERMEABILIZAÇÕES / IMPERMEABILIZAÇÕES (Escolas Técnicas Padrões FNDE).</v>
          </cell>
          <cell r="C5935" t="str">
            <v>m2</v>
          </cell>
          <cell r="D5935">
            <v>57.325000000000003</v>
          </cell>
          <cell r="E5935">
            <v>45.86</v>
          </cell>
          <cell r="F5935" t="str">
            <v>SEE</v>
          </cell>
        </row>
        <row r="5936">
          <cell r="A5936" t="str">
            <v/>
          </cell>
          <cell r="D5936">
            <v>0</v>
          </cell>
        </row>
        <row r="5937">
          <cell r="A5937" t="str">
            <v>35.09.012</v>
          </cell>
          <cell r="B5937" t="str">
            <v>CAMADA DE PROTEÇÃO MECÂNICA ACIMA DA MANTA - COMBERTURA E IMPERMEABILIZAÇÕES / IMPERMEABILIZAÇÕES (Escolas Técnicas Padrões FNDE).</v>
          </cell>
          <cell r="C5937" t="str">
            <v>m2</v>
          </cell>
          <cell r="D5937">
            <v>20.924999999999997</v>
          </cell>
          <cell r="E5937">
            <v>16.739999999999998</v>
          </cell>
          <cell r="F5937" t="str">
            <v>SEE</v>
          </cell>
        </row>
        <row r="5938">
          <cell r="A5938" t="str">
            <v/>
          </cell>
          <cell r="D5938">
            <v>0</v>
          </cell>
        </row>
        <row r="5939">
          <cell r="A5939" t="str">
            <v>35.10.001</v>
          </cell>
          <cell r="B5939" t="str">
            <v>CHAPISCO DE PAREDE INTERNA - 1:3  - REVESTIMENTOS EM GERAL / REVESTIMENTOS INTERNOS (Escolas Técnicas Padrões FNDE).</v>
          </cell>
          <cell r="C5939" t="str">
            <v>m2</v>
          </cell>
          <cell r="D5939">
            <v>4.5625</v>
          </cell>
          <cell r="E5939">
            <v>3.65</v>
          </cell>
          <cell r="F5939" t="str">
            <v>SEE</v>
          </cell>
        </row>
        <row r="5940">
          <cell r="A5940" t="str">
            <v/>
          </cell>
          <cell r="D5940">
            <v>0</v>
          </cell>
        </row>
        <row r="5941">
          <cell r="A5941" t="str">
            <v>35.10.002</v>
          </cell>
          <cell r="B5941" t="str">
            <v>EMBOÇO DE PAREDE INTERNA - REVESTIMENTOS EM GERAL / REVESTIMENTOS INTERNOS (Escolas Técnicas Padrões FNDE).</v>
          </cell>
          <cell r="C5941" t="str">
            <v>m2</v>
          </cell>
          <cell r="D5941">
            <v>14.6</v>
          </cell>
          <cell r="E5941">
            <v>11.68</v>
          </cell>
          <cell r="F5941" t="str">
            <v>SEE</v>
          </cell>
        </row>
        <row r="5942">
          <cell r="A5942" t="str">
            <v/>
          </cell>
          <cell r="D5942">
            <v>0</v>
          </cell>
        </row>
        <row r="5943">
          <cell r="A5943" t="str">
            <v>35.10.003</v>
          </cell>
          <cell r="B5943" t="str">
            <v>REBOCO DE PAREDE INTERNA - REVESTIMENTOS EM GERAL / REVESTIMENTOS INTERNOS (Escolas Técnicas Padrões FNDE).</v>
          </cell>
          <cell r="C5943" t="str">
            <v>m2</v>
          </cell>
          <cell r="D5943">
            <v>12</v>
          </cell>
          <cell r="E5943">
            <v>9.6</v>
          </cell>
          <cell r="F5943" t="str">
            <v>SEE</v>
          </cell>
        </row>
        <row r="5944">
          <cell r="A5944" t="str">
            <v/>
          </cell>
          <cell r="D5944">
            <v>0</v>
          </cell>
        </row>
        <row r="5945">
          <cell r="A5945" t="str">
            <v>35.10.004</v>
          </cell>
          <cell r="B5945" t="str">
            <v>REVESTIMNETO COM GESSO EM TETOS - REVESTIMENTOS EM GERAL / REVESTIMENTOS INTERNOS (Escolas Técnicas Padrões FNDE).</v>
          </cell>
          <cell r="C5945" t="str">
            <v>m2</v>
          </cell>
          <cell r="D5945">
            <v>12</v>
          </cell>
          <cell r="E5945">
            <v>9.6</v>
          </cell>
          <cell r="F5945" t="str">
            <v>SEE</v>
          </cell>
        </row>
        <row r="5946">
          <cell r="A5946" t="str">
            <v/>
          </cell>
          <cell r="D5946">
            <v>0</v>
          </cell>
        </row>
        <row r="5947">
          <cell r="A5947" t="str">
            <v>35.10.005</v>
          </cell>
          <cell r="B5947" t="str">
            <v>REVESTIMNETO COM CERÃMICA DE 10 x 10 cm DE DIVERSAS CORES - REVESTIMENTOS EM GERAL / REVESTIMENTOS INTERNOS (Escolas Técnicas Padrões FNDE).</v>
          </cell>
          <cell r="C5947" t="str">
            <v>m2</v>
          </cell>
          <cell r="D5947">
            <v>37.9375</v>
          </cell>
          <cell r="E5947">
            <v>30.35</v>
          </cell>
          <cell r="F5947" t="str">
            <v>SEE</v>
          </cell>
        </row>
        <row r="5948">
          <cell r="A5948" t="str">
            <v/>
          </cell>
          <cell r="D5948">
            <v>0</v>
          </cell>
        </row>
        <row r="5949">
          <cell r="A5949" t="str">
            <v>35.10.007</v>
          </cell>
          <cell r="B5949" t="str">
            <v>REJUNTE DEA CERÂMICA DE PAREDE - REVESTIMENTOS EM GERAL / REVESTIMENTOS INTERNOS (Escolas Técnicas Padrões FNDE).</v>
          </cell>
          <cell r="C5949" t="str">
            <v>m2</v>
          </cell>
          <cell r="D5949">
            <v>5.85</v>
          </cell>
          <cell r="E5949">
            <v>4.68</v>
          </cell>
          <cell r="F5949" t="str">
            <v>SEE</v>
          </cell>
        </row>
        <row r="5950">
          <cell r="A5950" t="str">
            <v/>
          </cell>
          <cell r="D5950">
            <v>0</v>
          </cell>
        </row>
        <row r="5951">
          <cell r="A5951" t="str">
            <v>35.10.008</v>
          </cell>
          <cell r="B5951" t="str">
            <v xml:space="preserve"> CHAPISCO DE PAREDE EXTERNA - 1:3 - REVESTIMENTOS EM GERAL / REVESTIMENTOS EXTERNOS (Escolas Técnicas Padrões FNDE).</v>
          </cell>
          <cell r="C5951" t="str">
            <v>m2</v>
          </cell>
          <cell r="D5951">
            <v>5.3874999999999993</v>
          </cell>
          <cell r="E5951">
            <v>4.3099999999999996</v>
          </cell>
          <cell r="F5951" t="str">
            <v>SEE</v>
          </cell>
        </row>
        <row r="5952">
          <cell r="A5952" t="str">
            <v/>
          </cell>
          <cell r="D5952">
            <v>0</v>
          </cell>
        </row>
        <row r="5953">
          <cell r="A5953" t="str">
            <v>35.10.009</v>
          </cell>
          <cell r="B5953" t="str">
            <v>REBOCO DE PAREDE EXTERNA - REVESTIMENTOS EM GERAL / REVESTIMENTOS EXTERNOS (Escolas Técnicas Padrões FNDE).</v>
          </cell>
          <cell r="C5953" t="str">
            <v>m2</v>
          </cell>
          <cell r="D5953">
            <v>18.100000000000001</v>
          </cell>
          <cell r="E5953">
            <v>14.48</v>
          </cell>
          <cell r="F5953" t="str">
            <v>SEE</v>
          </cell>
        </row>
        <row r="5954">
          <cell r="A5954" t="str">
            <v/>
          </cell>
          <cell r="D5954">
            <v>0</v>
          </cell>
        </row>
        <row r="5955">
          <cell r="A5955" t="str">
            <v>35.10.010</v>
          </cell>
          <cell r="B5955" t="str">
            <v>EMBOÇO DE PAREDE EXTERNA - REVESTIMENTOS EM GERAL / REVESTIMENTOS EXTERNOS (Escolas Técnicas Padrões FNDE).</v>
          </cell>
          <cell r="C5955" t="str">
            <v>m2</v>
          </cell>
          <cell r="D5955">
            <v>16.112500000000001</v>
          </cell>
          <cell r="E5955">
            <v>12.89</v>
          </cell>
          <cell r="F5955" t="str">
            <v>SEE</v>
          </cell>
        </row>
        <row r="5956">
          <cell r="A5956" t="str">
            <v/>
          </cell>
          <cell r="D5956">
            <v>0</v>
          </cell>
        </row>
        <row r="5957">
          <cell r="A5957" t="str">
            <v>35.10.011</v>
          </cell>
          <cell r="B5957" t="str">
            <v>REVESTIMNETO COM PEDRA ARDÓSIA BRUTA DE COR CINZA DE 50 x 50 cm - REVESTIMENTOS EM GERAL / REVESTIMENTOS EXTERNOS (Escolas Técnicas Padrões FNDE).</v>
          </cell>
          <cell r="C5957" t="str">
            <v>m2</v>
          </cell>
          <cell r="D5957">
            <v>35.274999999999999</v>
          </cell>
          <cell r="E5957">
            <v>28.22</v>
          </cell>
          <cell r="F5957" t="str">
            <v>SEE</v>
          </cell>
        </row>
        <row r="5958">
          <cell r="A5958" t="str">
            <v/>
          </cell>
          <cell r="D5958">
            <v>0</v>
          </cell>
        </row>
        <row r="5959">
          <cell r="A5959" t="str">
            <v>35.11.001</v>
          </cell>
          <cell r="B5959" t="str">
            <v>FORRO ACÚSTICO (Escolas Técnicas Padrões FNDE).</v>
          </cell>
          <cell r="C5959" t="str">
            <v>m2</v>
          </cell>
          <cell r="D5959">
            <v>58.8125</v>
          </cell>
          <cell r="E5959">
            <v>47.05</v>
          </cell>
          <cell r="F5959" t="str">
            <v>SEE</v>
          </cell>
        </row>
        <row r="5960">
          <cell r="A5960" t="str">
            <v/>
          </cell>
          <cell r="D5960">
            <v>0</v>
          </cell>
        </row>
        <row r="5961">
          <cell r="A5961" t="str">
            <v>35.12.001</v>
          </cell>
          <cell r="B5961" t="str">
            <v>PINTURA ACRÍLICA SOBRE MASSA EM PAREDES INTERNAS - 2 DEMÃOS - PINTURA (Escolas Técnicas Padrões FNDE).</v>
          </cell>
          <cell r="C5961" t="str">
            <v>m2</v>
          </cell>
          <cell r="D5961">
            <v>8.5124999999999993</v>
          </cell>
          <cell r="E5961">
            <v>6.81</v>
          </cell>
          <cell r="F5961" t="str">
            <v>SEE</v>
          </cell>
        </row>
        <row r="5962">
          <cell r="A5962" t="str">
            <v/>
          </cell>
          <cell r="D5962">
            <v>0</v>
          </cell>
        </row>
        <row r="5963">
          <cell r="A5963" t="str">
            <v>35.12.002</v>
          </cell>
          <cell r="B5963" t="str">
            <v>PINTURA ESMALTE SINTÉTICO EM FERRO - 2 DEMÃOS - PINTURA (Escolas Técnicas Padrões FNDE).</v>
          </cell>
          <cell r="C5963" t="str">
            <v>m2</v>
          </cell>
          <cell r="D5963">
            <v>17.287500000000001</v>
          </cell>
          <cell r="E5963">
            <v>13.83</v>
          </cell>
          <cell r="F5963" t="str">
            <v>SEE</v>
          </cell>
        </row>
        <row r="5964">
          <cell r="A5964" t="str">
            <v/>
          </cell>
          <cell r="D5964">
            <v>0</v>
          </cell>
        </row>
        <row r="5965">
          <cell r="A5965" t="str">
            <v>35.12.003</v>
          </cell>
          <cell r="B5965" t="str">
            <v>PINTURA ESMALTE SINTÉTICO EM MADEIRA SOBRE MASSA - 2 DEMÃOS - PINTURA (Escolas Técnicas Padrões FNDE).</v>
          </cell>
          <cell r="C5965" t="str">
            <v>m2</v>
          </cell>
          <cell r="D5965">
            <v>10.649999999999999</v>
          </cell>
          <cell r="E5965">
            <v>8.52</v>
          </cell>
          <cell r="F5965" t="str">
            <v>SEE</v>
          </cell>
        </row>
        <row r="5966">
          <cell r="A5966" t="str">
            <v/>
          </cell>
          <cell r="D5966">
            <v>0</v>
          </cell>
        </row>
        <row r="5967">
          <cell r="A5967" t="str">
            <v>35.12.004</v>
          </cell>
          <cell r="B5967" t="str">
            <v>PINTURA  PVA SOBRE MASSA EM TETO NÃO REBOCADO - 2 DEMÃOS - PINTURA (Escolas Técnicas Padrões FNDE).</v>
          </cell>
          <cell r="C5967" t="str">
            <v>m2</v>
          </cell>
          <cell r="D5967">
            <v>4.8250000000000002</v>
          </cell>
          <cell r="E5967">
            <v>3.86</v>
          </cell>
          <cell r="F5967" t="str">
            <v>SEE</v>
          </cell>
        </row>
        <row r="5968">
          <cell r="A5968" t="str">
            <v/>
          </cell>
          <cell r="D5968">
            <v>0</v>
          </cell>
        </row>
        <row r="5969">
          <cell r="A5969" t="str">
            <v>35.12.005</v>
          </cell>
          <cell r="B5969" t="str">
            <v>PINTURA ACRÍLICA SOBRE MASSA EM PAREDE EXTERNA - 2 DEMÃOS - PINTURA (Escolas Técnicas Padrões FNDE).</v>
          </cell>
          <cell r="C5969" t="str">
            <v>m2</v>
          </cell>
          <cell r="D5969">
            <v>11.200000000000001</v>
          </cell>
          <cell r="E5969">
            <v>8.9600000000000009</v>
          </cell>
          <cell r="F5969" t="str">
            <v>SEE</v>
          </cell>
        </row>
        <row r="5970">
          <cell r="A5970" t="str">
            <v/>
          </cell>
          <cell r="D5970">
            <v>0</v>
          </cell>
        </row>
        <row r="5971">
          <cell r="A5971" t="str">
            <v>35.12.006</v>
          </cell>
          <cell r="B5971" t="str">
            <v>MARCAÇÃO COM TINTA NO PISO DA QUADRA - PINTURA (Escolas Técnicas Padrões FNDE).</v>
          </cell>
          <cell r="C5971" t="str">
            <v>m2</v>
          </cell>
          <cell r="D5971">
            <v>14.6875</v>
          </cell>
          <cell r="E5971">
            <v>11.75</v>
          </cell>
          <cell r="F5971" t="str">
            <v>SEE</v>
          </cell>
        </row>
        <row r="5972">
          <cell r="A5972" t="str">
            <v/>
          </cell>
          <cell r="D5972">
            <v>0</v>
          </cell>
        </row>
        <row r="5973">
          <cell r="A5973" t="str">
            <v>35.13.001</v>
          </cell>
          <cell r="B5973" t="str">
            <v>ELETRODUTO PVC DE 3/4" COM CONEXÕES - INSTALAÇÕES ELÉTRICAS (Escolas Técnicas Padrões FNDE).</v>
          </cell>
          <cell r="C5973" t="str">
            <v>m</v>
          </cell>
          <cell r="D5973">
            <v>7.25</v>
          </cell>
          <cell r="E5973">
            <v>5.8</v>
          </cell>
          <cell r="F5973" t="str">
            <v>SEE</v>
          </cell>
        </row>
        <row r="5974">
          <cell r="A5974" t="str">
            <v/>
          </cell>
          <cell r="D5974">
            <v>0</v>
          </cell>
        </row>
        <row r="5975">
          <cell r="A5975" t="str">
            <v>35.13.002</v>
          </cell>
          <cell r="B5975" t="str">
            <v>ELETRODUTO PVC DE 1" COM CONEXÕES - INSTALAÇÕES ELÉTRICAS (Escolas Técnicas Padrões FNDE).</v>
          </cell>
          <cell r="C5975" t="str">
            <v>m</v>
          </cell>
          <cell r="D5975">
            <v>8.5625</v>
          </cell>
          <cell r="E5975">
            <v>6.85</v>
          </cell>
          <cell r="F5975" t="str">
            <v>SEE</v>
          </cell>
        </row>
        <row r="5976">
          <cell r="A5976" t="str">
            <v/>
          </cell>
          <cell r="D5976">
            <v>0</v>
          </cell>
        </row>
        <row r="5977">
          <cell r="A5977" t="str">
            <v>35.13.003</v>
          </cell>
          <cell r="B5977" t="str">
            <v>ELETRODUTO PVC DE 1 1/4" COM CONEXÕES - INSTALAÇÕES ELÉTRICAS (Escolas Técnicas Padrões FNDE).</v>
          </cell>
          <cell r="C5977" t="str">
            <v>m</v>
          </cell>
          <cell r="D5977">
            <v>11.975</v>
          </cell>
          <cell r="E5977">
            <v>9.58</v>
          </cell>
          <cell r="F5977" t="str">
            <v>SEE</v>
          </cell>
        </row>
        <row r="5978">
          <cell r="A5978" t="str">
            <v/>
          </cell>
          <cell r="D5978">
            <v>0</v>
          </cell>
        </row>
        <row r="5979">
          <cell r="A5979" t="str">
            <v>35.13.004</v>
          </cell>
          <cell r="B5979" t="str">
            <v>ELETRODUTO PVC DE 1 1/2" COM CONEXÕES - INSTALAÇÕES ELÉTRICAS (Escolas Técnicas Padrões FNDE).</v>
          </cell>
          <cell r="C5979" t="str">
            <v>m</v>
          </cell>
          <cell r="D5979">
            <v>12.8</v>
          </cell>
          <cell r="E5979">
            <v>10.24</v>
          </cell>
          <cell r="F5979" t="str">
            <v>SEE</v>
          </cell>
        </row>
        <row r="5980">
          <cell r="A5980" t="str">
            <v/>
          </cell>
          <cell r="D5980">
            <v>0</v>
          </cell>
        </row>
        <row r="5981">
          <cell r="A5981" t="str">
            <v>35.13.005</v>
          </cell>
          <cell r="B5981" t="str">
            <v>ELETRODUTO PVC DE 2" COM CONEXÕES - INSTALAÇÕES ELÉTRICAS (Escolas Técnicas Padrões FNDE).</v>
          </cell>
          <cell r="C5981" t="str">
            <v>m</v>
          </cell>
          <cell r="D5981">
            <v>15.237499999999999</v>
          </cell>
          <cell r="E5981">
            <v>12.19</v>
          </cell>
          <cell r="F5981" t="str">
            <v>SEE</v>
          </cell>
        </row>
        <row r="5982">
          <cell r="A5982" t="str">
            <v/>
          </cell>
          <cell r="D5982">
            <v>0</v>
          </cell>
        </row>
        <row r="5983">
          <cell r="A5983" t="str">
            <v>35.13.006</v>
          </cell>
          <cell r="B5983" t="str">
            <v>ELETRODUTO PVC DE 2 1/2" COM CONEXÕES - INSTALAÇÕES ELÉTRICAS (Escolas Técnicas Padrões FNDE).</v>
          </cell>
          <cell r="C5983" t="str">
            <v>m</v>
          </cell>
          <cell r="D5983">
            <v>18.55</v>
          </cell>
          <cell r="E5983">
            <v>14.84</v>
          </cell>
          <cell r="F5983" t="str">
            <v>SEE</v>
          </cell>
        </row>
        <row r="5984">
          <cell r="A5984" t="str">
            <v/>
          </cell>
          <cell r="D5984">
            <v>0</v>
          </cell>
        </row>
        <row r="5985">
          <cell r="A5985" t="str">
            <v>35.13.007</v>
          </cell>
          <cell r="B5985" t="str">
            <v xml:space="preserve"> TOMADA POLARIZADA 2P + T BAIXA - INSTALAÇÕES ELÉTRICAS (Escolas Técnicas Padrões FNDE).</v>
          </cell>
          <cell r="C5985" t="str">
            <v>Un</v>
          </cell>
          <cell r="D5985">
            <v>14.487500000000001</v>
          </cell>
          <cell r="E5985">
            <v>11.59</v>
          </cell>
          <cell r="F5985" t="str">
            <v>SEE</v>
          </cell>
        </row>
        <row r="5986">
          <cell r="A5986" t="str">
            <v/>
          </cell>
          <cell r="D5986">
            <v>0</v>
          </cell>
        </row>
        <row r="5987">
          <cell r="A5987" t="str">
            <v>35.13.008</v>
          </cell>
          <cell r="B5987" t="str">
            <v xml:space="preserve"> TOMADA POLARIZADA 2P + T MÉDIA - INSTALAÇÕES ELÉTRICAS (Escolas Técnicas Padrões FNDE).</v>
          </cell>
          <cell r="C5987" t="str">
            <v>Un</v>
          </cell>
          <cell r="D5987">
            <v>14.487500000000001</v>
          </cell>
          <cell r="E5987">
            <v>11.59</v>
          </cell>
          <cell r="F5987" t="str">
            <v>SEE</v>
          </cell>
        </row>
        <row r="5988">
          <cell r="A5988" t="str">
            <v/>
          </cell>
          <cell r="D5988">
            <v>0</v>
          </cell>
        </row>
        <row r="5989">
          <cell r="A5989" t="str">
            <v>35.13.013</v>
          </cell>
          <cell r="B5989" t="str">
            <v xml:space="preserve"> TOMADA POLARIZADA 2P + T NO TETO PARA PROJETOR - INSTALAÇÕES ELÉTRICAS (Escolas Técnicas Padrões FNDE).</v>
          </cell>
          <cell r="C5989" t="str">
            <v>Un</v>
          </cell>
          <cell r="D5989">
            <v>14.487500000000001</v>
          </cell>
          <cell r="E5989">
            <v>11.59</v>
          </cell>
          <cell r="F5989" t="str">
            <v>SEE</v>
          </cell>
        </row>
        <row r="5990">
          <cell r="A5990" t="str">
            <v/>
          </cell>
          <cell r="D5990">
            <v>0</v>
          </cell>
        </row>
        <row r="5991">
          <cell r="A5991" t="str">
            <v>35.13.014</v>
          </cell>
          <cell r="B5991" t="str">
            <v xml:space="preserve"> TOMADA POLARIZADA 2P + T PARA CHUVEIRO - INSTALAÇÕES ELÉTRICAS (Escolas Técnicas Padrões FNDE).</v>
          </cell>
          <cell r="C5991" t="str">
            <v>Un</v>
          </cell>
          <cell r="D5991">
            <v>14.487500000000001</v>
          </cell>
          <cell r="E5991">
            <v>11.59</v>
          </cell>
          <cell r="F5991" t="str">
            <v>SEE</v>
          </cell>
        </row>
        <row r="5992">
          <cell r="A5992" t="str">
            <v/>
          </cell>
          <cell r="D5992">
            <v>0</v>
          </cell>
        </row>
        <row r="5993">
          <cell r="A5993" t="str">
            <v>35.13.015</v>
          </cell>
          <cell r="B5993" t="str">
            <v>CONDULETE METÁLICO COM CONEXÕES - INSTALAÇÕES ELÉTRICAS (Escolas Técnicas Padrões FNDE).</v>
          </cell>
          <cell r="C5993" t="str">
            <v>Un</v>
          </cell>
          <cell r="D5993">
            <v>12.925000000000001</v>
          </cell>
          <cell r="E5993">
            <v>10.34</v>
          </cell>
          <cell r="F5993" t="str">
            <v>SEE</v>
          </cell>
        </row>
        <row r="5994">
          <cell r="A5994" t="str">
            <v/>
          </cell>
          <cell r="D5994">
            <v>0</v>
          </cell>
        </row>
        <row r="5995">
          <cell r="A5995" t="str">
            <v>35.13.018</v>
          </cell>
          <cell r="B5995" t="str">
            <v>CAIXA DE PASSAGEM EM PVC REFORÇADA 4 x 2" - INSTALAÇÕES ELÉTRICAS (Escolas Técnicas Padrões FNDE).</v>
          </cell>
          <cell r="C5995" t="str">
            <v>Un</v>
          </cell>
          <cell r="D5995">
            <v>12.925000000000001</v>
          </cell>
          <cell r="E5995">
            <v>10.34</v>
          </cell>
          <cell r="F5995" t="str">
            <v>SEE</v>
          </cell>
        </row>
        <row r="5996">
          <cell r="A5996" t="str">
            <v/>
          </cell>
          <cell r="D5996">
            <v>0</v>
          </cell>
        </row>
        <row r="5997">
          <cell r="A5997" t="str">
            <v>35.13.019</v>
          </cell>
          <cell r="B5997" t="str">
            <v>CAIXA DE PASSAGEM EM ALVENARIA COM TAMPA 80 x 80 x 80 cm - INSTALAÇÕES ELÉTRICAS (Escolas Técnicas Padrões FNDE).</v>
          </cell>
          <cell r="C5997" t="str">
            <v>Un</v>
          </cell>
          <cell r="D5997">
            <v>458.63750000000005</v>
          </cell>
          <cell r="E5997">
            <v>366.91</v>
          </cell>
          <cell r="F5997" t="str">
            <v>SEE</v>
          </cell>
        </row>
        <row r="5998">
          <cell r="A5998" t="str">
            <v/>
          </cell>
          <cell r="D5998">
            <v>0</v>
          </cell>
        </row>
        <row r="5999">
          <cell r="A5999" t="str">
            <v>35.13.020</v>
          </cell>
          <cell r="B5999" t="str">
            <v>CAIXA DE PASSAGEM EM ALVENARIA COM TAMPA 50 x 50 x 50 cm - INSTALAÇÕES ELÉTRICAS (Escolas Técnicas Padrões FNDE).</v>
          </cell>
          <cell r="C5999" t="str">
            <v>Un</v>
          </cell>
          <cell r="D5999">
            <v>261.64999999999998</v>
          </cell>
          <cell r="E5999">
            <v>209.32</v>
          </cell>
          <cell r="F5999" t="str">
            <v>SEE</v>
          </cell>
        </row>
        <row r="6000">
          <cell r="A6000" t="str">
            <v/>
          </cell>
          <cell r="D6000">
            <v>0</v>
          </cell>
        </row>
        <row r="6001">
          <cell r="A6001" t="str">
            <v>35.13.021</v>
          </cell>
          <cell r="B6001" t="str">
            <v>CONDUTOR DE COBRE UNIPOLAR ISOLAÇÃO PVC/70°C DE 2,5 mm² - INSTALAÇÕES ELÉTRICAS / FIAÇÕES (Escolas Técnicas Padrões FNDE).</v>
          </cell>
          <cell r="C6001" t="str">
            <v>m</v>
          </cell>
          <cell r="D6001">
            <v>2.6624999999999996</v>
          </cell>
          <cell r="E6001">
            <v>2.13</v>
          </cell>
          <cell r="F6001" t="str">
            <v>SEE</v>
          </cell>
        </row>
        <row r="6002">
          <cell r="A6002" t="str">
            <v/>
          </cell>
          <cell r="D6002">
            <v>0</v>
          </cell>
        </row>
        <row r="6003">
          <cell r="A6003" t="str">
            <v>35.13.022</v>
          </cell>
          <cell r="B6003" t="str">
            <v>CONDUTOR DE COBRE UNIPOLAR ISOLAÇÃO PVC/70°C DE 4,0 mm² - INSTALAÇÕES ELÉTRICAS / FIAÇÕES (Escolas Técnicas Padrões FNDE).</v>
          </cell>
          <cell r="C6003" t="str">
            <v>m</v>
          </cell>
          <cell r="D6003">
            <v>3.5</v>
          </cell>
          <cell r="E6003">
            <v>2.8</v>
          </cell>
          <cell r="F6003" t="str">
            <v>SEE</v>
          </cell>
        </row>
        <row r="6004">
          <cell r="A6004" t="str">
            <v/>
          </cell>
          <cell r="D6004">
            <v>0</v>
          </cell>
        </row>
        <row r="6005">
          <cell r="A6005" t="str">
            <v>35.13.023</v>
          </cell>
          <cell r="B6005" t="str">
            <v>CONDUTOR DE COBRE UNIPOLAR ISOLAÇÃO PVC/70°C DE 6,0 mm² - INSTALAÇÕES ELÉTRICAS / FIAÇÕES (Escolas Técnicas Padrões FNDE).</v>
          </cell>
          <cell r="C6005" t="str">
            <v>m</v>
          </cell>
          <cell r="D6005">
            <v>5.05</v>
          </cell>
          <cell r="E6005">
            <v>4.04</v>
          </cell>
          <cell r="F6005" t="str">
            <v>SEE</v>
          </cell>
        </row>
        <row r="6006">
          <cell r="A6006" t="str">
            <v/>
          </cell>
          <cell r="D6006">
            <v>0</v>
          </cell>
        </row>
        <row r="6007">
          <cell r="A6007" t="str">
            <v>35.13.024</v>
          </cell>
          <cell r="B6007" t="str">
            <v>CONDUTOR DE COBRE UNIPOLAR ISOLAÇÃO PVC/70°C DE 10,0 mm² - INSTALAÇÕES ELÉTRICAS / FIAÇÕES (Escolas Técnicas Padrões FNDE).</v>
          </cell>
          <cell r="C6007" t="str">
            <v>m</v>
          </cell>
          <cell r="D6007">
            <v>8.8125</v>
          </cell>
          <cell r="E6007">
            <v>7.05</v>
          </cell>
          <cell r="F6007" t="str">
            <v>SEE</v>
          </cell>
        </row>
        <row r="6008">
          <cell r="A6008" t="str">
            <v/>
          </cell>
          <cell r="D6008">
            <v>0</v>
          </cell>
        </row>
        <row r="6009">
          <cell r="A6009" t="str">
            <v>35.13.025</v>
          </cell>
          <cell r="B6009" t="str">
            <v>CONDUTOR DE COBRE UNIPOLAR ISOLAÇÃO PVC/70°C DE 25,0 mm² - INSTALAÇÕES ELÉTRICAS / FIAÇÕES (Escolas Técnicas Padrões FNDE).</v>
          </cell>
          <cell r="C6009" t="str">
            <v>m</v>
          </cell>
          <cell r="D6009">
            <v>18.3125</v>
          </cell>
          <cell r="E6009">
            <v>14.65</v>
          </cell>
          <cell r="F6009" t="str">
            <v>CONDUTOR DE COBRE UNIPOLAR ISOLAÇÃO PVC/70°C DE 2,5 mm² - INSTALAÇÕES ELÉTRICAS / FIAÇÕES (Escolas Técnicas Padrões FNDE).</v>
          </cell>
        </row>
        <row r="6010">
          <cell r="A6010" t="str">
            <v/>
          </cell>
          <cell r="D6010">
            <v>0</v>
          </cell>
        </row>
        <row r="6011">
          <cell r="A6011" t="str">
            <v>35.13.026</v>
          </cell>
          <cell r="B6011" t="str">
            <v>CONDUTOR DE COBRE UNIPOLAR ISOLAÇÃO PVC/70°C DE 35,0 mm² - INSTALAÇÕES ELÉTRICAS / FIAÇÕES (Escolas Técnicas Padrões FNDE).</v>
          </cell>
          <cell r="C6011" t="str">
            <v>m</v>
          </cell>
          <cell r="D6011">
            <v>19.524999999999999</v>
          </cell>
          <cell r="E6011">
            <v>15.62</v>
          </cell>
          <cell r="F6011" t="str">
            <v>SEE</v>
          </cell>
        </row>
        <row r="6012">
          <cell r="A6012" t="str">
            <v/>
          </cell>
          <cell r="D6012">
            <v>0</v>
          </cell>
        </row>
        <row r="6013">
          <cell r="A6013" t="str">
            <v>35.13.027</v>
          </cell>
          <cell r="B6013" t="str">
            <v>CONDUTOR DE COBRE UNIPOLAR ISOLAÇÃO PVC/70°C DE 50,0 mm² - INSTALAÇÕES ELÉTRICAS / FIAÇÕES (Escolas Técnicas Padrões FNDE).</v>
          </cell>
          <cell r="C6013" t="str">
            <v>m</v>
          </cell>
          <cell r="D6013">
            <v>27.4375</v>
          </cell>
          <cell r="E6013">
            <v>21.95</v>
          </cell>
          <cell r="F6013" t="str">
            <v>SEE</v>
          </cell>
        </row>
        <row r="6014">
          <cell r="A6014" t="str">
            <v/>
          </cell>
          <cell r="D6014">
            <v>0</v>
          </cell>
        </row>
        <row r="6015">
          <cell r="A6015" t="str">
            <v>35.13.028</v>
          </cell>
          <cell r="B6015" t="str">
            <v>CONDUTOR DE COBRE UNIPOLAR ISOLAÇÃO PVC/70°C DE 70,0 mm² - INSTALAÇÕES ELÉTRICAS / FIAÇÕES (Escolas Técnicas Padrões FNDE).</v>
          </cell>
          <cell r="C6015" t="str">
            <v>m</v>
          </cell>
          <cell r="D6015">
            <v>44.262499999999996</v>
          </cell>
          <cell r="E6015">
            <v>35.409999999999997</v>
          </cell>
          <cell r="F6015" t="str">
            <v>SEE</v>
          </cell>
        </row>
        <row r="6016">
          <cell r="A6016" t="str">
            <v/>
          </cell>
          <cell r="D6016">
            <v>0</v>
          </cell>
        </row>
        <row r="6017">
          <cell r="A6017" t="str">
            <v>35.13.029</v>
          </cell>
          <cell r="B6017"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017" t="str">
            <v>Un</v>
          </cell>
          <cell r="D6017">
            <v>34806.275000000001</v>
          </cell>
          <cell r="E6017">
            <v>27845.02</v>
          </cell>
          <cell r="F6017" t="str">
            <v>SEE</v>
          </cell>
        </row>
        <row r="6018">
          <cell r="A6018" t="str">
            <v/>
          </cell>
          <cell r="D6018">
            <v>0</v>
          </cell>
        </row>
        <row r="6019">
          <cell r="A6019" t="str">
            <v>35.13.030</v>
          </cell>
          <cell r="B6019" t="str">
            <v>QUADRO GERAL DE BAIXA TENSÃO COMPLETO-QGBT, COM PROTEÇÃO COMPLETA, ATERRAMENTO, ACESSÓRIOS, CONFORME PROJETO - INSTALAÇÕES ELÉTRICAS / SUBESTAÇÕES E QUADROS (Escolas Técnicas Padrões FNDE).</v>
          </cell>
          <cell r="C6019" t="str">
            <v>Un</v>
          </cell>
          <cell r="D6019">
            <v>3550.55</v>
          </cell>
          <cell r="E6019">
            <v>2840.44</v>
          </cell>
          <cell r="F6019" t="str">
            <v>SEE</v>
          </cell>
        </row>
        <row r="6020">
          <cell r="A6020" t="str">
            <v/>
          </cell>
          <cell r="D6020">
            <v>0</v>
          </cell>
        </row>
        <row r="6021">
          <cell r="A6021" t="str">
            <v>35.13.031</v>
          </cell>
          <cell r="B6021" t="str">
            <v>QUADRO DE DISTRIBUIÇÃO COMPLETO-QDLF-T1, COM PROTEÇÃO COMPLETA, ATERRAMENTO, ACESSÓRIOS, CONFORME PROJETO - INSTALAÇÕES ELÉTRICAS / SUBESTAÇÕES E QUADROS (Escolas Técnicas Padrões FNDE).</v>
          </cell>
          <cell r="C6021" t="str">
            <v>Un</v>
          </cell>
          <cell r="D6021">
            <v>364.45</v>
          </cell>
          <cell r="E6021">
            <v>291.56</v>
          </cell>
          <cell r="F6021" t="str">
            <v>SEE</v>
          </cell>
        </row>
        <row r="6022">
          <cell r="A6022" t="str">
            <v/>
          </cell>
          <cell r="D6022">
            <v>0</v>
          </cell>
        </row>
        <row r="6023">
          <cell r="A6023" t="str">
            <v>35.13.032</v>
          </cell>
          <cell r="B6023" t="str">
            <v>QUADRO DE DISTRIBUIÇÃO COMPLETO-QDLF-T2, COM PROTEÇÃO COMPLETA, ATERRAMENTO, ACESSÓRIOS, CONFORME PROJETO - INSTALAÇÕES ELÉTRICAS / SUBESTAÇÕES E QUADROS (Escolas Técnicas Padrões FNDE).</v>
          </cell>
          <cell r="C6023" t="str">
            <v>Un</v>
          </cell>
          <cell r="D6023">
            <v>231.02499999999998</v>
          </cell>
          <cell r="E6023">
            <v>184.82</v>
          </cell>
          <cell r="F6023" t="str">
            <v>SEE</v>
          </cell>
        </row>
        <row r="6024">
          <cell r="A6024" t="str">
            <v/>
          </cell>
          <cell r="D6024">
            <v>0</v>
          </cell>
        </row>
        <row r="6025">
          <cell r="A6025" t="str">
            <v>35.13.033</v>
          </cell>
          <cell r="B6025" t="str">
            <v>QUADRO DE DISTRIBUIÇÃO COMPLETO-QDLF-T3, COM PROTEÇÃO COMPLETA, ATERRAMENTO, ACESSÓRIOS, CONFORME PROJETO - INSTALAÇÕES ELÉTRICAS / SUBESTAÇÕES E QUADROS (Escolas Técnicas Padrões FNDE).</v>
          </cell>
          <cell r="C6025" t="str">
            <v>Un</v>
          </cell>
          <cell r="D6025">
            <v>231.02499999999998</v>
          </cell>
          <cell r="E6025">
            <v>184.82</v>
          </cell>
          <cell r="F6025" t="str">
            <v>SEE</v>
          </cell>
        </row>
        <row r="6026">
          <cell r="A6026" t="str">
            <v/>
          </cell>
          <cell r="D6026">
            <v>0</v>
          </cell>
        </row>
        <row r="6027">
          <cell r="A6027" t="str">
            <v>35.13.034</v>
          </cell>
          <cell r="B6027" t="str">
            <v>QUADRO DE DISTRIBUIÇÃO COMPLETO-QDLF-T4, COM PROTEÇÃO COMPLETA, ATERRAMENTO, ACESSÓRIOS, CONFORME PROJETO - INSTALAÇÕES ELÉTRICAS / SUBESTAÇÕES E QUADROS (Escolas Técnicas Padrões FNDE).</v>
          </cell>
          <cell r="C6027" t="str">
            <v>Un</v>
          </cell>
          <cell r="D6027">
            <v>364.45</v>
          </cell>
          <cell r="E6027">
            <v>291.56</v>
          </cell>
          <cell r="F6027" t="str">
            <v>SEE</v>
          </cell>
        </row>
        <row r="6028">
          <cell r="A6028" t="str">
            <v/>
          </cell>
          <cell r="D6028">
            <v>0</v>
          </cell>
        </row>
        <row r="6029">
          <cell r="A6029" t="str">
            <v>35.13.035</v>
          </cell>
          <cell r="B6029" t="str">
            <v>QUADRO DE DISTRIBUIÇÃO COMPLETO-QDLF-T5, COM PROTEÇÃO COMPLETA, ATERRAMENTO, ACESSÓRIOS, CONFORME PROJETO - INSTALAÇÕES ELÉTRICAS / SUBESTAÇÕES E QUADROS (Escolas Técnicas Padrões FNDE).</v>
          </cell>
          <cell r="C6029" t="str">
            <v>Un</v>
          </cell>
          <cell r="D6029">
            <v>231.02499999999998</v>
          </cell>
          <cell r="E6029">
            <v>184.82</v>
          </cell>
          <cell r="F6029" t="str">
            <v>SEE</v>
          </cell>
        </row>
        <row r="6030">
          <cell r="A6030" t="str">
            <v/>
          </cell>
          <cell r="D6030">
            <v>0</v>
          </cell>
        </row>
        <row r="6031">
          <cell r="A6031" t="str">
            <v>35.13.036</v>
          </cell>
          <cell r="B6031" t="str">
            <v>QUADRO DE DISTRIBUIÇÃO COMPLETO-QDLF-S1, COM PROTEÇÃO COMPLETA, ATERRAMENTO, ACESSÓRIOS, CONFORME PROJETO - INSTALAÇÕES ELÉTRICAS / SUBESTAÇÕES E QUADROS (Escolas Técnicas Padrões FNDE).</v>
          </cell>
          <cell r="C6031" t="str">
            <v>Un</v>
          </cell>
          <cell r="D6031">
            <v>231.02499999999998</v>
          </cell>
          <cell r="E6031">
            <v>184.82</v>
          </cell>
          <cell r="F6031" t="str">
            <v>SEE</v>
          </cell>
        </row>
        <row r="6032">
          <cell r="A6032" t="str">
            <v/>
          </cell>
          <cell r="D6032">
            <v>0</v>
          </cell>
        </row>
        <row r="6033">
          <cell r="A6033" t="str">
            <v>35.13.037</v>
          </cell>
          <cell r="B6033" t="str">
            <v xml:space="preserve"> QUADRO DE DISTRIBUIÇÃO COMPLETO-QDLF-S2, COM PROTEÇÃO COMPLETA, ATERRAMENTO, ACESSÓRIOS, CONFORME PROJETO - INSTALAÇÕES ELÉTRICAS / SUBESTAÇÕES E QUADROS (Escolas Técnicas Padrões FNDE).</v>
          </cell>
          <cell r="C6033" t="str">
            <v>Un</v>
          </cell>
          <cell r="D6033">
            <v>231.02499999999998</v>
          </cell>
          <cell r="E6033">
            <v>184.82</v>
          </cell>
          <cell r="F6033" t="str">
            <v>SEE</v>
          </cell>
        </row>
        <row r="6034">
          <cell r="A6034" t="str">
            <v/>
          </cell>
          <cell r="D6034">
            <v>0</v>
          </cell>
        </row>
        <row r="6035">
          <cell r="A6035" t="str">
            <v>35.13.038</v>
          </cell>
          <cell r="B6035" t="str">
            <v>QUADRO DE DISTRIBUIÇÃO COMPLETO-QDLF-A, COM PROTEÇÃO COMPLETA, ATERRAMENTO, ACESSÓRIOS, CONFORME PROJETO - INSTALAÇÕES ELÉTRICAS / SUBESTAÇÕES E QUADROS (Escolas Técnicas Padrões FNDE).</v>
          </cell>
          <cell r="C6035" t="str">
            <v>Un</v>
          </cell>
          <cell r="D6035">
            <v>231.02499999999998</v>
          </cell>
          <cell r="E6035">
            <v>184.82</v>
          </cell>
          <cell r="F6035" t="str">
            <v>SEE</v>
          </cell>
        </row>
        <row r="6036">
          <cell r="A6036" t="str">
            <v/>
          </cell>
          <cell r="D6036">
            <v>0</v>
          </cell>
        </row>
        <row r="6037">
          <cell r="A6037" t="str">
            <v>35.13.039</v>
          </cell>
          <cell r="B6037" t="str">
            <v>QUADRO DE DISTRIBUIÇÃO COMPLETO-QDLF-C, COM PROTEÇÃO COMPLETA, ATERRAMENTO, ACESSÓRIOS, CONFORME PROJETO - INSTALAÇÕES ELÉTRICAS / SUBESTAÇÕES E QUADROS (Escolas Técnicas Padrões FNDE).</v>
          </cell>
          <cell r="C6037" t="str">
            <v>Un</v>
          </cell>
          <cell r="D6037">
            <v>231.02499999999998</v>
          </cell>
          <cell r="E6037">
            <v>184.82</v>
          </cell>
          <cell r="F6037" t="str">
            <v>SEE</v>
          </cell>
        </row>
        <row r="6038">
          <cell r="A6038" t="str">
            <v/>
          </cell>
          <cell r="D6038">
            <v>0</v>
          </cell>
        </row>
        <row r="6039">
          <cell r="A6039" t="str">
            <v>35.13.040</v>
          </cell>
          <cell r="B6039" t="str">
            <v>QUADRO DE DISTRIBUIÇÃO COMPLETO-QDF-7, COM PROTEÇÃO COMPLETA, ATERRAMENTO, ACESSÓRIOS, CONFORME PROJETO - INSTALAÇÕES ELÉTRICAS / SUBESTAÇÕES E QUADROS (Escolas Técnicas Padrões FNDE).</v>
          </cell>
          <cell r="C6039" t="str">
            <v>Un</v>
          </cell>
          <cell r="D6039">
            <v>231.02499999999998</v>
          </cell>
          <cell r="E6039">
            <v>184.82</v>
          </cell>
          <cell r="F6039" t="str">
            <v>SEE</v>
          </cell>
        </row>
        <row r="6040">
          <cell r="A6040" t="str">
            <v/>
          </cell>
          <cell r="D6040">
            <v>0</v>
          </cell>
        </row>
        <row r="6041">
          <cell r="A6041" t="str">
            <v>35.13.041</v>
          </cell>
          <cell r="B6041" t="str">
            <v>QUADRO DE DISTRIBUIÇÃO COMPLETO-QDF-8, COM PROTEÇÃO COMPLETA, ATERRAMENTO, ACESSÓRIOS, CONFORME PROJETO - INSTALAÇÕES ELÉTRICAS / SUBESTAÇÕES E QUADROS (Escolas Técnicas Padrões FNDE).</v>
          </cell>
          <cell r="C6041" t="str">
            <v>Un</v>
          </cell>
          <cell r="D6041">
            <v>231.02499999999998</v>
          </cell>
          <cell r="E6041">
            <v>184.82</v>
          </cell>
          <cell r="F6041" t="str">
            <v>SEE</v>
          </cell>
        </row>
        <row r="6042">
          <cell r="A6042" t="str">
            <v/>
          </cell>
          <cell r="D6042">
            <v>0</v>
          </cell>
        </row>
        <row r="6043">
          <cell r="A6043" t="str">
            <v>35.13.042</v>
          </cell>
          <cell r="B6043" t="str">
            <v>QUADRO DE DISTRIBUIÇÃO COMPLETO-QDF-1, COM PROTEÇÃO COMPLETA, ATERRAMENTO, ACESSÓRIOS, CONFORME PROJETO - INSTALAÇÕES ELÉTRICAS / SUBESTAÇÕES E QUADROS (Escolas Técnicas Padrões FNDE).</v>
          </cell>
          <cell r="C6043" t="str">
            <v>Un</v>
          </cell>
          <cell r="D6043">
            <v>176.85</v>
          </cell>
          <cell r="E6043">
            <v>141.47999999999999</v>
          </cell>
          <cell r="F6043" t="str">
            <v>SEE</v>
          </cell>
        </row>
        <row r="6044">
          <cell r="A6044" t="str">
            <v/>
          </cell>
          <cell r="D6044">
            <v>0</v>
          </cell>
        </row>
        <row r="6045">
          <cell r="A6045" t="str">
            <v>35.13.043</v>
          </cell>
          <cell r="B6045" t="str">
            <v>QUADRO DE DISTRIBUIÇÃO COMPLETO-QDF-2, COM PROTEÇÃO COMPLETA, ATERRAMENTO, ACESSÓRIOS, CONFORME PROJETO - INSTALAÇÕES ELÉTRICAS / SUBESTAÇÕES E QUADROS (Escolas Técnicas Padrões FNDE).</v>
          </cell>
          <cell r="C6045" t="str">
            <v>Un</v>
          </cell>
          <cell r="D6045">
            <v>176.85</v>
          </cell>
          <cell r="E6045">
            <v>141.47999999999999</v>
          </cell>
          <cell r="F6045" t="str">
            <v>SEE</v>
          </cell>
        </row>
        <row r="6046">
          <cell r="A6046" t="str">
            <v/>
          </cell>
          <cell r="D6046">
            <v>0</v>
          </cell>
        </row>
        <row r="6047">
          <cell r="A6047" t="str">
            <v>35.13.044</v>
          </cell>
          <cell r="B6047" t="str">
            <v>QUADRO DE DISTRIBUIÇÃO COMPLETO-QDF-3, COM PROTEÇÃO COMPLETA, ATERRAMENTO, ACESSÓRIOS, CONFORME PROJETO - INSTALAÇÕES ELÉTRICAS / SUBESTAÇÕES E QUADROS (Escolas Técnicas Padrões FNDE).</v>
          </cell>
          <cell r="C6047" t="str">
            <v>Un</v>
          </cell>
          <cell r="D6047">
            <v>176.85</v>
          </cell>
          <cell r="E6047">
            <v>141.47999999999999</v>
          </cell>
          <cell r="F6047" t="str">
            <v>SEE</v>
          </cell>
        </row>
        <row r="6048">
          <cell r="A6048" t="str">
            <v/>
          </cell>
          <cell r="D6048">
            <v>0</v>
          </cell>
        </row>
        <row r="6049">
          <cell r="A6049" t="str">
            <v>35.13.045</v>
          </cell>
          <cell r="B6049" t="str">
            <v>QUADRO DE DISTRIBUIÇÃO COMPLETO-QDF-4, COM PROTEÇÃO COMPLETA, ATERRAMENTO, ACESSÓRIOS, CONFORME PROJETO - INSTALAÇÕES ELÉTRICAS / SUBESTAÇÕES E QUADROS (Escolas Técnicas Padrões FNDE).</v>
          </cell>
          <cell r="C6049" t="str">
            <v>Un</v>
          </cell>
          <cell r="D6049">
            <v>176.85</v>
          </cell>
          <cell r="E6049">
            <v>141.47999999999999</v>
          </cell>
          <cell r="F6049" t="str">
            <v>SEE</v>
          </cell>
        </row>
        <row r="6050">
          <cell r="A6050" t="str">
            <v/>
          </cell>
          <cell r="D6050">
            <v>0</v>
          </cell>
        </row>
        <row r="6051">
          <cell r="A6051" t="str">
            <v>35.13.046</v>
          </cell>
          <cell r="B6051" t="str">
            <v>QUADRO DE DISTRIBUIÇÃO COMPLETO-QDF-5, COM PROTEÇÃO COMPLETA, ATERRAMENTO, ACESSÓRIOS, CONFORME PROJETO - INSTALAÇÕES ELÉTRICAS / SUBESTAÇÕES E QUADROS (Escolas Técnicas Padrões FNDE).</v>
          </cell>
          <cell r="C6051" t="str">
            <v>Un</v>
          </cell>
          <cell r="D6051">
            <v>176.85</v>
          </cell>
          <cell r="E6051">
            <v>141.47999999999999</v>
          </cell>
          <cell r="F6051" t="str">
            <v>SEE</v>
          </cell>
        </row>
        <row r="6052">
          <cell r="A6052" t="str">
            <v/>
          </cell>
          <cell r="D6052">
            <v>0</v>
          </cell>
        </row>
        <row r="6053">
          <cell r="A6053" t="str">
            <v>35.13.047</v>
          </cell>
          <cell r="B6053" t="str">
            <v>QUADRO DE DISTRIBUIÇÃO COMPLETO-QDF-6, COM PROTEÇÃO COMPLETA, ATERRAMENTO, ACESSÓRIOS, CONFORME PROJETO - INSTALAÇÕES ELÉTRICAS / SUBESTAÇÕES E QUADROS (Escolas Técnicas Padrões FNDE).</v>
          </cell>
          <cell r="C6053" t="str">
            <v>Un</v>
          </cell>
          <cell r="D6053">
            <v>176.85</v>
          </cell>
          <cell r="E6053">
            <v>141.47999999999999</v>
          </cell>
          <cell r="F6053" t="str">
            <v>SEE</v>
          </cell>
        </row>
        <row r="6054">
          <cell r="A6054" t="str">
            <v/>
          </cell>
          <cell r="D6054">
            <v>0</v>
          </cell>
        </row>
        <row r="6055">
          <cell r="A6055" t="str">
            <v>35.13.050</v>
          </cell>
          <cell r="B6055" t="str">
            <v>CABO DE COBRE NU DE 16 mm² - INSTALAÇÕES ELÉTRICAS / ATERRAMENTO DOS QUADROS (Escolas Técnicas Padrões FNDE).</v>
          </cell>
          <cell r="C6055" t="str">
            <v>m</v>
          </cell>
          <cell r="D6055">
            <v>11.375</v>
          </cell>
          <cell r="E6055">
            <v>9.1</v>
          </cell>
          <cell r="F6055" t="str">
            <v>SEE</v>
          </cell>
        </row>
        <row r="6056">
          <cell r="A6056" t="str">
            <v/>
          </cell>
          <cell r="D6056">
            <v>0</v>
          </cell>
        </row>
        <row r="6057">
          <cell r="A6057" t="str">
            <v>35.13.053</v>
          </cell>
          <cell r="B6057" t="str">
            <v>HASTE DE ATERRAMENTO DE AÇO COBREADO 3/4" x 2,50 m - INSTALAÇÕES ELÉTRICAS / ATERRAMENTO DOS QUADROS (Escolas Técnicas Padrões FNDE).</v>
          </cell>
          <cell r="C6057" t="str">
            <v>Un</v>
          </cell>
          <cell r="D6057">
            <v>60.225000000000001</v>
          </cell>
          <cell r="E6057">
            <v>48.18</v>
          </cell>
          <cell r="F6057" t="str">
            <v>SEE</v>
          </cell>
        </row>
        <row r="6058">
          <cell r="A6058" t="str">
            <v/>
          </cell>
          <cell r="D6058">
            <v>0</v>
          </cell>
        </row>
        <row r="6059">
          <cell r="A6059" t="str">
            <v>35.13.054</v>
          </cell>
          <cell r="B6059" t="str">
            <v xml:space="preserve"> CABO DE COBRE NU DE 16mm² - INSTALAÇÕES ELÉTRICAS / SPDA-ATERRAMENTO E FIAÇÕES (Escolas Técnicas Padrões FNDE).</v>
          </cell>
          <cell r="C6059" t="str">
            <v>m</v>
          </cell>
          <cell r="D6059">
            <v>11.375</v>
          </cell>
          <cell r="E6059">
            <v>9.1</v>
          </cell>
          <cell r="F6059" t="str">
            <v>SEE</v>
          </cell>
        </row>
        <row r="6060">
          <cell r="A6060" t="str">
            <v/>
          </cell>
          <cell r="D6060">
            <v>0</v>
          </cell>
        </row>
        <row r="6061">
          <cell r="A6061" t="str">
            <v>35.13.055</v>
          </cell>
          <cell r="B6061" t="str">
            <v xml:space="preserve"> CABO DE COBRE NU DE 35mm² - INSTALAÇÕES ELÉTRICAS / SPDA-ATERRAMENTO E FIAÇÕES (Escolas Técnicas Padrões FNDE).</v>
          </cell>
          <cell r="C6061" t="str">
            <v>m</v>
          </cell>
          <cell r="D6061">
            <v>20.975000000000001</v>
          </cell>
          <cell r="E6061">
            <v>16.78</v>
          </cell>
          <cell r="F6061" t="str">
            <v>SEE</v>
          </cell>
        </row>
        <row r="6062">
          <cell r="A6062" t="str">
            <v/>
          </cell>
          <cell r="D6062">
            <v>0</v>
          </cell>
        </row>
        <row r="6063">
          <cell r="A6063" t="str">
            <v>35.13.056</v>
          </cell>
          <cell r="B6063" t="str">
            <v xml:space="preserve"> CABO DE COBRE NU DE 50 mm² - INSTALAÇÕES ELÉTRICAS / SPDA-ATERRAMENTO E FIAÇÕES (Escolas Técnicas Padrões FNDE).</v>
          </cell>
          <cell r="C6063" t="str">
            <v>m</v>
          </cell>
          <cell r="D6063">
            <v>22.025000000000002</v>
          </cell>
          <cell r="E6063">
            <v>17.62</v>
          </cell>
          <cell r="F6063" t="str">
            <v>SEE</v>
          </cell>
        </row>
        <row r="6064">
          <cell r="A6064" t="str">
            <v/>
          </cell>
          <cell r="D6064">
            <v>0</v>
          </cell>
        </row>
        <row r="6065">
          <cell r="A6065" t="str">
            <v>35.13.058</v>
          </cell>
          <cell r="B6065" t="str">
            <v>SUPORTE-GUIA CURTO REFORÇADO COM TENSIONADOR - INSTALAÇÕES ELÉTRICAS / SPDA-ATERRAMENTO E FIAÇÕES (Escolas Técnicas Padrões FNDE).</v>
          </cell>
          <cell r="C6065" t="str">
            <v>Un</v>
          </cell>
          <cell r="D6065">
            <v>17.375</v>
          </cell>
          <cell r="E6065">
            <v>13.9</v>
          </cell>
          <cell r="F6065" t="str">
            <v>SEE</v>
          </cell>
        </row>
        <row r="6066">
          <cell r="A6066" t="str">
            <v/>
          </cell>
          <cell r="D6066">
            <v>0</v>
          </cell>
        </row>
        <row r="6067">
          <cell r="A6067" t="str">
            <v>35.13.059</v>
          </cell>
          <cell r="B6067" t="str">
            <v xml:space="preserve"> TERMINAL AÉREO EM AÇO GALVANIZADO A FOGO H-35 cm x 3/8" FIXAÇÃO HORIZ. E COM BANDEIRINHA - INSTALAÇÕES ELÉTRICAS / SPDA-ATERRAMENTO E FIAÇÕES (Escolas Técnicas Padrões FNDE).</v>
          </cell>
          <cell r="C6067" t="str">
            <v>Un</v>
          </cell>
          <cell r="D6067">
            <v>18.25</v>
          </cell>
          <cell r="E6067">
            <v>14.6</v>
          </cell>
          <cell r="F6067" t="str">
            <v>SEE</v>
          </cell>
        </row>
        <row r="6068">
          <cell r="A6068" t="str">
            <v/>
          </cell>
          <cell r="D6068">
            <v>0</v>
          </cell>
        </row>
        <row r="6069">
          <cell r="A6069" t="str">
            <v>35.13.060</v>
          </cell>
          <cell r="B6069" t="str">
            <v>CONECTOR DE PRESSÃO DE LATÃO ESTANHADO RABICHO ROSCA MEC. 3/8" PARA CB ATÉ 70 mm² - INSTALAÇÕES ELÉTRICAS / SPDA-ATERRAMENTO E FIAÇÕES (Escolas Técnicas Padrões FNDE).</v>
          </cell>
          <cell r="C6069" t="str">
            <v>Un</v>
          </cell>
          <cell r="D6069">
            <v>33.412500000000001</v>
          </cell>
          <cell r="E6069">
            <v>26.73</v>
          </cell>
          <cell r="F6069" t="str">
            <v>SEE</v>
          </cell>
        </row>
        <row r="6070">
          <cell r="A6070" t="str">
            <v/>
          </cell>
          <cell r="D6070">
            <v>0</v>
          </cell>
        </row>
        <row r="6071">
          <cell r="A6071" t="str">
            <v>35.13.063</v>
          </cell>
          <cell r="B6071" t="str">
            <v>HASTE DE ATERRAMENTO DE AÇO COBREADO 3/4" x 2,5 m - INSTALAÇÕES ELÉTRICAS / SPDA-ATERRAMENTO E FIAÇÕES (Escolas Técnicas Padrões FNDE).</v>
          </cell>
          <cell r="C6071" t="str">
            <v>Un</v>
          </cell>
          <cell r="D6071">
            <v>60.225000000000001</v>
          </cell>
          <cell r="E6071">
            <v>48.18</v>
          </cell>
          <cell r="F6071" t="str">
            <v>SEE</v>
          </cell>
        </row>
        <row r="6072">
          <cell r="A6072" t="str">
            <v/>
          </cell>
          <cell r="D6072">
            <v>0</v>
          </cell>
        </row>
        <row r="6073">
          <cell r="A6073" t="str">
            <v>35.13.065</v>
          </cell>
          <cell r="B6073" t="str">
            <v>ELETRODUTO PVC 1" - INSTALAÇÕES ELÉTRICAS / SPDA-ATERRAMENTO E FIAÇÕES (Escolas Técnicas Padrões FNDE).</v>
          </cell>
          <cell r="C6073" t="str">
            <v>m</v>
          </cell>
          <cell r="D6073">
            <v>8.5625</v>
          </cell>
          <cell r="E6073">
            <v>6.85</v>
          </cell>
          <cell r="F6073" t="str">
            <v>SEE</v>
          </cell>
        </row>
        <row r="6074">
          <cell r="A6074" t="str">
            <v/>
          </cell>
          <cell r="D6074">
            <v>0</v>
          </cell>
        </row>
        <row r="6075">
          <cell r="A6075" t="str">
            <v>35.13.074</v>
          </cell>
          <cell r="B6075" t="str">
            <v>LUMINÁRIAS DE EMERGÊNCIA DE 8 WATTS - INSTALAÇÕES ELÉTRICAS / POSTE, LIUMINÁRIAS, INTERRUPTORES (Escolas Técnicas Padrões FNDE).</v>
          </cell>
          <cell r="C6075" t="str">
            <v>Un</v>
          </cell>
          <cell r="D6075">
            <v>47.737499999999997</v>
          </cell>
          <cell r="E6075">
            <v>38.19</v>
          </cell>
          <cell r="F6075" t="str">
            <v>SEE</v>
          </cell>
        </row>
        <row r="6076">
          <cell r="A6076" t="str">
            <v/>
          </cell>
          <cell r="D6076">
            <v>0</v>
          </cell>
        </row>
        <row r="6077">
          <cell r="A6077" t="str">
            <v>35.13.078</v>
          </cell>
          <cell r="B6077" t="str">
            <v>LUMINÁRIA TIPO ARANDELA DE 20 w - INSTALAÇÕES ELÉTRICAS / POSTE, LIUMINÁRIAS, INTERRUPTORES (Escolas Técnicas Padrões FNDE).</v>
          </cell>
          <cell r="C6077" t="str">
            <v>Un</v>
          </cell>
          <cell r="D6077">
            <v>69.1875</v>
          </cell>
          <cell r="E6077">
            <v>55.35</v>
          </cell>
          <cell r="F6077" t="str">
            <v>SEE</v>
          </cell>
        </row>
        <row r="6078">
          <cell r="A6078" t="str">
            <v/>
          </cell>
          <cell r="D6078">
            <v>0</v>
          </cell>
        </row>
        <row r="6079">
          <cell r="A6079" t="str">
            <v>35.13.089</v>
          </cell>
          <cell r="B6079" t="str">
            <v>PONTOS DE REDE LÓGICA COMPLETO COM TOMADA RJ45, ESPELHO PARA ACABAMENTO, TOMADA FÊMEA - INSTALAÇÕES ELÉTRICAS / REDE LÓGICA DE DADOS E VOZ (Escolas Técnicas Padrões FNDE).</v>
          </cell>
          <cell r="C6079" t="str">
            <v>Un</v>
          </cell>
          <cell r="D6079">
            <v>24.024999999999999</v>
          </cell>
          <cell r="E6079">
            <v>19.22</v>
          </cell>
          <cell r="F6079" t="str">
            <v>SEE</v>
          </cell>
        </row>
        <row r="6080">
          <cell r="A6080" t="str">
            <v/>
          </cell>
          <cell r="D6080">
            <v>0</v>
          </cell>
        </row>
        <row r="6081">
          <cell r="A6081" t="str">
            <v>35.14.001</v>
          </cell>
          <cell r="B6081" t="str">
            <v>TUBULAÇÃO DE ESGOTO EXTERNA DIÂM. 75 mm COM CONEXÕES - INSTALAÇÕES HIDROSANITÁRIAS, INCÊNDIO, GÁS (Escolas Técnicas Padrões FNDE).</v>
          </cell>
          <cell r="C6081" t="str">
            <v>m</v>
          </cell>
          <cell r="D6081">
            <v>13.9375</v>
          </cell>
          <cell r="E6081">
            <v>11.15</v>
          </cell>
          <cell r="F6081" t="str">
            <v>SEE</v>
          </cell>
        </row>
        <row r="6082">
          <cell r="A6082" t="str">
            <v/>
          </cell>
          <cell r="D6082">
            <v>0</v>
          </cell>
        </row>
        <row r="6083">
          <cell r="A6083" t="str">
            <v>35.14.002</v>
          </cell>
          <cell r="B6083" t="str">
            <v>TUBULAÇÃO DE ESGOTO EXTERNA DIÂM. 100 mm COM CONEXÕES - INSTALAÇÕES HIDROSANITÁRIAS, INCÊNDIO, GÁS (Escolas Técnicas Padrões FNDE).</v>
          </cell>
          <cell r="C6083" t="str">
            <v>m</v>
          </cell>
          <cell r="D6083">
            <v>18.75</v>
          </cell>
          <cell r="E6083">
            <v>15</v>
          </cell>
          <cell r="F6083" t="str">
            <v>SEE</v>
          </cell>
        </row>
        <row r="6084">
          <cell r="A6084" t="str">
            <v/>
          </cell>
          <cell r="D6084">
            <v>0</v>
          </cell>
        </row>
        <row r="6085">
          <cell r="A6085" t="str">
            <v>35.14.003</v>
          </cell>
          <cell r="B6085" t="str">
            <v>TUBULAÇÃO DE ESGOTO EXTERNA DIÂM. 150 mm COM CONEXÕES - INSTALAÇÕES HIDROSANITÁRIAS, INCÊNDIO, GÁS (Escolas Técnicas Padrões FNDE).</v>
          </cell>
          <cell r="C6085" t="str">
            <v>m</v>
          </cell>
          <cell r="D6085">
            <v>35.137500000000003</v>
          </cell>
          <cell r="E6085">
            <v>28.11</v>
          </cell>
          <cell r="F6085" t="str">
            <v>SEE</v>
          </cell>
        </row>
        <row r="6086">
          <cell r="A6086" t="str">
            <v/>
          </cell>
          <cell r="D6086">
            <v>0</v>
          </cell>
        </row>
        <row r="6087">
          <cell r="A6087" t="str">
            <v>35.14.005</v>
          </cell>
          <cell r="B6087" t="str">
            <v>TUBULAÇÃO DE ÁGUA EXTERNA DIÂM. 25 mm COM CONEXÕES - INSTALAÇÕES HIDROSANITÁRIAS, INCÊNDIO, GÁS (Escolas Técnicas Padrões FNDE).</v>
          </cell>
          <cell r="C6087" t="str">
            <v>m</v>
          </cell>
          <cell r="D6087">
            <v>8.0749999999999993</v>
          </cell>
          <cell r="E6087">
            <v>6.46</v>
          </cell>
          <cell r="F6087" t="str">
            <v>SEE</v>
          </cell>
        </row>
        <row r="6088">
          <cell r="A6088" t="str">
            <v/>
          </cell>
          <cell r="D6088">
            <v>0</v>
          </cell>
        </row>
        <row r="6089">
          <cell r="A6089" t="str">
            <v>35.14.006</v>
          </cell>
          <cell r="B6089" t="str">
            <v>TUBULAÇÃO DE ÁGUA EXTERNA DIÂM. 32 mm COM CONEXÕES - INSTALAÇÕES HIDROSANITÁRIAS, INCÊNDIO, GÁS (Escolas Técnicas Padrões FNDE).</v>
          </cell>
          <cell r="C6089" t="str">
            <v>m</v>
          </cell>
          <cell r="D6089">
            <v>12.137500000000001</v>
          </cell>
          <cell r="E6089">
            <v>9.7100000000000009</v>
          </cell>
          <cell r="F6089" t="str">
            <v>SEE</v>
          </cell>
        </row>
        <row r="6090">
          <cell r="A6090" t="str">
            <v/>
          </cell>
          <cell r="D6090">
            <v>0</v>
          </cell>
        </row>
        <row r="6091">
          <cell r="A6091" t="str">
            <v>35.14.007</v>
          </cell>
          <cell r="B6091" t="str">
            <v>TUBULAÇÃO DE ÁGUA EXTERNA DIÂM. 40 mm COM CONEXÕES - INSTALAÇÕES HIDROSANITÁRIAS, INCÊNDIO, GÁS (Escolas Técnicas Padrões FNDE).</v>
          </cell>
          <cell r="C6091" t="str">
            <v>m</v>
          </cell>
          <cell r="D6091">
            <v>15.7125</v>
          </cell>
          <cell r="E6091">
            <v>12.57</v>
          </cell>
          <cell r="F6091" t="str">
            <v>SEE</v>
          </cell>
        </row>
        <row r="6092">
          <cell r="A6092" t="str">
            <v/>
          </cell>
          <cell r="D6092">
            <v>0</v>
          </cell>
        </row>
        <row r="6093">
          <cell r="A6093" t="str">
            <v>35.14.008</v>
          </cell>
          <cell r="B6093" t="str">
            <v>TUBULAÇÃO DE ÁGUA EXTERNA DIÂM. 50 mm COM CONEXÕES - INSTALAÇÕES HIDROSANITÁRIAS, INCÊNDIO, GÁS (Escolas Técnicas Padrões FNDE).</v>
          </cell>
          <cell r="C6093" t="str">
            <v>m</v>
          </cell>
          <cell r="D6093">
            <v>18.162499999999998</v>
          </cell>
          <cell r="E6093">
            <v>14.53</v>
          </cell>
          <cell r="F6093" t="str">
            <v>SEE</v>
          </cell>
        </row>
        <row r="6094">
          <cell r="A6094" t="str">
            <v/>
          </cell>
          <cell r="D6094">
            <v>0</v>
          </cell>
        </row>
        <row r="6095">
          <cell r="A6095" t="str">
            <v>35.14.009</v>
          </cell>
          <cell r="B6095" t="str">
            <v>TUBULAÇÃO DE ÁGUA EXTERNA DIÂM. 60 mm COM CONEXÕES - INSTALAÇÕES HIDROSANITÁRIAS, INCÊNDIO, GÁS (Escolas Técnicas Padrões FNDE).</v>
          </cell>
          <cell r="C6095" t="str">
            <v>m</v>
          </cell>
          <cell r="D6095">
            <v>26.1875</v>
          </cell>
          <cell r="E6095">
            <v>20.95</v>
          </cell>
          <cell r="F6095" t="str">
            <v>SEE</v>
          </cell>
        </row>
        <row r="6096">
          <cell r="A6096" t="str">
            <v/>
          </cell>
          <cell r="D6096">
            <v>0</v>
          </cell>
        </row>
        <row r="6097">
          <cell r="A6097" t="str">
            <v>35.14.010</v>
          </cell>
          <cell r="B6097" t="str">
            <v>TUBULAÇÃO DE ÁGUA PLUVIAL EXTERNA DIÂM. 75 mm COM CONEXÕES - INSTALAÇÕES HIDROSANITÁRIAS, INCÊNDIO, GÁS (Escolas Técnicas Padrões FNDE).</v>
          </cell>
          <cell r="C6097" t="str">
            <v>m</v>
          </cell>
          <cell r="D6097">
            <v>13.9375</v>
          </cell>
          <cell r="E6097">
            <v>11.15</v>
          </cell>
          <cell r="F6097" t="str">
            <v>SEE</v>
          </cell>
        </row>
        <row r="6098">
          <cell r="A6098" t="str">
            <v/>
          </cell>
          <cell r="D6098">
            <v>0</v>
          </cell>
        </row>
        <row r="6099">
          <cell r="A6099" t="str">
            <v>35.14.011</v>
          </cell>
          <cell r="B6099" t="str">
            <v>TUBULAÇÃO DE ÁGUA PLUVIAL EXTERNA DIÂM. 100 mm COM CONEXÕES - INSTALAÇÕES HIDROSANITÁRIAS, INCÊNDIO, GÁS (Escolas Técnicas Padrões FNDE).</v>
          </cell>
          <cell r="C6099" t="str">
            <v>m</v>
          </cell>
          <cell r="D6099">
            <v>18.75</v>
          </cell>
          <cell r="E6099">
            <v>15</v>
          </cell>
          <cell r="F6099" t="str">
            <v>SEE</v>
          </cell>
        </row>
        <row r="6100">
          <cell r="A6100" t="str">
            <v/>
          </cell>
          <cell r="D6100">
            <v>0</v>
          </cell>
        </row>
        <row r="6101">
          <cell r="A6101" t="str">
            <v>35.14.012</v>
          </cell>
          <cell r="B6101" t="str">
            <v>TUBULAÇÃO DE ÁGUA PLUVIAL EXTERNA DIÂM. 150 mm COM CONEXÕES - INSTALAÇÕES HIDROSANITÁRIAS, INCÊNDIO, GÁS (Escolas Técnicas Padrões FNDE).</v>
          </cell>
          <cell r="C6101" t="str">
            <v>m</v>
          </cell>
          <cell r="D6101">
            <v>35.137500000000003</v>
          </cell>
          <cell r="E6101">
            <v>28.11</v>
          </cell>
          <cell r="F6101" t="str">
            <v>SEE</v>
          </cell>
        </row>
        <row r="6102">
          <cell r="A6102" t="str">
            <v/>
          </cell>
          <cell r="D6102">
            <v>0</v>
          </cell>
        </row>
        <row r="6103">
          <cell r="A6103" t="str">
            <v>35.14.013</v>
          </cell>
          <cell r="B6103" t="str">
            <v>TUBULAÇÃO DE ÁGUA PLUVIAL EXTERNA DIÂM. 200 mm COM CONEXÕES - INSTALAÇÕES HIDROSANITÁRIAS, INCÊNDIO, GÁS (Escolas Técnicas Padrões FNDE).</v>
          </cell>
          <cell r="C6103" t="str">
            <v>m</v>
          </cell>
          <cell r="D6103">
            <v>61.574999999999996</v>
          </cell>
          <cell r="E6103">
            <v>49.26</v>
          </cell>
          <cell r="F6103" t="str">
            <v>SEE</v>
          </cell>
        </row>
        <row r="6104">
          <cell r="A6104" t="str">
            <v/>
          </cell>
          <cell r="D6104">
            <v>0</v>
          </cell>
        </row>
        <row r="6105">
          <cell r="A6105" t="str">
            <v>35.14.014</v>
          </cell>
          <cell r="B6105" t="str">
            <v>TUBULAÇÃO DE ESGOTO INTERNA DIÂM. 40 mm COM CONEXÕES - INSTALAÇÕES HIDROSANITÁRIAS, INCÊNDIO, GÁS (Escolas Técnicas Padrões FNDE).</v>
          </cell>
          <cell r="C6105" t="str">
            <v>m</v>
          </cell>
          <cell r="D6105">
            <v>7.5124999999999993</v>
          </cell>
          <cell r="E6105">
            <v>6.01</v>
          </cell>
          <cell r="F6105" t="str">
            <v>SEE</v>
          </cell>
        </row>
        <row r="6106">
          <cell r="A6106" t="str">
            <v/>
          </cell>
          <cell r="D6106">
            <v>0</v>
          </cell>
        </row>
        <row r="6107">
          <cell r="A6107" t="str">
            <v>35.14.015</v>
          </cell>
          <cell r="B6107" t="str">
            <v>TUBULAÇÃO DE ESGOTO INTERNA DIÂM. 50 mm COM CONEXÕES - INSTALAÇÕES HIDROSANITÁRIAS, INCÊNDIO, GÁS (Escolas Técnicas Padrões FNDE).</v>
          </cell>
          <cell r="C6107" t="str">
            <v>m</v>
          </cell>
          <cell r="D6107">
            <v>10.324999999999999</v>
          </cell>
          <cell r="E6107">
            <v>8.26</v>
          </cell>
          <cell r="F6107" t="str">
            <v>SEE</v>
          </cell>
        </row>
        <row r="6108">
          <cell r="A6108" t="str">
            <v/>
          </cell>
          <cell r="D6108">
            <v>0</v>
          </cell>
        </row>
        <row r="6109">
          <cell r="A6109" t="str">
            <v>35.14.016</v>
          </cell>
          <cell r="B6109" t="str">
            <v>TUBULAÇÃO DE ESGOTO INTERNA DIÂM. 75 mm COM CONEXÕES - INSTALAÇÕES HIDROSANITÁRIAS, INCÊNDIO, GÁS (Escolas Técnicas Padrões FNDE).</v>
          </cell>
          <cell r="C6109" t="str">
            <v>m</v>
          </cell>
          <cell r="D6109">
            <v>13.9375</v>
          </cell>
          <cell r="E6109">
            <v>11.15</v>
          </cell>
          <cell r="F6109" t="str">
            <v>SEE</v>
          </cell>
        </row>
        <row r="6110">
          <cell r="A6110" t="str">
            <v/>
          </cell>
          <cell r="D6110">
            <v>0</v>
          </cell>
        </row>
        <row r="6111">
          <cell r="A6111" t="str">
            <v>35.14.017</v>
          </cell>
          <cell r="B6111" t="str">
            <v>TUBULAÇÃO DE ESGOTO INTERNA DIÂM. 100 mm COM CONEXÕES - INSTALAÇÕES HIDROSANITÁRIAS, INCÊNDIO, GÁS (Escolas Técnicas Padrões FNDE).</v>
          </cell>
          <cell r="C6111" t="str">
            <v>m</v>
          </cell>
          <cell r="D6111">
            <v>17.675000000000001</v>
          </cell>
          <cell r="E6111">
            <v>14.14</v>
          </cell>
          <cell r="F6111" t="str">
            <v>SEE</v>
          </cell>
        </row>
        <row r="6112">
          <cell r="A6112" t="str">
            <v/>
          </cell>
          <cell r="D6112">
            <v>0</v>
          </cell>
        </row>
        <row r="6113">
          <cell r="A6113" t="str">
            <v>35.14.018</v>
          </cell>
          <cell r="B6113" t="str">
            <v>TUBULAÇÃO DE ESGOTO INTERNA DIÂM. 150 mm COM CONEXÕES - INSTALAÇÕES HIDROSANITÁRIAS, INCÊNDIO, GÁS (Escolas Técnicas Padrões FNDE).</v>
          </cell>
          <cell r="C6113" t="str">
            <v>m</v>
          </cell>
          <cell r="D6113">
            <v>35.137500000000003</v>
          </cell>
          <cell r="E6113">
            <v>28.11</v>
          </cell>
          <cell r="F6113" t="str">
            <v>SEE</v>
          </cell>
        </row>
        <row r="6114">
          <cell r="A6114" t="str">
            <v/>
          </cell>
          <cell r="D6114">
            <v>0</v>
          </cell>
        </row>
        <row r="6115">
          <cell r="A6115" t="str">
            <v>35.14.019</v>
          </cell>
          <cell r="B6115" t="str">
            <v>TUBULAÇÃO DE INCÊNDIO INTERNA DIÂM. 2 1/2" COM CONEXÕES - INSTALAÇÕES HIDROSANITÁRIAS, INCÊNDIO, GÁS (Escolas Técnicas Padrões FNDE).</v>
          </cell>
          <cell r="C6115" t="str">
            <v>m</v>
          </cell>
          <cell r="D6115">
            <v>111.5</v>
          </cell>
          <cell r="E6115">
            <v>89.2</v>
          </cell>
          <cell r="F6115" t="str">
            <v>SEE</v>
          </cell>
        </row>
        <row r="6116">
          <cell r="A6116" t="str">
            <v/>
          </cell>
          <cell r="D6116">
            <v>0</v>
          </cell>
        </row>
        <row r="6117">
          <cell r="A6117" t="str">
            <v>35.14.020</v>
          </cell>
          <cell r="B6117" t="str">
            <v>TUBULAÇÃO DE ÁGUA INTERNA DIÂM. 20 mm COM CONEXÕES - INSTALAÇÕES HIDROSANITÁRIAS, INCÊNDIO, GÁS (Escolas Técnicas Padrões FNDE).</v>
          </cell>
          <cell r="C6117" t="str">
            <v>m</v>
          </cell>
          <cell r="D6117">
            <v>7.0374999999999996</v>
          </cell>
          <cell r="E6117">
            <v>5.63</v>
          </cell>
          <cell r="F6117" t="str">
            <v>SEE</v>
          </cell>
        </row>
        <row r="6118">
          <cell r="A6118" t="str">
            <v/>
          </cell>
          <cell r="D6118">
            <v>0</v>
          </cell>
        </row>
        <row r="6119">
          <cell r="A6119" t="str">
            <v>35.14.021</v>
          </cell>
          <cell r="B6119" t="str">
            <v>TUBULAÇÃO DE ÁGUA INTERNA DIÂM. 25 mm COM CONEXÕES - INSTALAÇÕES HIDROSANITÁRIAS, INCÊNDIO, GÁS (Escolas Técnicas Padrões FNDE).</v>
          </cell>
          <cell r="C6119" t="str">
            <v>m</v>
          </cell>
          <cell r="D6119">
            <v>8.0749999999999993</v>
          </cell>
          <cell r="E6119">
            <v>6.46</v>
          </cell>
          <cell r="F6119" t="str">
            <v>SEE</v>
          </cell>
        </row>
        <row r="6120">
          <cell r="A6120" t="str">
            <v/>
          </cell>
          <cell r="D6120">
            <v>0</v>
          </cell>
        </row>
        <row r="6121">
          <cell r="A6121" t="str">
            <v>35.14.022</v>
          </cell>
          <cell r="B6121" t="str">
            <v>TUBULAÇÃO DE ÁGUA INTERNA DIÂM. 32 mm COM CONEXÕES - INSTALAÇÕES HIDROSANITÁRIAS, INCÊNDIO, GÁS (Escolas Técnicas Padrões FNDE).</v>
          </cell>
          <cell r="C6121" t="str">
            <v>m</v>
          </cell>
          <cell r="D6121">
            <v>12.137500000000001</v>
          </cell>
          <cell r="E6121">
            <v>9.7100000000000009</v>
          </cell>
          <cell r="F6121" t="str">
            <v>SEE</v>
          </cell>
        </row>
        <row r="6122">
          <cell r="A6122" t="str">
            <v/>
          </cell>
          <cell r="D6122">
            <v>0</v>
          </cell>
        </row>
        <row r="6123">
          <cell r="A6123" t="str">
            <v>35.14.023</v>
          </cell>
          <cell r="B6123" t="str">
            <v>TUBULAÇÃO DE ÁGUA INTERNA DIÂM. 40 mm COM CONEXÕES - INSTALAÇÕES HIDROSANITÁRIAS, INCÊNDIO, GÁS (Escolas Técnicas Padrões FNDE).</v>
          </cell>
          <cell r="C6123" t="str">
            <v>m</v>
          </cell>
          <cell r="D6123">
            <v>15.7125</v>
          </cell>
          <cell r="E6123">
            <v>12.57</v>
          </cell>
          <cell r="F6123" t="str">
            <v>SEE</v>
          </cell>
        </row>
        <row r="6124">
          <cell r="A6124" t="str">
            <v/>
          </cell>
          <cell r="D6124">
            <v>0</v>
          </cell>
        </row>
        <row r="6125">
          <cell r="A6125" t="str">
            <v>35.14.024</v>
          </cell>
          <cell r="B6125" t="str">
            <v>CAIXA DE GORDURA DE 60 x 120 cm - INSTALAÇÕES HIDROSANITÁRIAS, INCÊNDIO, GÁS / SERVIÇOS DIVERSOS (Escolas Técnicas Padrões FNDE).</v>
          </cell>
          <cell r="C6125" t="str">
            <v>Un</v>
          </cell>
          <cell r="D6125">
            <v>186.3125</v>
          </cell>
          <cell r="E6125">
            <v>149.05000000000001</v>
          </cell>
          <cell r="F6125" t="str">
            <v>SEE</v>
          </cell>
        </row>
        <row r="6126">
          <cell r="A6126" t="str">
            <v/>
          </cell>
          <cell r="D6126">
            <v>0</v>
          </cell>
        </row>
        <row r="6127">
          <cell r="A6127" t="str">
            <v>35.14.025</v>
          </cell>
          <cell r="B6127" t="str">
            <v>CAIXA DE INSPEÇÃO PARA ESGOTO DE 60 x 60 cm - INSTALAÇÕES HIDROSANITÁRIAS, INCÊNDIO, GÁS / SERVIÇOS DIVERSOS (Escolas Técnicas Padrões FNDE).</v>
          </cell>
          <cell r="C6127" t="str">
            <v>Un</v>
          </cell>
          <cell r="D6127">
            <v>279.3</v>
          </cell>
          <cell r="E6127">
            <v>223.44</v>
          </cell>
          <cell r="F6127" t="str">
            <v>SEE</v>
          </cell>
        </row>
        <row r="6128">
          <cell r="A6128" t="str">
            <v/>
          </cell>
          <cell r="D6128">
            <v>0</v>
          </cell>
        </row>
        <row r="6129">
          <cell r="A6129" t="str">
            <v>35.14.026</v>
          </cell>
          <cell r="B6129" t="str">
            <v>CAIXA COM SEIXO ROLADO PARA ÁGUA PLUVIAL DE 60 x 60 cm - INSTALAÇÕES HIDROSANITÁRIAS, INCÊNDIO, GÁS / SERVIÇOS DIVERSOS (Escolas Técnicas Padrões FNDE).</v>
          </cell>
          <cell r="C6129" t="str">
            <v>Un</v>
          </cell>
          <cell r="D6129">
            <v>59.537500000000001</v>
          </cell>
          <cell r="E6129">
            <v>47.63</v>
          </cell>
          <cell r="F6129" t="str">
            <v>SEE</v>
          </cell>
        </row>
        <row r="6130">
          <cell r="A6130" t="str">
            <v/>
          </cell>
          <cell r="D6130">
            <v>0</v>
          </cell>
        </row>
        <row r="6131">
          <cell r="A6131" t="str">
            <v>35.14.027</v>
          </cell>
          <cell r="B6131" t="str">
            <v>TORNEIRA PARA JARDIM DIÂM. 25 mm - INSTALAÇÕES HIDROSANITÁRIAS, INCÊNDIO, GÁS / SERVIÇOS DIVERSOS (Escolas Técnicas Padrões FNDE).</v>
          </cell>
          <cell r="C6131" t="str">
            <v>Un</v>
          </cell>
          <cell r="D6131">
            <v>17.5</v>
          </cell>
          <cell r="E6131">
            <v>14</v>
          </cell>
          <cell r="F6131" t="str">
            <v>SEE</v>
          </cell>
        </row>
        <row r="6132">
          <cell r="A6132" t="str">
            <v/>
          </cell>
          <cell r="D6132">
            <v>0</v>
          </cell>
        </row>
        <row r="6133">
          <cell r="A6133" t="str">
            <v>35.14.030</v>
          </cell>
          <cell r="B6133" t="str">
            <v>REGISTRO DE GAVETA DIÂM. 1" - INSTALAÇÕES HIDROSANITÁRIAS, INCÊNDIO, GÁS / REGISTROS, HIDRANTES (Escolas Técnicas Padrões FNDE).</v>
          </cell>
          <cell r="C6133" t="str">
            <v>Un</v>
          </cell>
          <cell r="D6133">
            <v>99.175000000000011</v>
          </cell>
          <cell r="E6133">
            <v>79.34</v>
          </cell>
          <cell r="F6133" t="str">
            <v>SEE</v>
          </cell>
        </row>
        <row r="6134">
          <cell r="A6134" t="str">
            <v/>
          </cell>
          <cell r="D6134">
            <v>0</v>
          </cell>
        </row>
        <row r="6135">
          <cell r="A6135" t="str">
            <v>35.14.031</v>
          </cell>
          <cell r="B6135" t="str">
            <v>REGISTRO DE GAVETA DIÂM. 3/4" - INSTALAÇÕES HIDROSANITÁRIAS, INCÊNDIO, GÁS / REGISTROS, HIDRANTES (Escolas Técnicas Padrões FNDE).</v>
          </cell>
          <cell r="C6135" t="str">
            <v>Un</v>
          </cell>
          <cell r="D6135">
            <v>75.25</v>
          </cell>
          <cell r="E6135">
            <v>60.2</v>
          </cell>
          <cell r="F6135" t="str">
            <v>SEE</v>
          </cell>
        </row>
        <row r="6136">
          <cell r="A6136" t="str">
            <v/>
          </cell>
          <cell r="D6136">
            <v>0</v>
          </cell>
        </row>
        <row r="6137">
          <cell r="A6137" t="str">
            <v>35.14.032</v>
          </cell>
          <cell r="B6137" t="str">
            <v>REGISTRO DE GAVETA DIÂM. 32 mm - INSTALAÇÕES HIDROSANITÁRIAS, INCÊNDIO, GÁS / REGISTROS, HIDRANTES (Escolas Técnicas Padrões FNDE).</v>
          </cell>
          <cell r="C6137" t="str">
            <v>Un</v>
          </cell>
          <cell r="D6137">
            <v>138.9</v>
          </cell>
          <cell r="E6137">
            <v>111.12</v>
          </cell>
          <cell r="F6137" t="str">
            <v>SEE</v>
          </cell>
        </row>
        <row r="6138">
          <cell r="A6138" t="str">
            <v/>
          </cell>
          <cell r="D6138">
            <v>0</v>
          </cell>
        </row>
        <row r="6139">
          <cell r="A6139" t="str">
            <v>35.14.033</v>
          </cell>
          <cell r="B6139" t="str">
            <v>REGISTRO DE PRESSÃO DIÂM. 25 mm - INSTALAÇÕES HIDROSANITÁRIAS, INCÊNDIO, GÁS / REGISTROS, HIDRANTES (Escolas Técnicas Padrões FNDE).</v>
          </cell>
          <cell r="C6139" t="str">
            <v>Un</v>
          </cell>
          <cell r="D6139">
            <v>99.175000000000011</v>
          </cell>
          <cell r="E6139">
            <v>79.34</v>
          </cell>
          <cell r="F6139" t="str">
            <v>SEE</v>
          </cell>
        </row>
        <row r="6140">
          <cell r="A6140" t="str">
            <v/>
          </cell>
          <cell r="D6140">
            <v>0</v>
          </cell>
        </row>
        <row r="6141">
          <cell r="A6141" t="str">
            <v>35.14.034</v>
          </cell>
          <cell r="B6141" t="str">
            <v>REGISTRO DE RECALQUE DIÂM. 2 1/2" - INSTALAÇÕES HIDROSANITÁRIAS, INCÊNDIO, GÁS / REGISTROS, HIDRANTES (Escolas Técnicas Padrões FNDE).</v>
          </cell>
          <cell r="C6141" t="str">
            <v>Un</v>
          </cell>
          <cell r="D6141">
            <v>241.9</v>
          </cell>
          <cell r="E6141">
            <v>193.52</v>
          </cell>
          <cell r="F6141" t="str">
            <v>SEE</v>
          </cell>
        </row>
        <row r="6142">
          <cell r="A6142" t="str">
            <v/>
          </cell>
          <cell r="D6142">
            <v>0</v>
          </cell>
        </row>
        <row r="6143">
          <cell r="A6143" t="str">
            <v>35.14.037</v>
          </cell>
          <cell r="B6143" t="str">
            <v>EXTINTOR PQS DE 12 kg - INSTALAÇÕES HIDROSANITÁRIAS, INCÊNDIO, GÁS / REGISTROS, HIDRANTES (Escolas Técnicas Padrões FNDE).</v>
          </cell>
          <cell r="C6143" t="str">
            <v>Un</v>
          </cell>
          <cell r="D6143">
            <v>245.33750000000001</v>
          </cell>
          <cell r="E6143">
            <v>196.27</v>
          </cell>
          <cell r="F6143" t="str">
            <v>SEE</v>
          </cell>
        </row>
        <row r="6144">
          <cell r="A6144" t="str">
            <v/>
          </cell>
          <cell r="D6144">
            <v>0</v>
          </cell>
        </row>
        <row r="6145">
          <cell r="A6145" t="str">
            <v>35.14.038</v>
          </cell>
          <cell r="B6145" t="str">
            <v>EXTINTOR PQS DE 4 OU 6 kg - INSTALAÇÕES HIDROSANITÁRIAS, INCÊNDIO, GÁS / REGISTROS, HIDRANTES (Escolas Técnicas Padrões FNDE).</v>
          </cell>
          <cell r="C6145" t="str">
            <v>Un</v>
          </cell>
          <cell r="D6145">
            <v>149.19999999999999</v>
          </cell>
          <cell r="E6145">
            <v>119.36</v>
          </cell>
          <cell r="F6145" t="str">
            <v>SEE</v>
          </cell>
        </row>
        <row r="6146">
          <cell r="A6146" t="str">
            <v/>
          </cell>
          <cell r="D6146">
            <v>0</v>
          </cell>
        </row>
        <row r="6147">
          <cell r="A6147" t="str">
            <v>35.14.039</v>
          </cell>
          <cell r="B6147" t="str">
            <v>EXTINTOR APL DE 10 L - INSTALAÇÕES HIDROSANITÁRIAS, INCÊNDIO, GÁS / REGISTROS, HIDRANTES (Escolas Técnicas Padrões FNDE).</v>
          </cell>
          <cell r="C6147" t="str">
            <v>Un</v>
          </cell>
          <cell r="D6147">
            <v>129.08750000000001</v>
          </cell>
          <cell r="E6147">
            <v>103.27</v>
          </cell>
          <cell r="F6147" t="str">
            <v>SEE</v>
          </cell>
        </row>
        <row r="6148">
          <cell r="A6148" t="str">
            <v/>
          </cell>
          <cell r="D6148">
            <v>0</v>
          </cell>
        </row>
        <row r="6149">
          <cell r="A6149" t="str">
            <v>35.14.048</v>
          </cell>
          <cell r="B6149" t="str">
            <v>MICTÓRIO DE LOUÇA COMPLETO COM VÁLVULA - INSTALAÇÕES HIDROSANITÁRIAS, INCÊNDIO, GÁS /  PEÇAS E METAIS SANITÁRIOS(Escolas Técnicas Padrões FNDE).</v>
          </cell>
          <cell r="C6149" t="str">
            <v>Un</v>
          </cell>
          <cell r="D6149">
            <v>175.46250000000001</v>
          </cell>
          <cell r="E6149">
            <v>140.37</v>
          </cell>
          <cell r="F6149" t="str">
            <v>SEE</v>
          </cell>
        </row>
        <row r="6150">
          <cell r="A6150" t="str">
            <v/>
          </cell>
          <cell r="D6150">
            <v>0</v>
          </cell>
        </row>
        <row r="6151">
          <cell r="A6151" t="str">
            <v>35.14.049</v>
          </cell>
          <cell r="B6151" t="str">
            <v>TANQUE DE LOUÇA MÉDIO DE 30 LITROS COMPLETO - INSTALAÇÕES HIDROSANITÁRIAS, INCÊNDIO, GÁS /  PEÇAS E METAIS SANITÁRIOS(Escolas Técnicas Padrões FNDE).</v>
          </cell>
          <cell r="C6151" t="str">
            <v>Un</v>
          </cell>
          <cell r="D6151">
            <v>363.66250000000002</v>
          </cell>
          <cell r="E6151">
            <v>290.93</v>
          </cell>
          <cell r="F6151" t="str">
            <v>SEE</v>
          </cell>
        </row>
        <row r="6152">
          <cell r="A6152" t="str">
            <v/>
          </cell>
          <cell r="D6152">
            <v>0</v>
          </cell>
        </row>
        <row r="6153">
          <cell r="A6153" t="str">
            <v>35.14.051</v>
          </cell>
          <cell r="B6153" t="str">
            <v>LAVATÓRIO DE LOUÇA COMPLETA C/ SIFÃO E VÁLVULA CROMADA - INSTALAÇÕES HIDROSANITÁRIAS, INCÊNDIO, GÁS /  PEÇAS E METAIS SANITÁRIOS(Escolas Técnicas Padrões FNDE).</v>
          </cell>
          <cell r="C6153" t="str">
            <v>Un</v>
          </cell>
          <cell r="D6153">
            <v>95.075000000000003</v>
          </cell>
          <cell r="E6153">
            <v>76.06</v>
          </cell>
          <cell r="F6153" t="str">
            <v>SEE</v>
          </cell>
        </row>
        <row r="6154">
          <cell r="A6154" t="str">
            <v/>
          </cell>
          <cell r="D6154">
            <v>0</v>
          </cell>
        </row>
        <row r="6155">
          <cell r="A6155" t="str">
            <v>35.14.052</v>
          </cell>
          <cell r="B6155" t="str">
            <v>BACIA DE LOUÇA COM VÁLVULA DE DESCARGA DUPLO - INSTALAÇÕES HIDROSANITÁRIAS, INCÊNDIO, GÁS /  PEÇAS E METAIS SANITÁRIOS(Escolas Técnicas Padrões FNDE).</v>
          </cell>
          <cell r="C6155" t="str">
            <v>Un</v>
          </cell>
          <cell r="D6155">
            <v>353.42500000000001</v>
          </cell>
          <cell r="E6155">
            <v>282.74</v>
          </cell>
          <cell r="F6155" t="str">
            <v>SEE</v>
          </cell>
        </row>
        <row r="6156">
          <cell r="A6156" t="str">
            <v/>
          </cell>
          <cell r="D6156">
            <v>0</v>
          </cell>
        </row>
        <row r="6157">
          <cell r="A6157" t="str">
            <v>35.14.053</v>
          </cell>
          <cell r="B6157" t="str">
            <v>BACIA DE LOUÇA COM CAIXA DE DESCARGA ACOPLADA - INSTALAÇÕES HIDROSANITÁRIAS, INCÊNDIO, GÁS /  PEÇAS E METAIS SANITÁRIOS(Escolas Técnicas Padrões FNDE).</v>
          </cell>
          <cell r="C6157" t="str">
            <v>Un</v>
          </cell>
          <cell r="D6157">
            <v>244.65</v>
          </cell>
          <cell r="E6157">
            <v>195.72</v>
          </cell>
          <cell r="F6157" t="str">
            <v>SEE</v>
          </cell>
        </row>
        <row r="6158">
          <cell r="A6158" t="str">
            <v/>
          </cell>
          <cell r="D6158">
            <v>0</v>
          </cell>
        </row>
        <row r="6159">
          <cell r="A6159" t="str">
            <v>35.14.055</v>
          </cell>
          <cell r="B6159" t="str">
            <v>PORTA PAPEL DE LOUÇA - INSTALAÇÕES HIDROSANITÁRIAS, INCÊNDIO, GÁS /  PEÇAS E METAIS SANITÁRIOS(Escolas Técnicas Padrões FNDE).</v>
          </cell>
          <cell r="C6159" t="str">
            <v>Un</v>
          </cell>
          <cell r="D6159">
            <v>23.5</v>
          </cell>
          <cell r="E6159">
            <v>18.8</v>
          </cell>
          <cell r="F6159" t="str">
            <v>SEE</v>
          </cell>
        </row>
        <row r="6160">
          <cell r="A6160" t="str">
            <v/>
          </cell>
          <cell r="D6160">
            <v>0</v>
          </cell>
        </row>
        <row r="6161">
          <cell r="A6161" t="str">
            <v>35.14.056</v>
          </cell>
          <cell r="B6161" t="str">
            <v>PORTA TOALHA DE LOUÇA - INSTALAÇÕES HIDROSANITÁRIAS, INCÊNDIO, GÁS /  PEÇAS E METAIS SANITÁRIOS(Escolas Técnicas Padrões FNDE).</v>
          </cell>
          <cell r="C6161" t="str">
            <v>Un</v>
          </cell>
          <cell r="D6161">
            <v>11.899999999999999</v>
          </cell>
          <cell r="E6161">
            <v>9.52</v>
          </cell>
          <cell r="F6161" t="str">
            <v>SEE</v>
          </cell>
        </row>
        <row r="6162">
          <cell r="A6162" t="str">
            <v/>
          </cell>
          <cell r="D6162">
            <v>0</v>
          </cell>
        </row>
        <row r="6163">
          <cell r="A6163" t="str">
            <v>35.14.057</v>
          </cell>
          <cell r="B6163" t="str">
            <v>DUCHA HIGIÊNCA - INSTALAÇÕES HIDROSANITÁRIAS, INCÊNDIO, GÁS /  PEÇAS E METAIS SANITÁRIOS(Escolas Técnicas Padrões FNDE).</v>
          </cell>
          <cell r="C6163" t="str">
            <v>Un</v>
          </cell>
          <cell r="D6163">
            <v>78.899999999999991</v>
          </cell>
          <cell r="E6163">
            <v>63.12</v>
          </cell>
          <cell r="F6163" t="str">
            <v>SEE</v>
          </cell>
        </row>
        <row r="6164">
          <cell r="A6164" t="str">
            <v/>
          </cell>
          <cell r="D6164">
            <v>0</v>
          </cell>
        </row>
        <row r="6165">
          <cell r="A6165" t="str">
            <v>35.14.059</v>
          </cell>
          <cell r="B6165" t="str">
            <v>MEIA SABONETEIRA DE LOUÇA DE 7,50 x 15 cm - INSTALAÇÕES HIDROSANITÁRIAS, INCÊNDIO, GÁS /  PEÇAS E METAIS SANITÁRIOS(Escolas Técnicas Padrões FNDE).</v>
          </cell>
          <cell r="C6165" t="str">
            <v>Un</v>
          </cell>
          <cell r="D6165">
            <v>22.324999999999999</v>
          </cell>
          <cell r="E6165">
            <v>17.86</v>
          </cell>
          <cell r="F6165" t="str">
            <v>SEE</v>
          </cell>
        </row>
        <row r="6166">
          <cell r="A6166" t="str">
            <v/>
          </cell>
          <cell r="D6166">
            <v>0</v>
          </cell>
        </row>
        <row r="6167">
          <cell r="A6167" t="str">
            <v>35.14.062</v>
          </cell>
          <cell r="B6167" t="str">
            <v>BOMBA PARA CISTERNA</v>
          </cell>
          <cell r="C6167" t="str">
            <v>Un</v>
          </cell>
          <cell r="D6167">
            <v>481</v>
          </cell>
          <cell r="E6167">
            <v>384.8</v>
          </cell>
          <cell r="F6167" t="str">
            <v>SEE</v>
          </cell>
        </row>
        <row r="6168">
          <cell r="A6168" t="str">
            <v/>
          </cell>
          <cell r="D6168">
            <v>0</v>
          </cell>
        </row>
        <row r="6169">
          <cell r="A6169" t="str">
            <v>35.14.064</v>
          </cell>
          <cell r="B6169" t="str">
            <v>CONJUNTO MOTO-BOMBA PARA RESERVATÓRIO DE ÁGUA DE REUSO E PLUVIAL, INCLUSIVE PEÇAS PARA INSTALAÇÃO - 3/4 cv - INSTALAÇÕES HIDROSANITÁRIAS, INCÊNDIO, GÁS /  INSTALAÇÕES DIVERSAS (Escolas Técnicas Padrões FNDE).</v>
          </cell>
          <cell r="C6169" t="str">
            <v>Un</v>
          </cell>
          <cell r="D6169">
            <v>481</v>
          </cell>
          <cell r="E6169">
            <v>384.8</v>
          </cell>
          <cell r="F6169" t="str">
            <v>SEE</v>
          </cell>
        </row>
        <row r="6170">
          <cell r="A6170" t="str">
            <v/>
          </cell>
          <cell r="D6170">
            <v>0</v>
          </cell>
        </row>
        <row r="6171">
          <cell r="A6171" t="str">
            <v>35.14.065</v>
          </cell>
          <cell r="B6171" t="str">
            <v>AUTOMÁTICO DE BÓIA INFERIOR - INSTALAÇÕES HIDROSANITÁRIAS, INCÊNDIO, GÁS /  INSTALAÇÕES DIVERSAS (Escolas Técnicas Padrões FNDE).</v>
          </cell>
          <cell r="C6171" t="str">
            <v>Un</v>
          </cell>
          <cell r="D6171">
            <v>38.712499999999999</v>
          </cell>
          <cell r="E6171">
            <v>30.97</v>
          </cell>
          <cell r="F6171" t="str">
            <v>SEE</v>
          </cell>
        </row>
        <row r="6172">
          <cell r="A6172" t="str">
            <v/>
          </cell>
          <cell r="D6172">
            <v>0</v>
          </cell>
        </row>
        <row r="6173">
          <cell r="A6173" t="str">
            <v>35.14.066</v>
          </cell>
          <cell r="B6173" t="str">
            <v>AUTOMÁTICO DE BÓIA SUPERIOR - INSTALAÇÕES HIDROSANITÁRIAS, INCÊNDIO, GÁS /  INSTALAÇÕES DIVERSAS (Escolas Técnicas Padrões FNDE).</v>
          </cell>
          <cell r="C6173" t="str">
            <v>Un</v>
          </cell>
          <cell r="D6173">
            <v>38.712499999999999</v>
          </cell>
          <cell r="E6173">
            <v>30.97</v>
          </cell>
          <cell r="F6173" t="str">
            <v>SEE</v>
          </cell>
        </row>
        <row r="6174">
          <cell r="A6174" t="str">
            <v/>
          </cell>
          <cell r="D6174">
            <v>0</v>
          </cell>
        </row>
        <row r="6175">
          <cell r="A6175" t="str">
            <v>36.00.000</v>
          </cell>
          <cell r="B6175" t="str">
            <v>ESCOLAS PADRÕES FNDE - 06 SALAS</v>
          </cell>
          <cell r="D6175">
            <v>0</v>
          </cell>
        </row>
        <row r="6176">
          <cell r="A6176" t="str">
            <v/>
          </cell>
          <cell r="D6176">
            <v>0</v>
          </cell>
        </row>
        <row r="6177">
          <cell r="A6177" t="str">
            <v>36.01.001</v>
          </cell>
          <cell r="B6177" t="str">
            <v>BARRACÃO PARA ESCRITÓRIO DE OBRA PORTE PEQUENO S=25,41 m² - SERVIÇOS PRELIMINARES / SERVIÇOS PROVISÓRIOS.</v>
          </cell>
          <cell r="C6177" t="str">
            <v>Un</v>
          </cell>
          <cell r="D6177">
            <v>7535.0125000000007</v>
          </cell>
          <cell r="E6177">
            <v>6028.01</v>
          </cell>
          <cell r="F6177" t="str">
            <v>SEE</v>
          </cell>
        </row>
        <row r="6178">
          <cell r="A6178" t="str">
            <v/>
          </cell>
          <cell r="D6178">
            <v>0</v>
          </cell>
        </row>
        <row r="6179">
          <cell r="A6179" t="str">
            <v>36.01.002</v>
          </cell>
          <cell r="B6179" t="str">
            <v>TAPUME EM CHAPA COMPENSADA ESPESSURA = 10 mm, NA ÁREA DE 60 x 50 m - SERVIÇOS PRELIMINARES / SERVIÇOS PROVISÓRIOS.</v>
          </cell>
          <cell r="C6179" t="str">
            <v>m2</v>
          </cell>
          <cell r="D6179">
            <v>44.3</v>
          </cell>
          <cell r="E6179">
            <v>35.44</v>
          </cell>
          <cell r="F6179" t="str">
            <v>SEE</v>
          </cell>
        </row>
        <row r="6180">
          <cell r="A6180" t="str">
            <v/>
          </cell>
          <cell r="D6180">
            <v>0</v>
          </cell>
        </row>
        <row r="6181">
          <cell r="A6181" t="str">
            <v>36.01.003</v>
          </cell>
          <cell r="B6181" t="str">
            <v>PLACA DE OBRA EM CHAPA ZINCADA,  INSTALADA - SERVIÇOS PRELIMINARES / SERVIÇOS PROVISÓRIOS.</v>
          </cell>
          <cell r="C6181" t="str">
            <v>m2</v>
          </cell>
          <cell r="D6181">
            <v>197.71249999999998</v>
          </cell>
          <cell r="E6181">
            <v>158.16999999999999</v>
          </cell>
          <cell r="F6181" t="str">
            <v>SEE</v>
          </cell>
        </row>
        <row r="6182">
          <cell r="A6182" t="str">
            <v/>
          </cell>
          <cell r="D6182">
            <v>0</v>
          </cell>
        </row>
        <row r="6183">
          <cell r="A6183" t="str">
            <v>36.01.004</v>
          </cell>
          <cell r="B6183" t="str">
            <v>LOCAÇÃO DE CONSTRUÇÃO DE EDIFICAÇÃO COM GABARITO DE MADEIRA - SERVIÇOS PRELIMINARES / SERVIÇOS PROVISÓRIOS.</v>
          </cell>
          <cell r="C6183" t="str">
            <v>m2</v>
          </cell>
          <cell r="D6183">
            <v>3.75</v>
          </cell>
          <cell r="E6183">
            <v>3</v>
          </cell>
          <cell r="F6183" t="str">
            <v>SEE</v>
          </cell>
        </row>
        <row r="6184">
          <cell r="A6184" t="str">
            <v/>
          </cell>
          <cell r="D6184">
            <v>0</v>
          </cell>
        </row>
        <row r="6185">
          <cell r="A6185" t="str">
            <v>36.02.001</v>
          </cell>
          <cell r="B6185" t="str">
            <v>ESCAVAÇÃO MANUAL, BALDRAMES E SAPATAS, EM MATERIAL DE 1ª CATEGORIA, PRONFUNDIDADE ATÉ 1,50 m - MOVIMENTO DE TERRAS / MANUAL.</v>
          </cell>
          <cell r="C6185" t="str">
            <v>m3</v>
          </cell>
          <cell r="D6185">
            <v>13.45</v>
          </cell>
          <cell r="E6185">
            <v>10.76</v>
          </cell>
          <cell r="F6185" t="str">
            <v>SEE</v>
          </cell>
        </row>
        <row r="6186">
          <cell r="A6186" t="str">
            <v/>
          </cell>
          <cell r="D6186">
            <v>0</v>
          </cell>
        </row>
        <row r="6187">
          <cell r="A6187" t="str">
            <v>36.02.002</v>
          </cell>
          <cell r="B6187" t="str">
            <v>APILOAMENTO MANUAL DE FUNDO DE VALA - MOVIMENTO DE TERRAS / MANUAL.</v>
          </cell>
          <cell r="C6187" t="str">
            <v>m2</v>
          </cell>
          <cell r="D6187">
            <v>15.287500000000001</v>
          </cell>
          <cell r="E6187">
            <v>12.23</v>
          </cell>
          <cell r="F6187" t="str">
            <v>SEE</v>
          </cell>
        </row>
        <row r="6188">
          <cell r="A6188" t="str">
            <v/>
          </cell>
          <cell r="D6188">
            <v>0</v>
          </cell>
        </row>
        <row r="6189">
          <cell r="A6189" t="str">
            <v>36.02.003</v>
          </cell>
          <cell r="B6189" t="str">
            <v>REATERRO MANUAL DE VALAS, COM COMPACTAÇÃO UTILIZANDO SÊPO, SEM CONTROLE DO GRAU DE COMPACTAÇÃO - MOVIMENTO DE TERRAS / MANUAL.</v>
          </cell>
          <cell r="C6189" t="str">
            <v>m3</v>
          </cell>
          <cell r="D6189">
            <v>18.337499999999999</v>
          </cell>
          <cell r="E6189">
            <v>14.67</v>
          </cell>
          <cell r="F6189" t="str">
            <v>SEE</v>
          </cell>
        </row>
        <row r="6190">
          <cell r="A6190" t="str">
            <v/>
          </cell>
          <cell r="D6190">
            <v>0</v>
          </cell>
        </row>
        <row r="6191">
          <cell r="A6191" t="str">
            <v>36.02.004</v>
          </cell>
          <cell r="B6191" t="str">
            <v>ATERRO INTERNO COM APILOAMENTO COM TRASPORTE EM CARRINHO DE MÃO - MOVIMENTO DE TERRAS / MANUAL.</v>
          </cell>
          <cell r="C6191" t="str">
            <v>m3</v>
          </cell>
          <cell r="D6191">
            <v>40.137500000000003</v>
          </cell>
          <cell r="E6191">
            <v>32.11</v>
          </cell>
          <cell r="F6191" t="str">
            <v>SEE</v>
          </cell>
        </row>
        <row r="6192">
          <cell r="A6192" t="str">
            <v/>
          </cell>
          <cell r="D6192">
            <v>0</v>
          </cell>
        </row>
        <row r="6193">
          <cell r="A6193" t="str">
            <v>36.03.001</v>
          </cell>
          <cell r="B6193" t="str">
            <v>CONCRETO SIMPLES, CONTROLE B, FABRICADO NA OBRA, FCK 20 MPa - INFRA-ESTRUTURA / SAPATAS E CINTAS.</v>
          </cell>
          <cell r="C6193" t="str">
            <v>m3</v>
          </cell>
          <cell r="D6193">
            <v>355.8125</v>
          </cell>
          <cell r="E6193">
            <v>284.64999999999998</v>
          </cell>
          <cell r="F6193" t="str">
            <v>SEE</v>
          </cell>
        </row>
        <row r="6194">
          <cell r="A6194" t="str">
            <v/>
          </cell>
          <cell r="D6194">
            <v>0</v>
          </cell>
        </row>
        <row r="6195">
          <cell r="A6195" t="str">
            <v>36.03.002</v>
          </cell>
          <cell r="B6195" t="str">
            <v>FORMA PLANA PARA ESTRUTURAS, EM TÁBUAS DE MADEIRA MISTA, 05 USOS - INFRA-ESTRUTURA / SAPATAS E CINTAS.</v>
          </cell>
          <cell r="C6195" t="str">
            <v>m2</v>
          </cell>
          <cell r="D6195">
            <v>36.5</v>
          </cell>
          <cell r="E6195">
            <v>29.2</v>
          </cell>
          <cell r="F6195" t="str">
            <v>SEE</v>
          </cell>
        </row>
        <row r="6196">
          <cell r="A6196" t="str">
            <v/>
          </cell>
          <cell r="D6196">
            <v>0</v>
          </cell>
        </row>
        <row r="6197">
          <cell r="A6197" t="str">
            <v>36.03.003</v>
          </cell>
          <cell r="B6197" t="str">
            <v>AÇO CA-50 DIÂM. 6,3 A 12,5 mm, PARA ESTRUTURAS E FUNDAÇÕES - INFRA-ESTRUTURA / SAPATAS E CINTAS.</v>
          </cell>
          <cell r="C6197" t="str">
            <v>Kg</v>
          </cell>
          <cell r="D6197">
            <v>6.4875000000000007</v>
          </cell>
          <cell r="E6197">
            <v>5.19</v>
          </cell>
          <cell r="F6197" t="str">
            <v>SEE</v>
          </cell>
        </row>
        <row r="6198">
          <cell r="A6198" t="str">
            <v/>
          </cell>
          <cell r="D6198">
            <v>0</v>
          </cell>
        </row>
        <row r="6199">
          <cell r="A6199" t="str">
            <v>36.04.001</v>
          </cell>
          <cell r="B6199" t="str">
            <v>CONCRETO SIMPLES, CONTROLE B, FABRICADO NA OBRA, FCK 20MPa - SUPRA-ESTRUTURA /  CONCRETO.</v>
          </cell>
          <cell r="C6199" t="str">
            <v>m3</v>
          </cell>
          <cell r="D6199">
            <v>392.59999999999997</v>
          </cell>
          <cell r="E6199">
            <v>314.08</v>
          </cell>
          <cell r="F6199" t="str">
            <v>SEE</v>
          </cell>
        </row>
        <row r="6200">
          <cell r="A6200" t="str">
            <v/>
          </cell>
          <cell r="D6200">
            <v>0</v>
          </cell>
        </row>
        <row r="6201">
          <cell r="A6201" t="str">
            <v>36.04.002</v>
          </cell>
          <cell r="B6201" t="str">
            <v>FORMA PLANA PARA ESTRUTURAS, EM TÁBUAS DE MADEIRA MISTA, 03 USOS - SUPRA-ESTRUTURA /  CONCRETO.</v>
          </cell>
          <cell r="C6201" t="str">
            <v>m2</v>
          </cell>
          <cell r="D6201">
            <v>39.712499999999999</v>
          </cell>
          <cell r="E6201">
            <v>31.77</v>
          </cell>
          <cell r="F6201" t="str">
            <v>SEE</v>
          </cell>
        </row>
        <row r="6202">
          <cell r="A6202" t="str">
            <v/>
          </cell>
          <cell r="D6202">
            <v>0</v>
          </cell>
        </row>
        <row r="6203">
          <cell r="A6203" t="str">
            <v>36.04.003</v>
          </cell>
          <cell r="B6203" t="str">
            <v>FORMA CIRCULAR PARA ESTRUTURAS, EM TUBO PVC - SUPRA-ESTRUTURA /  CONCRETO.</v>
          </cell>
          <cell r="C6203" t="str">
            <v>m</v>
          </cell>
          <cell r="D6203">
            <v>34.262500000000003</v>
          </cell>
          <cell r="E6203">
            <v>27.41</v>
          </cell>
          <cell r="F6203" t="str">
            <v>SEE</v>
          </cell>
        </row>
        <row r="6204">
          <cell r="A6204" t="str">
            <v/>
          </cell>
          <cell r="D6204">
            <v>0</v>
          </cell>
        </row>
        <row r="6205">
          <cell r="A6205" t="str">
            <v>36.04.004</v>
          </cell>
          <cell r="B6205" t="str">
            <v>AÇO CA-50 DIÂM. 6,3 A 12,5 mm, PARA ESTRUTURAS E FUNDAÇÕES - SUPRA-ESTRUTURA /  CONCRETO.</v>
          </cell>
          <cell r="C6205" t="str">
            <v>Kg</v>
          </cell>
          <cell r="D6205">
            <v>6.6374999999999993</v>
          </cell>
          <cell r="E6205">
            <v>5.31</v>
          </cell>
          <cell r="F6205" t="str">
            <v>SEE</v>
          </cell>
        </row>
        <row r="6206">
          <cell r="A6206" t="str">
            <v/>
          </cell>
          <cell r="D6206">
            <v>0</v>
          </cell>
        </row>
        <row r="6207">
          <cell r="A6207" t="str">
            <v>36.04.005</v>
          </cell>
          <cell r="B6207" t="str">
            <v>LAJE PRÉ-MOLDADA PARA FORRO, VÃO ACIMA DE 3,5 m, INCLUSIVE CAPEAMENTO E ESCORAMENTO - SUPRA-ESTRUTURA /  CONCRETO.</v>
          </cell>
          <cell r="C6207" t="str">
            <v>m2</v>
          </cell>
          <cell r="D6207">
            <v>67.362499999999997</v>
          </cell>
          <cell r="E6207">
            <v>53.89</v>
          </cell>
          <cell r="F6207" t="str">
            <v>SEE</v>
          </cell>
        </row>
        <row r="6208">
          <cell r="A6208" t="str">
            <v/>
          </cell>
          <cell r="D6208">
            <v>0</v>
          </cell>
        </row>
        <row r="6209">
          <cell r="A6209" t="str">
            <v>36.05.001</v>
          </cell>
          <cell r="B6209" t="str">
            <v>TUBO PVC RÍGIDO SOLDÁVEL MARROM P/ ÁGUA, D = 50 mm (1 1/2") - INSTALAÇÕES HIDRO-SANITÁRIAS / TUBO PVC SOLDÁVEL PARA ÁGUA POTÁVEL.</v>
          </cell>
          <cell r="C6209" t="str">
            <v>m</v>
          </cell>
          <cell r="D6209">
            <v>18.5</v>
          </cell>
          <cell r="E6209">
            <v>14.8</v>
          </cell>
          <cell r="F6209" t="str">
            <v>SEE</v>
          </cell>
        </row>
        <row r="6210">
          <cell r="A6210" t="str">
            <v/>
          </cell>
          <cell r="D6210">
            <v>0</v>
          </cell>
        </row>
        <row r="6211">
          <cell r="A6211" t="str">
            <v>36.05.002</v>
          </cell>
          <cell r="B6211" t="str">
            <v>TUBO PVC RÍGIDO SOLDÁVEL MARROM P/ ÁGUA, D = 40 mm (1 1/4") - INSTALAÇÕES HIDRO-SANITÁRIAS / TUBO PVC SOLDÁVEL PARA ÁGUA POTÁVEL.</v>
          </cell>
          <cell r="C6211" t="str">
            <v>m</v>
          </cell>
          <cell r="D6211">
            <v>15.774999999999999</v>
          </cell>
          <cell r="E6211">
            <v>12.62</v>
          </cell>
          <cell r="F6211" t="str">
            <v>SEE</v>
          </cell>
        </row>
        <row r="6212">
          <cell r="A6212" t="str">
            <v/>
          </cell>
          <cell r="D6212">
            <v>0</v>
          </cell>
        </row>
        <row r="6213">
          <cell r="A6213" t="str">
            <v>36.05.003</v>
          </cell>
          <cell r="B6213" t="str">
            <v>TUBO PVC RÍGIDO SOLDÁVEL MARROM P/ ÁGUA, D = 32 mm (1") - INSTALAÇÕES HIDRO-SANITÁRIAS / TUBO PVC SOLDÁVEL PARA ÁGUA POTÁVEL.</v>
          </cell>
          <cell r="C6213" t="str">
            <v>m</v>
          </cell>
          <cell r="D6213">
            <v>7.05</v>
          </cell>
          <cell r="E6213">
            <v>5.64</v>
          </cell>
          <cell r="F6213" t="str">
            <v>SEE</v>
          </cell>
        </row>
        <row r="6214">
          <cell r="A6214" t="str">
            <v/>
          </cell>
          <cell r="D6214">
            <v>0</v>
          </cell>
        </row>
        <row r="6215">
          <cell r="A6215" t="str">
            <v>36.05.004</v>
          </cell>
          <cell r="B6215" t="str">
            <v>TUBO PVC RÍGIDO SOLDÁVEL MARROM P/ ÁGUA, D = 25 mm (3/4") - INSTALAÇÕES HIDRO-SANITÁRIAS / TUBO PVC SOLDÁVEL PARA ÁGUA POTÁVEL.</v>
          </cell>
          <cell r="C6215" t="str">
            <v>m</v>
          </cell>
          <cell r="D6215">
            <v>5.8999999999999995</v>
          </cell>
          <cell r="E6215">
            <v>4.72</v>
          </cell>
          <cell r="F6215" t="str">
            <v>SEE</v>
          </cell>
        </row>
        <row r="6216">
          <cell r="A6216" t="str">
            <v/>
          </cell>
          <cell r="D6216">
            <v>0</v>
          </cell>
        </row>
        <row r="6217">
          <cell r="A6217" t="str">
            <v>36.05.005</v>
          </cell>
          <cell r="B6217" t="str">
            <v>TUBO PVC RÍGIDO SOLDÁVEL MARROM P/ ÁGUA, D = 20 mm (1/2") - INSTALAÇÕES HIDRO-SANITÁRIAS / TUBO PVC SOLDÁVEL PARA ÁGUA POTÁVEL.</v>
          </cell>
          <cell r="C6217" t="str">
            <v>m</v>
          </cell>
          <cell r="D6217">
            <v>4.9249999999999998</v>
          </cell>
          <cell r="E6217">
            <v>3.94</v>
          </cell>
          <cell r="F6217" t="str">
            <v>SEE</v>
          </cell>
        </row>
        <row r="6218">
          <cell r="A6218" t="str">
            <v/>
          </cell>
          <cell r="D6218">
            <v>0</v>
          </cell>
        </row>
        <row r="6219">
          <cell r="A6219" t="str">
            <v>36.05.006</v>
          </cell>
          <cell r="B6219" t="str">
            <v xml:space="preserve"> ADAPTADOR DE PVC RÍGIDO SOLDÁVEL CURTO C/ BOLSA E ROSCA P/ REGISTRO DIÂM = 50 mm x 1 1/4" - INSTALAÇÕES HIDRO-SANITÁRIAS / ADAPTADOR CURTO DE PVC PARA REGISTRO.</v>
          </cell>
          <cell r="C6219" t="str">
            <v>Un</v>
          </cell>
          <cell r="D6219">
            <v>7.8125</v>
          </cell>
          <cell r="E6219">
            <v>6.25</v>
          </cell>
          <cell r="F6219" t="str">
            <v>SEE</v>
          </cell>
        </row>
        <row r="6220">
          <cell r="A6220" t="str">
            <v/>
          </cell>
          <cell r="D6220">
            <v>0</v>
          </cell>
        </row>
        <row r="6221">
          <cell r="A6221" t="str">
            <v>36.05.007</v>
          </cell>
          <cell r="B6221" t="str">
            <v xml:space="preserve"> ADAPTADOR DE PVC RÍGIDO SOLDÁVEL CURTO C/ BOLSA E ROSCA P/ REGISTRO DIÂM = 25 mm x 3/4" - INSTALAÇÕES HIDRO-SANITÁRIAS / ADAPTADOR CURTO DE PVC PARA REGISTRO.</v>
          </cell>
          <cell r="C6221" t="str">
            <v>Un</v>
          </cell>
          <cell r="D6221">
            <v>3.6125000000000003</v>
          </cell>
          <cell r="E6221">
            <v>2.89</v>
          </cell>
          <cell r="F6221" t="str">
            <v>SEE</v>
          </cell>
        </row>
        <row r="6222">
          <cell r="A6222" t="str">
            <v/>
          </cell>
          <cell r="D6222">
            <v>0</v>
          </cell>
        </row>
        <row r="6223">
          <cell r="A6223" t="str">
            <v>36.05.008</v>
          </cell>
          <cell r="B6223" t="str">
            <v>ADAPTADOR DE PVC RÍGIDO SOLDÁVEL CURTO C/ BOLSA E ROSCA P/ REGISTRO DIÂM = 20 mm x 1/2" - INSTALAÇÕES HIDRO-SANITÁRIAS / ADAPTADOR CURTO DE PVC PARA REGISTRO.</v>
          </cell>
          <cell r="C6223" t="str">
            <v>Un</v>
          </cell>
          <cell r="D6223">
            <v>7.875</v>
          </cell>
          <cell r="E6223">
            <v>6.3</v>
          </cell>
          <cell r="F6223" t="str">
            <v>SEE</v>
          </cell>
        </row>
        <row r="6224">
          <cell r="A6224" t="str">
            <v/>
          </cell>
          <cell r="D6224">
            <v>0</v>
          </cell>
        </row>
        <row r="6225">
          <cell r="A6225" t="str">
            <v>36.05.009</v>
          </cell>
          <cell r="B6225" t="str">
            <v>REGISTRO DE GAVETA BRUTO, D = 38 mm (1 1/2") - (DECA OU SIMILAR) - INSTALAÇÕES HIDRO-SANITÁRIAS /  REGISTRO DE GAVETA BRUTO.</v>
          </cell>
          <cell r="C6225" t="str">
            <v>Un</v>
          </cell>
          <cell r="D6225">
            <v>81.1875</v>
          </cell>
          <cell r="E6225">
            <v>64.95</v>
          </cell>
          <cell r="F6225" t="str">
            <v>SEE</v>
          </cell>
        </row>
        <row r="6226">
          <cell r="A6226" t="str">
            <v/>
          </cell>
          <cell r="D6226">
            <v>0</v>
          </cell>
        </row>
        <row r="6227">
          <cell r="A6227" t="str">
            <v>36.05.010</v>
          </cell>
          <cell r="B6227" t="str">
            <v>REGISTRO GAVETA C/ CANOPLA CROMADA, D = 19 mm (3/4") - HYDRA REF. 1510 HD OU SIMILAR) - INTALAÇÕES HIDRO-SANITÁRIAS / REGISTRO DE GAVETA COM ACABAMENTO.</v>
          </cell>
          <cell r="C6227" t="str">
            <v>Un</v>
          </cell>
          <cell r="D6227">
            <v>75.25</v>
          </cell>
          <cell r="E6227">
            <v>60.2</v>
          </cell>
          <cell r="F6227" t="str">
            <v>SEE</v>
          </cell>
        </row>
        <row r="6228">
          <cell r="A6228" t="str">
            <v/>
          </cell>
          <cell r="D6228">
            <v>0</v>
          </cell>
        </row>
        <row r="6229">
          <cell r="A6229" t="str">
            <v>36.05.011</v>
          </cell>
          <cell r="B6229" t="str">
            <v xml:space="preserve"> REGISTRO GAVETA C/ CANOPLA CROMADA, D = 13 mm (1/2") - (HYDRA REF. 1510 HD OU SIMILAR) - INTALAÇÕES HIDRO-SANITÁRIAS / REGISTRO DE GAVETA COM ACABAMENTO.</v>
          </cell>
          <cell r="C6229" t="str">
            <v>Un</v>
          </cell>
          <cell r="D6229">
            <v>55.512499999999996</v>
          </cell>
          <cell r="E6229">
            <v>44.41</v>
          </cell>
          <cell r="F6229" t="str">
            <v>SEE</v>
          </cell>
        </row>
        <row r="6230">
          <cell r="A6230" t="str">
            <v/>
          </cell>
          <cell r="D6230">
            <v>0</v>
          </cell>
        </row>
        <row r="6231">
          <cell r="A6231" t="str">
            <v>36.05.012</v>
          </cell>
          <cell r="B6231" t="str">
            <v>REGISTRO PRESSÃO C/ CANOPLA CROMADA, D = 19 mm (3/4") - (DECA REF. 1416, LINHA c40 OU SIMILAR) - INTALAÇÕES HIDRO-SANITÁRIAS / REGISTRO DE PRESSÃO COM ACABAMENTO.</v>
          </cell>
          <cell r="C6231" t="str">
            <v>Un</v>
          </cell>
          <cell r="D6231">
            <v>64</v>
          </cell>
          <cell r="E6231">
            <v>51.2</v>
          </cell>
          <cell r="F6231" t="str">
            <v>SEE</v>
          </cell>
        </row>
        <row r="6232">
          <cell r="A6232" t="str">
            <v/>
          </cell>
          <cell r="D6232">
            <v>0</v>
          </cell>
        </row>
        <row r="6233">
          <cell r="A6233" t="str">
            <v>36.05.013</v>
          </cell>
          <cell r="B6233" t="str">
            <v xml:space="preserve"> REGISTRO DE PRESSÃO C/ CANOPLA CROMADA, D = 13 mm (1/2") - (DECA REF. 1416, LINHA c40 OU SIMILAR) - INSTALAÇÕES HIDRO-SANITÁRIAS / REGISTRO DE PRESSÃO COM ACABAMENTO.</v>
          </cell>
          <cell r="C6233" t="str">
            <v>Un</v>
          </cell>
          <cell r="D6233">
            <v>57.112499999999997</v>
          </cell>
          <cell r="E6233">
            <v>45.69</v>
          </cell>
          <cell r="F6233" t="str">
            <v>SEE</v>
          </cell>
        </row>
        <row r="6234">
          <cell r="A6234" t="str">
            <v/>
          </cell>
          <cell r="D6234">
            <v>0</v>
          </cell>
        </row>
        <row r="6235">
          <cell r="A6235" t="str">
            <v>36.05.014</v>
          </cell>
          <cell r="B6235" t="str">
            <v>COLOCAÇÃO DE HIDRÔMETRO EM LIGAÇÃO EXISTENTE, C/ REMANEJAMENTO P/ O MURO OU FACHADA, INLCUSIVE CAVALETE E CAIXA DE PROTEÇÃO - INSTALAÇÕES HIDRO-SANITÁRIAS / DIVRESOS.</v>
          </cell>
          <cell r="C6235" t="str">
            <v>Un</v>
          </cell>
          <cell r="D6235">
            <v>254.6875</v>
          </cell>
          <cell r="E6235">
            <v>203.75</v>
          </cell>
          <cell r="F6235" t="str">
            <v>SEE</v>
          </cell>
        </row>
        <row r="6236">
          <cell r="A6236" t="str">
            <v/>
          </cell>
          <cell r="D6236">
            <v>0</v>
          </cell>
        </row>
        <row r="6237">
          <cell r="A6237" t="str">
            <v>36.05.015</v>
          </cell>
          <cell r="B6237" t="str">
            <v>RESERVATÓRIOS DE ÁGUA, INSTALADOS, INCLUSIVE ESTRUTURA DE SUPORTE, CONFORME PROJETO - INSTALAÇÕES HIDRO-SANITÁRIAS / DIVRESOS.</v>
          </cell>
          <cell r="C6237" t="str">
            <v>Un</v>
          </cell>
          <cell r="D6237">
            <v>9394.625</v>
          </cell>
          <cell r="E6237">
            <v>7515.7</v>
          </cell>
          <cell r="F6237" t="str">
            <v>SEE</v>
          </cell>
        </row>
        <row r="6238">
          <cell r="A6238" t="str">
            <v/>
          </cell>
          <cell r="D6238">
            <v>0</v>
          </cell>
        </row>
        <row r="6239">
          <cell r="A6239" t="str">
            <v>36.05.016</v>
          </cell>
          <cell r="B6239" t="str">
            <v>TORNEIRA DE JARDIM, INLCUSIVE POSTE DE PROTEÇÃO - INSTALAÇÕES HIDRO-SANITÁRIAS / DIVRESOS.</v>
          </cell>
          <cell r="C6239" t="str">
            <v>Un</v>
          </cell>
          <cell r="D6239">
            <v>58.287500000000001</v>
          </cell>
          <cell r="E6239">
            <v>46.63</v>
          </cell>
          <cell r="F6239" t="str">
            <v>SEE</v>
          </cell>
        </row>
        <row r="6240">
          <cell r="A6240" t="str">
            <v/>
          </cell>
          <cell r="D6240">
            <v>0</v>
          </cell>
        </row>
        <row r="6241">
          <cell r="A6241" t="str">
            <v>36.05.017</v>
          </cell>
          <cell r="B6241" t="str">
            <v>TUBO PVC RÍGIDO C/ ANÉIS, PONTA E BOLSA P/ ESGOTO SECUNDÁRIO, D = 40 mm - INSTALAÇÕES HIDRO-SANITÁRIAS / TUBO PVC SOLDÁVEL PARA ESGOTO.</v>
          </cell>
          <cell r="C6241" t="str">
            <v>m</v>
          </cell>
          <cell r="D6241">
            <v>6.875</v>
          </cell>
          <cell r="E6241">
            <v>5.5</v>
          </cell>
          <cell r="F6241" t="str">
            <v>SEE</v>
          </cell>
        </row>
        <row r="6242">
          <cell r="A6242" t="str">
            <v/>
          </cell>
          <cell r="D6242">
            <v>0</v>
          </cell>
        </row>
        <row r="6243">
          <cell r="A6243" t="str">
            <v>36.05.018</v>
          </cell>
          <cell r="B6243" t="str">
            <v>TUBO PVC RÍGIDO C/ ANÉIS, PONTA E BOLSA P/ ESGOTO SECUNDÁRIO, D = 50 mm - INSTALAÇÕES HIDRO-SANITÁRIAS / TUBO PVC SOLDÁVEL PARA ESGOTO.</v>
          </cell>
          <cell r="C6243" t="str">
            <v>m</v>
          </cell>
          <cell r="D6243">
            <v>8.5750000000000011</v>
          </cell>
          <cell r="E6243">
            <v>6.86</v>
          </cell>
          <cell r="F6243" t="str">
            <v>SEE</v>
          </cell>
        </row>
        <row r="6244">
          <cell r="A6244" t="str">
            <v/>
          </cell>
          <cell r="D6244">
            <v>0</v>
          </cell>
        </row>
        <row r="6245">
          <cell r="A6245" t="str">
            <v>36.05.019</v>
          </cell>
          <cell r="B6245" t="str">
            <v xml:space="preserve"> TUBO PVC RÍGIDO C/ ANÉIS, PONTA E BOLSA P/ ESGOTO PRIMÁRIO, D = 75 mm - INSTALAÇÕES HIDRO-SANITÁRIAS / TUBO PVC SOLDÁVEL PARA ESGOTO.</v>
          </cell>
          <cell r="C6245" t="str">
            <v>m</v>
          </cell>
          <cell r="D6245">
            <v>10.462499999999999</v>
          </cell>
          <cell r="E6245">
            <v>8.3699999999999992</v>
          </cell>
          <cell r="F6245" t="str">
            <v>SEE</v>
          </cell>
        </row>
        <row r="6246">
          <cell r="A6246" t="str">
            <v/>
          </cell>
          <cell r="D6246">
            <v>0</v>
          </cell>
        </row>
        <row r="6247">
          <cell r="A6247" t="str">
            <v>36.05.020</v>
          </cell>
          <cell r="B6247" t="str">
            <v>TUBO PVC RÍGIDO C/ ANÉIS, PONTA E BOLSA P/ ESGOTO PRIMÁRIO, D = 100 mm - INSTALAÇÕES HIDRO-SANITÁRIAS / TUBO PVC SOLDÁVEL PARA ESGOTO.</v>
          </cell>
          <cell r="C6247" t="str">
            <v>m</v>
          </cell>
          <cell r="D6247">
            <v>16.725000000000001</v>
          </cell>
          <cell r="E6247">
            <v>13.38</v>
          </cell>
          <cell r="F6247" t="str">
            <v>SEE</v>
          </cell>
        </row>
        <row r="6248">
          <cell r="A6248" t="str">
            <v/>
          </cell>
          <cell r="D6248">
            <v>0</v>
          </cell>
        </row>
        <row r="6249">
          <cell r="A6249" t="str">
            <v>36.05.021</v>
          </cell>
          <cell r="B6249" t="str">
            <v>CAIXA SINFONADA QUADRADA, COM TRÊS ENTRADAS E UMA SAÍDA, D = 100 x 100 x 50 mm, REF. Nº 68, ACABAMENTO ALUMÍNIO ( MARCA AKROS OU SIMILAR) - INSTALAÇÕES HIDRO-SANITÁRIAS / DIVERSOS.</v>
          </cell>
          <cell r="C6249" t="str">
            <v>Un</v>
          </cell>
          <cell r="D6249">
            <v>23.375</v>
          </cell>
          <cell r="E6249">
            <v>18.7</v>
          </cell>
          <cell r="F6249" t="str">
            <v>SEE</v>
          </cell>
        </row>
        <row r="6250">
          <cell r="A6250" t="str">
            <v/>
          </cell>
          <cell r="D6250">
            <v>0</v>
          </cell>
        </row>
        <row r="6251">
          <cell r="A6251" t="str">
            <v>36.05.022</v>
          </cell>
          <cell r="B6251" t="str">
            <v>RALO SINFONADO EM PVC D = 100 mm ALTURA REGULÁVEL, SAÍDA 40 mm, COM GRELHA REDONDA ACABAMENTO CROMADO - INSTALAÇÕES HIDRO-SANITÁRIAS / DIVERSOS.</v>
          </cell>
          <cell r="C6251" t="str">
            <v>Un</v>
          </cell>
          <cell r="D6251">
            <v>20.1875</v>
          </cell>
          <cell r="E6251">
            <v>16.149999999999999</v>
          </cell>
          <cell r="F6251" t="str">
            <v>SEE</v>
          </cell>
        </row>
        <row r="6252">
          <cell r="A6252" t="str">
            <v/>
          </cell>
          <cell r="D6252">
            <v>0</v>
          </cell>
        </row>
        <row r="6253">
          <cell r="A6253" t="str">
            <v>36.05.023</v>
          </cell>
          <cell r="B6253" t="str">
            <v>CAIXA DE GORDURA EM ALVENARIA (90 x 90 x 120 cm) - INSTALAÇÕES HIDRO-SANITÁRIAS / DIVERSOS.</v>
          </cell>
          <cell r="C6253" t="str">
            <v>Un</v>
          </cell>
          <cell r="D6253">
            <v>186.3125</v>
          </cell>
          <cell r="E6253">
            <v>149.05000000000001</v>
          </cell>
          <cell r="F6253" t="str">
            <v>SEE</v>
          </cell>
        </row>
        <row r="6254">
          <cell r="A6254" t="str">
            <v/>
          </cell>
          <cell r="D6254">
            <v>0</v>
          </cell>
        </row>
        <row r="6255">
          <cell r="A6255" t="str">
            <v>36.05.024</v>
          </cell>
          <cell r="B6255" t="str">
            <v>CHUVEIRO ELÉTRICO DE PLÁSTICO, MARCA LORENZETTI OU SIMILAR, C/ REGISTRO DE PRESSÃO, MARCA DECA LINHA c40 REF. 1416 OU SIMILAR - INSTALAÇÕES HIDRO-SANITÁRIAS / DIVERSOS.</v>
          </cell>
          <cell r="C6255" t="str">
            <v>Un</v>
          </cell>
          <cell r="D6255">
            <v>120.60000000000001</v>
          </cell>
          <cell r="E6255">
            <v>96.48</v>
          </cell>
          <cell r="F6255" t="str">
            <v>SEE</v>
          </cell>
        </row>
        <row r="6256">
          <cell r="A6256" t="str">
            <v/>
          </cell>
          <cell r="D6256">
            <v>0</v>
          </cell>
        </row>
        <row r="6257">
          <cell r="A6257" t="str">
            <v>36.05.025</v>
          </cell>
          <cell r="B6257" t="str">
            <v>CAIXA DE INSPEÇÃO EM ALVENARIA (90 x 90 x 120 cm) - INSTALAÇÕES HIDRO-SANITÁRIAS / DIVERSOS.</v>
          </cell>
          <cell r="C6257" t="str">
            <v>Un</v>
          </cell>
          <cell r="D6257">
            <v>279.3</v>
          </cell>
          <cell r="E6257">
            <v>223.44</v>
          </cell>
          <cell r="F6257" t="str">
            <v>SEE</v>
          </cell>
        </row>
        <row r="6258">
          <cell r="A6258" t="str">
            <v/>
          </cell>
          <cell r="D6258">
            <v>0</v>
          </cell>
        </row>
        <row r="6259">
          <cell r="A6259" t="str">
            <v>36.05.026</v>
          </cell>
          <cell r="B6259" t="str">
            <v>FOSSA SÉPTICA, EM CONCRETO ARMADO, ( 1,50 x 4,75 x 1,50) - INSTALAÇÕES HIDRO-SANITÁRIAS / FOSSA SÉPTICA E SUMIDOURO.</v>
          </cell>
          <cell r="C6259" t="str">
            <v>Un</v>
          </cell>
          <cell r="D6259">
            <v>7583.4625000000005</v>
          </cell>
          <cell r="E6259">
            <v>6066.77</v>
          </cell>
          <cell r="F6259" t="str">
            <v>SEE</v>
          </cell>
        </row>
        <row r="6260">
          <cell r="A6260" t="str">
            <v/>
          </cell>
          <cell r="D6260">
            <v>0</v>
          </cell>
        </row>
        <row r="6261">
          <cell r="A6261" t="str">
            <v>36.05.027</v>
          </cell>
          <cell r="B6261" t="str">
            <v>SUMIDOURO EM ALVENARIA, (D = 3,00 x H = 6,00) - INSTALAÇÕES HIDRO-SANITÁRIAS / FOSSA SÉPTICA E SUMIDOURO.</v>
          </cell>
          <cell r="C6261" t="str">
            <v>Un</v>
          </cell>
          <cell r="D6261">
            <v>15294.224999999999</v>
          </cell>
          <cell r="E6261">
            <v>12235.38</v>
          </cell>
          <cell r="F6261" t="str">
            <v>SEE</v>
          </cell>
        </row>
        <row r="6262">
          <cell r="A6262" t="str">
            <v/>
          </cell>
          <cell r="D6262">
            <v>0</v>
          </cell>
        </row>
        <row r="6263">
          <cell r="A6263" t="str">
            <v>36.05.028</v>
          </cell>
          <cell r="B6263" t="str">
            <v>BACIA SANITÁRIA CONVENCIONAL, MARCA DECA LINHA RAVENA P9, INLCUSIVE VÁLVULA DE DESCARGA CROMADA MARCA HYDRA, ASSENTO, CONJUNTO DE FIXAÇÃO MARCA DECA SP13, ANEL DE VEDAÇÃO, TUBO DE LIGAÇÃO COM ACABAMENTO CROMADO E ENGASTE PLÁSTICO (OU SIMILARES) - INSTALAÇ</v>
          </cell>
          <cell r="C6263" t="str">
            <v>Un</v>
          </cell>
          <cell r="D6263">
            <v>135.6875</v>
          </cell>
          <cell r="E6263">
            <v>108.55</v>
          </cell>
          <cell r="F6263" t="str">
            <v>SEE</v>
          </cell>
        </row>
        <row r="6264">
          <cell r="A6264" t="str">
            <v/>
          </cell>
          <cell r="D6264">
            <v>0</v>
          </cell>
        </row>
        <row r="6265">
          <cell r="A6265" t="str">
            <v>36.05.029</v>
          </cell>
          <cell r="B6265" t="str">
            <v>BACIA SANITÁRIA COM CAIXA DE DESCARGA ACOPLADA, MARCA DECA LINHA RAVENA CP929, INLCUSIVE ASSENTO, CONJUNTO DE FIXAÇÃO, MARCA DECA SP13, ANEL DE VEDAÇÃO, TUBO DE LIGAÇÃO COM ACABAMENTO CROMADO E ENGASTE PLÁSTICO ( OU SIMILARES) - INSTALAÇÕES HIDRO-SANITÁRI</v>
          </cell>
          <cell r="C6265" t="str">
            <v>Un</v>
          </cell>
          <cell r="D6265">
            <v>244.65</v>
          </cell>
          <cell r="E6265">
            <v>195.72</v>
          </cell>
          <cell r="F6265" t="str">
            <v>SEE</v>
          </cell>
        </row>
        <row r="6266">
          <cell r="A6266" t="str">
            <v/>
          </cell>
          <cell r="D6266">
            <v>0</v>
          </cell>
        </row>
        <row r="6267">
          <cell r="A6267" t="str">
            <v>36.05.030</v>
          </cell>
          <cell r="B6267" t="str">
            <v>MICTÓRIO DE LOUÇA COM SIFÃO INTEGRADO, MARCA DECA REF. m712, ENGASTE CROMADO, MARCA DECA REF. c4606180, REGISTRO DE PRESSÃO, MARCA DECA LINHA c40 REF. 1416, ( OU SIMILARES) - INSTALAÇÕES HIDRO-SANITÁRIAS / LOUÇAS.</v>
          </cell>
          <cell r="C6267" t="str">
            <v>Un</v>
          </cell>
          <cell r="D6267">
            <v>175.46250000000001</v>
          </cell>
          <cell r="E6267">
            <v>140.37</v>
          </cell>
          <cell r="F6267" t="str">
            <v>SEE</v>
          </cell>
        </row>
        <row r="6268">
          <cell r="A6268" t="str">
            <v/>
          </cell>
          <cell r="D6268">
            <v>0</v>
          </cell>
        </row>
        <row r="6269">
          <cell r="A6269" t="str">
            <v>36.05.031</v>
          </cell>
          <cell r="B6269" t="str">
            <v>LAVATÓRIO COM COLUNA, MARCA DECA LINHA RAVENA REF. l191 E c9, COM SIFÃO PLÁSTICO, ENGASTE CROMADO, TORNEIRA DE METAL, MARCA DECA REF. 1190 c41, VÁLVULA CROMADA, MARCA DECA REF. 1600, CONJUNTO DE FIXAÇÃO, MARCA DECA REF. sp7, (OU SIMILARES) - INSTALAÇÕES H</v>
          </cell>
          <cell r="C6269" t="str">
            <v>Un</v>
          </cell>
          <cell r="D6269">
            <v>307.96249999999998</v>
          </cell>
          <cell r="E6269">
            <v>246.37</v>
          </cell>
          <cell r="F6269" t="str">
            <v>SEE</v>
          </cell>
        </row>
        <row r="6270">
          <cell r="A6270" t="str">
            <v/>
          </cell>
          <cell r="D6270">
            <v>0</v>
          </cell>
        </row>
        <row r="6271">
          <cell r="A6271" t="str">
            <v>36.05.032</v>
          </cell>
          <cell r="B627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6271" t="str">
            <v>Un</v>
          </cell>
          <cell r="D6271">
            <v>92.737499999999997</v>
          </cell>
          <cell r="E6271">
            <v>74.19</v>
          </cell>
          <cell r="F6271" t="str">
            <v>SEE</v>
          </cell>
        </row>
        <row r="6272">
          <cell r="A6272" t="str">
            <v/>
          </cell>
          <cell r="D6272">
            <v>0</v>
          </cell>
        </row>
        <row r="6273">
          <cell r="A6273" t="str">
            <v>36.05.033</v>
          </cell>
          <cell r="B6273" t="str">
            <v xml:space="preserve"> CUBA DE EMBUTIR OVAL, MARCA DECA LINHA REF. l37, P/ INSTALAÇÃO EM BANCADAS, C/ SIFÃO CROMADO, MARCA DECA REF. c1680, TONEIRA DE METAL, MARCA DECA REF. 1190 c 41, ENGASTE CROMADO, MARCA DECA, (OU SIMILARES) - INSTALAÇÕES HIDRO-SANITÁRIAS / LOUÇAS.</v>
          </cell>
          <cell r="C6273" t="str">
            <v>Un</v>
          </cell>
          <cell r="D6273">
            <v>322.75</v>
          </cell>
          <cell r="E6273">
            <v>258.2</v>
          </cell>
          <cell r="F6273" t="str">
            <v>SEE</v>
          </cell>
        </row>
        <row r="6274">
          <cell r="A6274" t="str">
            <v/>
          </cell>
          <cell r="D6274">
            <v>0</v>
          </cell>
        </row>
        <row r="6275">
          <cell r="A6275" t="str">
            <v>36.05.034</v>
          </cell>
          <cell r="B6275" t="str">
            <v>TANQUE DE LOUÇA COM COLUNA, MARCA DECA REF. q25 E REF. ct25, COM TORNEIRA METÁLICA, MARCA DECA LINHA c23 REF. 1153, C/ VÁLVULA DE PLÁSTICO E CONJUNTO DE FIXAÇÃO, MARCA DECA REF. ft11, (OU SIMILARES) - INSTALAÇÕES HIDRO-SANITÁRIAS / LOUÇAS.</v>
          </cell>
          <cell r="C6275" t="str">
            <v>Un</v>
          </cell>
          <cell r="D6275">
            <v>334.76249999999999</v>
          </cell>
          <cell r="E6275">
            <v>267.81</v>
          </cell>
          <cell r="F6275" t="str">
            <v>SEE</v>
          </cell>
        </row>
        <row r="6276">
          <cell r="A6276" t="str">
            <v/>
          </cell>
          <cell r="D6276">
            <v>0</v>
          </cell>
        </row>
        <row r="6277">
          <cell r="A6277" t="str">
            <v>36.05.035</v>
          </cell>
          <cell r="B6277" t="str">
            <v>PAPELEIRA DE LOUÇA, MARCA DECA A480 OU SIMILAR, 15 x 15 cm - INSTALAÇÕES HIDRO-SANITÁRIAS / LOUÇAS.</v>
          </cell>
          <cell r="C6277" t="str">
            <v>Un</v>
          </cell>
          <cell r="D6277">
            <v>28.0625</v>
          </cell>
          <cell r="E6277">
            <v>22.45</v>
          </cell>
          <cell r="F6277" t="str">
            <v>SEE</v>
          </cell>
        </row>
        <row r="6278">
          <cell r="A6278" t="str">
            <v/>
          </cell>
          <cell r="D6278">
            <v>0</v>
          </cell>
        </row>
        <row r="6279">
          <cell r="A6279" t="str">
            <v>36.05.036</v>
          </cell>
          <cell r="B6279" t="str">
            <v xml:space="preserve"> MEIA SABONETEIRA DE LOUÇA, MARCA DECA REF. a380 OU SIMILAR - INSTALAÇÕES HIDRO-SANITÁRIAS / LOUÇAS.</v>
          </cell>
          <cell r="C6279" t="str">
            <v>Un</v>
          </cell>
          <cell r="D6279">
            <v>22.324999999999999</v>
          </cell>
          <cell r="E6279">
            <v>17.86</v>
          </cell>
          <cell r="F6279" t="str">
            <v>SEE</v>
          </cell>
        </row>
        <row r="6280">
          <cell r="A6280" t="str">
            <v/>
          </cell>
          <cell r="D6280">
            <v>0</v>
          </cell>
        </row>
        <row r="6281">
          <cell r="A6281" t="str">
            <v>36.05.037</v>
          </cell>
          <cell r="B6281" t="str">
            <v>CABIDE DE LOUÇA, MARCA DECA A 680 OU SIMILAR, BRANCO - INSTALAÇÕES HIDRO-SANITÁRIAS / LOUÇAS.</v>
          </cell>
          <cell r="C6281" t="str">
            <v>Un</v>
          </cell>
          <cell r="D6281">
            <v>11.899999999999999</v>
          </cell>
          <cell r="E6281">
            <v>9.52</v>
          </cell>
          <cell r="F6281" t="str">
            <v>SEE</v>
          </cell>
        </row>
        <row r="6282">
          <cell r="A6282" t="str">
            <v/>
          </cell>
          <cell r="D6282">
            <v>0</v>
          </cell>
        </row>
        <row r="6283">
          <cell r="A6283" t="str">
            <v>36.05.038</v>
          </cell>
          <cell r="B6283" t="str">
            <v>TORNEIRA CROMADA PARA PIA DE COZINHA, MARCA ESTEVES LINHA MÔNACO VTM 040 (1167) OU SIMILAR, DE MESA, COM ARTICULADOR, DIÂM. 1/2" - INSTALAÇÕES HIDRO-SANITÁRIAS / METAIS.</v>
          </cell>
          <cell r="C6283" t="str">
            <v>Un</v>
          </cell>
          <cell r="D6283">
            <v>62.024999999999999</v>
          </cell>
          <cell r="E6283">
            <v>49.62</v>
          </cell>
          <cell r="F6283" t="str">
            <v>SEE</v>
          </cell>
        </row>
        <row r="6284">
          <cell r="A6284" t="str">
            <v/>
          </cell>
          <cell r="D6284">
            <v>0</v>
          </cell>
        </row>
        <row r="6285">
          <cell r="A6285" t="str">
            <v>36.05.039</v>
          </cell>
          <cell r="B6285" t="str">
            <v>TORNEIRA CROMADA PARA JARDIM, MARCA DECA 1153 OU SIMILAR - INSTALAÇÕES HIDRO-SANITÁRIAS / METAIS.</v>
          </cell>
          <cell r="C6285" t="str">
            <v>Un</v>
          </cell>
          <cell r="D6285">
            <v>17.5</v>
          </cell>
          <cell r="E6285">
            <v>14</v>
          </cell>
          <cell r="F6285" t="str">
            <v>SEE</v>
          </cell>
        </row>
        <row r="6286">
          <cell r="A6286" t="str">
            <v/>
          </cell>
          <cell r="D6286">
            <v>0</v>
          </cell>
        </row>
        <row r="6287">
          <cell r="A6287" t="str">
            <v>36.05.040</v>
          </cell>
          <cell r="B6287" t="str">
            <v>FORNECIMENTO E INSTALAÇÃO SABONETEIRA DE LOUÇA, MARCA DECA REF. A180 OU SIMILAR - INSTALAÇÕES HIDRO-SANITÁRIAS / METAIS.</v>
          </cell>
          <cell r="C6287" t="str">
            <v>Un</v>
          </cell>
          <cell r="D6287">
            <v>22.324999999999999</v>
          </cell>
          <cell r="E6287">
            <v>17.86</v>
          </cell>
          <cell r="F6287" t="str">
            <v>SEE</v>
          </cell>
        </row>
        <row r="6288">
          <cell r="A6288" t="str">
            <v/>
          </cell>
          <cell r="D6288">
            <v>0</v>
          </cell>
        </row>
        <row r="6289">
          <cell r="A6289" t="str">
            <v>36.05.041</v>
          </cell>
          <cell r="B6289" t="str">
            <v>ASSENTAMENTO DE CUBA INOX EM BANCADA - INSTALAÇÕES HIDRO-SANITÁRIAS / METAIS.</v>
          </cell>
          <cell r="C6289" t="str">
            <v>Un</v>
          </cell>
          <cell r="D6289">
            <v>860.38749999999993</v>
          </cell>
          <cell r="E6289">
            <v>688.31</v>
          </cell>
          <cell r="F6289" t="str">
            <v>SEE</v>
          </cell>
        </row>
        <row r="6290">
          <cell r="A6290" t="str">
            <v/>
          </cell>
          <cell r="D6290">
            <v>0</v>
          </cell>
        </row>
        <row r="6291">
          <cell r="A6291" t="str">
            <v>36.05.042</v>
          </cell>
          <cell r="B6291" t="str">
            <v>SUPORTE PARA AUXÍLIO DE DEFICIENTES FÍSICOS (BARRA DE APOIO) L = 80 cm  EM TUBO GALVANIZADO D = 1 1/2" (CONFORME PROJETO - VIDE DETALHES DE SANITÁRIOS) - INSTALAÇÕES HIDRO-SANITÁRIAS / METAIS.</v>
          </cell>
          <cell r="C6291" t="str">
            <v>Un</v>
          </cell>
          <cell r="D6291">
            <v>78.612499999999997</v>
          </cell>
          <cell r="E6291">
            <v>62.89</v>
          </cell>
          <cell r="F6291" t="str">
            <v>SEE</v>
          </cell>
        </row>
        <row r="6292">
          <cell r="A6292" t="str">
            <v/>
          </cell>
          <cell r="D6292">
            <v>0</v>
          </cell>
        </row>
        <row r="6293">
          <cell r="A6293" t="str">
            <v>36.05.043</v>
          </cell>
          <cell r="B6293" t="str">
            <v>REGISTRO DE PRESSÃO C/ CANOPLA CROMADA, D = 25 mm (1"), MARCA DECA REF. 1416 LINHA c40 OU SIMILAR - INSTALAÇÕES HIDRO-SANITÁRIAS / METAIS.</v>
          </cell>
          <cell r="C6293" t="str">
            <v>Un</v>
          </cell>
          <cell r="D6293">
            <v>77.4375</v>
          </cell>
          <cell r="E6293">
            <v>61.95</v>
          </cell>
          <cell r="F6293" t="str">
            <v>SEE</v>
          </cell>
        </row>
        <row r="6294">
          <cell r="A6294" t="str">
            <v/>
          </cell>
          <cell r="D6294">
            <v>0</v>
          </cell>
        </row>
        <row r="6295">
          <cell r="A6295" t="str">
            <v>36.06.001</v>
          </cell>
          <cell r="B6295" t="str">
            <v>ELETRODUTO DE PVC RÍGIDO ROSCÁVEL, DIÂM = 40 mm (1 1/4") - INSTALAÇÕES ELÉTRICAS E TELEFÔNICAS / ELETRODUTOS DE PVC RÍGIDO.</v>
          </cell>
          <cell r="C6295" t="str">
            <v>m</v>
          </cell>
          <cell r="D6295">
            <v>11.975</v>
          </cell>
          <cell r="E6295">
            <v>9.58</v>
          </cell>
          <cell r="F6295" t="str">
            <v>SEE</v>
          </cell>
        </row>
        <row r="6296">
          <cell r="A6296" t="str">
            <v/>
          </cell>
          <cell r="D6296">
            <v>0</v>
          </cell>
        </row>
        <row r="6297">
          <cell r="A6297" t="str">
            <v>36.06.002</v>
          </cell>
          <cell r="B6297" t="str">
            <v>ELETRODUTO DE PVC RÍGIDO ROSCÁVEL, DIÂM = 32 mm (1") - INSTALAÇÕES ELÉTRICAS E TELEFÔNICAS / ELETRODUTOS DE PVC RÍGIDO.</v>
          </cell>
          <cell r="C6297" t="str">
            <v>m</v>
          </cell>
          <cell r="D6297">
            <v>8.5625</v>
          </cell>
          <cell r="E6297">
            <v>6.85</v>
          </cell>
          <cell r="F6297" t="str">
            <v>SEE</v>
          </cell>
        </row>
        <row r="6298">
          <cell r="A6298" t="str">
            <v/>
          </cell>
          <cell r="D6298">
            <v>0</v>
          </cell>
        </row>
        <row r="6299">
          <cell r="A6299" t="str">
            <v>36.06.003</v>
          </cell>
          <cell r="B6299" t="str">
            <v>FIO ISOLADO EM PVC SEÇÃO 2,5 mm² - 750v / 70° c - INSTALAÇÕES ELÉTRICAS E TELEFÔNICAS / FIOS E CABOS.</v>
          </cell>
          <cell r="C6299" t="str">
            <v>m</v>
          </cell>
          <cell r="D6299">
            <v>2.6624999999999996</v>
          </cell>
          <cell r="E6299">
            <v>2.13</v>
          </cell>
          <cell r="F6299" t="str">
            <v>SEE</v>
          </cell>
        </row>
        <row r="6300">
          <cell r="A6300" t="str">
            <v/>
          </cell>
          <cell r="D6300">
            <v>0</v>
          </cell>
        </row>
        <row r="6301">
          <cell r="A6301" t="str">
            <v>36.06.004</v>
          </cell>
          <cell r="B6301" t="str">
            <v>FIO ISOLADO EM PVC SEÇÃO 4,0 mm² - 750v / 70° c - INSTALAÇÕES ELÉTRICAS E TELEFÔNICAS / FIOS E CABOS.</v>
          </cell>
          <cell r="C6301" t="str">
            <v>m</v>
          </cell>
          <cell r="D6301">
            <v>3.5</v>
          </cell>
          <cell r="E6301">
            <v>2.8</v>
          </cell>
          <cell r="F6301" t="str">
            <v>SEE</v>
          </cell>
        </row>
        <row r="6302">
          <cell r="A6302" t="str">
            <v/>
          </cell>
          <cell r="D6302">
            <v>0</v>
          </cell>
        </row>
        <row r="6303">
          <cell r="A6303" t="str">
            <v>36.06.005</v>
          </cell>
          <cell r="B6303" t="str">
            <v>FIO ISOLADO EM PVC SEÇÃO 6,0 mm² - 750v / 70° c - INSTALAÇÕES ELÉTRICAS E TELEFÔNICAS / FIOS E CABOS.</v>
          </cell>
          <cell r="C6303" t="str">
            <v>m</v>
          </cell>
          <cell r="D6303">
            <v>5.05</v>
          </cell>
          <cell r="E6303">
            <v>4.04</v>
          </cell>
          <cell r="F6303" t="str">
            <v>SEE</v>
          </cell>
        </row>
        <row r="6304">
          <cell r="A6304" t="str">
            <v/>
          </cell>
          <cell r="D6304">
            <v>0</v>
          </cell>
        </row>
        <row r="6305">
          <cell r="A6305" t="str">
            <v>36.06.006</v>
          </cell>
          <cell r="B6305" t="str">
            <v>CABO ISOLADO EM PVC SEÇÃO 10,0 mm² - 750v / 70° c - INSTALAÇÕES ELÉTRICAS E TELEFÔNICAS / FIOS E CABOS.</v>
          </cell>
          <cell r="C6305" t="str">
            <v>m</v>
          </cell>
          <cell r="D6305">
            <v>8.8125</v>
          </cell>
          <cell r="E6305">
            <v>7.05</v>
          </cell>
          <cell r="F6305" t="str">
            <v>SEE</v>
          </cell>
        </row>
        <row r="6306">
          <cell r="A6306" t="str">
            <v/>
          </cell>
          <cell r="D6306">
            <v>0</v>
          </cell>
        </row>
        <row r="6307">
          <cell r="A6307" t="str">
            <v>36.06.007</v>
          </cell>
          <cell r="B6307" t="str">
            <v>CABO ISOLADO EM PVC SEÇÃO 16,0 mm² - 750v / 70° c - INSTALAÇÕES ELÉTRICAS E TELEFÔNICAS / FIOS E CABOS.</v>
          </cell>
          <cell r="C6307" t="str">
            <v>m</v>
          </cell>
          <cell r="D6307">
            <v>12.25</v>
          </cell>
          <cell r="E6307">
            <v>9.8000000000000007</v>
          </cell>
          <cell r="F6307" t="str">
            <v>SEE</v>
          </cell>
        </row>
        <row r="6308">
          <cell r="A6308" t="str">
            <v/>
          </cell>
          <cell r="D6308">
            <v>0</v>
          </cell>
        </row>
        <row r="6309">
          <cell r="A6309" t="str">
            <v>36.06.008</v>
          </cell>
          <cell r="B6309" t="str">
            <v>INSTALAÇÃO DE CABO TELEFÔNICO CCE 50-02 - INSTALAÇÕES ELÉTRICAS E TELEFÔNICAS / CABO TELEFÔNICO.</v>
          </cell>
          <cell r="C6309" t="str">
            <v>m</v>
          </cell>
          <cell r="D6309">
            <v>4.0625</v>
          </cell>
          <cell r="E6309">
            <v>3.25</v>
          </cell>
          <cell r="F6309" t="str">
            <v>SEE</v>
          </cell>
        </row>
        <row r="6310">
          <cell r="A6310" t="str">
            <v/>
          </cell>
          <cell r="D6310">
            <v>0</v>
          </cell>
        </row>
        <row r="6311">
          <cell r="A6311" t="str">
            <v>36.06.009</v>
          </cell>
          <cell r="B6311" t="str">
            <v>INSTALAÇÃO DE CABO TELEFÔNICO CCI 50-02 - INSTALAÇÕES ELÉTRICAS E TELEFÔNICAS / CABO TELEFÔNICO.</v>
          </cell>
          <cell r="C6311" t="str">
            <v>m</v>
          </cell>
          <cell r="D6311">
            <v>2.6750000000000003</v>
          </cell>
          <cell r="E6311">
            <v>2.14</v>
          </cell>
          <cell r="F6311" t="str">
            <v>SEE</v>
          </cell>
        </row>
        <row r="6312">
          <cell r="A6312" t="str">
            <v/>
          </cell>
          <cell r="D6312">
            <v>0</v>
          </cell>
        </row>
        <row r="6313">
          <cell r="A6313" t="str">
            <v>36.06.010</v>
          </cell>
          <cell r="B6313" t="str">
            <v>INTERRUPTOR 01 SEÇÃO SIMPLES - INSTALAÇÕES ELÉTRICAS E TELEFÔNICAS / INTERRUPTOR.</v>
          </cell>
          <cell r="C6313" t="str">
            <v>Un</v>
          </cell>
          <cell r="D6313">
            <v>5.9125000000000005</v>
          </cell>
          <cell r="E6313">
            <v>4.7300000000000004</v>
          </cell>
          <cell r="F6313" t="str">
            <v>SEE</v>
          </cell>
        </row>
        <row r="6314">
          <cell r="A6314" t="str">
            <v/>
          </cell>
          <cell r="D6314">
            <v>0</v>
          </cell>
        </row>
        <row r="6315">
          <cell r="A6315" t="str">
            <v>36.06.011</v>
          </cell>
          <cell r="B6315" t="str">
            <v>INTERRUPTOR 02 SEÇÃO SIMPLES - INSTALAÇÕES ELÉTRICAS E TELEFÔNICAS / INTERRUPTOR.</v>
          </cell>
          <cell r="C6315" t="str">
            <v>Un</v>
          </cell>
          <cell r="D6315">
            <v>10.199999999999999</v>
          </cell>
          <cell r="E6315">
            <v>8.16</v>
          </cell>
          <cell r="F6315" t="str">
            <v>SEE</v>
          </cell>
        </row>
        <row r="6316">
          <cell r="A6316" t="str">
            <v/>
          </cell>
          <cell r="D6316">
            <v>0</v>
          </cell>
        </row>
        <row r="6317">
          <cell r="A6317" t="str">
            <v>36.06.012</v>
          </cell>
          <cell r="B6317" t="str">
            <v>TOMADA PARA TELEFONE, COM CAIXA PVC, EMBUTIDA - INSTALAÇÕES ELÉTRICAS E TELEFÔNICAS / TOMADAS DE TELEFONE DE EMBUTIR.</v>
          </cell>
          <cell r="C6317" t="str">
            <v>Un</v>
          </cell>
          <cell r="D6317">
            <v>15.600000000000001</v>
          </cell>
          <cell r="E6317">
            <v>12.48</v>
          </cell>
          <cell r="F6317" t="str">
            <v>SEE</v>
          </cell>
        </row>
        <row r="6318">
          <cell r="A6318" t="str">
            <v/>
          </cell>
          <cell r="D6318">
            <v>0</v>
          </cell>
        </row>
        <row r="6319">
          <cell r="A6319" t="str">
            <v>36.06.013</v>
          </cell>
          <cell r="B6319" t="str">
            <v>TOMADA DE EMBUTIR PARA USO GERAL, 2P + T - INSTALAÇÕES ELÉTRICAS E TELEFÔNICAS / TOMADAS ELÉTRICA DE EMBUTIR.</v>
          </cell>
          <cell r="C6319" t="str">
            <v>Un</v>
          </cell>
          <cell r="D6319">
            <v>14.487500000000001</v>
          </cell>
          <cell r="E6319">
            <v>11.59</v>
          </cell>
          <cell r="F6319" t="str">
            <v>SEE</v>
          </cell>
        </row>
        <row r="6320">
          <cell r="A6320" t="str">
            <v/>
          </cell>
          <cell r="D6320">
            <v>0</v>
          </cell>
        </row>
        <row r="6321">
          <cell r="A6321" t="str">
            <v>36.06.014</v>
          </cell>
          <cell r="B6321" t="str">
            <v>TOMADA DE EMBUTIR PARA USO GERAL, 2P + T, DUPLA - INSTALAÇÕES ELÉTRICAS E TELEFÔNICAS / TOMADAS ELÉTRICA DE EMBUTIR.</v>
          </cell>
          <cell r="C6321" t="str">
            <v>Un</v>
          </cell>
          <cell r="D6321">
            <v>19.162500000000001</v>
          </cell>
          <cell r="E6321">
            <v>15.33</v>
          </cell>
          <cell r="F6321" t="str">
            <v>SEE</v>
          </cell>
        </row>
        <row r="6322">
          <cell r="A6322" t="str">
            <v/>
          </cell>
          <cell r="D6322">
            <v>0</v>
          </cell>
        </row>
        <row r="6323">
          <cell r="A6323" t="str">
            <v>36.06.015</v>
          </cell>
          <cell r="B6323" t="str">
            <v>FORNECIMENTO E ASSENTAMENTO DE CAIXA PVC 4" x 2" COM TAMPA - INSTALAÇÕES ELÉTRICAS E TELEFÔNICAS / CAIXA DE EMBUTIR DE PVC.</v>
          </cell>
          <cell r="C6323" t="str">
            <v>Un</v>
          </cell>
          <cell r="D6323">
            <v>4.3874999999999993</v>
          </cell>
          <cell r="E6323">
            <v>3.51</v>
          </cell>
          <cell r="F6323" t="str">
            <v>SEE</v>
          </cell>
        </row>
        <row r="6324">
          <cell r="A6324" t="str">
            <v/>
          </cell>
          <cell r="D6324">
            <v>0</v>
          </cell>
        </row>
        <row r="6325">
          <cell r="A6325" t="str">
            <v>36.06.016</v>
          </cell>
          <cell r="B6325" t="str">
            <v>FORNECIMENTO E ASSENTAMENTO DE CAIXA PVC 4" x 4" - INSTALAÇÕES ELÉTRICAS E TELEFÔNICAS / CAIXA DE EMBUTIR DE PVC.</v>
          </cell>
          <cell r="C6325" t="str">
            <v>Un</v>
          </cell>
          <cell r="D6325">
            <v>5.8875000000000002</v>
          </cell>
          <cell r="E6325">
            <v>4.71</v>
          </cell>
          <cell r="F6325" t="str">
            <v>SEE</v>
          </cell>
        </row>
        <row r="6326">
          <cell r="A6326" t="str">
            <v/>
          </cell>
          <cell r="D6326">
            <v>0</v>
          </cell>
        </row>
        <row r="6327">
          <cell r="A6327" t="str">
            <v>36.06.017</v>
          </cell>
          <cell r="B6327" t="str">
            <v>FORNECIMENTO E ASSENTAMENTO DE CAIXA  OCTOGONAL DE PVC 4" x 4" - INSTALAÇÕES ELÉTRICAS E TELEFÔNICAS / CAIXA DE EMBUTIR DE PVC.</v>
          </cell>
          <cell r="C6327" t="str">
            <v>Un</v>
          </cell>
          <cell r="D6327">
            <v>5.0375000000000005</v>
          </cell>
          <cell r="E6327">
            <v>4.03</v>
          </cell>
          <cell r="F6327" t="str">
            <v>SEE</v>
          </cell>
        </row>
        <row r="6328">
          <cell r="A6328" t="str">
            <v/>
          </cell>
          <cell r="D6328">
            <v>0</v>
          </cell>
        </row>
        <row r="6329">
          <cell r="A6329" t="str">
            <v>36.06.018</v>
          </cell>
          <cell r="B6329" t="str">
            <v>QUADRO DE DISTRIBUIÇÃO DE EMBUTIR, COM BARRAMENTO, EM CHAPA DE AÇO, PARA ATÉ 12 DIJUNTORES PADRÃO EUROPEU (LINHA BRANCA), EXCLUSIVE DISJUNTORES - INSTALAÇÕES ELÉTRICAS E TELEFÔNICAS / QLD.</v>
          </cell>
          <cell r="C6329" t="str">
            <v>Un</v>
          </cell>
          <cell r="D6329">
            <v>176.47500000000002</v>
          </cell>
          <cell r="E6329">
            <v>141.18</v>
          </cell>
          <cell r="F6329" t="str">
            <v>SEE</v>
          </cell>
        </row>
        <row r="6330">
          <cell r="A6330" t="str">
            <v/>
          </cell>
          <cell r="D6330">
            <v>0</v>
          </cell>
        </row>
        <row r="6331">
          <cell r="A6331" t="str">
            <v>36.06.019</v>
          </cell>
          <cell r="B6331" t="str">
            <v xml:space="preserve"> DISJUNTOR TRIPOLAR 70 A - INSTALAÇÕES ELÉTRICAS E TELEFÔNICAS / QDL.</v>
          </cell>
          <cell r="C6331" t="str">
            <v>Un</v>
          </cell>
          <cell r="D6331">
            <v>89.3</v>
          </cell>
          <cell r="E6331">
            <v>71.44</v>
          </cell>
          <cell r="F6331" t="str">
            <v>SEE</v>
          </cell>
        </row>
        <row r="6332">
          <cell r="A6332" t="str">
            <v/>
          </cell>
          <cell r="D6332">
            <v>0</v>
          </cell>
        </row>
        <row r="6333">
          <cell r="A6333" t="str">
            <v>36.06.020</v>
          </cell>
          <cell r="B6333" t="str">
            <v>DISJUNTOR MONOPOLAR 15 A - INSTALAÇÕES ELÉTRICAS E TELEFÔNICAS / QDL.</v>
          </cell>
          <cell r="C6333" t="str">
            <v>Un</v>
          </cell>
          <cell r="D6333">
            <v>11.799999999999999</v>
          </cell>
          <cell r="E6333">
            <v>9.44</v>
          </cell>
          <cell r="F6333" t="str">
            <v>SEE</v>
          </cell>
        </row>
        <row r="6334">
          <cell r="A6334" t="str">
            <v/>
          </cell>
          <cell r="D6334">
            <v>0</v>
          </cell>
        </row>
        <row r="6335">
          <cell r="A6335" t="str">
            <v>36.06.021</v>
          </cell>
          <cell r="B6335" t="str">
            <v>DISJUNTOR MONOPOLAR 20 A - INSTALAÇÕES ELÉTRICAS E TELEFÔNICAS / QDL.</v>
          </cell>
          <cell r="C6335" t="str">
            <v>Un</v>
          </cell>
          <cell r="D6335">
            <v>11.799999999999999</v>
          </cell>
          <cell r="E6335">
            <v>9.44</v>
          </cell>
          <cell r="F6335" t="str">
            <v>SEE</v>
          </cell>
        </row>
        <row r="6336">
          <cell r="A6336" t="str">
            <v/>
          </cell>
          <cell r="D6336">
            <v>0</v>
          </cell>
        </row>
        <row r="6337">
          <cell r="A6337" t="str">
            <v>36.06.022</v>
          </cell>
          <cell r="B6337" t="str">
            <v>DISJUNTOR TRIPOLAR 30 A - INSTALAÇÕES ELÉTRICAS E TELEFÔNICAS / QDL.</v>
          </cell>
          <cell r="C6337" t="str">
            <v>Un</v>
          </cell>
          <cell r="D6337">
            <v>74.125</v>
          </cell>
          <cell r="E6337">
            <v>59.3</v>
          </cell>
          <cell r="F6337" t="str">
            <v>SEE</v>
          </cell>
        </row>
        <row r="6338">
          <cell r="A6338" t="str">
            <v/>
          </cell>
          <cell r="D6338">
            <v>0</v>
          </cell>
        </row>
        <row r="6339">
          <cell r="A6339" t="str">
            <v>36.06.023</v>
          </cell>
          <cell r="B6339" t="str">
            <v>DISJUNTOR TRIPOLAR 50 A - INSTALAÇÕES ELÉTRICAS E TELEFÔNICAS / QDL.</v>
          </cell>
          <cell r="C6339" t="str">
            <v>Un</v>
          </cell>
          <cell r="D6339">
            <v>74.125</v>
          </cell>
          <cell r="E6339">
            <v>59.3</v>
          </cell>
          <cell r="F6339" t="str">
            <v>SEE</v>
          </cell>
        </row>
        <row r="6340">
          <cell r="A6340" t="str">
            <v/>
          </cell>
          <cell r="D6340">
            <v>0</v>
          </cell>
        </row>
        <row r="6341">
          <cell r="A6341" t="str">
            <v>36.06.024</v>
          </cell>
          <cell r="B6341" t="str">
            <v>DISJUNTOR MONOPOLAR 25 A - INSTALAÇÕES ELÉTRICAS E TELEFÔNICAS / QDL.</v>
          </cell>
          <cell r="C6341" t="str">
            <v>Un</v>
          </cell>
          <cell r="D6341">
            <v>11.799999999999999</v>
          </cell>
          <cell r="E6341">
            <v>9.44</v>
          </cell>
          <cell r="F6341" t="str">
            <v>SEE</v>
          </cell>
        </row>
        <row r="6342">
          <cell r="A6342" t="str">
            <v/>
          </cell>
          <cell r="D6342">
            <v>0</v>
          </cell>
        </row>
        <row r="6343">
          <cell r="A6343" t="str">
            <v>36.06.025</v>
          </cell>
          <cell r="B6343" t="str">
            <v>QUADRO DE MEDIÇÃO TRIFÁSICA (ACIMA DE 10 kva) COM CAIXA EM NORIL - INSTALAÇÕES ELÉTRICAS E TELEFÔNICAS / CAIXA DE MEDIÇÃO.</v>
          </cell>
          <cell r="C6343" t="str">
            <v>Un</v>
          </cell>
          <cell r="D6343">
            <v>252.57499999999999</v>
          </cell>
          <cell r="E6343">
            <v>202.06</v>
          </cell>
          <cell r="F6343" t="str">
            <v>SEE</v>
          </cell>
        </row>
        <row r="6344">
          <cell r="A6344" t="str">
            <v/>
          </cell>
          <cell r="D6344">
            <v>0</v>
          </cell>
        </row>
        <row r="6345">
          <cell r="A6345" t="str">
            <v>36.06.026</v>
          </cell>
          <cell r="B6345" t="str">
            <v>CAIXA DE PASSAGEM EM ALVENARIA DE TIJOLOS MACIÇOS ESP. = 0,12 m, DIÂM. INT. = 0,60 x 0,60 x 0,60 m - INSTALAÇÕES ELÉTRICAS E TELEFÔNICAS / CAIXA DE DISTRIBUIÇÃO GERAL DE TELEFONE.</v>
          </cell>
          <cell r="C6345" t="str">
            <v>Un</v>
          </cell>
          <cell r="D6345">
            <v>201.5</v>
          </cell>
          <cell r="E6345">
            <v>161.19999999999999</v>
          </cell>
          <cell r="F6345" t="str">
            <v>SEE</v>
          </cell>
        </row>
        <row r="6346">
          <cell r="A6346" t="str">
            <v/>
          </cell>
          <cell r="D6346">
            <v>0</v>
          </cell>
        </row>
        <row r="6347">
          <cell r="A6347" t="str">
            <v>36.06.027</v>
          </cell>
          <cell r="B6347" t="str">
            <v>DISTRIBUIDOR GERAL PADRÃO TELEBRÁS DIMENSÕES 0,20 x 0,20 x 0,12 m - INSTALAÇÕES ELÉTRICAS E TELEFÔNICAS / CAIXA DE DISTRIBUIÇÃO GERAL DE TELEFONE.</v>
          </cell>
          <cell r="C6347" t="str">
            <v>Un</v>
          </cell>
          <cell r="D6347">
            <v>51.65</v>
          </cell>
          <cell r="E6347">
            <v>41.32</v>
          </cell>
          <cell r="F6347" t="str">
            <v>SEE</v>
          </cell>
        </row>
        <row r="6348">
          <cell r="A6348" t="str">
            <v/>
          </cell>
          <cell r="D6348">
            <v>0</v>
          </cell>
        </row>
        <row r="6349">
          <cell r="A6349" t="str">
            <v>36.06.028</v>
          </cell>
          <cell r="B6349" t="str">
            <v>LUMINÁRIA FLUORESCENTE DE EMBUTIR ABERTA 2 x 40 w, MARCA PELOTAS REF. 8157 OU SIMILAR, COMPLETA - INSTALAÇÕES ELÉTRICAS E TELEFÔNICAS / LUMINÁRIAS.</v>
          </cell>
          <cell r="C6349" t="str">
            <v>Un</v>
          </cell>
          <cell r="D6349">
            <v>137.30000000000001</v>
          </cell>
          <cell r="E6349">
            <v>109.84</v>
          </cell>
          <cell r="F6349" t="str">
            <v>SEE</v>
          </cell>
        </row>
        <row r="6350">
          <cell r="A6350" t="str">
            <v/>
          </cell>
          <cell r="D6350">
            <v>0</v>
          </cell>
        </row>
        <row r="6351">
          <cell r="A6351" t="str">
            <v>36.06.029</v>
          </cell>
          <cell r="B6351" t="str">
            <v>PÁRA-RAIO TIPO GAIOLA DE FARANDAY, CONFORME PROJETO - INSTALAÇÕES ELÉTRICAS E TELEFÔNICAS / SISTEMA DE PROTEÇÃO CONTRA DESCARGA ATMOSFÉRICAS.</v>
          </cell>
          <cell r="C6351" t="str">
            <v>Un</v>
          </cell>
          <cell r="D6351">
            <v>11793.55</v>
          </cell>
          <cell r="E6351">
            <v>9434.84</v>
          </cell>
          <cell r="F6351" t="str">
            <v>SEE</v>
          </cell>
        </row>
        <row r="6352">
          <cell r="A6352" t="str">
            <v/>
          </cell>
          <cell r="D6352">
            <v>0</v>
          </cell>
        </row>
        <row r="6353">
          <cell r="A6353" t="str">
            <v>36.07.001</v>
          </cell>
          <cell r="B6353" t="str">
            <v xml:space="preserve"> ALVENARIA DE BLOCO CERÂMICO (9 x 19 x 25 cm), E = 0,09 m, COM ARGAMASSA TRAÇO - 1:2:8 (CIMENTO / CAL / AREIA) - PAREDES E PAINÉIS / ALVENARIA.</v>
          </cell>
          <cell r="C6353" t="str">
            <v>m2</v>
          </cell>
          <cell r="D6353">
            <v>22.337500000000002</v>
          </cell>
          <cell r="E6353">
            <v>17.87</v>
          </cell>
          <cell r="F6353" t="str">
            <v>SEE</v>
          </cell>
        </row>
        <row r="6354">
          <cell r="A6354" t="str">
            <v/>
          </cell>
          <cell r="D6354">
            <v>0</v>
          </cell>
        </row>
        <row r="6355">
          <cell r="A6355" t="str">
            <v>36.07.002</v>
          </cell>
          <cell r="B6355" t="str">
            <v xml:space="preserve"> VERGAS E CONTRA-VERGAS EM CONCRETO ARMADO FCK = 15 MPa, SEÇÃO 9 x 12 cm - PAREDES E PAINÉIS / ALVENARIA.</v>
          </cell>
          <cell r="C6355" t="str">
            <v>m</v>
          </cell>
          <cell r="D6355">
            <v>12.649999999999999</v>
          </cell>
          <cell r="E6355">
            <v>10.119999999999999</v>
          </cell>
          <cell r="F6355" t="str">
            <v>SEE</v>
          </cell>
        </row>
        <row r="6356">
          <cell r="A6356" t="str">
            <v/>
          </cell>
          <cell r="D6356">
            <v>0</v>
          </cell>
        </row>
        <row r="6357">
          <cell r="A6357" t="str">
            <v>36.07.003</v>
          </cell>
          <cell r="B6357" t="str">
            <v xml:space="preserve"> ALVENARIA DE BLOCO CERÂMICO 21 FUROS, SINGELA, APARENTE, COM ARGAMASSA TRAÇO - 1:2:8 (CIMENTO / CAL / AREIA) - PAREDES E PAINÉIS / ALVENARIA.</v>
          </cell>
          <cell r="C6357" t="str">
            <v>m2</v>
          </cell>
          <cell r="D6357">
            <v>63.0625</v>
          </cell>
          <cell r="E6357">
            <v>50.45</v>
          </cell>
          <cell r="F6357" t="str">
            <v>SEE</v>
          </cell>
        </row>
        <row r="6358">
          <cell r="A6358" t="str">
            <v/>
          </cell>
          <cell r="D6358">
            <v>0</v>
          </cell>
        </row>
        <row r="6359">
          <cell r="A6359" t="str">
            <v>36.07.004</v>
          </cell>
          <cell r="B6359" t="str">
            <v xml:space="preserve"> APERTO DE ALVENARIA EM TIJOLO CERÂMICO MACIÇO, ESP = 0,10 m, COM ARGAMASSA TRAÇO - 1:2:8 (CIMENTO/ CAL /  AREIA), À REVESTIR - PAREDES E PAINÉIS / ALVENARIA.</v>
          </cell>
          <cell r="C6359" t="str">
            <v>m</v>
          </cell>
          <cell r="D6359">
            <v>0.53749999999999998</v>
          </cell>
          <cell r="E6359">
            <v>0.43</v>
          </cell>
          <cell r="F6359" t="str">
            <v>SEE</v>
          </cell>
        </row>
        <row r="6360">
          <cell r="A6360" t="str">
            <v/>
          </cell>
          <cell r="D6360">
            <v>0</v>
          </cell>
        </row>
        <row r="6361">
          <cell r="A6361" t="str">
            <v>36.07.005</v>
          </cell>
          <cell r="B6361" t="str">
            <v>DIVISÓRIA EM GRANITO CINZA ANDORINHA POLIDO, E = 3 cm, INCLUSIVE MONTAGEM COM FERRAGENS - PAREDES E PAINÉIS / DIVISÓRIA.</v>
          </cell>
          <cell r="C6361" t="str">
            <v>m2</v>
          </cell>
          <cell r="D6361">
            <v>360.13750000000005</v>
          </cell>
          <cell r="E6361">
            <v>288.11</v>
          </cell>
          <cell r="F6361" t="str">
            <v>SEE</v>
          </cell>
        </row>
        <row r="6362">
          <cell r="A6362" t="str">
            <v/>
          </cell>
          <cell r="D6362">
            <v>0</v>
          </cell>
        </row>
        <row r="6363">
          <cell r="A6363" t="str">
            <v>36.08.001</v>
          </cell>
          <cell r="B6363" t="str">
            <v>PORTA EM MADEIRA DE LEI COMPLETA (C/ ALIZAR E BATENTES), LISA, SEMI-ÔCA, 0,70 x 2,10 (PM-01) - ESQUADRIAS / MADEIRA.</v>
          </cell>
          <cell r="C6363" t="str">
            <v>Un</v>
          </cell>
          <cell r="D6363">
            <v>250.3125</v>
          </cell>
          <cell r="E6363">
            <v>200.25</v>
          </cell>
          <cell r="F6363" t="str">
            <v>SEE</v>
          </cell>
        </row>
        <row r="6364">
          <cell r="A6364" t="str">
            <v/>
          </cell>
          <cell r="D6364">
            <v>0</v>
          </cell>
        </row>
        <row r="6365">
          <cell r="A6365" t="str">
            <v>36.08.002</v>
          </cell>
          <cell r="B6365" t="str">
            <v>PORTA EM MADEIRA DE LEI COMPLETA (C/ ALIZAR E BATENTES), LISA, SEMI-ÔCA, 0,80 x 2,10 (PM-02) - ESQUADRIAS / MADEIRA.</v>
          </cell>
          <cell r="C6365" t="str">
            <v>Un</v>
          </cell>
          <cell r="D6365">
            <v>264.16250000000002</v>
          </cell>
          <cell r="E6365">
            <v>211.33</v>
          </cell>
          <cell r="F6365" t="str">
            <v>SEE</v>
          </cell>
        </row>
        <row r="6366">
          <cell r="A6366" t="str">
            <v/>
          </cell>
          <cell r="D6366">
            <v>0</v>
          </cell>
        </row>
        <row r="6367">
          <cell r="A6367" t="str">
            <v>36.08.003</v>
          </cell>
          <cell r="B6367" t="str">
            <v>PORTA EM MADEIRA DE LEI COMPLETA (C/ ALIZAR E BATENTES), LISA, SEMI-ÔCA, 0,90 x 2,10 (PM-03) - ESQUADRIAS / MADEIRA.</v>
          </cell>
          <cell r="C6367" t="str">
            <v>Un</v>
          </cell>
          <cell r="D6367">
            <v>279.34999999999997</v>
          </cell>
          <cell r="E6367">
            <v>223.48</v>
          </cell>
          <cell r="F6367" t="str">
            <v>SEE</v>
          </cell>
        </row>
        <row r="6368">
          <cell r="A6368" t="str">
            <v/>
          </cell>
          <cell r="D6368">
            <v>0</v>
          </cell>
        </row>
        <row r="6369">
          <cell r="A6369" t="str">
            <v>36.08.004</v>
          </cell>
          <cell r="B6369" t="str">
            <v>PORTA DE MADEIRA COMPENSADA, 0,60 x 1,60 m, E = 20 mm, COM REVESTIMENTO MELAMÍNICO, TARJETA EM AÇO INOX, TIPO LIVRE/OCUPADO, MARCA STANLEY OU SIMILAR, INCLUSIVE FERRAGENS - ESQUADRIAS / MADEIRA.</v>
          </cell>
          <cell r="C6369" t="str">
            <v>Un</v>
          </cell>
          <cell r="D6369">
            <v>238.83749999999998</v>
          </cell>
          <cell r="E6369">
            <v>191.07</v>
          </cell>
          <cell r="F6369" t="str">
            <v>SEE</v>
          </cell>
        </row>
        <row r="6370">
          <cell r="A6370" t="str">
            <v/>
          </cell>
          <cell r="D6370">
            <v>0</v>
          </cell>
        </row>
        <row r="6371">
          <cell r="A6371" t="str">
            <v>36.08.005</v>
          </cell>
          <cell r="B6371" t="str">
            <v>PORTA DE MADEIRA COMPENSADA, 0,80 x 1,60 m, E = 20 mm, COM REVESTIMENTO MELAMÍNICO, TARJETA EM AÇO INOX, TIPO LIVRE/OCUPADO, MARCA STANLEY OU SIMILAR, INCLUSIVE FERRAGENS - ESQUADRIAS / MADEIRA.</v>
          </cell>
          <cell r="C6371" t="str">
            <v>Un</v>
          </cell>
          <cell r="D6371">
            <v>266.8125</v>
          </cell>
          <cell r="E6371">
            <v>213.45</v>
          </cell>
          <cell r="F6371" t="str">
            <v>SEE</v>
          </cell>
        </row>
        <row r="6372">
          <cell r="A6372" t="str">
            <v/>
          </cell>
          <cell r="D6372">
            <v>0</v>
          </cell>
        </row>
        <row r="6373">
          <cell r="A6373" t="str">
            <v>36.08.006</v>
          </cell>
          <cell r="B6373" t="str">
            <v>BASCULANTE DE FERRO (DIMENSÕES, DETALHES E NOS AMBIENTES CONFORME O PROJETO - VIDE QUADRO DE ESQUADRIAS)- ESQUADRIAS / METÁLICAS.</v>
          </cell>
          <cell r="C6373" t="str">
            <v>m2</v>
          </cell>
          <cell r="D6373">
            <v>191.27500000000001</v>
          </cell>
          <cell r="E6373">
            <v>153.02000000000001</v>
          </cell>
          <cell r="F6373" t="str">
            <v>SEE</v>
          </cell>
        </row>
        <row r="6374">
          <cell r="A6374" t="str">
            <v/>
          </cell>
          <cell r="D6374">
            <v>0</v>
          </cell>
        </row>
        <row r="6375">
          <cell r="A6375" t="str">
            <v>36.09.001</v>
          </cell>
          <cell r="B6375" t="str">
            <v>TELHADO EM TELHA COLONIAL INCLUINDO MADEIRAMENTO DE LEI, CONFORME PROJETO - COBERTURA / TELHAS E ESTRUTURA EM MADEIRA.</v>
          </cell>
          <cell r="C6375" t="str">
            <v>m2</v>
          </cell>
          <cell r="D6375">
            <v>126.64999999999999</v>
          </cell>
          <cell r="E6375">
            <v>101.32</v>
          </cell>
          <cell r="F6375" t="str">
            <v>SEE</v>
          </cell>
        </row>
        <row r="6376">
          <cell r="A6376" t="str">
            <v/>
          </cell>
          <cell r="D6376">
            <v>0</v>
          </cell>
        </row>
        <row r="6377">
          <cell r="A6377" t="str">
            <v>36.09.002</v>
          </cell>
          <cell r="B6377" t="str">
            <v>CUMEEIRA PARA TELHA CANAL COMUM, INCLUSIVE EMASSAMENTO - COBERTURA / TELHAS E ESTRUTURA EM MADEIRA.</v>
          </cell>
          <cell r="C6377" t="str">
            <v>m</v>
          </cell>
          <cell r="D6377">
            <v>11.825000000000001</v>
          </cell>
          <cell r="E6377">
            <v>9.4600000000000009</v>
          </cell>
          <cell r="F6377" t="str">
            <v>SEE</v>
          </cell>
        </row>
        <row r="6378">
          <cell r="A6378" t="str">
            <v/>
          </cell>
          <cell r="D6378">
            <v>0</v>
          </cell>
        </row>
        <row r="6379">
          <cell r="A6379" t="str">
            <v>36.09.003</v>
          </cell>
          <cell r="B6379" t="str">
            <v>RUFO EM CHAPA DE AÇO, ESP = 0,65 m, LARG. = 30,0 cm - COBERTURA / CHAPAS.</v>
          </cell>
          <cell r="C6379" t="str">
            <v>m</v>
          </cell>
          <cell r="D6379">
            <v>50.274999999999999</v>
          </cell>
          <cell r="E6379">
            <v>40.22</v>
          </cell>
          <cell r="F6379" t="str">
            <v>SEE</v>
          </cell>
        </row>
        <row r="6380">
          <cell r="A6380" t="str">
            <v/>
          </cell>
          <cell r="D6380">
            <v>0</v>
          </cell>
        </row>
        <row r="6381">
          <cell r="A6381" t="str">
            <v>36.10.001</v>
          </cell>
          <cell r="B6381" t="str">
            <v>CHAPISCO EM PAREDE COM ARGAMASSA TRAÇO - 1:3 (CIMENTO / AREIA) - REVESTIMENTO / MASSA.</v>
          </cell>
          <cell r="C6381" t="str">
            <v>m2</v>
          </cell>
          <cell r="D6381">
            <v>4.5625</v>
          </cell>
          <cell r="E6381">
            <v>3.65</v>
          </cell>
          <cell r="F6381" t="str">
            <v>SEE</v>
          </cell>
        </row>
        <row r="6382">
          <cell r="A6382" t="str">
            <v/>
          </cell>
          <cell r="D6382">
            <v>0</v>
          </cell>
        </row>
        <row r="6383">
          <cell r="A6383" t="str">
            <v>36.10.002</v>
          </cell>
          <cell r="B6383" t="str">
            <v xml:space="preserve"> REBOCO INTERNO, DE PAREDE, COM ARGAMASSA TRAÇO - 1:2:9 (CIMENTO / CAL / AREIA), ESPESSURA 1,5 cm - REVESTIMENTO / MASSA.</v>
          </cell>
          <cell r="C6383" t="str">
            <v>m2</v>
          </cell>
          <cell r="D6383">
            <v>12.962499999999999</v>
          </cell>
          <cell r="E6383">
            <v>10.37</v>
          </cell>
          <cell r="F6383" t="str">
            <v>SEE</v>
          </cell>
        </row>
        <row r="6384">
          <cell r="A6384" t="str">
            <v/>
          </cell>
          <cell r="D6384">
            <v>0</v>
          </cell>
        </row>
        <row r="6385">
          <cell r="A6385" t="str">
            <v>36.10.003</v>
          </cell>
          <cell r="B6385" t="str">
            <v xml:space="preserve"> REBOCO EXTERNO, DE PAREDE, COM ARGAMASSA TRAÇO - 1:2:9 (CIMENTO / CAL / AREIA), ESPESSURA 2,5 cm- REVESTIMENTO / MASSA.</v>
          </cell>
          <cell r="C6385" t="str">
            <v>m2</v>
          </cell>
          <cell r="D6385">
            <v>15.600000000000001</v>
          </cell>
          <cell r="E6385">
            <v>12.48</v>
          </cell>
          <cell r="F6385" t="str">
            <v>SEE</v>
          </cell>
        </row>
        <row r="6386">
          <cell r="A6386" t="str">
            <v/>
          </cell>
          <cell r="D6386">
            <v>0</v>
          </cell>
        </row>
        <row r="6387">
          <cell r="A6387" t="str">
            <v>36.10.004</v>
          </cell>
          <cell r="B6387" t="str">
            <v>REBOCO INTERNO, DE TETO, COM ARGAMASSA TRAÇO - 1:2:9 (CIMENTO / CAL / AREIA), ESPESSURA 1,5 cm - REVESTIMENTO / MASSA.</v>
          </cell>
          <cell r="C6387" t="str">
            <v>m2</v>
          </cell>
          <cell r="D6387">
            <v>14.625</v>
          </cell>
          <cell r="E6387">
            <v>11.7</v>
          </cell>
          <cell r="F6387" t="str">
            <v>SEE</v>
          </cell>
        </row>
        <row r="6388">
          <cell r="A6388" t="str">
            <v/>
          </cell>
          <cell r="D6388">
            <v>0</v>
          </cell>
        </row>
        <row r="6389">
          <cell r="A6389" t="str">
            <v>36.10.005</v>
          </cell>
          <cell r="B6389" t="str">
            <v>REVESTIMENTO CERÂMICO PARA PAREDE, MARCA ELIANE LINHA ARQUITETURAL  NEVE OU SIMILAR, PEI - 3, DIMENSÕES 10 x 10 cm, APLICADO COM ARGAMASSA INDUSTRIALIZADA AC-I, REJUNTADO, EXCLUSIVE EMBOÇO - REVESTIMENTO / ACABAMENTO.</v>
          </cell>
          <cell r="C6389" t="str">
            <v>m2</v>
          </cell>
          <cell r="D6389">
            <v>37.9375</v>
          </cell>
          <cell r="E6389">
            <v>30.35</v>
          </cell>
          <cell r="F6389" t="str">
            <v>SEE</v>
          </cell>
        </row>
        <row r="6390">
          <cell r="A6390" t="str">
            <v/>
          </cell>
          <cell r="D6390">
            <v>0</v>
          </cell>
        </row>
        <row r="6391">
          <cell r="A6391" t="str">
            <v>36.11.001</v>
          </cell>
          <cell r="B6391" t="str">
            <v>LASTRO DE CONCRETO SIMPLES REGULARIZADO PARA PISO, INCLUSIVE IMPERMEABILIZAÇÃO - PAVIMENTAÇÃO / CAMADA IMPERMEABILIZADORA.</v>
          </cell>
          <cell r="C6391" t="str">
            <v>m3</v>
          </cell>
          <cell r="D6391">
            <v>586.5</v>
          </cell>
          <cell r="E6391">
            <v>469.2</v>
          </cell>
          <cell r="F6391" t="str">
            <v>SEE</v>
          </cell>
        </row>
        <row r="6392">
          <cell r="A6392" t="str">
            <v/>
          </cell>
          <cell r="D6392">
            <v>0</v>
          </cell>
        </row>
        <row r="6393">
          <cell r="A6393" t="str">
            <v>36.11.002</v>
          </cell>
          <cell r="B6393" t="str">
            <v>REVESTIMENTO CERÂMICO PARA PISO, MARCA CECRISA LINHA HERCULES GR E AL OU SIMILARES, DIMENSÕES 40 x 40 cm, PEI-4, APLICADO COM ARGAMASSA INDUSTRIALIZADA AC-I, REJUNTADO. EXCLUSIVE REGULARIZAÇÃO DA BASE - PAVIMENTAÇÃO / ACABAMENTO.</v>
          </cell>
          <cell r="C6393" t="str">
            <v>m2</v>
          </cell>
          <cell r="D6393">
            <v>51.8</v>
          </cell>
          <cell r="E6393">
            <v>41.44</v>
          </cell>
          <cell r="F6393" t="str">
            <v>SEE</v>
          </cell>
        </row>
        <row r="6394">
          <cell r="A6394" t="str">
            <v/>
          </cell>
          <cell r="D6394">
            <v>0</v>
          </cell>
        </row>
        <row r="6395">
          <cell r="A6395" t="str">
            <v>36.11.003</v>
          </cell>
          <cell r="B6395" t="str">
            <v>PISO EM CONCRETO SIMPLES DESEMPOLADO, FCK = 15 MPa, E = 7 cm - PAVIMENTAÇÃO / CALÇADA EM CONCRETO E CIMENTADO.</v>
          </cell>
          <cell r="C6395" t="str">
            <v>m2</v>
          </cell>
          <cell r="D6395">
            <v>30.824999999999999</v>
          </cell>
          <cell r="E6395">
            <v>24.66</v>
          </cell>
          <cell r="F6395" t="str">
            <v>SEE</v>
          </cell>
        </row>
        <row r="6396">
          <cell r="A6396" t="str">
            <v/>
          </cell>
          <cell r="D6396">
            <v>0</v>
          </cell>
        </row>
        <row r="6397">
          <cell r="A6397" t="str">
            <v>36.12.001</v>
          </cell>
          <cell r="B6397" t="str">
            <v>SOLEIRA EM GRANITO CINZA ANDORINHA, L = 15 cm, E = 2 CM, INCLUSIVE IMPERMEABILIZAÇÃO - SOLEIRAS E RODAPÉS.</v>
          </cell>
          <cell r="C6397" t="str">
            <v>m</v>
          </cell>
          <cell r="D6397">
            <v>40.737500000000004</v>
          </cell>
          <cell r="E6397">
            <v>32.590000000000003</v>
          </cell>
          <cell r="F6397" t="str">
            <v>SEE</v>
          </cell>
        </row>
        <row r="6398">
          <cell r="A6398" t="str">
            <v/>
          </cell>
          <cell r="D6398">
            <v>0</v>
          </cell>
        </row>
        <row r="6399">
          <cell r="A6399" t="str">
            <v>36.12.002</v>
          </cell>
          <cell r="B6399" t="str">
            <v>RODAPÉ CERÂMICO, MARCA CECRISA LINHA RP HERCULES GR E AL OU SIMILARES, DIMENSÕES 8,5 x 40 cm, APLICADO COM ARGAMASSA INDUSTRIALIZADA AC-I, REJUNTADO - SOLEIRAS E RODAPÉS.</v>
          </cell>
          <cell r="C6399" t="str">
            <v>m</v>
          </cell>
          <cell r="D6399">
            <v>33.262500000000003</v>
          </cell>
          <cell r="E6399">
            <v>26.61</v>
          </cell>
          <cell r="F6399" t="str">
            <v>SEE</v>
          </cell>
        </row>
        <row r="6400">
          <cell r="A6400" t="str">
            <v/>
          </cell>
          <cell r="D6400">
            <v>0</v>
          </cell>
        </row>
        <row r="6401">
          <cell r="A6401" t="str">
            <v>36.13.001</v>
          </cell>
          <cell r="B6401" t="str">
            <v>PINTURA PARA EXTERIORES, SOBRE PAREDES, COM LIXAMENTO, APLICAÇÃO DE 01 DEMÃO DE SELADOR ACRÍLICO, 02 DEMÃOS DE MASSA ACRÍLICA E 02 DEMÃOS DE TINTA ACRÍLICA - PINTURAS /  ACRÍLICA.</v>
          </cell>
          <cell r="C6401" t="str">
            <v>m2</v>
          </cell>
          <cell r="D6401">
            <v>20.037500000000001</v>
          </cell>
          <cell r="E6401">
            <v>16.03</v>
          </cell>
          <cell r="F6401" t="str">
            <v>SEE</v>
          </cell>
        </row>
        <row r="6402">
          <cell r="A6402" t="str">
            <v/>
          </cell>
          <cell r="D6402">
            <v>0</v>
          </cell>
        </row>
        <row r="6403">
          <cell r="A6403" t="str">
            <v>36.13.002</v>
          </cell>
          <cell r="B6403" t="str">
            <v>PINTURA PARA INTERIORES, SOBRE PAREDES, COM LIXAMENTO, APLICAÇÃO DE 01 DEMÃO DE SELADOR ACRÍLICO, 02 DEMÃOS DE MASSA ACRÍLICA E 02 DEMÃOS DE TINTA ACRÍLICA - PINTURAS /  ACRÍLICA.</v>
          </cell>
          <cell r="C6403" t="str">
            <v>m2</v>
          </cell>
          <cell r="D6403">
            <v>18.337499999999999</v>
          </cell>
          <cell r="E6403">
            <v>14.67</v>
          </cell>
          <cell r="F6403" t="str">
            <v>SEE</v>
          </cell>
        </row>
        <row r="6404">
          <cell r="A6404" t="str">
            <v/>
          </cell>
          <cell r="D6404">
            <v>0</v>
          </cell>
        </row>
        <row r="6405">
          <cell r="A6405" t="str">
            <v>36.13.003</v>
          </cell>
          <cell r="B6405" t="str">
            <v>PINTURA PARA INTERIORES, SOBRE TETO, COM LIXAMENTO, APLICAÇÃO DE 01 DEMÃO DE SELADOR ACRÍLICO, 02 DEMÃOS DE MASSA ACRÍLICA E 02 DEMÃOS DE TINTA ACRÍLICA - PINTURAS /  ACRÍLICA.</v>
          </cell>
          <cell r="C6405" t="str">
            <v>m2</v>
          </cell>
          <cell r="D6405">
            <v>18.337499999999999</v>
          </cell>
          <cell r="E6405">
            <v>14.67</v>
          </cell>
          <cell r="F6405" t="str">
            <v>SEE</v>
          </cell>
        </row>
        <row r="6406">
          <cell r="A6406" t="str">
            <v/>
          </cell>
          <cell r="D6406">
            <v>0</v>
          </cell>
        </row>
        <row r="6407">
          <cell r="A6407" t="str">
            <v>36.13.004</v>
          </cell>
          <cell r="B6407" t="str">
            <v xml:space="preserve"> PINTURA DE ACABAMENTO, SOBRE MADEIRA, COM LIXAMENTO, APLICAÇÃO DE 02 DEMÃOS DE ESMALTE, INCLUSIVE EMASSAMENTO - PINTURAS / ESMALTE.</v>
          </cell>
          <cell r="C6407" t="str">
            <v>m2</v>
          </cell>
          <cell r="D6407">
            <v>23.799999999999997</v>
          </cell>
          <cell r="E6407">
            <v>19.04</v>
          </cell>
          <cell r="F6407" t="str">
            <v>SEE</v>
          </cell>
        </row>
        <row r="6408">
          <cell r="A6408" t="str">
            <v/>
          </cell>
          <cell r="D6408">
            <v>0</v>
          </cell>
        </row>
        <row r="6409">
          <cell r="A6409" t="str">
            <v>36.13.005</v>
          </cell>
          <cell r="B6409" t="str">
            <v>PINTURA DE ACABAMENTO, SOBRE ESTRUTURA DE MADEIRA, COM LIXAMENTO, APLICAÇÃO DE 01 DEMÃO DE ESMALTE SINTÉTICO, INCLUSIVE EMASSAMENTO - PINTURAS / ESMALTE.</v>
          </cell>
          <cell r="C6409" t="str">
            <v>m2</v>
          </cell>
          <cell r="D6409">
            <v>19.8125</v>
          </cell>
          <cell r="E6409">
            <v>15.85</v>
          </cell>
          <cell r="F6409" t="str">
            <v>SEE</v>
          </cell>
        </row>
        <row r="6410">
          <cell r="A6410" t="str">
            <v/>
          </cell>
          <cell r="D6410">
            <v>0</v>
          </cell>
        </row>
        <row r="6411">
          <cell r="A6411" t="str">
            <v>36.13.006</v>
          </cell>
          <cell r="B6411" t="str">
            <v>PINTURA SOBRE SUPERFÍCIES METÁLICAS, COM LIXAMENTO, APLICAÇÃO DE TINTA À BASE DE ZARCÃO E 02 DEMÃOS DE TINTA ESMALTE - PINTURAS/ ESMALTE.</v>
          </cell>
          <cell r="C6411" t="str">
            <v>m2</v>
          </cell>
          <cell r="D6411">
            <v>17.287500000000001</v>
          </cell>
          <cell r="E6411">
            <v>13.83</v>
          </cell>
          <cell r="F6411" t="str">
            <v>SEE</v>
          </cell>
        </row>
        <row r="6412">
          <cell r="A6412" t="str">
            <v/>
          </cell>
          <cell r="D6412">
            <v>0</v>
          </cell>
        </row>
        <row r="6413">
          <cell r="A6413" t="str">
            <v>36.14.001</v>
          </cell>
          <cell r="B6413" t="str">
            <v>FECHADURA, MARCA LA FONTE LINHA RESIDENCE cj 2176, MAÇANETA/ESPELHO, ACABAMNETO CROMADO BRILHANTE, (OU SIMILARES) - FERRAGENS PARA ESQUADRIAS DE MADEIRA.</v>
          </cell>
          <cell r="C6413" t="str">
            <v>Un</v>
          </cell>
          <cell r="D6413">
            <v>103.05</v>
          </cell>
          <cell r="E6413">
            <v>82.44</v>
          </cell>
          <cell r="F6413" t="str">
            <v>SEE</v>
          </cell>
        </row>
        <row r="6414">
          <cell r="A6414" t="str">
            <v/>
          </cell>
          <cell r="D6414">
            <v>0</v>
          </cell>
        </row>
        <row r="6415">
          <cell r="A6415" t="str">
            <v>36.14.002</v>
          </cell>
          <cell r="B6415" t="str">
            <v>DOBRADIÇA DE LATÃO OU AÇO, MARCA LA FONTE REF. 85 OU SIMILAR, ACABAMENTO CROMADO BRILHANTE, TIPO MÉDIA, 3 x 2 1/2" COM ANÉIS, COM PARAFUSOS - FERRAGENS PARA ESQUADRIAS DE MADEIRA.</v>
          </cell>
          <cell r="C6415" t="str">
            <v>Un</v>
          </cell>
          <cell r="D6415">
            <v>23.875</v>
          </cell>
          <cell r="E6415">
            <v>19.100000000000001</v>
          </cell>
          <cell r="F6415" t="str">
            <v>SEE</v>
          </cell>
        </row>
        <row r="6416">
          <cell r="A6416" t="str">
            <v/>
          </cell>
          <cell r="D6416">
            <v>0</v>
          </cell>
        </row>
        <row r="6417">
          <cell r="A6417" t="str">
            <v>36.15.001</v>
          </cell>
          <cell r="B6417" t="str">
            <v>BANCO DE CONCRETO EM ALVENARIA DE TIJOLOS, ASSENTO EM CONCRETO ARMADO, SEM ENCOSTO, PINTADO COM TINTA ACRÍLICA, 2 DEMÃOS (DIMENSÕES, DETALHES E NOS AMBIENTES CONFORME PROJETO) - ELEMENTOS DECOATIVOS E OUTROS / CONCRETO.</v>
          </cell>
          <cell r="C6417" t="str">
            <v>m2</v>
          </cell>
          <cell r="D6417">
            <v>443.0625</v>
          </cell>
          <cell r="E6417">
            <v>354.45</v>
          </cell>
          <cell r="F6417" t="str">
            <v>SEE</v>
          </cell>
        </row>
        <row r="6418">
          <cell r="A6418" t="str">
            <v/>
          </cell>
          <cell r="D6418">
            <v>0</v>
          </cell>
        </row>
        <row r="6419">
          <cell r="A6419" t="str">
            <v>36.15.002</v>
          </cell>
          <cell r="B6419" t="str">
            <v>BANCADA EM GRANITO CINZA ANDORINHA, DIM. 2,85 x 0,60, INCLUSIVE TESTEIRA E RODOPIA 8 cm, ASSENTADA ( CONFORME PROJETO - VIDE DETALHES DE SANITÁRIOS ALUNOS) - ELEMENTOS DECOATIVOS E OUTROS / GRANITO.</v>
          </cell>
          <cell r="C6419" t="str">
            <v>Un</v>
          </cell>
          <cell r="D6419">
            <v>283.1875</v>
          </cell>
          <cell r="E6419">
            <v>226.55</v>
          </cell>
          <cell r="F6419" t="str">
            <v>SEE</v>
          </cell>
        </row>
        <row r="6420">
          <cell r="A6420" t="str">
            <v/>
          </cell>
          <cell r="D6420">
            <v>0</v>
          </cell>
        </row>
        <row r="6421">
          <cell r="A6421" t="str">
            <v>36.15.003</v>
          </cell>
          <cell r="B6421" t="str">
            <v xml:space="preserve"> BANCADA EM ALVENARIA, COM PORTAS EM MADEIRA COM REVESTIMENTO MELAMÍNICO, TAMPO EM GRANITO CINZA ADORINHA (CONFORME PROJETO - VIDE DETALHES MARCENARIA/COZINHA) - ELEMENTOS DECORATIVOS E OUTROS / MADEIRA.</v>
          </cell>
          <cell r="C6421" t="str">
            <v>Un</v>
          </cell>
          <cell r="D6421">
            <v>1252.3375000000001</v>
          </cell>
          <cell r="E6421">
            <v>1001.87</v>
          </cell>
          <cell r="F6421" t="str">
            <v>SEE</v>
          </cell>
        </row>
        <row r="6422">
          <cell r="A6422" t="str">
            <v/>
          </cell>
          <cell r="D6422">
            <v>0</v>
          </cell>
        </row>
        <row r="6423">
          <cell r="A6423" t="str">
            <v>36.15.004</v>
          </cell>
          <cell r="B642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6423" t="str">
            <v>Un</v>
          </cell>
          <cell r="D6423">
            <v>1142.875</v>
          </cell>
          <cell r="E6423">
            <v>914.3</v>
          </cell>
          <cell r="F6423" t="str">
            <v>SEE</v>
          </cell>
        </row>
        <row r="6424">
          <cell r="A6424" t="str">
            <v/>
          </cell>
          <cell r="D6424">
            <v>0</v>
          </cell>
        </row>
        <row r="6425">
          <cell r="A6425" t="str">
            <v>36.15.005</v>
          </cell>
          <cell r="B6425" t="str">
            <v xml:space="preserve"> BANCADA EM ALVENARIA, COM TAMPO EM MADEIRA REVESTIMENTO MELAMÍNICO, INCLUSIVE SUPORTE COM MÃO-FRANCESA (CONFORME PROJETO - VIDE DETALHES DE MARCENARIA/SALA DE INFORMÁTICA - ELEMENTOS DECORATIVOS E OUTROS / MADEIRA.</v>
          </cell>
          <cell r="C6425" t="str">
            <v>Un</v>
          </cell>
          <cell r="D6425">
            <v>1330.925</v>
          </cell>
          <cell r="E6425">
            <v>1064.74</v>
          </cell>
          <cell r="F6425" t="str">
            <v>SEE</v>
          </cell>
        </row>
        <row r="6426">
          <cell r="A6426" t="str">
            <v/>
          </cell>
          <cell r="D6426">
            <v>0</v>
          </cell>
        </row>
        <row r="6427">
          <cell r="A6427" t="str">
            <v>36.15.006</v>
          </cell>
          <cell r="B6427" t="str">
            <v xml:space="preserve"> QUADRO ESCOLAR EM REVESTIMENTO DE ARGAMASSA, PINTADO COM TINTA ESPECIAL NA COR VERDE, COM MOLDURA E APAGADOR DE GIZ EM MADEIRA, CONFORME PROJETO - ELEMENTOS DECORATIVOS E OUTROS / MADEIRA.</v>
          </cell>
          <cell r="C6427" t="str">
            <v>m2</v>
          </cell>
          <cell r="D6427">
            <v>96.987500000000011</v>
          </cell>
          <cell r="E6427">
            <v>77.59</v>
          </cell>
          <cell r="F6427" t="str">
            <v>SEE</v>
          </cell>
        </row>
        <row r="6428">
          <cell r="A6428" t="str">
            <v/>
          </cell>
          <cell r="D6428">
            <v>0</v>
          </cell>
        </row>
        <row r="6429">
          <cell r="A6429" t="str">
            <v>36.15.007</v>
          </cell>
          <cell r="B6429" t="str">
            <v>QUADRO ESCOLAR EM FÓRMICA BRANCA COM MOLDURA, INSTALADO NA SALA DE INFORMÁTICA - ELEMENTOS DECORATIVOS E OUTROS / MADEIRA.</v>
          </cell>
          <cell r="C6429" t="str">
            <v>m2</v>
          </cell>
          <cell r="D6429">
            <v>136.91249999999999</v>
          </cell>
          <cell r="E6429">
            <v>109.53</v>
          </cell>
          <cell r="F6429" t="str">
            <v>SEE</v>
          </cell>
        </row>
        <row r="6430">
          <cell r="A6430" t="str">
            <v/>
          </cell>
          <cell r="D6430">
            <v>0</v>
          </cell>
        </row>
        <row r="6431">
          <cell r="A6431" t="str">
            <v>36.15.008</v>
          </cell>
          <cell r="B6431" t="str">
            <v>PRATELEIRA EM COMPENSADO NAVAL 18 mm, ESMALTADO, INCLUSIVE SUPORTE COM MÃO FRANCESA, CONFORME PROJETO - ELEMENTOS DECORATIVOS E OUTROS / MADEIRA.</v>
          </cell>
          <cell r="C6431" t="str">
            <v>m2</v>
          </cell>
          <cell r="D6431">
            <v>79.612499999999997</v>
          </cell>
          <cell r="E6431">
            <v>63.69</v>
          </cell>
          <cell r="F6431" t="str">
            <v>SEE</v>
          </cell>
        </row>
        <row r="6432">
          <cell r="A6432" t="str">
            <v/>
          </cell>
          <cell r="D6432">
            <v>0</v>
          </cell>
        </row>
        <row r="6433">
          <cell r="A6433" t="str">
            <v>36.15.009</v>
          </cell>
          <cell r="B6433" t="str">
            <v>EXTINTOR DE PÓ QUÍMICO ABC, CAPACIDADE 6 kg, ALCANCE MÉDIO DO JATO 5 m, TEMPO DE DESCARGA 16 s, NBR 9443, 10721 - ELEMENTOS DECORATIVOS E OUTROS / INCÊNDIO.</v>
          </cell>
          <cell r="C6433" t="str">
            <v>Un</v>
          </cell>
          <cell r="D6433">
            <v>149.94999999999999</v>
          </cell>
          <cell r="E6433">
            <v>119.96</v>
          </cell>
          <cell r="F6433" t="str">
            <v>SEE</v>
          </cell>
        </row>
        <row r="6434">
          <cell r="A6434" t="str">
            <v/>
          </cell>
          <cell r="D6434">
            <v>0</v>
          </cell>
        </row>
        <row r="6435">
          <cell r="A6435" t="str">
            <v>36.15.010</v>
          </cell>
          <cell r="B6435" t="str">
            <v>TUBO DE AÇO SEM CONSTURA SCH 40, DIÂM. 3/4" - ELEMENTOS DECORATIVOS E OUTROS / GÁS.</v>
          </cell>
          <cell r="C6435" t="str">
            <v>m</v>
          </cell>
          <cell r="D6435">
            <v>46.25</v>
          </cell>
          <cell r="E6435">
            <v>37</v>
          </cell>
          <cell r="F6435" t="str">
            <v>SEE</v>
          </cell>
        </row>
        <row r="6436">
          <cell r="A6436" t="str">
            <v/>
          </cell>
          <cell r="D6436">
            <v>0</v>
          </cell>
        </row>
        <row r="6437">
          <cell r="A6437" t="str">
            <v>36.15.011</v>
          </cell>
          <cell r="B6437" t="str">
            <v>COTOVELO EM AÇOFORJADO CLASSE 10, DIÂM. 3/4" x 90° - ELEMENTOS DECORATIVOS E OUTROS / GÁS.</v>
          </cell>
          <cell r="C6437" t="str">
            <v>Un</v>
          </cell>
          <cell r="D6437">
            <v>31.25</v>
          </cell>
          <cell r="E6437">
            <v>25</v>
          </cell>
          <cell r="F6437" t="str">
            <v>SEE</v>
          </cell>
        </row>
        <row r="6438">
          <cell r="A6438" t="str">
            <v/>
          </cell>
          <cell r="D6438">
            <v>0</v>
          </cell>
        </row>
        <row r="6439">
          <cell r="A6439" t="str">
            <v>36.15.012</v>
          </cell>
          <cell r="B6439" t="str">
            <v>TÊ EM AÇO FORJADO CLASSE 10, DIÂM. 3/4" - ELEMENTOS DECORATIVOS E OUTROS / GÁS.</v>
          </cell>
          <cell r="C6439" t="str">
            <v>Un</v>
          </cell>
          <cell r="D6439">
            <v>68.75</v>
          </cell>
          <cell r="E6439">
            <v>55</v>
          </cell>
          <cell r="F6439" t="str">
            <v>SEE</v>
          </cell>
        </row>
        <row r="6440">
          <cell r="A6440" t="str">
            <v/>
          </cell>
          <cell r="D6440">
            <v>0</v>
          </cell>
        </row>
        <row r="6441">
          <cell r="A6441" t="str">
            <v>36.15.013</v>
          </cell>
          <cell r="B6441" t="str">
            <v>UNIÃO EM AÇO FORJADO CLASSE 10, DIÂM 3/4" - ELEMENTOS DECORATIVOS E OUTROS / GÁS.</v>
          </cell>
          <cell r="C6441" t="str">
            <v>Un</v>
          </cell>
          <cell r="D6441">
            <v>162.5</v>
          </cell>
          <cell r="E6441">
            <v>130</v>
          </cell>
          <cell r="F6441" t="str">
            <v>SEE</v>
          </cell>
        </row>
        <row r="6442">
          <cell r="A6442" t="str">
            <v/>
          </cell>
          <cell r="D6442">
            <v>0</v>
          </cell>
        </row>
        <row r="6443">
          <cell r="A6443" t="str">
            <v>36.15.014</v>
          </cell>
          <cell r="B6443" t="str">
            <v>REGISTRO ESFERA, DIÂM. 3/4" - ELEMENTOS DECORATIVOS E OUTROS / GÁS.</v>
          </cell>
          <cell r="C6443" t="str">
            <v>Un</v>
          </cell>
          <cell r="D6443">
            <v>112.5</v>
          </cell>
          <cell r="E6443">
            <v>90</v>
          </cell>
          <cell r="F6443" t="str">
            <v>SEE</v>
          </cell>
        </row>
        <row r="6444">
          <cell r="A6444" t="str">
            <v/>
          </cell>
          <cell r="D6444">
            <v>0</v>
          </cell>
        </row>
        <row r="6445">
          <cell r="A6445" t="str">
            <v>36.15.015</v>
          </cell>
          <cell r="B6445" t="str">
            <v>LUVA EM AÇO FORJADO CLASSE 10, DIÂM. 3/4" - ELEMENTOS DECORATIVOS E OUTROS / GÁS.</v>
          </cell>
          <cell r="C6445" t="str">
            <v>Un</v>
          </cell>
          <cell r="D6445">
            <v>18.75</v>
          </cell>
          <cell r="E6445">
            <v>15</v>
          </cell>
          <cell r="F6445" t="str">
            <v>SEE</v>
          </cell>
        </row>
        <row r="6446">
          <cell r="A6446" t="str">
            <v/>
          </cell>
          <cell r="D6446">
            <v>0</v>
          </cell>
        </row>
        <row r="6447">
          <cell r="A6447" t="str">
            <v>36.15.016</v>
          </cell>
          <cell r="B6447" t="str">
            <v>VIDRO FANTASIA CANELADO 4 mm, INSTALADO NAS ESQUADRIAS DE JANELAS  - ELEMENTOS DECORATIVOS E OUTROS / VIDROS.</v>
          </cell>
          <cell r="C6447" t="str">
            <v>m2</v>
          </cell>
          <cell r="D6447">
            <v>71.875</v>
          </cell>
          <cell r="E6447">
            <v>57.5</v>
          </cell>
          <cell r="F6447" t="str">
            <v>SEE</v>
          </cell>
        </row>
        <row r="6448">
          <cell r="A6448" t="str">
            <v/>
          </cell>
          <cell r="D6448">
            <v>0</v>
          </cell>
        </row>
        <row r="6449">
          <cell r="A6449" t="str">
            <v>36.15.017</v>
          </cell>
          <cell r="B6449" t="str">
            <v>ESPELHO PLANO 3 mm, INCLUSIVE MOLDURA (DIMENSÕES, DETALHES E NOS AMBIENTES CONFORME PROJETO - VIDE DETALHES DOS SANITÁRIOS  - ELEMENTOS DECORATIVOS E OUTROS / VIDROS.</v>
          </cell>
          <cell r="C6449" t="str">
            <v>m2</v>
          </cell>
          <cell r="D6449">
            <v>125</v>
          </cell>
          <cell r="E6449">
            <v>100</v>
          </cell>
          <cell r="F6449" t="str">
            <v>SEE</v>
          </cell>
        </row>
        <row r="6450">
          <cell r="A6450" t="str">
            <v/>
          </cell>
          <cell r="D6450">
            <v>0</v>
          </cell>
        </row>
        <row r="6451">
          <cell r="A6451" t="str">
            <v>36.15.018</v>
          </cell>
          <cell r="B6451" t="str">
            <v>VIDRO LISO INCOLOR 4 mm, INSTALADOS NAS DEMAIS ESQUADRIAS DE JANELAS  - ELEMENTOS DECORATIVOS E OUTROS / VIDROS.</v>
          </cell>
          <cell r="C6451" t="str">
            <v>m2</v>
          </cell>
          <cell r="D6451">
            <v>83.612499999999997</v>
          </cell>
          <cell r="E6451">
            <v>66.89</v>
          </cell>
          <cell r="F6451" t="str">
            <v>SEE</v>
          </cell>
        </row>
        <row r="6452">
          <cell r="A6452" t="str">
            <v/>
          </cell>
          <cell r="D6452">
            <v>0</v>
          </cell>
        </row>
        <row r="6453">
          <cell r="A6453" t="str">
            <v>36.16.001</v>
          </cell>
          <cell r="B6453" t="str">
            <v>LIMPEZA GERAL - LIMPEZA DA OBRA</v>
          </cell>
          <cell r="C6453" t="str">
            <v>m2</v>
          </cell>
          <cell r="D6453">
            <v>1.5874999999999999</v>
          </cell>
          <cell r="E6453">
            <v>1.27</v>
          </cell>
          <cell r="F6453" t="str">
            <v>SEE</v>
          </cell>
        </row>
      </sheetData>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IG_2011"/>
      <sheetName val="Planilha"/>
      <sheetName val="MEMORIA"/>
    </sheetNames>
    <sheetDataSet>
      <sheetData sheetId="0" refreshError="1">
        <row r="1">
          <cell r="B1" t="str">
            <v>Secretaria de Educação do Estado de Pernambuco</v>
          </cell>
        </row>
        <row r="2">
          <cell r="A2" t="str">
            <v>CÓDIGO</v>
          </cell>
        </row>
        <row r="4">
          <cell r="D4" t="str">
            <v>com bdi de 25%</v>
          </cell>
          <cell r="E4" t="str">
            <v>sem bdi</v>
          </cell>
        </row>
        <row r="6">
          <cell r="A6" t="str">
            <v xml:space="preserve"> COM BDI </v>
          </cell>
        </row>
        <row r="7">
          <cell r="A7" t="str">
            <v>DESCRIÇÃO</v>
          </cell>
          <cell r="B7" t="str">
            <v>SEM BDI</v>
          </cell>
        </row>
        <row r="9">
          <cell r="A9" t="str">
            <v xml:space="preserve">01.00.000      </v>
          </cell>
          <cell r="B9" t="str">
            <v xml:space="preserve">   CUSTO HORARIO DE EQUIPAMENTOS</v>
          </cell>
        </row>
        <row r="11">
          <cell r="A11" t="str">
            <v>01.01.046</v>
          </cell>
          <cell r="B11" t="str">
            <v>CAVALO MECÂNICO COM CAPACIDADE DE 30 TON.POT.203HP - COM MÃO DE OBRA DO OPERADOR E COMBUSTÍVEL (SERVIÇO DIURNO). - HORA PRODUTIVA</v>
          </cell>
          <cell r="C11" t="str">
            <v>HP</v>
          </cell>
          <cell r="D11">
            <v>152.9</v>
          </cell>
          <cell r="E11">
            <v>122.32</v>
          </cell>
        </row>
        <row r="13">
          <cell r="A13" t="str">
            <v>01.02.030</v>
          </cell>
          <cell r="B13" t="str">
            <v>RETRO ESCAVADEIRA SOBRE PNEUS POT.82HP - COM MÃO DE OBRA DO OPERADOR E COMBUSTÍVEL. (SERVIÇO DIURNO) - HORA PRODUTIVA</v>
          </cell>
          <cell r="C13" t="str">
            <v>HP</v>
          </cell>
          <cell r="D13">
            <v>119.4</v>
          </cell>
          <cell r="E13">
            <v>95.52</v>
          </cell>
        </row>
        <row r="14">
          <cell r="A14"/>
        </row>
        <row r="15">
          <cell r="A15" t="str">
            <v>01.02.046</v>
          </cell>
          <cell r="B15" t="str">
            <v>ESCAVADEIRA HIDRÁULICA SOBRE ESTEIRA POT.123 HP - COM MÃO DE OBRA DO OPERADOR E COMBUSTÍVEL (SERVIÇO DIURNO) - HORA PRODUTIVA</v>
          </cell>
          <cell r="C15" t="str">
            <v>HP</v>
          </cell>
          <cell r="D15">
            <v>245.73</v>
          </cell>
          <cell r="E15">
            <v>196.59</v>
          </cell>
        </row>
        <row r="16">
          <cell r="A16"/>
        </row>
        <row r="17">
          <cell r="A17" t="str">
            <v>01.03.070</v>
          </cell>
          <cell r="B17" t="str">
            <v>VIBRADOR DE IMERSÃO ELÉTRICO 45MM - POT.2CV COM MÃO DE OBRA DO OPERADOR E ENERGIA ELÉTRICA (SERVIÇO DIURNO)</v>
          </cell>
          <cell r="C17" t="str">
            <v>HP</v>
          </cell>
          <cell r="D17">
            <v>10.25</v>
          </cell>
          <cell r="E17">
            <v>8.1999999999999993</v>
          </cell>
        </row>
        <row r="18">
          <cell r="A18"/>
        </row>
        <row r="19">
          <cell r="A19" t="str">
            <v>01.05.035</v>
          </cell>
          <cell r="B19" t="str">
            <v>GUINDASTE COM CAPACIDADE DE CARGA DE 2.235 KG E ALCANCE VERTICAL MAXIMO DE 8,60 M, ACOPLADO SOBRE CAMINHAO CARROCERIA- COM MAO DE OBRA DO OPERADOR E COMBUSTIVEL.(SERVICO DIURNO)</v>
          </cell>
          <cell r="C19" t="str">
            <v>HP</v>
          </cell>
          <cell r="D19">
            <v>124.22</v>
          </cell>
          <cell r="E19">
            <v>99.38</v>
          </cell>
        </row>
        <row r="20">
          <cell r="A20"/>
        </row>
        <row r="21">
          <cell r="A21" t="str">
            <v>01.08.010</v>
          </cell>
          <cell r="B21" t="str">
            <v>COMPRESSOR DE AR PORTATIL, REBOCAVEL, VAZAO 116 PCM (MOTOR DIESEL), INCLUSIVE COMBUSTIVEL (SERVIÇO DIURNO OU NOTURNO) - HORA PRODUTIVA.</v>
          </cell>
          <cell r="C21" t="str">
            <v>HP</v>
          </cell>
          <cell r="D21">
            <v>48.63</v>
          </cell>
          <cell r="E21">
            <v>38.909999999999997</v>
          </cell>
        </row>
        <row r="22">
          <cell r="A22"/>
        </row>
        <row r="23">
          <cell r="A23" t="str">
            <v>01.08.030</v>
          </cell>
          <cell r="B23" t="str">
            <v>MARTELETE TEX 32 PS, POT. 3HP, INCLUSIVE 10M. DE MANGUEIRA DE 3/4", ENGATE, BRAÇADEIRAS E PONTEIRO - COM MAO DE OBRA DO OPERADOR (SERVIÇO DIURNO) - HORA PRODUTIVA.</v>
          </cell>
          <cell r="C23" t="str">
            <v>HP</v>
          </cell>
          <cell r="D23">
            <v>15.66</v>
          </cell>
          <cell r="E23">
            <v>12.53</v>
          </cell>
        </row>
        <row r="24">
          <cell r="A24"/>
        </row>
        <row r="25">
          <cell r="A25" t="str">
            <v>01.09.120</v>
          </cell>
          <cell r="B25" t="str">
            <v>LOCACAO DE GERADOR 55KVA/H - 180 HORAS POR MÊS. INCLUSO AS MANUTENCOES PREVENTIVAS E COMBUSTIVEL. EXCLUIDO FRETE.</v>
          </cell>
          <cell r="C25" t="str">
            <v>Mês</v>
          </cell>
          <cell r="D25">
            <v>7061.3</v>
          </cell>
          <cell r="E25">
            <v>5649.04</v>
          </cell>
        </row>
        <row r="26">
          <cell r="A26"/>
        </row>
        <row r="27">
          <cell r="A27" t="str">
            <v>01.09.121</v>
          </cell>
          <cell r="B27" t="str">
            <v>TRANSPORTE DE GERADOR 55KVA (DISTANCIA APROXIMADA 130KM DE RECIFE).</v>
          </cell>
          <cell r="C27" t="str">
            <v>Un</v>
          </cell>
          <cell r="D27">
            <v>1208.33</v>
          </cell>
          <cell r="E27">
            <v>966.67</v>
          </cell>
        </row>
        <row r="28">
          <cell r="A28"/>
        </row>
        <row r="29">
          <cell r="A29" t="str">
            <v>02.00.000</v>
          </cell>
          <cell r="B29" t="str">
            <v xml:space="preserve">    SERVICOS TECNICOS</v>
          </cell>
        </row>
        <row r="30">
          <cell r="A30"/>
        </row>
        <row r="31">
          <cell r="A31" t="str">
            <v>02.01.010</v>
          </cell>
          <cell r="B31" t="str">
            <v>LOCACAO DE EIXO DE PROJETO EM TANGENTE.</v>
          </cell>
          <cell r="C31" t="str">
            <v>m</v>
          </cell>
          <cell r="D31">
            <v>2.2000000000000002</v>
          </cell>
          <cell r="E31">
            <v>1.76</v>
          </cell>
        </row>
        <row r="32">
          <cell r="A32"/>
        </row>
        <row r="33">
          <cell r="A33" t="str">
            <v>02.01.020</v>
          </cell>
          <cell r="B33" t="str">
            <v>LOCACAO DE EIXO DE PROJETO EM CURVA.</v>
          </cell>
          <cell r="C33" t="str">
            <v>m</v>
          </cell>
          <cell r="D33">
            <v>2.65</v>
          </cell>
          <cell r="E33">
            <v>2.12</v>
          </cell>
        </row>
        <row r="34">
          <cell r="A34"/>
        </row>
        <row r="35">
          <cell r="A35" t="str">
            <v>02.01.030</v>
          </cell>
          <cell r="B35" t="str">
            <v>LOCACAO DE QUADRAS RETANGULARES COM ATE 20 LOTES ( SEM MARCO DE CONCRETO ).</v>
          </cell>
          <cell r="C35" t="str">
            <v>Un</v>
          </cell>
          <cell r="D35">
            <v>501.45</v>
          </cell>
          <cell r="E35">
            <v>401.16</v>
          </cell>
        </row>
        <row r="36">
          <cell r="A36"/>
        </row>
        <row r="37">
          <cell r="A37" t="str">
            <v>02.01.040</v>
          </cell>
          <cell r="B37" t="str">
            <v>LOCACAO DE LOTES POPULARES EM QUADRA JA LOCADA ( SEM MARCO DE CONCRETO ).</v>
          </cell>
          <cell r="C37" t="str">
            <v>Un</v>
          </cell>
          <cell r="D37">
            <v>73.7</v>
          </cell>
          <cell r="E37">
            <v>58.96</v>
          </cell>
        </row>
        <row r="38">
          <cell r="A38"/>
        </row>
        <row r="39">
          <cell r="A39" t="str">
            <v>02.01.050</v>
          </cell>
          <cell r="B39" t="str">
            <v>LOCACAO DE PONTOS ( ESTACA, PILARES, EIXO DE OBRAS ) COM TRANSFERENCIA DE MARCACAO PARA GABARITO LATERAL, INCLUSIVE LOCACAO DO GABARITO.</v>
          </cell>
          <cell r="C39" t="str">
            <v>Un</v>
          </cell>
          <cell r="D39">
            <v>285.08</v>
          </cell>
          <cell r="E39">
            <v>228.07</v>
          </cell>
        </row>
        <row r="40">
          <cell r="A40"/>
        </row>
        <row r="41">
          <cell r="A41" t="str">
            <v>02.01.060</v>
          </cell>
          <cell r="B41" t="str">
            <v>LEVANTAMENTO DE POLIGONAIS.</v>
          </cell>
          <cell r="C41" t="str">
            <v>m</v>
          </cell>
          <cell r="D41">
            <v>1.56</v>
          </cell>
          <cell r="E41">
            <v>1.25</v>
          </cell>
        </row>
        <row r="42">
          <cell r="A42"/>
        </row>
        <row r="43">
          <cell r="A43" t="str">
            <v>02.01.070</v>
          </cell>
          <cell r="B43" t="str">
            <v>LEVANTAMENTO DE CASAS ATE 150 M2.</v>
          </cell>
          <cell r="C43" t="str">
            <v>Un</v>
          </cell>
          <cell r="D43">
            <v>11.32</v>
          </cell>
          <cell r="E43">
            <v>9.06</v>
          </cell>
        </row>
        <row r="44">
          <cell r="A44"/>
        </row>
        <row r="45">
          <cell r="A45" t="str">
            <v>02.01.080</v>
          </cell>
          <cell r="B45" t="str">
            <v>LEVANTAMENTO DE MURO, MEIO FIO, MARGEM DE CANAIS, TESTADAS.</v>
          </cell>
          <cell r="C45" t="str">
            <v>m</v>
          </cell>
          <cell r="D45">
            <v>0.31</v>
          </cell>
          <cell r="E45">
            <v>0.25</v>
          </cell>
        </row>
        <row r="46">
          <cell r="A46"/>
        </row>
        <row r="47">
          <cell r="A47" t="str">
            <v>02.01.090</v>
          </cell>
          <cell r="B47" t="str">
            <v>LEVANTAMENTO DE POSTES, ARVORES E MARCOS.</v>
          </cell>
          <cell r="C47" t="str">
            <v>Un</v>
          </cell>
          <cell r="D47">
            <v>2.2000000000000002</v>
          </cell>
          <cell r="E47">
            <v>1.76</v>
          </cell>
        </row>
        <row r="48">
          <cell r="A48"/>
        </row>
        <row r="49">
          <cell r="A49" t="str">
            <v>02.01.100</v>
          </cell>
          <cell r="B49" t="str">
            <v>LEVANTAMENTO DE PONTES E PONTILHOES.</v>
          </cell>
          <cell r="C49" t="str">
            <v>Un</v>
          </cell>
          <cell r="D49">
            <v>7.7</v>
          </cell>
          <cell r="E49">
            <v>6.16</v>
          </cell>
        </row>
        <row r="50">
          <cell r="A50"/>
        </row>
        <row r="51">
          <cell r="A51" t="str">
            <v>02.01.110</v>
          </cell>
          <cell r="B51" t="str">
            <v>LEVANTAMENTO DE BUEIROS E POCOS DE VISITA.</v>
          </cell>
          <cell r="C51" t="str">
            <v>Un</v>
          </cell>
          <cell r="D51">
            <v>5.48</v>
          </cell>
          <cell r="E51">
            <v>4.3899999999999997</v>
          </cell>
        </row>
        <row r="52">
          <cell r="A52"/>
        </row>
        <row r="53">
          <cell r="A53" t="str">
            <v>02.01.120</v>
          </cell>
          <cell r="B53" t="str">
            <v>LEVANTAMENTO CADASTRAL DE AREA COM DENSIDADE DE ATE 80 HABITACOES POR HECTARE.</v>
          </cell>
          <cell r="C53" t="str">
            <v>HA</v>
          </cell>
          <cell r="D53">
            <v>2839.26</v>
          </cell>
          <cell r="E53">
            <v>2271.41</v>
          </cell>
        </row>
        <row r="54">
          <cell r="A54"/>
        </row>
        <row r="55">
          <cell r="A55" t="str">
            <v>02.01.130</v>
          </cell>
          <cell r="B55" t="str">
            <v>NIVELAMENTO DE EIXO DE LOCACAO.</v>
          </cell>
          <cell r="C55" t="str">
            <v>m</v>
          </cell>
          <cell r="D55">
            <v>0.87</v>
          </cell>
          <cell r="E55">
            <v>0.7</v>
          </cell>
        </row>
        <row r="56">
          <cell r="A56"/>
        </row>
        <row r="57">
          <cell r="A57" t="str">
            <v>02.01.140</v>
          </cell>
          <cell r="B57" t="str">
            <v>NIVELAMENTO DE SECCOES TRANSVERSAIS.</v>
          </cell>
          <cell r="C57" t="str">
            <v>m</v>
          </cell>
          <cell r="D57">
            <v>0.87</v>
          </cell>
          <cell r="E57">
            <v>0.7</v>
          </cell>
        </row>
        <row r="58">
          <cell r="A58"/>
        </row>
        <row r="59">
          <cell r="A59" t="str">
            <v>02.01.150</v>
          </cell>
          <cell r="B59" t="str">
            <v>TRANSPORTE DE COTA.</v>
          </cell>
          <cell r="C59" t="str">
            <v>m</v>
          </cell>
          <cell r="D59">
            <v>0.75</v>
          </cell>
          <cell r="E59">
            <v>0.6</v>
          </cell>
        </row>
        <row r="60">
          <cell r="A60"/>
        </row>
        <row r="61">
          <cell r="A61" t="str">
            <v>02.01.160</v>
          </cell>
          <cell r="B61" t="str">
            <v>LEVANTAMENTO ALTIMETRICO POR HECTARE.</v>
          </cell>
          <cell r="C61" t="str">
            <v>HA</v>
          </cell>
          <cell r="D61">
            <v>813.11</v>
          </cell>
          <cell r="E61">
            <v>650.49</v>
          </cell>
        </row>
        <row r="62">
          <cell r="A62"/>
        </row>
        <row r="63">
          <cell r="A63" t="str">
            <v>02.01.170</v>
          </cell>
          <cell r="B63" t="str">
            <v>LEVANTAMENTO ALTIMETRICO DE SECCOES POR TAQUIOMETRIA.</v>
          </cell>
          <cell r="C63" t="str">
            <v>m</v>
          </cell>
          <cell r="D63">
            <v>1.1499999999999999</v>
          </cell>
          <cell r="E63">
            <v>0.92</v>
          </cell>
        </row>
        <row r="64">
          <cell r="A64"/>
        </row>
        <row r="65">
          <cell r="A65" t="str">
            <v>02.01.180</v>
          </cell>
          <cell r="B65" t="str">
            <v>DESENHO ALTIMETRICO DE PERFIL LONGITUDINAL E TRANSVERSAL, INCLUSIVE PAPEL - ESCALA 1 200 E 1 20.</v>
          </cell>
          <cell r="C65" t="str">
            <v>m</v>
          </cell>
          <cell r="D65">
            <v>2.1</v>
          </cell>
          <cell r="E65">
            <v>1.68</v>
          </cell>
        </row>
        <row r="66">
          <cell r="A66"/>
        </row>
        <row r="67">
          <cell r="A67" t="str">
            <v>02.01.200</v>
          </cell>
          <cell r="B67" t="str">
            <v>SERVICO TOPOGRAFICO DE PEQUENO PORTE ( PRECO MINIMO ),DIARIA DE UMA EQUIPE COM TOPOGRAFO, QUATRO AUXILIARES , TEODOLITO , NIVEL OTICO ETC.</v>
          </cell>
          <cell r="C67" t="str">
            <v>Un</v>
          </cell>
          <cell r="D67">
            <v>1022.62</v>
          </cell>
          <cell r="E67">
            <v>818.1</v>
          </cell>
        </row>
        <row r="68">
          <cell r="A68"/>
        </row>
        <row r="69">
          <cell r="A69" t="str">
            <v>02.02.000</v>
          </cell>
          <cell r="B69" t="str">
            <v>ADMINISTRAÇÃO LOCAL</v>
          </cell>
        </row>
        <row r="70">
          <cell r="A70"/>
        </row>
        <row r="71">
          <cell r="A71" t="str">
            <v>02.02.001</v>
          </cell>
          <cell r="B71" t="str">
            <v>ADMINISTRAÇÃO LOCAL DA OBRA - REFORMA/ AMPLIAÇÃO (PEQUENO PORTE).</v>
          </cell>
          <cell r="C71" t="str">
            <v>Mês</v>
          </cell>
          <cell r="D71">
            <v>8560.82</v>
          </cell>
          <cell r="E71">
            <v>6848.66</v>
          </cell>
        </row>
        <row r="72">
          <cell r="A72"/>
        </row>
        <row r="73">
          <cell r="A73" t="str">
            <v>02.02.002</v>
          </cell>
          <cell r="B73" t="str">
            <v>ADMINISTRAÇÃO LOCAL DA OBRA - REFORMA/ AMPLIAÇÃO (MÉDIO PORTE).</v>
          </cell>
          <cell r="C73" t="str">
            <v>Mês</v>
          </cell>
          <cell r="D73">
            <v>18101.88</v>
          </cell>
          <cell r="E73">
            <v>14481.51</v>
          </cell>
        </row>
        <row r="74">
          <cell r="A74"/>
        </row>
        <row r="75">
          <cell r="A75" t="str">
            <v>02.02.003</v>
          </cell>
          <cell r="B75" t="str">
            <v>ADMINISTRAÇÃO LOCAL DA OBRA - REFORMA/ AMPLIAÇÃO (GRANDE PORTE).</v>
          </cell>
          <cell r="C75" t="str">
            <v>Mês</v>
          </cell>
          <cell r="D75">
            <v>22408.23</v>
          </cell>
          <cell r="E75">
            <v>17926.59</v>
          </cell>
        </row>
        <row r="76">
          <cell r="A76"/>
        </row>
        <row r="77">
          <cell r="A77" t="str">
            <v>02.02.004</v>
          </cell>
          <cell r="B77" t="str">
            <v>ADMINISTRAÇÃO LOCAL DA OBRA - CONSTRUÇÃO NOVA (PEQUENO PORTE)</v>
          </cell>
          <cell r="C77" t="str">
            <v>Mês</v>
          </cell>
          <cell r="D77">
            <v>10846.07</v>
          </cell>
          <cell r="E77">
            <v>8676.86</v>
          </cell>
        </row>
        <row r="78">
          <cell r="A78"/>
        </row>
        <row r="79">
          <cell r="A79" t="str">
            <v>02.02.005</v>
          </cell>
          <cell r="B79" t="str">
            <v>ADMINISTRAÇÃO LOCAL DA OBRA - CONSTRUÇÃO NOVA (MÉDIO PORTE)</v>
          </cell>
          <cell r="C79" t="str">
            <v>Mês</v>
          </cell>
          <cell r="D79">
            <v>18101.88</v>
          </cell>
          <cell r="E79">
            <v>14481.51</v>
          </cell>
        </row>
        <row r="80">
          <cell r="A80"/>
        </row>
        <row r="81">
          <cell r="A81" t="str">
            <v>02.02.006</v>
          </cell>
          <cell r="B81" t="str">
            <v>ADMINISTRAÇÃO LOCAL DA OBRA - CONSTRUÇÃO NOVA (GRANDE PORTE).</v>
          </cell>
          <cell r="C81" t="str">
            <v>Mês</v>
          </cell>
          <cell r="D81">
            <v>22408.23</v>
          </cell>
          <cell r="E81">
            <v>17926.59</v>
          </cell>
        </row>
        <row r="82">
          <cell r="A82"/>
        </row>
        <row r="83">
          <cell r="A83" t="str">
            <v>02.02.007</v>
          </cell>
          <cell r="B83" t="str">
            <v>ADMINISTRAÇÃO LOCAL DA OBRA - ESCOLA TÉCNICA</v>
          </cell>
          <cell r="C83" t="str">
            <v>Mês</v>
          </cell>
          <cell r="D83">
            <v>37205.86</v>
          </cell>
          <cell r="E83">
            <v>29764.69</v>
          </cell>
        </row>
        <row r="84">
          <cell r="A84"/>
        </row>
        <row r="85">
          <cell r="A85" t="str">
            <v>02.02.008</v>
          </cell>
          <cell r="B85" t="str">
            <v>ADMINISTRAÇÃO LOCAL DA OBRA - REFORMA / AMPLIAÇÃO / CONSTRUÇÃO SIMPLES.</v>
          </cell>
          <cell r="C85" t="str">
            <v>Mês</v>
          </cell>
          <cell r="D85">
            <v>6680.85</v>
          </cell>
          <cell r="E85">
            <v>5344.68</v>
          </cell>
        </row>
        <row r="86">
          <cell r="A86"/>
        </row>
        <row r="87">
          <cell r="A87" t="str">
            <v>03.00.000</v>
          </cell>
          <cell r="B87" t="str">
            <v xml:space="preserve"> SERVICOS PRELIMINARES</v>
          </cell>
        </row>
        <row r="88">
          <cell r="A88"/>
        </row>
        <row r="89">
          <cell r="A89" t="str">
            <v>03.01.010</v>
          </cell>
          <cell r="B89" t="str">
            <v>DEMOLICAO DE COBERTURA COM TELHAS CERAMICAS.</v>
          </cell>
          <cell r="C89" t="str">
            <v>m2</v>
          </cell>
          <cell r="D89">
            <v>5.3</v>
          </cell>
          <cell r="E89">
            <v>4.24</v>
          </cell>
        </row>
        <row r="90">
          <cell r="A90"/>
        </row>
        <row r="91">
          <cell r="A91" t="str">
            <v>03.01.020</v>
          </cell>
          <cell r="B91" t="str">
            <v>DEMOLICAO DE COBERTURA COM TELHA ONDULADA DE FIBROCIMENTO.</v>
          </cell>
          <cell r="C91" t="str">
            <v>m2</v>
          </cell>
          <cell r="D91">
            <v>2.17</v>
          </cell>
          <cell r="E91">
            <v>1.74</v>
          </cell>
        </row>
        <row r="92">
          <cell r="A92"/>
        </row>
        <row r="93">
          <cell r="A93" t="str">
            <v>03.01.025</v>
          </cell>
          <cell r="B93" t="str">
            <v>REMOÇÃO DE COBERTA COM TELHAS DE CIMENTO AMIANTO TIPO KALHETA OU CANALETA 49, SENDO A ÁREA MEDIDA NA PROJEÇÃO HORIZONTAL.</v>
          </cell>
          <cell r="C93" t="str">
            <v>m2</v>
          </cell>
          <cell r="D93">
            <v>7.16</v>
          </cell>
          <cell r="E93">
            <v>5.73</v>
          </cell>
        </row>
        <row r="94">
          <cell r="A94"/>
        </row>
        <row r="95">
          <cell r="A95" t="str">
            <v>03.01.030</v>
          </cell>
          <cell r="B95" t="str">
            <v>DEMOLICAO DE ESTRUTURA DE MADEIRA PARA COBERTA.</v>
          </cell>
          <cell r="C95" t="str">
            <v>m2</v>
          </cell>
          <cell r="D95">
            <v>13.58</v>
          </cell>
          <cell r="E95">
            <v>10.87</v>
          </cell>
        </row>
        <row r="96">
          <cell r="A96"/>
        </row>
        <row r="97">
          <cell r="A97" t="str">
            <v>03.01.032</v>
          </cell>
          <cell r="B97" t="str">
            <v>DEMOLIÇÃO DE ESTRUTURA METÁLICA DE COBERTA (12 A 14KG/M2)</v>
          </cell>
          <cell r="C97" t="str">
            <v>m2</v>
          </cell>
          <cell r="D97">
            <v>13.08</v>
          </cell>
          <cell r="E97">
            <v>10.47</v>
          </cell>
        </row>
        <row r="98">
          <cell r="A98"/>
        </row>
        <row r="99">
          <cell r="A99" t="str">
            <v>03.01.033</v>
          </cell>
          <cell r="B99" t="str">
            <v>RETIRADA DE ESTRUTURA DE MADEIRA PARA TELHAS DE FIBROCIMENTO, ALUMÍNIO OU PLÁSTICO.</v>
          </cell>
          <cell r="C99" t="str">
            <v>m2</v>
          </cell>
          <cell r="D99">
            <v>3.22</v>
          </cell>
          <cell r="E99">
            <v>2.58</v>
          </cell>
        </row>
        <row r="100">
          <cell r="A100"/>
        </row>
        <row r="101">
          <cell r="A101" t="str">
            <v>03.01.035</v>
          </cell>
          <cell r="B101" t="str">
            <v>RETIRADA DE TELHA DE ALUMÍNIO.</v>
          </cell>
          <cell r="C101" t="str">
            <v>m2</v>
          </cell>
          <cell r="D101">
            <v>2.31</v>
          </cell>
          <cell r="E101">
            <v>1.85</v>
          </cell>
        </row>
        <row r="102">
          <cell r="A102"/>
        </row>
        <row r="103">
          <cell r="A103" t="str">
            <v>03.01.040</v>
          </cell>
          <cell r="B103" t="str">
            <v>DEMOLICAO DE FORRO EM ESTUQUE.</v>
          </cell>
          <cell r="C103" t="str">
            <v>m2</v>
          </cell>
          <cell r="D103">
            <v>8.07</v>
          </cell>
          <cell r="E103">
            <v>6.46</v>
          </cell>
        </row>
        <row r="104">
          <cell r="A104"/>
        </row>
        <row r="105">
          <cell r="A105" t="str">
            <v>03.01.042</v>
          </cell>
          <cell r="B105" t="str">
            <v>DEMOLICAO DE FORRO EM PLACAS DE GESSO APLICADAS EM ESTRUTURA DE MADEIRA OU LAJE.</v>
          </cell>
          <cell r="C105" t="str">
            <v>m2</v>
          </cell>
          <cell r="D105">
            <v>3.45</v>
          </cell>
          <cell r="E105">
            <v>2.76</v>
          </cell>
        </row>
        <row r="106">
          <cell r="A106"/>
        </row>
        <row r="107">
          <cell r="A107" t="str">
            <v>03.01.044</v>
          </cell>
          <cell r="B107" t="str">
            <v>DEMOLICAO DE FORRO EM MADEIRA</v>
          </cell>
          <cell r="C107" t="str">
            <v>m2</v>
          </cell>
          <cell r="D107">
            <v>4.8499999999999996</v>
          </cell>
          <cell r="E107">
            <v>3.88</v>
          </cell>
        </row>
        <row r="108">
          <cell r="A108"/>
        </row>
        <row r="109">
          <cell r="A109" t="str">
            <v>03.01.046</v>
          </cell>
          <cell r="B109" t="str">
            <v>DEMOLIÇÃO DE FORRO EM PVC</v>
          </cell>
          <cell r="C109" t="str">
            <v>m2</v>
          </cell>
          <cell r="D109">
            <v>2.3199999999999998</v>
          </cell>
          <cell r="E109">
            <v>1.86</v>
          </cell>
        </row>
        <row r="110">
          <cell r="A110"/>
        </row>
        <row r="111">
          <cell r="A111" t="str">
            <v>03.01.047</v>
          </cell>
          <cell r="B111" t="str">
            <v>DEMOLIÇÃO DE FORROS (FORROPACOTE, GESSO ACARTONADO E METÁLICO)</v>
          </cell>
          <cell r="C111" t="str">
            <v>m2</v>
          </cell>
          <cell r="D111">
            <v>3.11</v>
          </cell>
          <cell r="E111">
            <v>2.4900000000000002</v>
          </cell>
        </row>
        <row r="112">
          <cell r="A112"/>
        </row>
        <row r="113">
          <cell r="A113" t="str">
            <v>03.01.050</v>
          </cell>
          <cell r="B113" t="str">
            <v>RETIRADA DE ESQUADRIAS DE MADEIRA OU METALICAS.</v>
          </cell>
          <cell r="C113" t="str">
            <v>m2</v>
          </cell>
          <cell r="D113">
            <v>5.97</v>
          </cell>
          <cell r="E113">
            <v>4.78</v>
          </cell>
        </row>
        <row r="114">
          <cell r="A114"/>
        </row>
        <row r="115">
          <cell r="A115" t="str">
            <v>03.01.052</v>
          </cell>
          <cell r="B115" t="str">
            <v>RETIRADA DE DIVISÓRIA TIPO EUCATEX OU SIMILAR</v>
          </cell>
          <cell r="C115" t="str">
            <v>m2</v>
          </cell>
          <cell r="D115">
            <v>6.43</v>
          </cell>
          <cell r="E115">
            <v>5.15</v>
          </cell>
        </row>
        <row r="116">
          <cell r="A116"/>
        </row>
        <row r="117">
          <cell r="A117" t="str">
            <v>03.01.053</v>
          </cell>
          <cell r="B117" t="str">
            <v>REMOÇÃO DE ALAMBRADO EM TELA INCLUSIVE ESTRUTURA DE SUSTENTAÇÃO EM TUBOS DE FERRO GALVANIZADO.</v>
          </cell>
          <cell r="C117" t="str">
            <v>m2</v>
          </cell>
          <cell r="D117">
            <v>1.72</v>
          </cell>
          <cell r="E117">
            <v>1.38</v>
          </cell>
        </row>
        <row r="118">
          <cell r="A118"/>
        </row>
        <row r="119">
          <cell r="A119" t="str">
            <v>03.01.054</v>
          </cell>
          <cell r="B119" t="str">
            <v>RETIRADA DE TELA DE AÇO GALVANIZADO, FIXADA COM ARAME GALVANIZADO PARA REAPROVEITAMENTO.</v>
          </cell>
          <cell r="C119" t="str">
            <v>m2</v>
          </cell>
          <cell r="D119">
            <v>1.38</v>
          </cell>
          <cell r="E119">
            <v>1.1100000000000001</v>
          </cell>
        </row>
        <row r="120">
          <cell r="A120"/>
        </row>
        <row r="121">
          <cell r="A121" t="str">
            <v>03.01.055</v>
          </cell>
          <cell r="B121" t="str">
            <v xml:space="preserve">DEMOLIÇÃO DE CERCA COM MOURÕES DE CONCRETO E TELA. </v>
          </cell>
          <cell r="C121" t="str">
            <v>m</v>
          </cell>
          <cell r="D121">
            <v>13.76</v>
          </cell>
          <cell r="E121">
            <v>11.01</v>
          </cell>
        </row>
        <row r="122">
          <cell r="A122"/>
        </row>
        <row r="123">
          <cell r="A123" t="str">
            <v>03.01.058</v>
          </cell>
          <cell r="B123" t="str">
            <v>DEMOLICAO DE PISO VINILICO OU EMBORRACHADO.</v>
          </cell>
          <cell r="C123" t="str">
            <v>m2</v>
          </cell>
          <cell r="D123">
            <v>7.03</v>
          </cell>
          <cell r="E123">
            <v>5.63</v>
          </cell>
        </row>
        <row r="124">
          <cell r="A124"/>
        </row>
        <row r="125">
          <cell r="A125" t="str">
            <v>03.01.060</v>
          </cell>
          <cell r="B125" t="str">
            <v>DEMOLICAO DE REVESTIMENTO DE PISO EM CIMENTADO.</v>
          </cell>
          <cell r="C125" t="str">
            <v>m2</v>
          </cell>
          <cell r="D125">
            <v>4.67</v>
          </cell>
          <cell r="E125">
            <v>3.74</v>
          </cell>
        </row>
        <row r="126">
          <cell r="A126"/>
        </row>
        <row r="127">
          <cell r="A127" t="str">
            <v>03.01.070</v>
          </cell>
          <cell r="B127" t="str">
            <v>DEMOLICAO DE REVESTIMENTO DE PISO EM CIMENTADO INCLUSIVE LASTRO DE CONCRETO.</v>
          </cell>
          <cell r="C127" t="str">
            <v>m2</v>
          </cell>
          <cell r="D127">
            <v>10.16</v>
          </cell>
          <cell r="E127">
            <v>8.1300000000000008</v>
          </cell>
        </row>
        <row r="128">
          <cell r="A128"/>
        </row>
        <row r="129">
          <cell r="A129" t="str">
            <v>03.01.080</v>
          </cell>
          <cell r="B129" t="str">
            <v>DEMOLICAO DE REVESTIMENTO DE PISO COM LADRILHO HIDRAULICO OU CERAMICO.</v>
          </cell>
          <cell r="C129" t="str">
            <v>m2</v>
          </cell>
          <cell r="D129">
            <v>5.47</v>
          </cell>
          <cell r="E129">
            <v>4.38</v>
          </cell>
        </row>
        <row r="130">
          <cell r="A130"/>
        </row>
        <row r="131">
          <cell r="A131" t="str">
            <v>03.01.090</v>
          </cell>
          <cell r="B131" t="str">
            <v>DEMOLICAO DE REVESTIMENTO DE PISO COM LADRILHO HIDRAULICO OU CERAMICO INCLUSIVE LASTRO DE CONCRETO.</v>
          </cell>
          <cell r="C131" t="str">
            <v>m2</v>
          </cell>
          <cell r="D131">
            <v>10.95</v>
          </cell>
          <cell r="E131">
            <v>8.76</v>
          </cell>
        </row>
        <row r="132">
          <cell r="A132"/>
        </row>
        <row r="133">
          <cell r="A133" t="str">
            <v>03.01.100</v>
          </cell>
          <cell r="B133" t="str">
            <v>DEMOLICAO DE REVESTIMENTO DE PISO EM TACOS OU ASSOALHOS EM MADEIRA.</v>
          </cell>
          <cell r="C133" t="str">
            <v>m2</v>
          </cell>
          <cell r="D133">
            <v>12.21</v>
          </cell>
          <cell r="E133">
            <v>9.77</v>
          </cell>
        </row>
        <row r="134">
          <cell r="A134"/>
        </row>
        <row r="135">
          <cell r="A135" t="str">
            <v>03.01.102</v>
          </cell>
          <cell r="B135" t="str">
            <v>DEMOLIÇÃO DE PISO REVESTIDO EM GRANILITE.</v>
          </cell>
          <cell r="C135" t="str">
            <v>m2</v>
          </cell>
          <cell r="D135">
            <v>10.91</v>
          </cell>
          <cell r="E135">
            <v>8.73</v>
          </cell>
        </row>
        <row r="136">
          <cell r="A136"/>
        </row>
        <row r="137">
          <cell r="A137" t="str">
            <v>03.01.103</v>
          </cell>
          <cell r="B137" t="str">
            <v>DEMOLIÇÃO DE RODAPÉ DE GRANILITE COM H=10 CM.</v>
          </cell>
          <cell r="C137" t="str">
            <v>m</v>
          </cell>
          <cell r="D137">
            <v>1.08</v>
          </cell>
          <cell r="E137">
            <v>0.87</v>
          </cell>
        </row>
        <row r="138">
          <cell r="A138"/>
        </row>
        <row r="139">
          <cell r="A139" t="str">
            <v>03.01.104</v>
          </cell>
          <cell r="B139" t="str">
            <v>DEMOLIÇÃO CUIDADOSA DE PISO EM GRANITO</v>
          </cell>
          <cell r="C139" t="str">
            <v>m2</v>
          </cell>
          <cell r="D139">
            <v>17.46</v>
          </cell>
          <cell r="E139">
            <v>13.97</v>
          </cell>
        </row>
        <row r="140">
          <cell r="A140"/>
        </row>
        <row r="141">
          <cell r="A141" t="str">
            <v>03.01.110</v>
          </cell>
          <cell r="B141" t="str">
            <v>DEMOLICAO DE PASSEIO EM PEDRA PORTUGUESA.</v>
          </cell>
          <cell r="C141" t="str">
            <v>m2</v>
          </cell>
          <cell r="D141">
            <v>4.12</v>
          </cell>
          <cell r="E141">
            <v>3.3</v>
          </cell>
        </row>
        <row r="142">
          <cell r="A142"/>
        </row>
        <row r="143">
          <cell r="A143" t="str">
            <v>03.01.120</v>
          </cell>
          <cell r="B143" t="str">
            <v>DEMOLICAO DE REVESTIMENTO COM AZULEJOS OU CERAMICAS.</v>
          </cell>
          <cell r="C143" t="str">
            <v>m2</v>
          </cell>
          <cell r="D143">
            <v>11.32</v>
          </cell>
          <cell r="E143">
            <v>9.06</v>
          </cell>
        </row>
        <row r="144">
          <cell r="A144"/>
        </row>
        <row r="145">
          <cell r="A145" t="str">
            <v>03.01.130</v>
          </cell>
          <cell r="B145" t="str">
            <v>DEMOLICAO DE REVESTIMENTO COM ARGAMASSA DE CAL E AREIA.</v>
          </cell>
          <cell r="C145" t="str">
            <v>m2</v>
          </cell>
          <cell r="D145">
            <v>4.12</v>
          </cell>
          <cell r="E145">
            <v>3.3</v>
          </cell>
        </row>
        <row r="146">
          <cell r="A146"/>
        </row>
        <row r="147">
          <cell r="A147" t="str">
            <v>03.01.140</v>
          </cell>
          <cell r="B147" t="str">
            <v>DEMOLICAO DE REVESTIMENTO COM ARGAMASSA DE CIMENTO E AREIA</v>
          </cell>
          <cell r="C147" t="str">
            <v>m2</v>
          </cell>
          <cell r="D147">
            <v>7.03</v>
          </cell>
          <cell r="E147">
            <v>5.63</v>
          </cell>
        </row>
        <row r="148">
          <cell r="A148"/>
        </row>
        <row r="149">
          <cell r="A149" t="str">
            <v>03.01.150</v>
          </cell>
          <cell r="B149" t="str">
            <v>DEMOLICAO DE ALVENARIA DE 1/2 VEZ COM PREPARO PARA REMOCAO.</v>
          </cell>
          <cell r="C149" t="str">
            <v>m2</v>
          </cell>
          <cell r="D149">
            <v>8.2799999999999994</v>
          </cell>
          <cell r="E149">
            <v>6.63</v>
          </cell>
        </row>
        <row r="150">
          <cell r="A150"/>
        </row>
        <row r="151">
          <cell r="A151" t="str">
            <v>03.01.153</v>
          </cell>
          <cell r="B151" t="str">
            <v>(62913/001) DEMOLICAO DE ALVENARIA DE 1/2 VEZ COM PREPARO PARA REMOCAO</v>
          </cell>
          <cell r="C151" t="str">
            <v>m2</v>
          </cell>
          <cell r="D151">
            <v>9.36</v>
          </cell>
          <cell r="E151">
            <v>7.49</v>
          </cell>
        </row>
        <row r="152">
          <cell r="A152"/>
        </row>
        <row r="153">
          <cell r="A153" t="str">
            <v>03.01.160</v>
          </cell>
          <cell r="B153" t="str">
            <v>DEMOLICAO DE ALVENARIA DE 1 VEZ COM PREPARO PARA REMOCAO.</v>
          </cell>
          <cell r="C153" t="str">
            <v>m2</v>
          </cell>
          <cell r="D153">
            <v>14.27</v>
          </cell>
          <cell r="E153">
            <v>11.42</v>
          </cell>
        </row>
        <row r="154">
          <cell r="A154"/>
        </row>
        <row r="155">
          <cell r="A155" t="str">
            <v>03.01.161</v>
          </cell>
          <cell r="B155" t="str">
            <v>DEMOLIÇÃO DE ALVENARIA DE 1 1/2 VEZ COM PREPARO PARA REMOÇÃO</v>
          </cell>
          <cell r="C155" t="str">
            <v>m2</v>
          </cell>
          <cell r="D155">
            <v>19.93</v>
          </cell>
          <cell r="E155">
            <v>15.95</v>
          </cell>
        </row>
        <row r="156">
          <cell r="A156"/>
        </row>
        <row r="157">
          <cell r="A157" t="str">
            <v>03.01.162</v>
          </cell>
          <cell r="B157" t="str">
            <v>CORTE MANUAL EM ALVENARIA DE TIJOLOS FURADOS</v>
          </cell>
          <cell r="C157" t="str">
            <v>m3</v>
          </cell>
          <cell r="D157">
            <v>56.97</v>
          </cell>
          <cell r="E157">
            <v>45.58</v>
          </cell>
        </row>
        <row r="158">
          <cell r="A158"/>
        </row>
        <row r="159">
          <cell r="A159" t="str">
            <v>03.01.163</v>
          </cell>
          <cell r="B159" t="str">
            <v>DEMOLIÇÃO DE PAREDE DE GESSO, INCLUSIVE PREPARO PARA REMOÇÃO</v>
          </cell>
          <cell r="C159" t="str">
            <v>m3</v>
          </cell>
          <cell r="D159">
            <v>8.42</v>
          </cell>
          <cell r="E159">
            <v>6.74</v>
          </cell>
        </row>
        <row r="160">
          <cell r="A160"/>
        </row>
        <row r="161">
          <cell r="A161" t="str">
            <v>03.01.170</v>
          </cell>
          <cell r="B161" t="str">
            <v>DEMOLICAO DE ALVENARIA DE TIJOLOS MACICOS.</v>
          </cell>
          <cell r="C161" t="str">
            <v>m3</v>
          </cell>
          <cell r="D161">
            <v>98.5</v>
          </cell>
          <cell r="E161">
            <v>78.8</v>
          </cell>
        </row>
        <row r="162">
          <cell r="A162"/>
        </row>
        <row r="163">
          <cell r="A163" t="str">
            <v>03.01.172</v>
          </cell>
          <cell r="B163" t="str">
            <v>APICOAMENTO EM ALVENARIA DE TIJOLO APARENTE</v>
          </cell>
          <cell r="C163" t="str">
            <v>m2</v>
          </cell>
          <cell r="D163">
            <v>1.72</v>
          </cell>
          <cell r="E163">
            <v>1.38</v>
          </cell>
        </row>
        <row r="164">
          <cell r="A164"/>
        </row>
        <row r="165">
          <cell r="A165" t="str">
            <v>03.01.173</v>
          </cell>
          <cell r="B165" t="str">
            <v>RECORTE COM DEMOLIÇÃO MANUAL DE ALVENARIA DE TIJOLO MACIÇO</v>
          </cell>
          <cell r="C165" t="str">
            <v>m3</v>
          </cell>
          <cell r="D165">
            <v>117.97</v>
          </cell>
          <cell r="E165">
            <v>94.38</v>
          </cell>
        </row>
        <row r="166">
          <cell r="A166"/>
        </row>
        <row r="167">
          <cell r="A167" t="str">
            <v>03.01.174</v>
          </cell>
          <cell r="B167" t="str">
            <v>CORTE COM MAÇARICO OXIACETILENO TUBULAÇÃO AÇO 2".</v>
          </cell>
          <cell r="C167" t="str">
            <v>Un</v>
          </cell>
          <cell r="D167">
            <v>0.77</v>
          </cell>
          <cell r="E167">
            <v>0.62</v>
          </cell>
        </row>
        <row r="168">
          <cell r="A168"/>
        </row>
        <row r="169">
          <cell r="A169" t="str">
            <v>03.01.180</v>
          </cell>
          <cell r="B169" t="str">
            <v>DEMOLICAO DE ALVENARIA DE PEDRA REJUNTADA.</v>
          </cell>
          <cell r="C169" t="str">
            <v>m3</v>
          </cell>
          <cell r="D169">
            <v>115.05</v>
          </cell>
          <cell r="E169">
            <v>92.04</v>
          </cell>
        </row>
        <row r="170">
          <cell r="A170"/>
        </row>
        <row r="171">
          <cell r="A171" t="str">
            <v>03.01.190</v>
          </cell>
          <cell r="B171" t="str">
            <v>DEMOLICAO DE ALVENARIA DE PEDRA SECA.</v>
          </cell>
          <cell r="C171" t="str">
            <v>m3</v>
          </cell>
          <cell r="D171">
            <v>47.36</v>
          </cell>
          <cell r="E171">
            <v>37.89</v>
          </cell>
        </row>
        <row r="172">
          <cell r="A172"/>
        </row>
        <row r="173">
          <cell r="A173" t="str">
            <v>03.01.191</v>
          </cell>
          <cell r="B173" t="str">
            <v>DEMOLIÇÃO DE ALVENARIA EM COBOGÓ COM PREPARO PARA REMOÇÃO.</v>
          </cell>
          <cell r="C173" t="str">
            <v>m2</v>
          </cell>
          <cell r="D173">
            <v>5.7</v>
          </cell>
          <cell r="E173">
            <v>4.5599999999999996</v>
          </cell>
        </row>
        <row r="174">
          <cell r="A174"/>
        </row>
        <row r="175">
          <cell r="A175" t="str">
            <v>03.01.192</v>
          </cell>
          <cell r="B175" t="str">
            <v>RETIRADA DE CAIXA PRÉ-MOLDADA DE AR CONDICIONADO</v>
          </cell>
          <cell r="C175" t="str">
            <v>Un</v>
          </cell>
          <cell r="D175">
            <v>32.200000000000003</v>
          </cell>
          <cell r="E175">
            <v>25.76</v>
          </cell>
        </row>
        <row r="176">
          <cell r="A176"/>
        </row>
        <row r="177">
          <cell r="A177" t="str">
            <v>03.01.200</v>
          </cell>
          <cell r="B177" t="str">
            <v>DEMOLICAO MANUAL DE CONCRETO SIMPLES.</v>
          </cell>
          <cell r="C177" t="str">
            <v>m3</v>
          </cell>
          <cell r="D177">
            <v>101.63</v>
          </cell>
          <cell r="E177">
            <v>81.31</v>
          </cell>
        </row>
        <row r="178">
          <cell r="A178"/>
        </row>
        <row r="179">
          <cell r="A179" t="str">
            <v>03.01.210</v>
          </cell>
          <cell r="B179" t="str">
            <v>DEMOLICAO MANUAL DE CONCRETO ARMADO.</v>
          </cell>
          <cell r="C179" t="str">
            <v>m3</v>
          </cell>
          <cell r="D179">
            <v>140.71</v>
          </cell>
          <cell r="E179">
            <v>112.57</v>
          </cell>
        </row>
        <row r="180">
          <cell r="A180"/>
        </row>
        <row r="181">
          <cell r="A181" t="str">
            <v>03.01.212</v>
          </cell>
          <cell r="B181" t="str">
            <v>CORTE MANUAL DE CONCRETO ARMADO</v>
          </cell>
          <cell r="C181" t="str">
            <v>m3</v>
          </cell>
          <cell r="D181">
            <v>168.48</v>
          </cell>
          <cell r="E181">
            <v>134.79</v>
          </cell>
        </row>
        <row r="182">
          <cell r="A182"/>
        </row>
        <row r="183">
          <cell r="A183" t="str">
            <v>03.01.213</v>
          </cell>
          <cell r="B183" t="str">
            <v>DEMOLIÇÃO DE LAJE PRE-MOLDADA DE COBERTURA, COM PREPARO PARA REMOÇÃO. CONSIDERADA ESPESSURA DA LAJE E DO REVESTIMENTO EM MASSA ÚNICA.</v>
          </cell>
          <cell r="C183" t="str">
            <v>m2</v>
          </cell>
          <cell r="D183">
            <v>14.18</v>
          </cell>
          <cell r="E183">
            <v>11.35</v>
          </cell>
        </row>
        <row r="184">
          <cell r="A184"/>
        </row>
        <row r="185">
          <cell r="A185" t="str">
            <v>03.01.214</v>
          </cell>
          <cell r="B185" t="str">
            <v>DEMOLIÇÃO DE LAJE PRE-MOLDADA DE PISO,COM PREPARO PARA REMOÇÃO.CONSIDERADA ESPESSURA DA LAJE, DO REVESTIMENTO DE PISO E DO REVESTIMENTO EM MASSA ÚNICA DO TETO INFERIOR.</v>
          </cell>
          <cell r="C185" t="str">
            <v>m2</v>
          </cell>
          <cell r="D185">
            <v>18.21</v>
          </cell>
          <cell r="E185">
            <v>14.57</v>
          </cell>
        </row>
        <row r="186">
          <cell r="A186"/>
        </row>
        <row r="187">
          <cell r="A187" t="str">
            <v>03.01.220</v>
          </cell>
          <cell r="B187" t="str">
            <v>DEMOLICAO MANUAL DE PAVIMENTACAO ASFALTICA.</v>
          </cell>
          <cell r="C187" t="str">
            <v>m2</v>
          </cell>
          <cell r="D187">
            <v>8.9600000000000009</v>
          </cell>
          <cell r="E187">
            <v>7.17</v>
          </cell>
        </row>
        <row r="188">
          <cell r="A188"/>
        </row>
        <row r="189">
          <cell r="A189" t="str">
            <v>03.01.222</v>
          </cell>
          <cell r="B189" t="str">
            <v>DEMOLICAO DE PAVIMENTACAO ASFALTICA COM UTILI ZACAO DE MARTELETE PNEUMATICO.</v>
          </cell>
          <cell r="C189" t="str">
            <v>m2</v>
          </cell>
          <cell r="D189">
            <v>12.67</v>
          </cell>
          <cell r="E189">
            <v>10.14</v>
          </cell>
        </row>
        <row r="190">
          <cell r="A190"/>
        </row>
        <row r="191">
          <cell r="A191" t="str">
            <v>03.01.230</v>
          </cell>
          <cell r="B191" t="str">
            <v>DEMOLICAO DE PAVIMENTACAO EM PARALELEPIPEDOS SOBRE AREIA.</v>
          </cell>
          <cell r="C191" t="str">
            <v>m2</v>
          </cell>
          <cell r="D191">
            <v>5.98</v>
          </cell>
          <cell r="E191">
            <v>4.79</v>
          </cell>
        </row>
        <row r="192">
          <cell r="A192"/>
        </row>
        <row r="193">
          <cell r="A193" t="str">
            <v>03.01.240</v>
          </cell>
          <cell r="B193" t="str">
            <v>DEMOLICAO DE PAVIMENTACAO EM PARALELEPIPEDOS SOBRE MACADAME.</v>
          </cell>
          <cell r="C193" t="str">
            <v>m2</v>
          </cell>
          <cell r="D193">
            <v>8.4700000000000006</v>
          </cell>
          <cell r="E193">
            <v>6.78</v>
          </cell>
        </row>
        <row r="194">
          <cell r="A194"/>
        </row>
        <row r="195">
          <cell r="A195" t="str">
            <v>03.01.250</v>
          </cell>
          <cell r="B195" t="str">
            <v>DEMOLICAO DE PAVIMENTACAO COM PRE-MOLDADOS DE CONCRETO, INCLUINDO EMPILHAMENTO.</v>
          </cell>
          <cell r="C195" t="str">
            <v>m2</v>
          </cell>
          <cell r="D195">
            <v>5.47</v>
          </cell>
          <cell r="E195">
            <v>4.38</v>
          </cell>
        </row>
        <row r="196">
          <cell r="A196"/>
        </row>
        <row r="197">
          <cell r="A197" t="str">
            <v>03.01.251</v>
          </cell>
          <cell r="B197" t="str">
            <v>DEMOLIÇÃO DE PISO REVESTIDO EM LAJOTAS DE CONCRETO INCL.BASE DE ASSENTAMENTO.</v>
          </cell>
          <cell r="C197" t="str">
            <v>m2</v>
          </cell>
          <cell r="D197">
            <v>3.43</v>
          </cell>
          <cell r="E197">
            <v>2.75</v>
          </cell>
        </row>
        <row r="198">
          <cell r="A198"/>
        </row>
        <row r="199">
          <cell r="A199" t="str">
            <v>03.01.260</v>
          </cell>
          <cell r="B199" t="str">
            <v>DEMOLICAO DE MEIO-FIO .</v>
          </cell>
          <cell r="C199" t="str">
            <v>m</v>
          </cell>
          <cell r="D199">
            <v>1.57</v>
          </cell>
          <cell r="E199">
            <v>1.26</v>
          </cell>
        </row>
        <row r="200">
          <cell r="A200"/>
        </row>
        <row r="201">
          <cell r="A201" t="str">
            <v>03.01.270</v>
          </cell>
          <cell r="B201" t="str">
            <v>DEMOLICAO DE LINHA DAGUA</v>
          </cell>
          <cell r="C201" t="str">
            <v>m</v>
          </cell>
          <cell r="D201">
            <v>1.52</v>
          </cell>
          <cell r="E201">
            <v>1.22</v>
          </cell>
        </row>
        <row r="202">
          <cell r="A202"/>
        </row>
        <row r="203">
          <cell r="A203" t="str">
            <v>03.01.280</v>
          </cell>
          <cell r="B203" t="str">
            <v>DEMOLICAO DE MEIO-FIO E LINHA DAGUA</v>
          </cell>
          <cell r="C203" t="str">
            <v>m</v>
          </cell>
          <cell r="D203">
            <v>3.1</v>
          </cell>
          <cell r="E203">
            <v>2.48</v>
          </cell>
        </row>
        <row r="204">
          <cell r="A204"/>
        </row>
        <row r="205">
          <cell r="A205" t="str">
            <v>03.01.285</v>
          </cell>
          <cell r="B205" t="str">
            <v>RETIRADA DE TAMPO DE GRANITO PARA REAPROVEITAMENTO.</v>
          </cell>
          <cell r="C205" t="str">
            <v>m2</v>
          </cell>
          <cell r="D205">
            <v>15.83</v>
          </cell>
          <cell r="E205">
            <v>12.67</v>
          </cell>
        </row>
        <row r="206">
          <cell r="A206"/>
        </row>
        <row r="207">
          <cell r="A207" t="str">
            <v>03.01.286</v>
          </cell>
          <cell r="B207" t="str">
            <v>RETIRADA DE PAINÉIS DE VIDRO TEMPERADO ESP= 10 MM</v>
          </cell>
          <cell r="C207" t="str">
            <v>m2</v>
          </cell>
          <cell r="D207">
            <v>8.92</v>
          </cell>
          <cell r="E207">
            <v>7.14</v>
          </cell>
        </row>
        <row r="208">
          <cell r="A208"/>
        </row>
        <row r="209">
          <cell r="A209" t="str">
            <v>03.01.287</v>
          </cell>
          <cell r="B209" t="str">
            <v>RETIRADA DE VIDRO FANTASIA ESP 4 MM.</v>
          </cell>
          <cell r="C209" t="str">
            <v>m2</v>
          </cell>
          <cell r="D209">
            <v>3.22</v>
          </cell>
          <cell r="E209">
            <v>2.58</v>
          </cell>
        </row>
        <row r="210">
          <cell r="A210"/>
        </row>
        <row r="211">
          <cell r="A211" t="str">
            <v>03.01.300</v>
          </cell>
          <cell r="B211" t="str">
            <v>RETIRADA DE TUBULAÇÃO DE ESGOTO, DIÂMETRO DE 100MM, EM FERRO FUNDIDO.</v>
          </cell>
          <cell r="C211" t="str">
            <v>m</v>
          </cell>
          <cell r="D211">
            <v>18.38</v>
          </cell>
          <cell r="E211">
            <v>14.71</v>
          </cell>
        </row>
        <row r="212">
          <cell r="A212"/>
        </row>
        <row r="213">
          <cell r="A213" t="str">
            <v>03.01.301</v>
          </cell>
          <cell r="B213" t="str">
            <v>RETIRADA DE LOUÇA SANITÁRIA</v>
          </cell>
          <cell r="C213" t="str">
            <v>Un</v>
          </cell>
          <cell r="D213">
            <v>7.72</v>
          </cell>
          <cell r="E213">
            <v>6.18</v>
          </cell>
        </row>
        <row r="214">
          <cell r="A214"/>
        </row>
        <row r="215">
          <cell r="A215" t="str">
            <v>03.01.303</v>
          </cell>
          <cell r="B215" t="str">
            <v>RETIRADA DE RESERVATÓRIOS DE FIBROCIMENTO ATÉ 1000LITROS, INCLUSIVE LIMPEZA, SELEÇÃO E GUARDA DO MATERIAL REAPROVEITÁVEL.</v>
          </cell>
          <cell r="C215" t="str">
            <v>Un</v>
          </cell>
          <cell r="D215">
            <v>48.31</v>
          </cell>
          <cell r="E215">
            <v>38.65</v>
          </cell>
        </row>
        <row r="216">
          <cell r="A216"/>
        </row>
        <row r="217">
          <cell r="A217" t="str">
            <v>03.01.305</v>
          </cell>
          <cell r="B217" t="str">
            <v>RETIRADA DE METAIS SANITÁRIOS - TORNEIRA, SIFÃO, DUCHA OU SIMILARES.</v>
          </cell>
          <cell r="C217" t="str">
            <v>Un</v>
          </cell>
          <cell r="D217">
            <v>1.96</v>
          </cell>
          <cell r="E217">
            <v>1.57</v>
          </cell>
        </row>
        <row r="218">
          <cell r="A218"/>
        </row>
        <row r="219">
          <cell r="A219" t="str">
            <v>03.01.306</v>
          </cell>
          <cell r="B219" t="str">
            <v>RETIRADA DE METAIS SANITÁRIOS - REGISTRO DE GAVETA, REGISTRO DE PRESSÃO, VÁLVULA HIDRA OU SIMILARES.</v>
          </cell>
          <cell r="C219" t="str">
            <v>Un</v>
          </cell>
          <cell r="D219">
            <v>13.85</v>
          </cell>
          <cell r="E219">
            <v>11.08</v>
          </cell>
        </row>
        <row r="220">
          <cell r="A220"/>
        </row>
        <row r="221">
          <cell r="A221" t="str">
            <v>03.01.311</v>
          </cell>
          <cell r="B221" t="str">
            <v>RETIRADA DE POSTE DE CONCRETO, FIXADO NO SOLO SEM REMOÇÃO.</v>
          </cell>
          <cell r="C221" t="str">
            <v>m</v>
          </cell>
          <cell r="D221">
            <v>34.76</v>
          </cell>
          <cell r="E221">
            <v>27.81</v>
          </cell>
        </row>
        <row r="222">
          <cell r="A222"/>
        </row>
        <row r="223">
          <cell r="A223" t="str">
            <v>03.01.317</v>
          </cell>
          <cell r="B223" t="str">
            <v>RETIRADA DE VENTILADOR</v>
          </cell>
          <cell r="C223" t="str">
            <v>Un</v>
          </cell>
          <cell r="D223">
            <v>4.03</v>
          </cell>
          <cell r="E223">
            <v>3.23</v>
          </cell>
        </row>
        <row r="224">
          <cell r="A224"/>
        </row>
        <row r="225">
          <cell r="A225" t="str">
            <v>03.01.318</v>
          </cell>
          <cell r="B225" t="str">
            <v>RETIRADA DE LUMINÁRIA FLUORESCENTE  COMPLETA TIPO CALHA PARA ATÉ 04 (QUATRO) LÂMPADAS</v>
          </cell>
          <cell r="C225" t="str">
            <v>Un</v>
          </cell>
          <cell r="D225">
            <v>7.08</v>
          </cell>
          <cell r="E225">
            <v>5.67</v>
          </cell>
        </row>
        <row r="226">
          <cell r="A226"/>
        </row>
        <row r="227">
          <cell r="A227" t="str">
            <v>03.01.319</v>
          </cell>
          <cell r="B227" t="str">
            <v>RETIRADA DE CANALETA DE PVC, TIPO SISTEMA "X" E FIAÇÃO ELÉTRICA</v>
          </cell>
          <cell r="C227" t="str">
            <v>m</v>
          </cell>
          <cell r="D227">
            <v>1.31</v>
          </cell>
          <cell r="E227">
            <v>1.05</v>
          </cell>
        </row>
        <row r="228">
          <cell r="A228"/>
        </row>
        <row r="229">
          <cell r="A229" t="str">
            <v>03.01.320</v>
          </cell>
          <cell r="B229" t="str">
            <v>REMOÇÃO DE TRANSFORMADOR DE POTÊNCIA</v>
          </cell>
          <cell r="C229" t="str">
            <v>Un</v>
          </cell>
          <cell r="D229">
            <v>103.42</v>
          </cell>
          <cell r="E229">
            <v>82.74</v>
          </cell>
        </row>
        <row r="230">
          <cell r="A230"/>
        </row>
        <row r="231">
          <cell r="A231" t="str">
            <v>03.01.500</v>
          </cell>
          <cell r="B231" t="str">
            <v>RETIRADA DE TAPETE/CARPETE COLADO.</v>
          </cell>
          <cell r="C231" t="str">
            <v>m2</v>
          </cell>
          <cell r="D231">
            <v>0.55000000000000004</v>
          </cell>
          <cell r="E231">
            <v>0.44</v>
          </cell>
        </row>
        <row r="232">
          <cell r="A232"/>
        </row>
        <row r="233">
          <cell r="A233" t="str">
            <v>03.01.510</v>
          </cell>
          <cell r="B233" t="str">
            <v>RETIRADA DE REVESTIMENTO EM LAMINADO.</v>
          </cell>
          <cell r="C233" t="str">
            <v>m2</v>
          </cell>
          <cell r="D233">
            <v>25.28</v>
          </cell>
          <cell r="E233">
            <v>20.23</v>
          </cell>
        </row>
        <row r="234">
          <cell r="A234"/>
        </row>
        <row r="235">
          <cell r="A235" t="str">
            <v>03.01.511</v>
          </cell>
          <cell r="B235" t="str">
            <v>RETIRADA DE DUTO DE AR CONDICIONADO</v>
          </cell>
          <cell r="C235" t="str">
            <v>m</v>
          </cell>
          <cell r="D235">
            <v>12.37</v>
          </cell>
          <cell r="E235">
            <v>9.9</v>
          </cell>
        </row>
        <row r="236">
          <cell r="A236"/>
        </row>
        <row r="237">
          <cell r="A237" t="str">
            <v>03.02.010</v>
          </cell>
          <cell r="B237" t="str">
            <v>ROÇO COM ESTROVENGA, INCLUSIVE AMONTOAMENTO.</v>
          </cell>
          <cell r="C237" t="str">
            <v>m2</v>
          </cell>
          <cell r="D237">
            <v>0.41</v>
          </cell>
          <cell r="E237">
            <v>0.33</v>
          </cell>
        </row>
        <row r="238">
          <cell r="A238"/>
        </row>
        <row r="239">
          <cell r="A239" t="str">
            <v>03.02.020</v>
          </cell>
          <cell r="B239" t="str">
            <v>CAPINACAO E LIMPEZA SUPERFICIAL DO TERRENO.</v>
          </cell>
          <cell r="C239" t="str">
            <v>m2</v>
          </cell>
          <cell r="D239">
            <v>1.72</v>
          </cell>
          <cell r="E239">
            <v>1.38</v>
          </cell>
        </row>
        <row r="240">
          <cell r="A240"/>
        </row>
        <row r="241">
          <cell r="A241" t="str">
            <v>03.02.030</v>
          </cell>
          <cell r="B241" t="str">
            <v>RASPAGEM E LIMPEZA DO TERRENO.</v>
          </cell>
          <cell r="C241" t="str">
            <v>m2</v>
          </cell>
          <cell r="D241">
            <v>2.76</v>
          </cell>
          <cell r="E241">
            <v>2.21</v>
          </cell>
        </row>
        <row r="242">
          <cell r="A242"/>
        </row>
        <row r="243">
          <cell r="A243" t="str">
            <v>03.02.033</v>
          </cell>
          <cell r="B243" t="str">
            <v>(73948/016) LIMPEZA MANUAL DO TERRENO (C/ RASPAGEM SUPERFICIAL)</v>
          </cell>
          <cell r="C243" t="str">
            <v>m2</v>
          </cell>
          <cell r="D243">
            <v>1.95</v>
          </cell>
          <cell r="E243">
            <v>1.56</v>
          </cell>
        </row>
        <row r="244">
          <cell r="A244"/>
        </row>
        <row r="245">
          <cell r="A245" t="str">
            <v>03.02.040</v>
          </cell>
          <cell r="B245" t="str">
            <v>DESTOCAMENTO RASO DE RAIZES DE PEQUENO PORTE COM RASPAGEM, LIMPEZA DO TERRENO E QUEIMA DO MATERIAL.</v>
          </cell>
          <cell r="C245" t="str">
            <v>m2</v>
          </cell>
          <cell r="D245">
            <v>3.93</v>
          </cell>
          <cell r="E245">
            <v>3.15</v>
          </cell>
        </row>
        <row r="246">
          <cell r="A246"/>
        </row>
        <row r="247">
          <cell r="A247" t="str">
            <v>03.02.050</v>
          </cell>
          <cell r="B247" t="str">
            <v>DESMATAMENTO E DESTOCAMENTO MECANICOS DE ARVORES DE DIAMETRO INFERIOR A 0,15 M, E LIMPEZA DO TERRENO.</v>
          </cell>
          <cell r="C247" t="str">
            <v>m2</v>
          </cell>
          <cell r="D247">
            <v>0.98</v>
          </cell>
          <cell r="E247">
            <v>0.79</v>
          </cell>
        </row>
        <row r="248">
          <cell r="A248"/>
        </row>
        <row r="249">
          <cell r="A249" t="str">
            <v>03.02.060</v>
          </cell>
          <cell r="B249" t="str">
            <v>TOMBAMENTO MECANICO DE ARVORES COM DIAMETRO DE 0,15 A 0,30 M, INCLUSIVE O DESTOCAMENTO E LIMPEZA DO LOCAL.</v>
          </cell>
          <cell r="C249" t="str">
            <v>Un</v>
          </cell>
          <cell r="D249">
            <v>110.43</v>
          </cell>
          <cell r="E249">
            <v>88.35</v>
          </cell>
        </row>
        <row r="250">
          <cell r="A250"/>
        </row>
        <row r="251">
          <cell r="A251" t="str">
            <v>03.02.070</v>
          </cell>
          <cell r="B251" t="str">
            <v>TOMBAMENTO MECANICO DE ARVORES COM DIAMETRO MAIOR QUE 0,30 M, INCLUSIVE O DESTOCAMENTO E LIMPEZA DO LOCAL.</v>
          </cell>
          <cell r="C251" t="str">
            <v>Un</v>
          </cell>
          <cell r="D251">
            <v>160.46</v>
          </cell>
          <cell r="E251">
            <v>128.37</v>
          </cell>
        </row>
        <row r="252">
          <cell r="A252"/>
        </row>
        <row r="253">
          <cell r="A253" t="str">
            <v>03.03.010</v>
          </cell>
          <cell r="B253" t="str">
            <v>BARRACAO PARA DEPOSITO EM TABUAS, COM PISO EM ARGAMASSA DE CIMENTO E AREIA, TRACO 1 6.</v>
          </cell>
          <cell r="C253" t="str">
            <v>m2</v>
          </cell>
          <cell r="D253">
            <v>378.47</v>
          </cell>
          <cell r="E253">
            <v>302.77999999999997</v>
          </cell>
        </row>
        <row r="254">
          <cell r="A254"/>
        </row>
        <row r="255">
          <cell r="A255" t="str">
            <v>03.03.020</v>
          </cell>
          <cell r="B255" t="str">
            <v>BARRACAO PARA ESCRITORIO EM CHAPAS DE MADEIRA COMPENSADA , COM PISO EM ARGAMASSA DE CIMENTO E AREIA, TRACO 1 6</v>
          </cell>
          <cell r="C255" t="str">
            <v>m2</v>
          </cell>
          <cell r="D255">
            <v>334.43</v>
          </cell>
          <cell r="E255">
            <v>267.55</v>
          </cell>
        </row>
        <row r="256">
          <cell r="A256"/>
        </row>
        <row r="257">
          <cell r="A257" t="str">
            <v>03.03.030</v>
          </cell>
          <cell r="B257" t="str">
            <v>FORNECIMENTO E ASSENTAMENTO DE TAPUME SIMPLES EM TABUAS.</v>
          </cell>
          <cell r="C257" t="str">
            <v>m2</v>
          </cell>
          <cell r="D257">
            <v>41.65</v>
          </cell>
          <cell r="E257">
            <v>33.32</v>
          </cell>
        </row>
        <row r="258">
          <cell r="A258"/>
        </row>
        <row r="259">
          <cell r="A259" t="str">
            <v>03.03.040</v>
          </cell>
          <cell r="B259" t="str">
            <v>FORNECIMENTO E ASSENTAMENTO DE TAPUME EM CHAPAS DE MADEIRA COMPENSADA DE 6 MM.</v>
          </cell>
          <cell r="C259" t="str">
            <v>m2</v>
          </cell>
          <cell r="D259">
            <v>39.799999999999997</v>
          </cell>
          <cell r="E259">
            <v>31.84</v>
          </cell>
        </row>
        <row r="260">
          <cell r="A260"/>
        </row>
        <row r="261">
          <cell r="A261" t="str">
            <v>03.03.042</v>
          </cell>
          <cell r="B261" t="str">
            <v>ASSENTAMENTO DE TAPUME EM CHAPAS DE MADEIRA COMPENSADA - APENAS  MÃO-DE-OBRA</v>
          </cell>
          <cell r="C261" t="str">
            <v>m2</v>
          </cell>
          <cell r="D261">
            <v>12.87</v>
          </cell>
          <cell r="E261">
            <v>10.3</v>
          </cell>
        </row>
        <row r="262">
          <cell r="A262"/>
        </row>
        <row r="263">
          <cell r="A263" t="str">
            <v>03.03.043</v>
          </cell>
          <cell r="B263" t="str">
            <v xml:space="preserve"> FORNECIMENTO E ASSENTAMENTO DE TAPUMES EM CHAPA OSB ESPESSURA 8MM</v>
          </cell>
          <cell r="C263" t="str">
            <v>m2</v>
          </cell>
          <cell r="D263">
            <v>49.96</v>
          </cell>
          <cell r="E263">
            <v>39.97</v>
          </cell>
        </row>
        <row r="264">
          <cell r="A264"/>
        </row>
        <row r="265">
          <cell r="A265" t="str">
            <v>03.03.045</v>
          </cell>
          <cell r="B265" t="str">
            <v>FORNECIMENTO E MONTAGEM DE TELA DE SINALIZACAO LARANJA(H=1,2M) FIXADA EM MONTAN TES DE FERRO DE 1/2 POL. OU EM BARROTES DE MADEIRA 3X3 POL. COLOCADOS SOBRE BASE DE CONCRETO TRACO 1:4:8 , ESPACADOS A CADA 2 M, INCLUSIVE POSTERIOR RETIRADA E REAPROVEITAMENT</v>
          </cell>
          <cell r="C265" t="str">
            <v>m</v>
          </cell>
          <cell r="D265">
            <v>8.6300000000000008</v>
          </cell>
          <cell r="E265">
            <v>6.91</v>
          </cell>
        </row>
        <row r="266">
          <cell r="A266"/>
        </row>
        <row r="267">
          <cell r="A267" t="str">
            <v>03.03.050</v>
          </cell>
          <cell r="B267" t="str">
            <v>FORNECIMENTO DE TAPUME DE SINALIZACAO (MOD. AV-41/2000).</v>
          </cell>
          <cell r="C267" t="str">
            <v>Un</v>
          </cell>
          <cell r="D267">
            <v>479.32</v>
          </cell>
          <cell r="E267">
            <v>383.46</v>
          </cell>
        </row>
        <row r="268">
          <cell r="A268"/>
        </row>
        <row r="269">
          <cell r="A269" t="str">
            <v>03.03.051</v>
          </cell>
          <cell r="B269" t="str">
            <v>LOCAÇÃO DE CONTAINER DEPÓSITO 6,00X2,40M SEM BANHEIRO.</v>
          </cell>
          <cell r="C269" t="str">
            <v>Mês</v>
          </cell>
          <cell r="D269">
            <v>822.37</v>
          </cell>
          <cell r="E269">
            <v>657.9</v>
          </cell>
        </row>
        <row r="270">
          <cell r="A270"/>
        </row>
        <row r="271">
          <cell r="A271" t="str">
            <v>03.03.052</v>
          </cell>
          <cell r="B271" t="str">
            <v>LOCAÇÃO DE CONTAINER VESTIÁRIO 6,00 X 2,40M SEM BANHEIRO.</v>
          </cell>
          <cell r="C271" t="str">
            <v>Mês</v>
          </cell>
          <cell r="D271">
            <v>869.37</v>
          </cell>
          <cell r="E271">
            <v>695.5</v>
          </cell>
        </row>
        <row r="272">
          <cell r="A272"/>
        </row>
        <row r="273">
          <cell r="A273" t="str">
            <v>03.03.053</v>
          </cell>
          <cell r="B273" t="str">
            <v>MOBILIZAÇÃO E DESMOBILIZAÇÃO DE CONTAINER.</v>
          </cell>
          <cell r="C273" t="str">
            <v>Un</v>
          </cell>
          <cell r="D273">
            <v>1127.82</v>
          </cell>
          <cell r="E273">
            <v>902.26</v>
          </cell>
        </row>
        <row r="274">
          <cell r="A274"/>
        </row>
        <row r="275">
          <cell r="A275" t="str">
            <v>03.03.055</v>
          </cell>
          <cell r="B275" t="str">
            <v>FORNECIMENTO DE CAVALETE DE OBRA (MOD. AV-42/ 2000).</v>
          </cell>
          <cell r="C275" t="str">
            <v>Un</v>
          </cell>
          <cell r="D275">
            <v>408.83</v>
          </cell>
          <cell r="E275">
            <v>327.07</v>
          </cell>
        </row>
        <row r="276">
          <cell r="A276"/>
        </row>
        <row r="277">
          <cell r="A277" t="str">
            <v>03.03.057</v>
          </cell>
          <cell r="B277" t="str">
            <v>LOCACAO DIARIA DE CAVALETE DE OBRA (MOD. AV- 42/2000)</v>
          </cell>
          <cell r="C277" t="str">
            <v>Un</v>
          </cell>
          <cell r="D277">
            <v>4.08</v>
          </cell>
          <cell r="E277">
            <v>3.27</v>
          </cell>
        </row>
        <row r="278">
          <cell r="A278"/>
        </row>
        <row r="279">
          <cell r="A279" t="str">
            <v>03.03.060</v>
          </cell>
          <cell r="B279" t="str">
            <v>FORNECIMENTO DE BARREIRA MOVEL DOBRAVEL (MOD. AV-40/2000).</v>
          </cell>
          <cell r="C279" t="str">
            <v>Un</v>
          </cell>
          <cell r="D279">
            <v>422.93</v>
          </cell>
          <cell r="E279">
            <v>338.35</v>
          </cell>
        </row>
        <row r="280">
          <cell r="A280"/>
        </row>
        <row r="281">
          <cell r="A281" t="str">
            <v>03.03.070</v>
          </cell>
          <cell r="B281" t="str">
            <v>INSTALACAO DE GAMBIARRA PARA SINALIZACAO, COM 20 M, INCLUINDO LAMPADA, BOCAL E BALDE A CADA 2 M.</v>
          </cell>
          <cell r="C281" t="str">
            <v>Un</v>
          </cell>
          <cell r="D281">
            <v>41</v>
          </cell>
          <cell r="E281">
            <v>32.799999999999997</v>
          </cell>
        </row>
        <row r="282">
          <cell r="A282"/>
        </row>
        <row r="283">
          <cell r="A283" t="str">
            <v>03.03.080</v>
          </cell>
          <cell r="B283" t="str">
            <v>VIGIA NOTURNO.</v>
          </cell>
          <cell r="C283" t="str">
            <v>H</v>
          </cell>
          <cell r="D283">
            <v>8.27</v>
          </cell>
          <cell r="E283">
            <v>6.62</v>
          </cell>
        </row>
        <row r="284">
          <cell r="A284"/>
        </row>
        <row r="285">
          <cell r="A285" t="str">
            <v>03.03.090</v>
          </cell>
          <cell r="B285" t="str">
            <v>FORNECIMENTO E ASSENTAMENTO DE PLACA DA OBRA. (MOD.AV-43/2000).</v>
          </cell>
          <cell r="C285" t="str">
            <v>m2</v>
          </cell>
          <cell r="D285">
            <v>222.98</v>
          </cell>
          <cell r="E285">
            <v>178.39</v>
          </cell>
        </row>
        <row r="286">
          <cell r="A286"/>
        </row>
        <row r="287">
          <cell r="A287" t="str">
            <v>03.03.092</v>
          </cell>
          <cell r="B287" t="str">
            <v>REMANEJAMENTO (RETIRADA E MONTAGEM) DE TAPUME EXISTENTE DE CHAPA DE MADEIRA COMPENSADA DE 6MM.</v>
          </cell>
          <cell r="C287" t="str">
            <v>m2</v>
          </cell>
          <cell r="D287">
            <v>19.32</v>
          </cell>
          <cell r="E287">
            <v>15.46</v>
          </cell>
        </row>
        <row r="288">
          <cell r="A288"/>
        </row>
        <row r="289">
          <cell r="A289" t="str">
            <v>03.03.093</v>
          </cell>
          <cell r="B289" t="str">
            <v>RETIRADA DE TAPUMES</v>
          </cell>
          <cell r="C289" t="str">
            <v>m2</v>
          </cell>
          <cell r="D289">
            <v>6.43</v>
          </cell>
          <cell r="E289">
            <v>5.15</v>
          </cell>
        </row>
        <row r="290">
          <cell r="A290"/>
        </row>
        <row r="291">
          <cell r="A291" t="str">
            <v>03.03.094</v>
          </cell>
          <cell r="B291" t="str">
            <v>(74209/001 PLACA DE OBRA EM CHAPA DE ACO GALVANIZADO</v>
          </cell>
          <cell r="C291" t="str">
            <v>m2</v>
          </cell>
          <cell r="D291">
            <v>347.25</v>
          </cell>
          <cell r="E291">
            <v>277.8</v>
          </cell>
        </row>
        <row r="292">
          <cell r="A292"/>
        </row>
        <row r="293">
          <cell r="A293" t="str">
            <v>03.03.100</v>
          </cell>
          <cell r="B293" t="str">
            <v>INSTALAÇÕES PROVISÓRIAS - ESCOLAS LOCALIZADAS NO INTERIOR DE PERNAMBUCO</v>
          </cell>
          <cell r="C293" t="str">
            <v>Mês</v>
          </cell>
          <cell r="D293">
            <v>4337.83</v>
          </cell>
          <cell r="E293">
            <v>3470.27</v>
          </cell>
        </row>
        <row r="294">
          <cell r="A294"/>
        </row>
        <row r="295">
          <cell r="A295" t="str">
            <v>03.03.110</v>
          </cell>
          <cell r="B295" t="str">
            <v>INSTALAÇÕES PROVISÓRIAS - ESCOLAS LOCALIZADAS NA REGIÃO METROPOLITANA DO RECIFE.</v>
          </cell>
          <cell r="C295" t="str">
            <v>Mês</v>
          </cell>
          <cell r="D295">
            <v>1626.67</v>
          </cell>
          <cell r="E295">
            <v>1301.3399999999999</v>
          </cell>
        </row>
        <row r="296">
          <cell r="A296"/>
        </row>
        <row r="297">
          <cell r="A297" t="str">
            <v>03.04.010</v>
          </cell>
          <cell r="B297" t="str">
            <v>LOCACAO DE OBRAS E DEMARCACAO PARA ABERTURA DE VALAS PARA FUNDACOES.</v>
          </cell>
          <cell r="C297" t="str">
            <v>m2</v>
          </cell>
          <cell r="D297">
            <v>4.22</v>
          </cell>
          <cell r="E297">
            <v>3.38</v>
          </cell>
        </row>
        <row r="298">
          <cell r="A298"/>
        </row>
        <row r="299">
          <cell r="A299" t="str">
            <v>03.04.013</v>
          </cell>
          <cell r="B299" t="str">
            <v>LOCACAO DE OBRAS E DEMARCACAO PARA ABERTURA DE VALAS PARA FUNDACOES</v>
          </cell>
          <cell r="C299" t="str">
            <v>m2</v>
          </cell>
          <cell r="D299">
            <v>4.03</v>
          </cell>
          <cell r="E299">
            <v>3.23</v>
          </cell>
        </row>
        <row r="300">
          <cell r="A300"/>
        </row>
        <row r="301">
          <cell r="A301" t="str">
            <v>03.05.010</v>
          </cell>
          <cell r="B301" t="str">
            <v>LIMPEZA DE SUPERFICIES COM ACIDO MURIATICO EM AGUA NA PROPORCAO 1 6 E SOLUCAO NEUTRALIZADORA DE AMONIA 1 4</v>
          </cell>
          <cell r="C301" t="str">
            <v>m2</v>
          </cell>
          <cell r="D301">
            <v>4.2300000000000004</v>
          </cell>
          <cell r="E301">
            <v>3.39</v>
          </cell>
        </row>
        <row r="302">
          <cell r="A302"/>
        </row>
        <row r="303">
          <cell r="A303" t="str">
            <v>03.05.020</v>
          </cell>
          <cell r="B303" t="str">
            <v>ESCOVACAO DE SUPERFICIES EM ALVENARIA,CONCRETO OU FERRAGENS PARA RETIRADA DE SUBSTRATO COM UTILIZACAO DE ESCOVA RETANGULAR COM CERDAS DE ACO</v>
          </cell>
          <cell r="C303" t="str">
            <v>m2</v>
          </cell>
          <cell r="D303">
            <v>4</v>
          </cell>
          <cell r="E303">
            <v>3.2</v>
          </cell>
        </row>
        <row r="304">
          <cell r="A304"/>
        </row>
        <row r="305">
          <cell r="A305" t="str">
            <v>03.07.010</v>
          </cell>
          <cell r="B305"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305" t="str">
            <v>m</v>
          </cell>
          <cell r="D305">
            <v>15.18</v>
          </cell>
          <cell r="E305">
            <v>12.15</v>
          </cell>
        </row>
        <row r="306">
          <cell r="A306"/>
        </row>
        <row r="307">
          <cell r="A307" t="str">
            <v>03.07.020</v>
          </cell>
          <cell r="B307"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307" t="str">
            <v>m</v>
          </cell>
          <cell r="D307">
            <v>15.18</v>
          </cell>
          <cell r="E307">
            <v>12.15</v>
          </cell>
        </row>
        <row r="308">
          <cell r="A308"/>
        </row>
        <row r="309">
          <cell r="A309" t="str">
            <v>03.07.030</v>
          </cell>
          <cell r="B309" t="str">
            <v>EXECUÇÃO DOS SERVIÇOS DE CONTROLE DE CUPINS ATRAVÉS DO TRATAMENTO DE ARVORES COM INJEÇÃO UTILIZANDO UM DOS PRODUTOS PERTENCENTES AO GRUPO FENIL PIRAZOL CONTENDO O PRINCÍPIO ATIVO FIPRONIL. CONFORME TERMO DE REFERÊNCIA</v>
          </cell>
          <cell r="C309" t="str">
            <v>Un</v>
          </cell>
          <cell r="D309">
            <v>54.22</v>
          </cell>
          <cell r="E309">
            <v>43.38</v>
          </cell>
        </row>
        <row r="310">
          <cell r="A310"/>
        </row>
        <row r="311">
          <cell r="A311" t="str">
            <v>03.08.000</v>
          </cell>
          <cell r="B311" t="str">
            <v>MOBILIZAÇÃO E DESMOBILIZAÇÃO DE OBRA</v>
          </cell>
        </row>
        <row r="312">
          <cell r="A312"/>
        </row>
        <row r="313">
          <cell r="A313" t="str">
            <v>03.08.001</v>
          </cell>
          <cell r="B313" t="str">
            <v>MOBILIZAÇÃO E DESMOBILIZAÇÃO DAS OBRAS DAS ESCOLAS DAS GRE S RECIFE NORTE, RECIFE SUL, METROPOLITANA NORTE E METROPOLITANA SUL (IDA E VOLTA).</v>
          </cell>
          <cell r="C313" t="str">
            <v>Un</v>
          </cell>
          <cell r="D313">
            <v>616.30999999999995</v>
          </cell>
          <cell r="E313">
            <v>493.05</v>
          </cell>
        </row>
        <row r="314">
          <cell r="A314"/>
        </row>
        <row r="315">
          <cell r="A315" t="str">
            <v>03.08.002</v>
          </cell>
          <cell r="B315" t="str">
            <v>MOBILIZAÇÃO E DESMOBILIZAÇÃO DAS OBRAS DAS ESCOLAS DA GRE MATA NORTE/ NAZARÉ DA MATA (IDA E VOLTA).</v>
          </cell>
          <cell r="C315" t="str">
            <v>Un</v>
          </cell>
          <cell r="D315">
            <v>1824.28</v>
          </cell>
          <cell r="E315">
            <v>1459.43</v>
          </cell>
        </row>
        <row r="316">
          <cell r="A316"/>
        </row>
        <row r="317">
          <cell r="A317" t="str">
            <v>03.08.003</v>
          </cell>
          <cell r="B317" t="str">
            <v>MOBILIZAÇÃO E DESMOBILIZAÇÃO DAS OBRAS DAS ESCOLAS DA GRE MATA CENTRO/ VITÓRIA (IDA E VOLTA).</v>
          </cell>
          <cell r="C317" t="str">
            <v>Un</v>
          </cell>
          <cell r="D317">
            <v>1257.27</v>
          </cell>
          <cell r="E317">
            <v>1005.82</v>
          </cell>
        </row>
        <row r="318">
          <cell r="A318"/>
        </row>
        <row r="319">
          <cell r="A319" t="str">
            <v>03.08.004</v>
          </cell>
          <cell r="B319" t="str">
            <v>MOBILIZAÇÃO E DESMOBILIZAÇÃO DAS OBRAS DAS ESCOLAS DA GRE MATA SUL/ PALMARES (IDA E VOLTA).</v>
          </cell>
          <cell r="C319" t="str">
            <v>Un</v>
          </cell>
          <cell r="D319">
            <v>2859.68</v>
          </cell>
          <cell r="E319">
            <v>2287.75</v>
          </cell>
        </row>
        <row r="320">
          <cell r="A320"/>
        </row>
        <row r="321">
          <cell r="A321" t="str">
            <v>03.08.005</v>
          </cell>
          <cell r="B321" t="str">
            <v>MOBILIZAÇÃO E DESMOBILIZAÇÃO DAS OBRAS DAS ESCOLAS DA GRE LITORAL SUL/ BARREIROS (IDA E VOLTA).</v>
          </cell>
          <cell r="C321" t="str">
            <v>Un</v>
          </cell>
          <cell r="D321">
            <v>2514.5500000000002</v>
          </cell>
          <cell r="E321">
            <v>2011.64</v>
          </cell>
        </row>
        <row r="322">
          <cell r="A322"/>
        </row>
        <row r="323">
          <cell r="A323" t="str">
            <v>03.08.006</v>
          </cell>
          <cell r="B323" t="str">
            <v>MOBILIZAÇÃO E DESMOBILIZAÇÃO DAS OBRAS DAS ESCOLAS DA GRE VALE DO CAPIBARIBE/ LIMOEIRO (IDA E VOLTA).</v>
          </cell>
          <cell r="C323" t="str">
            <v>Un</v>
          </cell>
          <cell r="D323">
            <v>1873.58</v>
          </cell>
          <cell r="E323">
            <v>1498.87</v>
          </cell>
        </row>
        <row r="324">
          <cell r="A324"/>
        </row>
        <row r="325">
          <cell r="A325" t="str">
            <v>03.08.007</v>
          </cell>
          <cell r="B325" t="str">
            <v>MOBILIZAÇÃO E DESMOBILIZAÇÃO DAS OBRAS DAS ESCOLAS DA GRE AGRESTE CENTRO NORTE/ CARUARU (IDA E VOLTA).</v>
          </cell>
          <cell r="C325" t="str">
            <v>Un</v>
          </cell>
          <cell r="D325">
            <v>3204.82</v>
          </cell>
          <cell r="E325">
            <v>2563.86</v>
          </cell>
        </row>
        <row r="326">
          <cell r="A326"/>
        </row>
        <row r="327">
          <cell r="A327" t="str">
            <v>03.08.008</v>
          </cell>
          <cell r="B327" t="str">
            <v>MOBILIZAÇÃO E DESMOBILIZAÇÃO DAS OBRAS DAS ESCOLAS DA GRE AGRESTE MERIDIONAL/ GARANHUNS (IDA E VOLTA).</v>
          </cell>
          <cell r="C327" t="str">
            <v>Un</v>
          </cell>
          <cell r="D327">
            <v>5670.07</v>
          </cell>
          <cell r="E327">
            <v>4536.0600000000004</v>
          </cell>
        </row>
        <row r="328">
          <cell r="A328"/>
        </row>
        <row r="329">
          <cell r="A329" t="str">
            <v>03.08.009</v>
          </cell>
          <cell r="B329" t="str">
            <v>MOBILIZAÇÃO E DESMOBILIZAÇÃO DAS OBRAS DAS ESCOLAS DA GRE SERTÃO DO MOXOTÓ IPANEMA/ ARCOVERDE (IDA E VOLTA).</v>
          </cell>
          <cell r="C329" t="str">
            <v>Un</v>
          </cell>
          <cell r="D329">
            <v>6311.03</v>
          </cell>
          <cell r="E329">
            <v>5048.83</v>
          </cell>
        </row>
        <row r="330">
          <cell r="A330"/>
        </row>
        <row r="331">
          <cell r="A331" t="str">
            <v>03.08.010</v>
          </cell>
          <cell r="B331" t="str">
            <v>MOBILIZAÇÃO E DESMOBILIZAÇÃO DAS OBRAS DAS ESCOLAS DA GRE SERTÃO DO ALTO PAJEÚ/ AFOGADOS DA INGAZEIRA (IDA E VOLTA).</v>
          </cell>
          <cell r="C331" t="str">
            <v>Un</v>
          </cell>
          <cell r="D331">
            <v>9367.9500000000007</v>
          </cell>
          <cell r="E331">
            <v>7494.36</v>
          </cell>
        </row>
        <row r="332">
          <cell r="A332"/>
        </row>
        <row r="333">
          <cell r="A333" t="str">
            <v>03.08.011</v>
          </cell>
          <cell r="B333" t="str">
            <v>MOBILIZAÇÃO E DESMOBILIZAÇÃO DAS OBRAS DAS ESCOLAS DA GRE SERTÃO DO SUBMÉDIO SÃO FRANCISCO / FLORESTA (IDA E VOLTA).</v>
          </cell>
          <cell r="C333" t="str">
            <v>Un</v>
          </cell>
          <cell r="D333">
            <v>10797.8</v>
          </cell>
          <cell r="E333">
            <v>8638.24</v>
          </cell>
        </row>
        <row r="334">
          <cell r="A334"/>
        </row>
        <row r="335">
          <cell r="A335" t="str">
            <v>03.08.012</v>
          </cell>
          <cell r="B335" t="str">
            <v>MOBILIZAÇÃO E DESMOBILIZAÇÃO DAS OBRAS DAS ESCOLAS DA GRE SERTÃO DO MÉDIO SÃO FRANCISCO/ PETROLINA (IDA E VOLTA).</v>
          </cell>
          <cell r="C335" t="str">
            <v>Un</v>
          </cell>
          <cell r="D335">
            <v>19081.03</v>
          </cell>
          <cell r="E335">
            <v>15264.83</v>
          </cell>
        </row>
        <row r="336">
          <cell r="A336"/>
        </row>
        <row r="337">
          <cell r="A337" t="str">
            <v>03.08.013</v>
          </cell>
          <cell r="B337" t="str">
            <v>MOBILIZAÇÃO E DESMOBILIZAÇÃO DAS OBRAS DAS ESCOLAS DA GRE SERTÃO CENTRAL/ SALGUEIRO (IDA E VOLTA).</v>
          </cell>
          <cell r="C337" t="str">
            <v>Un</v>
          </cell>
          <cell r="D337">
            <v>12893.26</v>
          </cell>
          <cell r="E337">
            <v>10314.61</v>
          </cell>
        </row>
        <row r="338">
          <cell r="A338"/>
        </row>
        <row r="339">
          <cell r="A339" t="str">
            <v>03.08.014</v>
          </cell>
          <cell r="B339" t="str">
            <v>MOBILIZAÇÃO E DESMOBILIZAÇÃO DAS OBRAS DAS ESCOLAS DA GRE SERTÃO DO ARARIPE / ARARIPINA (IDA E VOLTA).</v>
          </cell>
          <cell r="C339" t="str">
            <v>Un</v>
          </cell>
          <cell r="D339">
            <v>17059.52</v>
          </cell>
          <cell r="E339">
            <v>13647.62</v>
          </cell>
        </row>
        <row r="340">
          <cell r="A340"/>
        </row>
        <row r="341">
          <cell r="A341" t="str">
            <v>04.00.000</v>
          </cell>
          <cell r="B341" t="str">
            <v xml:space="preserve">  CARGA E TRANSPORTE MANUAL E MECANICO</v>
          </cell>
        </row>
        <row r="342">
          <cell r="A342"/>
        </row>
        <row r="343">
          <cell r="A343" t="str">
            <v>04.01.010</v>
          </cell>
          <cell r="B343" t="str">
            <v>CARGA E DESCARGA MANUAIS DE TERRA DE UM CAMINHAO CARROCERIA.</v>
          </cell>
          <cell r="C343" t="str">
            <v>m3</v>
          </cell>
          <cell r="D343">
            <v>6.2</v>
          </cell>
          <cell r="E343">
            <v>4.96</v>
          </cell>
        </row>
        <row r="344">
          <cell r="A344"/>
        </row>
        <row r="345">
          <cell r="A345" t="str">
            <v>04.01.020</v>
          </cell>
          <cell r="B345" t="str">
            <v>CARGA E DESCARGA MANUAIS DE TERRA DE UM CAMINHAO CARROCERIA ( SERVICO NOTURNO ).</v>
          </cell>
          <cell r="C345" t="str">
            <v>m3</v>
          </cell>
          <cell r="D345">
            <v>7.43</v>
          </cell>
          <cell r="E345">
            <v>5.95</v>
          </cell>
        </row>
        <row r="346">
          <cell r="A346"/>
        </row>
        <row r="347">
          <cell r="A347" t="str">
            <v>04.01.030</v>
          </cell>
          <cell r="B347" t="str">
            <v>CARGA MANUAL DE TERRA EM CAMINHAO BASCULANTE.</v>
          </cell>
          <cell r="C347" t="str">
            <v>m3</v>
          </cell>
          <cell r="D347">
            <v>5.17</v>
          </cell>
          <cell r="E347">
            <v>4.1399999999999997</v>
          </cell>
        </row>
        <row r="348">
          <cell r="A348"/>
        </row>
        <row r="349">
          <cell r="A349" t="str">
            <v>04.01.040</v>
          </cell>
          <cell r="B349" t="str">
            <v>CARGA MECANICA DE TERRA EM CAMINHAO BASCULANTE OU CARROCERIA.</v>
          </cell>
          <cell r="C349" t="str">
            <v>m3</v>
          </cell>
          <cell r="D349">
            <v>1.97</v>
          </cell>
          <cell r="E349">
            <v>1.58</v>
          </cell>
        </row>
        <row r="350">
          <cell r="A350"/>
        </row>
        <row r="351">
          <cell r="A351" t="str">
            <v>04.01.050</v>
          </cell>
          <cell r="B351" t="str">
            <v>CARGA MECANICA DE PRE-MISTURADO,INCLUINDO ESPALHAMENTO DO MESMO EM CIMA DO CAMINHAO.</v>
          </cell>
          <cell r="C351" t="str">
            <v>m3</v>
          </cell>
          <cell r="D351">
            <v>5.52</v>
          </cell>
          <cell r="E351">
            <v>4.42</v>
          </cell>
        </row>
        <row r="352">
          <cell r="A352"/>
        </row>
        <row r="353">
          <cell r="A353" t="str">
            <v>04.01.060</v>
          </cell>
          <cell r="B353" t="str">
            <v>CARGA MECANICA DE PRE-MISTURADO,INCLUINDO ESPALHAMENTO DO MESMO EM CIMA DO CAMINHAO (SERVICO NOTURNO).</v>
          </cell>
          <cell r="C353" t="str">
            <v>m3</v>
          </cell>
          <cell r="D353">
            <v>5.81</v>
          </cell>
          <cell r="E353">
            <v>4.6500000000000004</v>
          </cell>
        </row>
        <row r="354">
          <cell r="A354"/>
        </row>
        <row r="355">
          <cell r="A355" t="str">
            <v>04.02.010</v>
          </cell>
          <cell r="B355" t="str">
            <v>TRANSPORTE DE MATERIAL COM D.M.T. 1 KM.</v>
          </cell>
          <cell r="C355" t="str">
            <v>m3</v>
          </cell>
          <cell r="D355">
            <v>3.07</v>
          </cell>
          <cell r="E355">
            <v>2.46</v>
          </cell>
        </row>
        <row r="356">
          <cell r="A356"/>
        </row>
        <row r="357">
          <cell r="A357" t="str">
            <v>04.02.020</v>
          </cell>
          <cell r="B357" t="str">
            <v>TRANSPORTE DE MATERIAL COM D.M.T. 2 KM.</v>
          </cell>
          <cell r="C357" t="str">
            <v>m3</v>
          </cell>
          <cell r="D357">
            <v>4.1500000000000004</v>
          </cell>
          <cell r="E357">
            <v>3.32</v>
          </cell>
        </row>
        <row r="358">
          <cell r="A358"/>
        </row>
        <row r="359">
          <cell r="A359" t="str">
            <v>04.02.030</v>
          </cell>
          <cell r="B359" t="str">
            <v>TRANSPORTE DE MATERIAL COM D.M.T. 4 KM.</v>
          </cell>
          <cell r="C359" t="str">
            <v>m3</v>
          </cell>
          <cell r="D359">
            <v>6.28</v>
          </cell>
          <cell r="E359">
            <v>5.03</v>
          </cell>
        </row>
        <row r="360">
          <cell r="A360"/>
        </row>
        <row r="361">
          <cell r="A361" t="str">
            <v>04.02.040</v>
          </cell>
          <cell r="B361" t="str">
            <v>TRANSPORTE DE MATERIAL COM D.M.T. 6 KM.</v>
          </cell>
          <cell r="C361" t="str">
            <v>m3</v>
          </cell>
          <cell r="D361">
            <v>8.4499999999999993</v>
          </cell>
          <cell r="E361">
            <v>6.76</v>
          </cell>
        </row>
        <row r="362">
          <cell r="A362"/>
        </row>
        <row r="363">
          <cell r="A363" t="str">
            <v>04.02.050</v>
          </cell>
          <cell r="B363" t="str">
            <v>TRANSPORTE DE MATERIAL COM D.M.T. 8 KM.</v>
          </cell>
          <cell r="C363" t="str">
            <v>m3</v>
          </cell>
          <cell r="D363">
            <v>10.62</v>
          </cell>
          <cell r="E363">
            <v>8.5</v>
          </cell>
        </row>
        <row r="364">
          <cell r="A364"/>
        </row>
        <row r="365">
          <cell r="A365" t="str">
            <v>04.02.060</v>
          </cell>
          <cell r="B365" t="str">
            <v>TRANSPORTE DE MATERIAL COM D.M.T. 10 KM.</v>
          </cell>
          <cell r="C365" t="str">
            <v>m3</v>
          </cell>
          <cell r="D365">
            <v>12.71</v>
          </cell>
          <cell r="E365">
            <v>10.17</v>
          </cell>
        </row>
        <row r="366">
          <cell r="A366"/>
        </row>
        <row r="367">
          <cell r="A367" t="str">
            <v>04.02.070</v>
          </cell>
          <cell r="B367" t="str">
            <v>TRANSPORTE DE MATERIAL COM D.M.T. 12 KM.</v>
          </cell>
          <cell r="C367" t="str">
            <v>m3</v>
          </cell>
          <cell r="D367">
            <v>14.86</v>
          </cell>
          <cell r="E367">
            <v>11.89</v>
          </cell>
        </row>
        <row r="368">
          <cell r="A368"/>
        </row>
        <row r="369">
          <cell r="A369" t="str">
            <v>04.02.080</v>
          </cell>
          <cell r="B369" t="str">
            <v>TRANSPORTE DE MATERIAL COM D.M.T. 14 KM.</v>
          </cell>
          <cell r="C369" t="str">
            <v>m3</v>
          </cell>
          <cell r="D369">
            <v>17.02</v>
          </cell>
          <cell r="E369">
            <v>13.62</v>
          </cell>
        </row>
        <row r="370">
          <cell r="A370"/>
        </row>
        <row r="371">
          <cell r="A371" t="str">
            <v>04.02.090</v>
          </cell>
          <cell r="B371" t="str">
            <v>TRANSPORTE DE MATERIAL COM D.M.T. 16 KM.</v>
          </cell>
          <cell r="C371" t="str">
            <v>m3</v>
          </cell>
          <cell r="D371">
            <v>19.079999999999998</v>
          </cell>
          <cell r="E371">
            <v>15.27</v>
          </cell>
        </row>
        <row r="372">
          <cell r="A372"/>
        </row>
        <row r="373">
          <cell r="A373" t="str">
            <v>04.02.100</v>
          </cell>
          <cell r="B373" t="str">
            <v>TRANSPORTE DE MATERIAL COM D.M.T. 18 KM.</v>
          </cell>
          <cell r="C373" t="str">
            <v>m3</v>
          </cell>
          <cell r="D373">
            <v>21.26</v>
          </cell>
          <cell r="E373">
            <v>17.010000000000002</v>
          </cell>
        </row>
        <row r="374">
          <cell r="A374"/>
        </row>
        <row r="375">
          <cell r="A375" t="str">
            <v>04.02.110</v>
          </cell>
          <cell r="B375" t="str">
            <v>TRANSPORTE DE MATERIAL COM D.M.T. 20 KM.</v>
          </cell>
          <cell r="C375" t="str">
            <v>m3</v>
          </cell>
          <cell r="D375">
            <v>23.42</v>
          </cell>
          <cell r="E375">
            <v>18.739999999999998</v>
          </cell>
        </row>
        <row r="376">
          <cell r="A376"/>
        </row>
        <row r="377">
          <cell r="A377" t="str">
            <v>04.02.111</v>
          </cell>
          <cell r="B377" t="str">
            <v>TRANSPORTE DE MATERIAL COM D.M.T. 22 KM.</v>
          </cell>
          <cell r="C377" t="str">
            <v>m3</v>
          </cell>
          <cell r="D377">
            <v>25.62</v>
          </cell>
          <cell r="E377">
            <v>20.5</v>
          </cell>
        </row>
        <row r="378">
          <cell r="A378"/>
        </row>
        <row r="379">
          <cell r="A379" t="str">
            <v>04.02.112</v>
          </cell>
          <cell r="B379" t="str">
            <v>TRANSPORTE DE MATERIAL COM D.M.T. 24 KM.</v>
          </cell>
          <cell r="C379" t="str">
            <v>m3</v>
          </cell>
          <cell r="D379">
            <v>27.77</v>
          </cell>
          <cell r="E379">
            <v>22.22</v>
          </cell>
        </row>
        <row r="380">
          <cell r="A380"/>
        </row>
        <row r="381">
          <cell r="A381" t="str">
            <v>04.02.113</v>
          </cell>
          <cell r="B381" t="str">
            <v>TRANSPORTE DE MATERIAL COM D.M.T. 26 KM.</v>
          </cell>
          <cell r="C381" t="str">
            <v>m3</v>
          </cell>
          <cell r="D381">
            <v>29.92</v>
          </cell>
          <cell r="E381">
            <v>23.94</v>
          </cell>
        </row>
        <row r="382">
          <cell r="A382"/>
        </row>
        <row r="383">
          <cell r="A383" t="str">
            <v>04.02.114</v>
          </cell>
          <cell r="B383" t="str">
            <v>TRANSPORTE DE MATERIAL COM D.M.T. 28 KM.</v>
          </cell>
          <cell r="C383" t="str">
            <v>m3</v>
          </cell>
          <cell r="D383">
            <v>32.07</v>
          </cell>
          <cell r="E383">
            <v>25.66</v>
          </cell>
        </row>
        <row r="384">
          <cell r="A384"/>
        </row>
        <row r="385">
          <cell r="A385" t="str">
            <v>04.02.115</v>
          </cell>
          <cell r="B385" t="str">
            <v>TRANSPORTE DE MATERIAL COM D.M.T. 30 KM.</v>
          </cell>
          <cell r="C385" t="str">
            <v>m3</v>
          </cell>
          <cell r="D385">
            <v>34.21</v>
          </cell>
          <cell r="E385">
            <v>27.37</v>
          </cell>
        </row>
        <row r="386">
          <cell r="A386"/>
        </row>
        <row r="387">
          <cell r="A387" t="str">
            <v>04.02.120</v>
          </cell>
          <cell r="B387" t="str">
            <v>TRANSPORTE COM CARRO DE MAO DE AREIA, ENTULHO OU TERRA ATE 30M.</v>
          </cell>
          <cell r="C387" t="str">
            <v>m3</v>
          </cell>
          <cell r="D387">
            <v>15.17</v>
          </cell>
          <cell r="E387">
            <v>12.14</v>
          </cell>
        </row>
        <row r="388">
          <cell r="A388"/>
        </row>
        <row r="389">
          <cell r="A389" t="str">
            <v>04.02.130</v>
          </cell>
          <cell r="B389" t="str">
            <v>TRANSPORTE COM CARRO DE MAO DE AREIA, ENTULHO OU TERRA ATE 30M ( SERVICO NOTURNO ).</v>
          </cell>
          <cell r="C389" t="str">
            <v>m3</v>
          </cell>
          <cell r="D389">
            <v>18.2</v>
          </cell>
          <cell r="E389">
            <v>14.56</v>
          </cell>
        </row>
        <row r="390">
          <cell r="A390"/>
        </row>
        <row r="391">
          <cell r="A391" t="str">
            <v>04.02.140</v>
          </cell>
          <cell r="B391" t="str">
            <v>TRANSPORTE COM CARRO DE MAO DE AREIA, ENTULHO OU TERRA ATE 60M.</v>
          </cell>
          <cell r="C391" t="str">
            <v>m3</v>
          </cell>
          <cell r="D391">
            <v>17.91</v>
          </cell>
          <cell r="E391">
            <v>14.33</v>
          </cell>
        </row>
        <row r="392">
          <cell r="A392"/>
        </row>
        <row r="393">
          <cell r="A393" t="str">
            <v>04.02.150</v>
          </cell>
          <cell r="B393" t="str">
            <v>TRANSPORTE COM CARRO DE MAO DE AREIA, ENTULHO OU TERRA ATE 60M ( SERVICO NOTURNO ).</v>
          </cell>
          <cell r="C393" t="str">
            <v>m3</v>
          </cell>
          <cell r="D393">
            <v>21.51</v>
          </cell>
          <cell r="E393">
            <v>17.21</v>
          </cell>
        </row>
        <row r="394">
          <cell r="A394"/>
        </row>
        <row r="395">
          <cell r="A395" t="str">
            <v>04.02.160</v>
          </cell>
          <cell r="B395" t="str">
            <v>TRANSPORTE COM CARRO DE MAO DE AREIA, ENTULHO OU TERRA ATE 100M.</v>
          </cell>
          <cell r="C395" t="str">
            <v>m3</v>
          </cell>
          <cell r="D395">
            <v>26.2</v>
          </cell>
          <cell r="E395">
            <v>20.96</v>
          </cell>
        </row>
        <row r="396">
          <cell r="A396"/>
        </row>
        <row r="397">
          <cell r="A397" t="str">
            <v>04.02.163</v>
          </cell>
          <cell r="B397" t="str">
            <v>(13108/005) TRANSP. EM CARRO DE MAO DE AREIA, ENTULHO OU TERRA ATE 100 M</v>
          </cell>
          <cell r="C397" t="str">
            <v>m3</v>
          </cell>
          <cell r="D397">
            <v>29.67</v>
          </cell>
          <cell r="E397">
            <v>23.74</v>
          </cell>
        </row>
        <row r="398">
          <cell r="A398"/>
        </row>
        <row r="399">
          <cell r="A399" t="str">
            <v>04.02.170</v>
          </cell>
          <cell r="B399" t="str">
            <v>TRANSPORTE COM CARRO DE MAO DE AREIA, ENTULHO OU TERRA ATE 100 M ( SERVICO NOTURNO ).</v>
          </cell>
          <cell r="C399" t="str">
            <v>m3</v>
          </cell>
          <cell r="D399">
            <v>31.43</v>
          </cell>
          <cell r="E399">
            <v>25.15</v>
          </cell>
        </row>
        <row r="400">
          <cell r="A400"/>
        </row>
        <row r="401">
          <cell r="A401" t="str">
            <v>04.02.180</v>
          </cell>
          <cell r="B401" t="str">
            <v>TRANSPORTE COM CARRO DE MAO DE PEDRA RACHAO NOS MORROS, ATE 100 M.</v>
          </cell>
          <cell r="C401" t="str">
            <v>m3</v>
          </cell>
          <cell r="D401">
            <v>34.47</v>
          </cell>
          <cell r="E401">
            <v>27.58</v>
          </cell>
        </row>
        <row r="402">
          <cell r="A402"/>
        </row>
        <row r="403">
          <cell r="A403" t="str">
            <v>04.03.010</v>
          </cell>
          <cell r="B403" t="str">
            <v>REMOCAO DE MATERIAL DE PRIMEIRA CATEGORIA EM CAMINHAO CARROCERIA, D.M.T. 6 KM, INCLUSIVE CARGA E DESCARGA MANUAIS.</v>
          </cell>
          <cell r="C403" t="str">
            <v>m3</v>
          </cell>
          <cell r="D403">
            <v>30.47</v>
          </cell>
          <cell r="E403">
            <v>24.38</v>
          </cell>
        </row>
        <row r="404">
          <cell r="A404"/>
        </row>
        <row r="405">
          <cell r="A405" t="str">
            <v>04.03.020</v>
          </cell>
          <cell r="B405" t="str">
            <v>REMOCAO DE MATERIAL DE PRIMEIRA CATEGORIA EM CAMINHAO CARROCERIA, D.M.T. 12 KM, INCLUSIVE CARGA E DESCARGA MANUAIS.</v>
          </cell>
          <cell r="C405" t="str">
            <v>m3</v>
          </cell>
          <cell r="D405">
            <v>36.61</v>
          </cell>
          <cell r="E405">
            <v>29.29</v>
          </cell>
        </row>
        <row r="406">
          <cell r="A406"/>
        </row>
        <row r="407">
          <cell r="A407" t="str">
            <v>04.03.030</v>
          </cell>
          <cell r="B407" t="str">
            <v>REMOCAO DE MATERIAL DE PRIMEIRA CATEGORIA EM CAMINHAO CARROCERIA, D.M.T. 20 KM, INCLUSIVE CARGA E DESCARGA MANUAIS.</v>
          </cell>
          <cell r="C407" t="str">
            <v>m3</v>
          </cell>
          <cell r="D407">
            <v>44.78</v>
          </cell>
          <cell r="E407">
            <v>35.83</v>
          </cell>
        </row>
        <row r="408">
          <cell r="A408"/>
        </row>
        <row r="409">
          <cell r="A409" t="str">
            <v>04.03.031</v>
          </cell>
          <cell r="B409" t="str">
            <v>REMOCAO DE MATERIAL DE PRIMEIRA CATEGORIA EM CAMINHAO CARROCERIA, D.M.T. 22 KM, INCLUSIVE CARGA E DESCARGA MANUAIS.</v>
          </cell>
          <cell r="C409" t="str">
            <v>m3</v>
          </cell>
          <cell r="D409">
            <v>46.88</v>
          </cell>
          <cell r="E409">
            <v>37.51</v>
          </cell>
        </row>
        <row r="410">
          <cell r="A410"/>
        </row>
        <row r="411">
          <cell r="A411" t="str">
            <v>04.03.032</v>
          </cell>
          <cell r="B411" t="str">
            <v>REMOCAO DE MATERIAL DE PRIMEIRA CATEGORIA EM CAMINHAO CARROCERIA, D.M.T. 24 KM, INCLUSIVE CARGA E DESCARGA MANUAIS.</v>
          </cell>
          <cell r="C411" t="str">
            <v>m3</v>
          </cell>
          <cell r="D411">
            <v>48.93</v>
          </cell>
          <cell r="E411">
            <v>39.15</v>
          </cell>
        </row>
        <row r="412">
          <cell r="A412"/>
        </row>
        <row r="413">
          <cell r="A413" t="str">
            <v>04.03.033</v>
          </cell>
          <cell r="B413" t="str">
            <v>REMOCAO DE MATERIAL DE PRIMEIRA CATEGORIA EM CAMINHAO CARROCERIA, D.M.T. 26 KM, INCLUSIVE CARGA E DESCARGA MANUAIS.</v>
          </cell>
          <cell r="C413" t="str">
            <v>m3</v>
          </cell>
          <cell r="D413">
            <v>50.98</v>
          </cell>
          <cell r="E413">
            <v>40.79</v>
          </cell>
        </row>
        <row r="414">
          <cell r="A414"/>
        </row>
        <row r="415">
          <cell r="A415" t="str">
            <v>04.03.034</v>
          </cell>
          <cell r="B415" t="str">
            <v>REMOCAO DE MATERIAL DE PRIMEIRA CATEGORIA EM CAMINHAO CARROCERIA, D.M.T. 28 KM, INCLUSIVE CARGA E DESCARGA MANUAIS.</v>
          </cell>
          <cell r="C415" t="str">
            <v>m3</v>
          </cell>
          <cell r="D415">
            <v>53.03</v>
          </cell>
          <cell r="E415">
            <v>42.43</v>
          </cell>
        </row>
        <row r="416">
          <cell r="A416"/>
        </row>
        <row r="417">
          <cell r="A417" t="str">
            <v>04.03.036</v>
          </cell>
          <cell r="B417" t="str">
            <v>REMOCAO DE MATERIAL DE PRIMEIRA CATEGORIA EM CAMINHAO CARROCERIA, D.M.T. 30 KM, INCLUSIVE CARGA E DESCARGA MANUAIS.</v>
          </cell>
          <cell r="C417" t="str">
            <v>m3</v>
          </cell>
          <cell r="D417">
            <v>55.07</v>
          </cell>
          <cell r="E417">
            <v>44.06</v>
          </cell>
        </row>
        <row r="418">
          <cell r="A418"/>
        </row>
        <row r="419">
          <cell r="A419" t="str">
            <v>04.03.038</v>
          </cell>
          <cell r="B419" t="str">
            <v>REMOCAO DE MATERIAL DE PRIMEIRA CATEGORIA EM CAMINHAO BASCULANTE, D.M.T. 2 KM, INCLUSIVE CARGA MANUAL E DESCARGA MECANICA.</v>
          </cell>
          <cell r="C419" t="str">
            <v>m3</v>
          </cell>
          <cell r="D419">
            <v>23.63</v>
          </cell>
          <cell r="E419">
            <v>18.91</v>
          </cell>
        </row>
        <row r="420">
          <cell r="A420"/>
        </row>
        <row r="421">
          <cell r="A421" t="str">
            <v>04.03.040</v>
          </cell>
          <cell r="B421" t="str">
            <v>REMOCAO DE MATERIAL DE PRIMEIRA CATEGORIA EM CAMINHAO BASCULANTE, D.M.T. 6 KM, INCLUSIVE CARGA MANUAL E DESCARGA MECANICA.</v>
          </cell>
          <cell r="C421" t="str">
            <v>m3</v>
          </cell>
          <cell r="D421">
            <v>27.93</v>
          </cell>
          <cell r="E421">
            <v>22.35</v>
          </cell>
        </row>
        <row r="422">
          <cell r="A422"/>
        </row>
        <row r="423">
          <cell r="A423" t="str">
            <v>04.03.050</v>
          </cell>
          <cell r="B423" t="str">
            <v>REMOCAO DE MATERIAL DE PRIMEIRA CATEGORIA EM CAMINHAO BASCULANTE, D.M.T. 12 KM, INCLUSIVE CARGA MANUAL E DESCARGA MECANICA.</v>
          </cell>
          <cell r="C423" t="str">
            <v>m3</v>
          </cell>
          <cell r="D423">
            <v>34.36</v>
          </cell>
          <cell r="E423">
            <v>27.49</v>
          </cell>
        </row>
        <row r="424">
          <cell r="A424"/>
        </row>
        <row r="425">
          <cell r="A425" t="str">
            <v>04.03.053</v>
          </cell>
          <cell r="B425" t="str">
            <v>(74203/001) REMOCAO DE MATERIAL 1A. CATEGORIA, EM CAMINHAO BASCULANTE, D.M.T.=6 KM (INCLUSIVE CARGA MECANICA E DESCARGA).</v>
          </cell>
          <cell r="C425" t="str">
            <v>m3</v>
          </cell>
          <cell r="D425">
            <v>10.61</v>
          </cell>
          <cell r="E425">
            <v>8.49</v>
          </cell>
        </row>
        <row r="426">
          <cell r="A426"/>
        </row>
        <row r="427">
          <cell r="A427" t="str">
            <v>04.03.054</v>
          </cell>
          <cell r="B427" t="str">
            <v>(13121/003) REM. DE MATERIAL DE 1A. CATEG. EM CAMINHAO, D.M.T. 12 KM, INCLUSIVE CARGA (MANUAL) E DESCARGA</v>
          </cell>
          <cell r="C427" t="str">
            <v>m3</v>
          </cell>
          <cell r="D427">
            <v>33.53</v>
          </cell>
          <cell r="E427">
            <v>26.83</v>
          </cell>
        </row>
        <row r="428">
          <cell r="A428"/>
        </row>
        <row r="429">
          <cell r="A429" t="str">
            <v>04.03.060</v>
          </cell>
          <cell r="B429" t="str">
            <v>REMOCAO DE MATERIAL DE PRIMEIRA CATEGORIA EM CAMINHAO BASCULANTE, D.M.T. 20 KM, INCLUSIVE CARGA MANUAL E DESCARGA MECANICA.</v>
          </cell>
          <cell r="C429" t="str">
            <v>m3</v>
          </cell>
          <cell r="D429">
            <v>42.92</v>
          </cell>
          <cell r="E429">
            <v>34.340000000000003</v>
          </cell>
        </row>
        <row r="430">
          <cell r="A430"/>
        </row>
        <row r="431">
          <cell r="A431" t="str">
            <v>04.03.061</v>
          </cell>
          <cell r="B431" t="str">
            <v>REMOCAO DE MATERIAL DE PRIMEIRA CATEGORIA EM CAMINHAO BASCULANTE, D.M.T. 22 KM, INCLUSIVE CARGA MANUAL E DESCARGA MECANICA.</v>
          </cell>
          <cell r="C431" t="str">
            <v>m3</v>
          </cell>
          <cell r="D431">
            <v>45.12</v>
          </cell>
          <cell r="E431">
            <v>36.1</v>
          </cell>
        </row>
        <row r="432">
          <cell r="A432"/>
        </row>
        <row r="433">
          <cell r="A433" t="str">
            <v>04.03.062</v>
          </cell>
          <cell r="B433" t="str">
            <v>REMOCAO DE MATERIAL DE PRIMEIRA CATEGORIA EM CAMINHAO BASCULANTE, D.M.T. 24 KM, INCLUSIVE CARGA MANUAL E DESCARGA MECANICA.</v>
          </cell>
          <cell r="C433" t="str">
            <v>m3</v>
          </cell>
          <cell r="D433">
            <v>47.27</v>
          </cell>
          <cell r="E433">
            <v>37.82</v>
          </cell>
        </row>
        <row r="434">
          <cell r="A434"/>
        </row>
        <row r="435">
          <cell r="A435" t="str">
            <v>04.03.063</v>
          </cell>
          <cell r="B435" t="str">
            <v>REMOCAO DE MATERIAL DE PRIMEIRA CATEGORIA EM CAMINHAO BASCULANTE, D.M.T. 26 KM, INCLUSIVE CARGA MANUAL E DESCARGA MECANICA.</v>
          </cell>
          <cell r="C435" t="str">
            <v>m3</v>
          </cell>
          <cell r="D435">
            <v>49.42</v>
          </cell>
          <cell r="E435">
            <v>39.54</v>
          </cell>
        </row>
        <row r="436">
          <cell r="A436"/>
        </row>
        <row r="437">
          <cell r="A437" t="str">
            <v>04.03.064</v>
          </cell>
          <cell r="B437" t="str">
            <v>REMOCAO DE MATERIAL DE PRIMEIRA CATEGORIA EM CAMINHAO BASCULANTE, D.M.T. 28 KM, INCLUSIVE CARGA MANUAL E DESCARGA MECANICA.</v>
          </cell>
          <cell r="C437" t="str">
            <v>m3</v>
          </cell>
          <cell r="D437">
            <v>51.57</v>
          </cell>
          <cell r="E437">
            <v>41.26</v>
          </cell>
        </row>
        <row r="438">
          <cell r="A438"/>
        </row>
        <row r="439">
          <cell r="A439" t="str">
            <v>04.03.065</v>
          </cell>
          <cell r="B439" t="str">
            <v>REMOCAO DE MATERIAL DE PRIMEIRA CATEGORIA EM CAMINHAO BASCULANTE, D.M.T. 30 KM, INCLUSIVE CARGA MANUAL E DESCARGA MECANICA.</v>
          </cell>
          <cell r="C439" t="str">
            <v>m3</v>
          </cell>
          <cell r="D439">
            <v>53.71</v>
          </cell>
          <cell r="E439">
            <v>42.97</v>
          </cell>
        </row>
        <row r="440">
          <cell r="A440"/>
        </row>
        <row r="441">
          <cell r="A441" t="str">
            <v>04.03.070</v>
          </cell>
          <cell r="B441" t="str">
            <v>REMOCAO DE MATERIAL DE PRIMEIRA CATEGORIA EM CAMINHAO BASCULANTE, D.M.T. 6 KM, INCLUSIVE CARGA E DESCARGA MECANICAS .</v>
          </cell>
          <cell r="C441" t="str">
            <v>m3</v>
          </cell>
          <cell r="D441">
            <v>10.68</v>
          </cell>
          <cell r="E441">
            <v>8.5500000000000007</v>
          </cell>
        </row>
        <row r="442">
          <cell r="A442"/>
        </row>
        <row r="443">
          <cell r="A443" t="str">
            <v>04.03.080</v>
          </cell>
          <cell r="B443" t="str">
            <v>REMOCAO DE MATERIAL DE PRIMEIRA CATEGORIA EM CAMINHAO BASCULANTE, D.M.T. 12 KM, INCLUSIVE CARGA E DESCARGA MECANICAS.</v>
          </cell>
          <cell r="C443" t="str">
            <v>m3</v>
          </cell>
          <cell r="D443">
            <v>17.100000000000001</v>
          </cell>
          <cell r="E443">
            <v>13.68</v>
          </cell>
        </row>
        <row r="444">
          <cell r="A444"/>
        </row>
        <row r="445">
          <cell r="A445" t="str">
            <v>04.03.090</v>
          </cell>
          <cell r="B445" t="str">
            <v>REMOCAO DE MATERIAL DE PRIMEIRA CATEGORIA EM CAMINHAO BASCULANTE, D.M.T. 20 KM, INCLUSIVE CARGA E DESCARGA MECANICAS.</v>
          </cell>
          <cell r="C445" t="str">
            <v>m3</v>
          </cell>
          <cell r="D445">
            <v>25.67</v>
          </cell>
          <cell r="E445">
            <v>20.54</v>
          </cell>
        </row>
        <row r="446">
          <cell r="A446"/>
        </row>
        <row r="447">
          <cell r="A447" t="str">
            <v>04.03.091</v>
          </cell>
          <cell r="B447" t="str">
            <v>REMOCAO DE MATERIAL DE PRIMEIRA CATEGORIA EM CAMINHAO BASCULANTE, D.M.T. 22 KM, INCLUSIVE CARGA E DESCARGA MECANICAS.</v>
          </cell>
          <cell r="C447" t="str">
            <v>m3</v>
          </cell>
          <cell r="D447">
            <v>27.87</v>
          </cell>
          <cell r="E447">
            <v>22.3</v>
          </cell>
        </row>
        <row r="448">
          <cell r="A448"/>
        </row>
        <row r="449">
          <cell r="A449" t="str">
            <v>04.03.092</v>
          </cell>
          <cell r="B449" t="str">
            <v>REMOCAO DE MATERIAL DE PRIMEIRA CATEGORIA EM CAMINHAO BASCULANTE, D.M.T. 24 KM, INCLUSIVE CARGA E DESCARGA MECANICAS.</v>
          </cell>
          <cell r="C449" t="str">
            <v>m3</v>
          </cell>
          <cell r="D449">
            <v>30.01</v>
          </cell>
          <cell r="E449">
            <v>24.01</v>
          </cell>
        </row>
        <row r="450">
          <cell r="A450"/>
        </row>
        <row r="451">
          <cell r="A451" t="str">
            <v>04.03.093</v>
          </cell>
          <cell r="B451" t="str">
            <v>REMOCAO DE MATERIAL DE PRIMEIRA CATEGORIA EM CAMINHAO BASCULANTE, D.M.T. 26 KM, INCLUSIVE CARGA E DESCARGA MECANICAS.</v>
          </cell>
          <cell r="C451" t="str">
            <v>m3</v>
          </cell>
          <cell r="D451">
            <v>32.17</v>
          </cell>
          <cell r="E451">
            <v>25.74</v>
          </cell>
        </row>
        <row r="452">
          <cell r="A452"/>
        </row>
        <row r="453">
          <cell r="A453" t="str">
            <v>04.03.094</v>
          </cell>
          <cell r="B453" t="str">
            <v>REMOCAO DE MATERIAL DE PRIMEIRA CATEGORIA EM CAMINHAO BASCULANTE, D.M.T. 28 KM, INCLUSIVE CARGA E DESCARGA MECANICAS.</v>
          </cell>
          <cell r="C453" t="str">
            <v>m3</v>
          </cell>
          <cell r="D453">
            <v>34.31</v>
          </cell>
          <cell r="E453">
            <v>27.45</v>
          </cell>
        </row>
        <row r="454">
          <cell r="A454"/>
        </row>
        <row r="455">
          <cell r="A455" t="str">
            <v>04.03.095</v>
          </cell>
          <cell r="B455" t="str">
            <v>REMOCAO DE MATERIAL DE PRIMEIRA CATEGORIA EM CAMINHAO BASCULANTE, D.M.T. 30 KM, INCLUSIVE CARGA E DESCARGA MECANICAS.</v>
          </cell>
          <cell r="C455" t="str">
            <v>m3</v>
          </cell>
          <cell r="D455">
            <v>36.46</v>
          </cell>
          <cell r="E455">
            <v>29.17</v>
          </cell>
        </row>
        <row r="456">
          <cell r="A456"/>
        </row>
        <row r="457">
          <cell r="A457" t="str">
            <v>04.03.100</v>
          </cell>
          <cell r="B457" t="str">
            <v>REMOCAO DE METRALHA EM CAMINHAO CARROCERIA, D.M.T. 6 KM, INCLUSIVE CARGA E DESCARGA MANUAIS.</v>
          </cell>
          <cell r="C457" t="str">
            <v>m3</v>
          </cell>
          <cell r="D457">
            <v>32.729999999999997</v>
          </cell>
          <cell r="E457">
            <v>26.19</v>
          </cell>
        </row>
        <row r="458">
          <cell r="A458"/>
        </row>
        <row r="459">
          <cell r="A459" t="str">
            <v>04.03.110</v>
          </cell>
          <cell r="B459" t="str">
            <v>REMOCAO DE METRALHA EM CAMINHAO CARROCERIA, D.M.T. 12KM, INCLUSIVE CARGA E DESCARGA MANUAIS.</v>
          </cell>
          <cell r="C459" t="str">
            <v>m3</v>
          </cell>
          <cell r="D459">
            <v>38.85</v>
          </cell>
          <cell r="E459">
            <v>31.08</v>
          </cell>
        </row>
        <row r="460">
          <cell r="A460"/>
        </row>
        <row r="461">
          <cell r="A461" t="str">
            <v>04.03.120</v>
          </cell>
          <cell r="B461" t="str">
            <v>REMOCAO DE METRALHA EM CAMINHAO CARROCERIA, D.M.T. 20KM, INCLUSIVE CARGA E DESCARGA MANUAIS.</v>
          </cell>
          <cell r="C461" t="str">
            <v>m3</v>
          </cell>
          <cell r="D461">
            <v>47.02</v>
          </cell>
          <cell r="E461">
            <v>37.619999999999997</v>
          </cell>
        </row>
        <row r="462">
          <cell r="A462"/>
        </row>
        <row r="463">
          <cell r="A463" t="str">
            <v>04.03.121</v>
          </cell>
          <cell r="B463" t="str">
            <v>REMOCAO DE METRALHA EM CAMINHAO CARROCERIA, D.M.T. 22KM, INCLUSIVE CARGA E DESCARGA MANUAIS.</v>
          </cell>
          <cell r="C463" t="str">
            <v>m3</v>
          </cell>
          <cell r="D463">
            <v>49.12</v>
          </cell>
          <cell r="E463">
            <v>39.299999999999997</v>
          </cell>
        </row>
        <row r="464">
          <cell r="A464"/>
        </row>
        <row r="465">
          <cell r="A465" t="str">
            <v>04.03.122</v>
          </cell>
          <cell r="B465" t="str">
            <v>REMOCAO DE METRALHA EM CAMINHAO CARROCERIA, D.M.T. 24KM, INCLUSIVE CARGA E DESCARGA MANUAIS.</v>
          </cell>
          <cell r="C465" t="str">
            <v>m3</v>
          </cell>
          <cell r="D465">
            <v>51.17</v>
          </cell>
          <cell r="E465">
            <v>40.94</v>
          </cell>
        </row>
        <row r="466">
          <cell r="A466"/>
        </row>
        <row r="467">
          <cell r="A467" t="str">
            <v>04.03.123</v>
          </cell>
          <cell r="B467" t="str">
            <v>REMOCAO DE METRALHA EM CAMINHAO CARROCERIA, D.M.T. 26KM, INCLUSIVE CARGA E DESCARGA MANUAIS.</v>
          </cell>
          <cell r="C467" t="str">
            <v>m3</v>
          </cell>
          <cell r="D467">
            <v>53.23</v>
          </cell>
          <cell r="E467">
            <v>42.59</v>
          </cell>
        </row>
        <row r="468">
          <cell r="A468"/>
        </row>
        <row r="469">
          <cell r="A469" t="str">
            <v>04.03.124</v>
          </cell>
          <cell r="B469" t="str">
            <v>REMOCAO DE METRALHA EM CAMINHAO CARROCERIA, D.M.T. 28KM, INCLUSIVE CARGA E DESCARGA MANUAIS.</v>
          </cell>
          <cell r="C469" t="str">
            <v>m3</v>
          </cell>
          <cell r="D469">
            <v>55.27</v>
          </cell>
          <cell r="E469">
            <v>44.22</v>
          </cell>
        </row>
        <row r="470">
          <cell r="A470"/>
        </row>
        <row r="471">
          <cell r="A471" t="str">
            <v>04.03.125</v>
          </cell>
          <cell r="B471" t="str">
            <v>REMOCAO DE METRALHA EM CAMINHAO CARROCERIA, D.M.T. 30KM, INCLUSIVE CARGA E DESCARGA MANUAIS.</v>
          </cell>
          <cell r="C471" t="str">
            <v>m3</v>
          </cell>
          <cell r="D471">
            <v>57.32</v>
          </cell>
          <cell r="E471">
            <v>45.86</v>
          </cell>
        </row>
        <row r="472">
          <cell r="A472"/>
        </row>
        <row r="473">
          <cell r="A473" t="str">
            <v>04.03.130</v>
          </cell>
          <cell r="B473" t="str">
            <v>REMOCAO DE METRALHA EM CAMINHAO BASCULANTE D.M.T 2 KM, INCLUSIVE CARGA MANUAL E DESCARGA MECANICA.</v>
          </cell>
          <cell r="C473" t="str">
            <v>m3</v>
          </cell>
          <cell r="D473">
            <v>25.57</v>
          </cell>
          <cell r="E473">
            <v>20.46</v>
          </cell>
        </row>
        <row r="474">
          <cell r="A474"/>
        </row>
        <row r="475">
          <cell r="A475" t="str">
            <v>04.03.140</v>
          </cell>
          <cell r="B475" t="str">
            <v>REMOCAO DE METRALHA EM CAMINHAO BASCULANTE D.M.T 6 KM, INCLUSIVE CARGA MANUAL E DESCARGA MECANICA.</v>
          </cell>
          <cell r="C475" t="str">
            <v>m3</v>
          </cell>
          <cell r="D475">
            <v>29.87</v>
          </cell>
          <cell r="E475">
            <v>23.9</v>
          </cell>
        </row>
        <row r="476">
          <cell r="A476"/>
        </row>
        <row r="477">
          <cell r="A477" t="str">
            <v>04.03.150</v>
          </cell>
          <cell r="B477" t="str">
            <v>REMOCAO DE METRALHA EM CAMINHAO BASCULANTE D.M.T 12 KM, INCLUSIVE CARGA MANUAL E DESCARGA MECANICA.</v>
          </cell>
          <cell r="C477" t="str">
            <v>m3</v>
          </cell>
          <cell r="D477">
            <v>36.28</v>
          </cell>
          <cell r="E477">
            <v>29.03</v>
          </cell>
        </row>
        <row r="478">
          <cell r="A478"/>
        </row>
        <row r="479">
          <cell r="A479" t="str">
            <v>04.03.160</v>
          </cell>
          <cell r="B479" t="str">
            <v>REMOCAO DE METRALHA EM CAMINHAO BASCULANTE D.M.T 20 KM, INCLUSIVE CARGA MANUAL E DESCARGA MECANICA.</v>
          </cell>
          <cell r="C479" t="str">
            <v>m3</v>
          </cell>
          <cell r="D479">
            <v>44.86</v>
          </cell>
          <cell r="E479">
            <v>35.89</v>
          </cell>
        </row>
        <row r="480">
          <cell r="A480"/>
        </row>
        <row r="481">
          <cell r="A481" t="str">
            <v>04.03.161</v>
          </cell>
          <cell r="B481" t="str">
            <v>REMOCAO DE METRALHA EM CAMINHAO BASCULANTE D.M.T 22 KM, INCLUSIVE CARGA MANUAL E DESCARGA MECANICA.</v>
          </cell>
          <cell r="C481" t="str">
            <v>m3</v>
          </cell>
          <cell r="D481">
            <v>47.06</v>
          </cell>
          <cell r="E481">
            <v>37.65</v>
          </cell>
        </row>
        <row r="482">
          <cell r="A482"/>
        </row>
        <row r="483">
          <cell r="A483" t="str">
            <v>04.03.162</v>
          </cell>
          <cell r="B483" t="str">
            <v>REMOCAO DE METRALHA EM CAMINHAO BASCULANTE D.M.T 24 KM, INCLUSIVE CARGA MANUAL E DESCARGA MECANICA.</v>
          </cell>
          <cell r="C483" t="str">
            <v>m3</v>
          </cell>
          <cell r="D483">
            <v>49.2</v>
          </cell>
          <cell r="E483">
            <v>39.36</v>
          </cell>
        </row>
        <row r="484">
          <cell r="A484"/>
        </row>
        <row r="485">
          <cell r="A485" t="str">
            <v>04.03.163</v>
          </cell>
          <cell r="B485" t="str">
            <v>REMOCAO DE METRALHA EM CAMINHAO BASCULANTE D.M.T 26 KM, INCLUSIVE CARGA MANUAL E DESCARGA MECANICA.</v>
          </cell>
          <cell r="C485" t="str">
            <v>m3</v>
          </cell>
          <cell r="D485">
            <v>51.36</v>
          </cell>
          <cell r="E485">
            <v>41.09</v>
          </cell>
        </row>
        <row r="486">
          <cell r="A486"/>
        </row>
        <row r="487">
          <cell r="A487" t="str">
            <v>04.03.164</v>
          </cell>
          <cell r="B487" t="str">
            <v>REMOCAO DE METRALHA EM CAMINHAO BASCULANTE D.M.T 28 KM, INCLUSIVE CARGA MANUAL E DESCARGA MECANICA.</v>
          </cell>
          <cell r="C487" t="str">
            <v>m3</v>
          </cell>
          <cell r="D487">
            <v>53.5</v>
          </cell>
          <cell r="E487">
            <v>42.8</v>
          </cell>
        </row>
        <row r="488">
          <cell r="A488"/>
        </row>
        <row r="489">
          <cell r="A489" t="str">
            <v>04.03.165</v>
          </cell>
          <cell r="B489" t="str">
            <v>REMOCAO DE METRALHA EM CAMINHAO BASCULANTE D.M.T 30 KM, INCLUSIVE CARGA MANUAL E DESCARGA MECANICA.</v>
          </cell>
          <cell r="C489" t="str">
            <v>m3</v>
          </cell>
          <cell r="D489">
            <v>55.65</v>
          </cell>
          <cell r="E489">
            <v>44.52</v>
          </cell>
        </row>
        <row r="490">
          <cell r="A490"/>
        </row>
        <row r="491">
          <cell r="A491" t="str">
            <v>04.03.170</v>
          </cell>
          <cell r="B491" t="str">
            <v>REMOCAO DE METRALHA EM CAMINHAO BASCULANTE D.M.T 6 KM, INCLUSIVE CARGA E DESCARGA MECANICAS.</v>
          </cell>
          <cell r="C491" t="str">
            <v>m3</v>
          </cell>
          <cell r="D491">
            <v>10.92</v>
          </cell>
          <cell r="E491">
            <v>8.74</v>
          </cell>
        </row>
        <row r="492">
          <cell r="A492"/>
        </row>
        <row r="493">
          <cell r="A493" t="str">
            <v>04.03.180</v>
          </cell>
          <cell r="B493" t="str">
            <v>REMOCAO DE METRALHA EM CAMINHAO BASCULANTE D.M.T 12 KM, INCLUSIVE CARGA E DESCARGA MECANICAS.</v>
          </cell>
          <cell r="C493" t="str">
            <v>m3</v>
          </cell>
          <cell r="D493">
            <v>17.329999999999998</v>
          </cell>
          <cell r="E493">
            <v>13.87</v>
          </cell>
        </row>
        <row r="494">
          <cell r="A494"/>
        </row>
        <row r="495">
          <cell r="A495" t="str">
            <v>04.03.190</v>
          </cell>
          <cell r="B495" t="str">
            <v>REMOCAO DE METRALHA EM CAMINHAO BASCULANTE D.M.T 20 KM, INCLUSIVE CARGA E DESCARGA MECANICAS.</v>
          </cell>
          <cell r="C495" t="str">
            <v>m3</v>
          </cell>
          <cell r="D495">
            <v>25.91</v>
          </cell>
          <cell r="E495">
            <v>20.73</v>
          </cell>
        </row>
        <row r="496">
          <cell r="A496"/>
        </row>
        <row r="497">
          <cell r="A497" t="str">
            <v>04.03.191</v>
          </cell>
          <cell r="B497" t="str">
            <v>REMOCAO DE METRALHA EM CAMINHAO BASCULANTE D.M.T 22 KM, INCLUSIVE CARGA E DESCARGA MECANICAS.</v>
          </cell>
          <cell r="C497" t="str">
            <v>m3</v>
          </cell>
          <cell r="D497">
            <v>28.11</v>
          </cell>
          <cell r="E497">
            <v>22.49</v>
          </cell>
        </row>
        <row r="498">
          <cell r="A498"/>
        </row>
        <row r="499">
          <cell r="A499" t="str">
            <v>04.03.192</v>
          </cell>
          <cell r="B499" t="str">
            <v>REMOCAO DE METRALHA EM CAMINHAO BASCULANTE D.M.T 24 KM, INCLUSIVE CARGA E DESCARGA MECANICAS.</v>
          </cell>
          <cell r="C499" t="str">
            <v>m3</v>
          </cell>
          <cell r="D499">
            <v>30.25</v>
          </cell>
          <cell r="E499">
            <v>24.2</v>
          </cell>
        </row>
        <row r="500">
          <cell r="A500"/>
        </row>
        <row r="501">
          <cell r="A501" t="str">
            <v>04.03.193</v>
          </cell>
          <cell r="B501" t="str">
            <v>REMOCAO DE METRALHA EM CAMINHAO BASCULANTE D.M.T 26 KM, INCLUSIVE CARGA E DESCARGA MECANICAS.</v>
          </cell>
          <cell r="C501" t="str">
            <v>m3</v>
          </cell>
          <cell r="D501">
            <v>32.409999999999997</v>
          </cell>
          <cell r="E501">
            <v>25.93</v>
          </cell>
        </row>
        <row r="502">
          <cell r="A502"/>
        </row>
        <row r="503">
          <cell r="A503" t="str">
            <v>04.03.194</v>
          </cell>
          <cell r="B503" t="str">
            <v>REMOCAO DE METRALHA EM CAMINHAO BASCULANTE D.M.T 28 KM, INCLUSIVE CARGA E DESCARGA MECANICAS.</v>
          </cell>
          <cell r="C503" t="str">
            <v>m3</v>
          </cell>
          <cell r="D503">
            <v>34.549999999999997</v>
          </cell>
          <cell r="E503">
            <v>27.64</v>
          </cell>
        </row>
        <row r="504">
          <cell r="A504"/>
        </row>
        <row r="505">
          <cell r="A505" t="str">
            <v>04.03.195</v>
          </cell>
          <cell r="B505" t="str">
            <v>REMOCAO DE METRALHA EM CAMINHAO BASCULANTE D.M.T 30 KM, INCLUSIVE CARGA E DESCARGA MECANICAS.</v>
          </cell>
          <cell r="C505" t="str">
            <v>m3</v>
          </cell>
          <cell r="D505">
            <v>36.700000000000003</v>
          </cell>
          <cell r="E505">
            <v>29.36</v>
          </cell>
        </row>
        <row r="506">
          <cell r="A506"/>
        </row>
        <row r="507">
          <cell r="A507" t="str">
            <v>04.03.200</v>
          </cell>
          <cell r="B507" t="str">
            <v>REMOCAO DE MATERIAL PROVENIENTE DE LIMPEZA DE GALERIA EM CACAMBAS ESTACIONARIAS COM CAPACIDADE DE 5 M3 E/OU TEMPO DE PERMANENCIA DE ATE 07 DIAS, COM DESTINO FINAL PARA O ATERRO SANITARIO DA MURIBECA.</v>
          </cell>
          <cell r="C507" t="str">
            <v>Un</v>
          </cell>
          <cell r="D507">
            <v>126.87</v>
          </cell>
          <cell r="E507">
            <v>101.5</v>
          </cell>
        </row>
        <row r="508">
          <cell r="A508"/>
        </row>
        <row r="509">
          <cell r="A509" t="str">
            <v>04.04.010</v>
          </cell>
          <cell r="B509" t="str">
            <v>FORNECIMENTO DE BARRO PARA ATERRO, INCLUSIVE CARGA, DESCARGA E TRANSPORTE COM D.M.T. 1 KM.</v>
          </cell>
          <cell r="C509" t="str">
            <v>m3</v>
          </cell>
          <cell r="D509">
            <v>13.37</v>
          </cell>
          <cell r="E509">
            <v>10.7</v>
          </cell>
        </row>
        <row r="510">
          <cell r="A510"/>
        </row>
        <row r="511">
          <cell r="A511" t="str">
            <v>04.04.020</v>
          </cell>
          <cell r="B511" t="str">
            <v>FORNECIMENTO DE BARRO PARA ATERRO, INCLUSIVE CARGA, DESCARGA E TRANSPORTE COM D.M.T. 2 KM.</v>
          </cell>
          <cell r="C511" t="str">
            <v>m3</v>
          </cell>
          <cell r="D511">
            <v>14.41</v>
          </cell>
          <cell r="E511">
            <v>11.53</v>
          </cell>
        </row>
        <row r="512">
          <cell r="A512"/>
        </row>
        <row r="513">
          <cell r="A513" t="str">
            <v>04.04.030</v>
          </cell>
          <cell r="B513" t="str">
            <v>FORNECIMENTO DE BARRO PARA ATERRO, INCLUSIVE CARGA, DESCARGA E TRANSPORTE COM D.M.T. 4 KM.</v>
          </cell>
          <cell r="C513" t="str">
            <v>m3</v>
          </cell>
          <cell r="D513">
            <v>16.57</v>
          </cell>
          <cell r="E513">
            <v>13.26</v>
          </cell>
        </row>
        <row r="514">
          <cell r="A514"/>
        </row>
        <row r="515">
          <cell r="A515" t="str">
            <v>04.04.040</v>
          </cell>
          <cell r="B515" t="str">
            <v>FORNECIMENTO DE BARRO PARA ATERRO, INCLUSIVE CARGA, DESCARGA E TRANSPORTE COM D.M.T. 6 KM.</v>
          </cell>
          <cell r="C515" t="str">
            <v>m3</v>
          </cell>
          <cell r="D515">
            <v>18.75</v>
          </cell>
          <cell r="E515">
            <v>15</v>
          </cell>
        </row>
        <row r="516">
          <cell r="A516"/>
        </row>
        <row r="517">
          <cell r="A517" t="str">
            <v>04.04.050</v>
          </cell>
          <cell r="B517" t="str">
            <v>FORNECIMENTO DE BARRO PARA ATERRO, INCLUSIVE CARGA, DESCARGA E TRANSPORTE COM D.M.T. 8 KM.</v>
          </cell>
          <cell r="C517" t="str">
            <v>m3</v>
          </cell>
          <cell r="D517">
            <v>20.93</v>
          </cell>
          <cell r="E517">
            <v>16.75</v>
          </cell>
        </row>
        <row r="518">
          <cell r="A518"/>
        </row>
        <row r="519">
          <cell r="A519" t="str">
            <v>04.04.060</v>
          </cell>
          <cell r="B519" t="str">
            <v>FORNECIMENTO DE BARRO PARA ATERRO, INCLUSIVE CARGA,DESCARGA E TRANSPORTE COM D.M.T. 10 KM</v>
          </cell>
          <cell r="C519" t="str">
            <v>m3</v>
          </cell>
          <cell r="D519">
            <v>22.98</v>
          </cell>
          <cell r="E519">
            <v>18.39</v>
          </cell>
        </row>
        <row r="520">
          <cell r="A520"/>
        </row>
        <row r="521">
          <cell r="A521" t="str">
            <v>04.04.070</v>
          </cell>
          <cell r="B521" t="str">
            <v>FORNECIMENTO DE BARRO PARA ATERRO, INCLUSIVE CARGA,DESCARGA E TRANSPORTE COM D.M.T. 12 KM</v>
          </cell>
          <cell r="C521" t="str">
            <v>m3</v>
          </cell>
          <cell r="D521">
            <v>25.16</v>
          </cell>
          <cell r="E521">
            <v>20.13</v>
          </cell>
        </row>
        <row r="522">
          <cell r="A522"/>
        </row>
        <row r="523">
          <cell r="A523" t="str">
            <v>04.04.080</v>
          </cell>
          <cell r="B523" t="str">
            <v>FORNECIMENTO DE BARRO PARA ATERRO, INCLUSIVE CARGA,DESCARGA E TRANSPORTE COM D.M.T. 16 KM</v>
          </cell>
          <cell r="C523" t="str">
            <v>m3</v>
          </cell>
          <cell r="D523">
            <v>29.4</v>
          </cell>
          <cell r="E523">
            <v>23.52</v>
          </cell>
        </row>
        <row r="524">
          <cell r="A524"/>
        </row>
        <row r="525">
          <cell r="A525" t="str">
            <v>04.04.090</v>
          </cell>
          <cell r="B525" t="str">
            <v>FORNECIMENTO DE BARRO PARA ATERRO, INCLUSIVE CARGA,DESCARGA E TRANSPORTE COM D.M.T. 20 KM</v>
          </cell>
          <cell r="C525" t="str">
            <v>m3</v>
          </cell>
          <cell r="D525">
            <v>33.729999999999997</v>
          </cell>
          <cell r="E525">
            <v>26.99</v>
          </cell>
        </row>
        <row r="526">
          <cell r="A526"/>
        </row>
        <row r="527">
          <cell r="A527" t="str">
            <v>04.04.100</v>
          </cell>
          <cell r="B527" t="str">
            <v>FORNECIMENTO DE DESPERDICIO DE PEDREIRA, INCLUSIVE CARGA, DESCARGA E TRANSPORTE ( POSTO OBRA ).</v>
          </cell>
          <cell r="C527" t="str">
            <v>m3</v>
          </cell>
          <cell r="D527">
            <v>43.68</v>
          </cell>
          <cell r="E527">
            <v>34.950000000000003</v>
          </cell>
        </row>
        <row r="528">
          <cell r="A528"/>
        </row>
        <row r="529">
          <cell r="A529" t="str">
            <v>04.04.110</v>
          </cell>
          <cell r="B529" t="str">
            <v>FORNECIMENTO E ESPALHAMENTO DE AREIA FINA, INCLUSIVE CARGA, DESCARGA E TRANSPORTE (POSTO OBRA).</v>
          </cell>
          <cell r="C529" t="str">
            <v>m3</v>
          </cell>
          <cell r="D529">
            <v>48.95</v>
          </cell>
          <cell r="E529">
            <v>39.159999999999997</v>
          </cell>
        </row>
        <row r="530">
          <cell r="A530"/>
        </row>
        <row r="531">
          <cell r="A531" t="str">
            <v>04.04.120</v>
          </cell>
          <cell r="B531" t="str">
            <v>FORNECIMENTO E ESPALHAMENTO DE AREIA AMARELA, INCLUSIVE CARGA, DESCARGA E TRANSPORTE (POSTO OBRA).</v>
          </cell>
          <cell r="C531" t="str">
            <v>m3</v>
          </cell>
          <cell r="D531">
            <v>41.2</v>
          </cell>
          <cell r="E531">
            <v>32.96</v>
          </cell>
        </row>
        <row r="532">
          <cell r="A532"/>
        </row>
        <row r="533">
          <cell r="A533" t="str">
            <v>04.04.130</v>
          </cell>
          <cell r="B533" t="str">
            <v>FORNECIMENTO E ESPALHAMENTO DE PO DE PEDRA INCLUSIVE CARGA, DESCARGA E TRANSPORTE(POSTO OBRA).</v>
          </cell>
          <cell r="C533" t="str">
            <v>m3</v>
          </cell>
          <cell r="D533">
            <v>44.71</v>
          </cell>
          <cell r="E533">
            <v>35.770000000000003</v>
          </cell>
        </row>
        <row r="534">
          <cell r="A534"/>
        </row>
        <row r="535">
          <cell r="A535" t="str">
            <v>05.00.000</v>
          </cell>
          <cell r="B535" t="str">
            <v xml:space="preserve">   TRABALHOS EM TERRA</v>
          </cell>
        </row>
        <row r="536">
          <cell r="A536"/>
        </row>
        <row r="537">
          <cell r="A537" t="str">
            <v>05.01.010</v>
          </cell>
          <cell r="B537" t="str">
            <v>ESCAVACAO MANUAL EM TERRA ATE 1,50 M DE PROFUNDIDADE, SEM ESCORAMENTO.</v>
          </cell>
          <cell r="C537" t="str">
            <v>m3</v>
          </cell>
          <cell r="D537">
            <v>15.17</v>
          </cell>
          <cell r="E537">
            <v>12.14</v>
          </cell>
        </row>
        <row r="538">
          <cell r="A538"/>
        </row>
        <row r="539">
          <cell r="A539" t="str">
            <v>05.01.013</v>
          </cell>
          <cell r="B539" t="str">
            <v>(73965/011) ESCAVACAO MANUAL DE VALA EM MATERIAL DE 1A CATEGORIA DE 1,5 ATE 3M EXCLUINDO ESGOTAMENTO / ESCORAMENTO</v>
          </cell>
          <cell r="C539" t="str">
            <v>m3</v>
          </cell>
          <cell r="D539">
            <v>35.15</v>
          </cell>
          <cell r="E539">
            <v>28.12</v>
          </cell>
        </row>
        <row r="540">
          <cell r="A540"/>
        </row>
        <row r="541">
          <cell r="A541" t="str">
            <v>05.01.014</v>
          </cell>
          <cell r="B541" t="str">
            <v>(15495/001) ESCAV. MANUAL EM TERRA, S/ ESCORAM., ATE 1,5 M</v>
          </cell>
          <cell r="C541" t="str">
            <v>m3</v>
          </cell>
          <cell r="D541">
            <v>17.18</v>
          </cell>
          <cell r="E541">
            <v>13.75</v>
          </cell>
        </row>
        <row r="542">
          <cell r="A542"/>
        </row>
        <row r="543">
          <cell r="A543" t="str">
            <v>05.01.020</v>
          </cell>
          <cell r="B543" t="str">
            <v>ESCAVACAO MANUAL EM TERRA ATE 1,50 M DE PROFUNDIDADE, SEM ESCORAMENTO (SERVICO NOTURNO).</v>
          </cell>
          <cell r="C543" t="str">
            <v>m3</v>
          </cell>
          <cell r="D543">
            <v>18.2</v>
          </cell>
          <cell r="E543">
            <v>14.56</v>
          </cell>
        </row>
        <row r="544">
          <cell r="A544"/>
        </row>
        <row r="545">
          <cell r="A545" t="str">
            <v>05.01.030</v>
          </cell>
          <cell r="B545" t="str">
            <v>ESCAVACAO MANUAL EM TERRA ENTRE 1,50 A 3,0M DE PROFUNDIDADE, SEM ESCORAMENTO.</v>
          </cell>
          <cell r="C545" t="str">
            <v>m3</v>
          </cell>
          <cell r="D545">
            <v>24.81</v>
          </cell>
          <cell r="E545">
            <v>19.850000000000001</v>
          </cell>
        </row>
        <row r="546">
          <cell r="A546"/>
        </row>
        <row r="547">
          <cell r="A547" t="str">
            <v>05.01.040</v>
          </cell>
          <cell r="B547" t="str">
            <v>ESCAVACAO MANUAL EM TERRA ENTRE 1,50 A 3,0M DE PROFUNDIDADE, SEM ESCORAMENTO(SERVICO NOTURNO).</v>
          </cell>
          <cell r="C547" t="str">
            <v>m3</v>
          </cell>
          <cell r="D547">
            <v>29.77</v>
          </cell>
          <cell r="E547">
            <v>23.82</v>
          </cell>
        </row>
        <row r="548">
          <cell r="A548"/>
        </row>
        <row r="549">
          <cell r="A549" t="str">
            <v>05.01.050</v>
          </cell>
          <cell r="B549" t="str">
            <v>ESCAVACAO MANUAL EM TERRA ENTRE 3,00 A 4,0M DE PROFUNDIDADE, SEM ESCORAMENTO.</v>
          </cell>
          <cell r="C549" t="str">
            <v>m3</v>
          </cell>
          <cell r="D549">
            <v>26.73</v>
          </cell>
          <cell r="E549">
            <v>21.39</v>
          </cell>
        </row>
        <row r="550">
          <cell r="A550"/>
        </row>
        <row r="551">
          <cell r="A551" t="str">
            <v>05.01.060</v>
          </cell>
          <cell r="B551" t="str">
            <v>ESCAVACAO MANUAL EM TERRA ENTRE 3,00 A 4,0M DE PROFUNDIDADE, SEM ESCORAMENTO(SERVICO NOTURNO).</v>
          </cell>
          <cell r="C551" t="str">
            <v>m3</v>
          </cell>
          <cell r="D551">
            <v>32.1</v>
          </cell>
          <cell r="E551">
            <v>25.68</v>
          </cell>
        </row>
        <row r="552">
          <cell r="A552"/>
        </row>
        <row r="553">
          <cell r="A553" t="str">
            <v>05.01.070</v>
          </cell>
          <cell r="B553" t="str">
            <v>ESCAVACAO MANUAL EM MOLEDO OU PICARRA ATE 1,50M DE PROFUNDIDADE, SEM ESCORAMENTO.</v>
          </cell>
          <cell r="C553" t="str">
            <v>m3</v>
          </cell>
          <cell r="D553">
            <v>23.45</v>
          </cell>
          <cell r="E553">
            <v>18.760000000000002</v>
          </cell>
        </row>
        <row r="554">
          <cell r="A554"/>
        </row>
        <row r="555">
          <cell r="A555" t="str">
            <v>05.01.080</v>
          </cell>
          <cell r="B555" t="str">
            <v>ESCAVACAO MANUAL EM MOLEDO OU PICARRA ENTRE 1,50 A 3,0M DE PROFUNDIDADE, SEM ESCORAMENTO.</v>
          </cell>
          <cell r="C555" t="str">
            <v>m3</v>
          </cell>
          <cell r="D555">
            <v>30.12</v>
          </cell>
          <cell r="E555">
            <v>24.1</v>
          </cell>
        </row>
        <row r="556">
          <cell r="A556"/>
        </row>
        <row r="557">
          <cell r="A557" t="str">
            <v>05.01.081</v>
          </cell>
          <cell r="B557" t="str">
            <v>ESCAVAÇÃO MANUAL DE VALA EM MATERIAL DE 2A. CATEGORIA, COM USO DE EXPLOSIVOS E PERFURAÇÃO MECÂNICA, PRONFUNDIDADE ATÉ 2M.</v>
          </cell>
          <cell r="C557" t="str">
            <v>m3</v>
          </cell>
          <cell r="D557">
            <v>48.72</v>
          </cell>
          <cell r="E557">
            <v>38.979999999999997</v>
          </cell>
        </row>
        <row r="558">
          <cell r="A558"/>
        </row>
        <row r="559">
          <cell r="A559" t="str">
            <v>05.01.082</v>
          </cell>
          <cell r="B559" t="str">
            <v>ESCAVAÇÃO MAUNAL DE VALA EM ROCHA DE 3ª CATEGORIA, COM USO DE EXPLOSIVOS E PERFURAÇÃO MANUAL, PROFUNDIDADE ATÉ 2M.</v>
          </cell>
          <cell r="C559" t="str">
            <v>m3</v>
          </cell>
          <cell r="D559">
            <v>166.93</v>
          </cell>
          <cell r="E559">
            <v>133.55000000000001</v>
          </cell>
        </row>
        <row r="560">
          <cell r="A560"/>
        </row>
        <row r="561">
          <cell r="A561" t="str">
            <v>05.01.083</v>
          </cell>
          <cell r="B561" t="str">
            <v>ESCAVAÇÃO MANUAL DE VALA EM ROCHA DE 3ª CATEGORIA, COM USO DE EXPLOSIVOS E PERFURAÇÕES MECÂNICA, PROFUNDIDADE ATÉ 2M.</v>
          </cell>
          <cell r="C561" t="str">
            <v>m3</v>
          </cell>
          <cell r="D561">
            <v>118.13</v>
          </cell>
          <cell r="E561">
            <v>94.51</v>
          </cell>
        </row>
        <row r="562">
          <cell r="A562"/>
        </row>
        <row r="563">
          <cell r="A563" t="str">
            <v>05.01.084</v>
          </cell>
          <cell r="B563" t="str">
            <v>ESCAVAÇÃO MANUAL EM MATERIAL DE 2ª CATEGORIA SEM USO DE EXPLOSIVOS , PROFUNDIDADE ATÉ 1,50M.</v>
          </cell>
          <cell r="C563" t="str">
            <v>m3</v>
          </cell>
          <cell r="D563">
            <v>33.07</v>
          </cell>
          <cell r="E563">
            <v>26.46</v>
          </cell>
        </row>
        <row r="564">
          <cell r="A564"/>
        </row>
        <row r="565">
          <cell r="A565" t="str">
            <v>05.01.090</v>
          </cell>
          <cell r="B565" t="str">
            <v>ESCAVACAO MECANICA DE VALA EM MATERIAL DE PRIMEIRA CATEGORIA ATE 1,50M DE PROFUNDIDADE, SEM ESCORAMENTO.</v>
          </cell>
          <cell r="C565" t="str">
            <v>m3</v>
          </cell>
          <cell r="D565">
            <v>5.51</v>
          </cell>
          <cell r="E565">
            <v>4.41</v>
          </cell>
        </row>
        <row r="566">
          <cell r="A566"/>
        </row>
        <row r="567">
          <cell r="A567" t="str">
            <v>05.01.100</v>
          </cell>
          <cell r="B567" t="str">
            <v>ESCAVACAO MECANICA DE VALA EM MATERIAL DE PRIMEIRA CATEGORIA ATE 3,00M DE PROFUNDIDADE, SEM ESCORAMENTO.</v>
          </cell>
          <cell r="C567" t="str">
            <v>m3</v>
          </cell>
          <cell r="D567">
            <v>6.62</v>
          </cell>
          <cell r="E567">
            <v>5.3</v>
          </cell>
        </row>
        <row r="568">
          <cell r="A568"/>
        </row>
        <row r="569">
          <cell r="A569" t="str">
            <v>05.01.110</v>
          </cell>
          <cell r="B569" t="str">
            <v>ESCAVACAO MECANICA DE VALA EM MATERIAL DE PRIMEIRA CATEGORIA ATE 4,00M DE PROFUNDIDADE, SEM ESCORAMENTO.</v>
          </cell>
          <cell r="C569" t="str">
            <v>m3</v>
          </cell>
          <cell r="D569">
            <v>7.35</v>
          </cell>
          <cell r="E569">
            <v>5.88</v>
          </cell>
        </row>
        <row r="570">
          <cell r="A570"/>
        </row>
        <row r="571">
          <cell r="A571" t="str">
            <v>05.01.120</v>
          </cell>
          <cell r="B571" t="str">
            <v>ESCAVACAO MECANICA DE MATERIAL DE PRIMEIRA CATEGORIA, PROVENIENTE DE CORTE DE SUBLEITO.</v>
          </cell>
          <cell r="C571" t="str">
            <v>m3</v>
          </cell>
          <cell r="D571">
            <v>2.46</v>
          </cell>
          <cell r="E571">
            <v>1.97</v>
          </cell>
        </row>
        <row r="572">
          <cell r="A572"/>
        </row>
        <row r="573">
          <cell r="A573" t="str">
            <v>05.01.130</v>
          </cell>
          <cell r="B573" t="str">
            <v>ESCAVACAO E CARGA MECANICAS DE MATERIAL DE PRIMEIRA CATEGORIA, PROVENIENTE DE CORTE DE TERRENO NATURAL PARA OBRAS CIVIS.</v>
          </cell>
          <cell r="C573" t="str">
            <v>m3</v>
          </cell>
          <cell r="D573">
            <v>4.7300000000000004</v>
          </cell>
          <cell r="E573">
            <v>3.79</v>
          </cell>
        </row>
        <row r="574">
          <cell r="A574"/>
        </row>
        <row r="575">
          <cell r="A575" t="str">
            <v>05.01.140</v>
          </cell>
          <cell r="B575" t="str">
            <v>ESCAVACAO E CARGA MECANICAS DE MATERIAL DE PRIMEIRA CATEGORIA, PROVENIENTE DE CORTE DE SUBLEITO.</v>
          </cell>
          <cell r="C575" t="str">
            <v>m3</v>
          </cell>
          <cell r="D575">
            <v>4.26</v>
          </cell>
          <cell r="E575">
            <v>3.41</v>
          </cell>
        </row>
        <row r="576">
          <cell r="A576"/>
        </row>
        <row r="577">
          <cell r="A577" t="str">
            <v>05.01.150</v>
          </cell>
          <cell r="B577" t="str">
            <v>ESCAVACAO E CARGA MECANICAS DE MATERIAL DE PRIMEIRA CATEGORIA, PROVENIENTE DE CORTE DE SUBLEITO , E AINDA TRANSPORTE COM D.M.T. 0,2 KM.</v>
          </cell>
          <cell r="C577" t="str">
            <v>m3</v>
          </cell>
          <cell r="D577">
            <v>7.31</v>
          </cell>
          <cell r="E577">
            <v>5.85</v>
          </cell>
        </row>
        <row r="578">
          <cell r="A578"/>
        </row>
        <row r="579">
          <cell r="A579" t="str">
            <v>05.01.160</v>
          </cell>
          <cell r="B579" t="str">
            <v>ESCAVACAO E CARGA MECANICAS DE MATERIAL DE PRIMEIRA CATEGORIA, PROVENIENTE DE CORTE DE SUBLEITO, E AINDA TRANSPORTE COM D.M.T.2 KM.</v>
          </cell>
          <cell r="C579" t="str">
            <v>m3</v>
          </cell>
          <cell r="D579">
            <v>8.68</v>
          </cell>
          <cell r="E579">
            <v>6.95</v>
          </cell>
        </row>
        <row r="580">
          <cell r="A580"/>
        </row>
        <row r="581">
          <cell r="A581" t="str">
            <v>05.01.170</v>
          </cell>
          <cell r="B581" t="str">
            <v>ESCAVACAO E CARGA MECANICAS DE MATERIAL DE PRIMEIRA CATEGORIA, PROVENIENTE DE CORTE DE SUBLEITO, E AINDA TRANSPORTE COM D.M.T.4 KM.</v>
          </cell>
          <cell r="C581" t="str">
            <v>m3</v>
          </cell>
          <cell r="D581">
            <v>12.38</v>
          </cell>
          <cell r="E581">
            <v>9.91</v>
          </cell>
        </row>
        <row r="582">
          <cell r="A582"/>
        </row>
        <row r="583">
          <cell r="A583" t="str">
            <v>05.01.180</v>
          </cell>
          <cell r="B583" t="str">
            <v>ESCAVACAO E CARGA MECANICAS DE MATERIAL DE PRIMEIRA CATEGORIA, PROVENIENTE DE CORTE DE SUBLEITO, E AINDA TRANSPORTE COM D.M.T.6 KM.</v>
          </cell>
          <cell r="C583" t="str">
            <v>m3</v>
          </cell>
          <cell r="D583">
            <v>15.08</v>
          </cell>
          <cell r="E583">
            <v>12.07</v>
          </cell>
        </row>
        <row r="584">
          <cell r="A584"/>
        </row>
        <row r="585">
          <cell r="A585" t="str">
            <v>05.01.190</v>
          </cell>
          <cell r="B585" t="str">
            <v>ESCAVACAO E CARGA MECANICAS DE MATERIAL DE PRIMEIRA CATEGORIA, PROVENIENTE DE CORTE DE SUBLEITO,E AINDA TRANSPORTE COM D.M.T.8 KM.</v>
          </cell>
          <cell r="C585" t="str">
            <v>m3</v>
          </cell>
          <cell r="D585">
            <v>17.8</v>
          </cell>
          <cell r="E585">
            <v>14.24</v>
          </cell>
        </row>
        <row r="586">
          <cell r="A586"/>
        </row>
        <row r="587">
          <cell r="A587" t="str">
            <v>05.01.500</v>
          </cell>
          <cell r="B587" t="str">
            <v>DESMONTE DE ROCHA DURA INCLUINDO PERFURAÇÃO COM PERFURATRIZ, COMPRESSOR E ARGAMASSA EXPANSIVA, CAIMEX OU SIMILAR.</v>
          </cell>
          <cell r="C587" t="str">
            <v>m3</v>
          </cell>
          <cell r="D587">
            <v>131.88</v>
          </cell>
          <cell r="E587">
            <v>105.51</v>
          </cell>
        </row>
        <row r="588">
          <cell r="A588"/>
        </row>
        <row r="589">
          <cell r="A589" t="str">
            <v>05.02.010</v>
          </cell>
          <cell r="B589" t="str">
            <v>REATERRO SEM APILOAMENTO, COM APROVEITAMENTO DO MATERIAL ESCAVADO.</v>
          </cell>
          <cell r="C589" t="str">
            <v>m3</v>
          </cell>
          <cell r="D589">
            <v>3.45</v>
          </cell>
          <cell r="E589">
            <v>2.76</v>
          </cell>
        </row>
        <row r="590">
          <cell r="A590"/>
        </row>
        <row r="591">
          <cell r="A591" t="str">
            <v>05.02.020</v>
          </cell>
          <cell r="B591" t="str">
            <v>REATERRO APILOADO DE VALAS EM CAMADAS DE 20CM DE ESPESSURA , COM APROVEITAMENTO DO MATERIAL ESCAVADO.</v>
          </cell>
          <cell r="C591" t="str">
            <v>m3</v>
          </cell>
          <cell r="D591">
            <v>20.68</v>
          </cell>
          <cell r="E591">
            <v>16.55</v>
          </cell>
        </row>
        <row r="592">
          <cell r="A592"/>
        </row>
        <row r="593">
          <cell r="A593" t="str">
            <v>05.02.023</v>
          </cell>
          <cell r="B593" t="str">
            <v>(5719) REATERRO APILOADO EM CAMADAS 0,20M, UTILIZANDO MATERIAL ARGILO-ARENOSO ADQUIRIDO EM JAZIDA, JÁ CONSIDERANDO UM ACRÉSCIMO DE 25% NO VOLUME DO MATERIAL ADQUIRIDO, NÃO CONSIDERANDO O TRANSPORTE ATÉ O REATERRO</v>
          </cell>
          <cell r="C593" t="str">
            <v>m3</v>
          </cell>
          <cell r="D593">
            <v>39.729999999999997</v>
          </cell>
          <cell r="E593">
            <v>31.79</v>
          </cell>
        </row>
        <row r="594">
          <cell r="A594"/>
        </row>
        <row r="595">
          <cell r="A595" t="str">
            <v>05.02.024</v>
          </cell>
          <cell r="B595" t="str">
            <v>(55517) REATERRO APILOADO DE VALAS EM CAMADAS DE 20 CM DE ESPESSURA, COM APROVEITAMENTO DO MATERIAL ESCAVADO</v>
          </cell>
          <cell r="C595" t="str">
            <v>m3</v>
          </cell>
          <cell r="D595">
            <v>23.42</v>
          </cell>
          <cell r="E595">
            <v>18.739999999999998</v>
          </cell>
        </row>
        <row r="596">
          <cell r="A596"/>
        </row>
        <row r="597">
          <cell r="A597" t="str">
            <v>05.02.030</v>
          </cell>
          <cell r="B597" t="str">
            <v>ESPALHAMENTO DE MATERIAL PARA SIMPLES REGULARIZACAO DO TERRENO.</v>
          </cell>
          <cell r="C597" t="str">
            <v>m3</v>
          </cell>
          <cell r="D597">
            <v>1.02</v>
          </cell>
          <cell r="E597">
            <v>0.82</v>
          </cell>
        </row>
        <row r="598">
          <cell r="A598"/>
        </row>
        <row r="599">
          <cell r="A599" t="str">
            <v>05.02.040</v>
          </cell>
          <cell r="B599" t="str">
            <v>EXECUCAO DE ATERRO ABRANGENDO ESPALHAMENTO, HOMOGENEIZACAO , UMEDECIMENTO E COMPACTACAO MANUAL EM CAMADAS DE 20 CM DE ESPESSURA, INCLUSIVE O FORNECIMENTO DO BARRO PROVENIENTE DE JAZIDA A UMA DISTANCIA MAXIMA DE 12 KM .</v>
          </cell>
          <cell r="C599" t="str">
            <v>m3</v>
          </cell>
          <cell r="D599">
            <v>45.26</v>
          </cell>
          <cell r="E599">
            <v>36.21</v>
          </cell>
        </row>
        <row r="600">
          <cell r="A600"/>
        </row>
        <row r="601">
          <cell r="A601" t="str">
            <v>05.02.050</v>
          </cell>
          <cell r="B601" t="str">
            <v>EXECUCAO DE ATERRO ABRANGENDO ESPALHAMENTO, HOMOGENEIZACAO , UMEDECIMENTO E COMPACTACAO MANUAL EM CAMADAS DE 20 CM DE ESPESSURA, INCLUSIVE O FORNECIMENTO DO BARRO PROVENIENTE DE JAZIDA A UMA DISTANCIA MAXIMA DE 20 KM .</v>
          </cell>
          <cell r="C601" t="str">
            <v>m3</v>
          </cell>
          <cell r="D601">
            <v>56.02</v>
          </cell>
          <cell r="E601">
            <v>44.82</v>
          </cell>
        </row>
        <row r="602">
          <cell r="A602"/>
        </row>
        <row r="603">
          <cell r="A603" t="str">
            <v>05.02.060</v>
          </cell>
          <cell r="B603" t="str">
            <v>EXECUCAO DE ATERRO ABRANGENDO ESPALHAMENTO , HOMOGENEIZACAO,UMEDECIMENTO E COMPACTACAO MECANICA EM CAMADAS DE 20 CM DE ESPESSURA , INCLUSIVE O FORNECIMENTO DO BARRO PROVENIENTE DE JAZIDA A UMA DISTANCIA MAXIMA DE 12 KM .</v>
          </cell>
          <cell r="C603" t="str">
            <v>m3</v>
          </cell>
          <cell r="D603">
            <v>35.979999999999997</v>
          </cell>
          <cell r="E603">
            <v>28.79</v>
          </cell>
        </row>
        <row r="604">
          <cell r="A604"/>
        </row>
        <row r="605">
          <cell r="A605" t="str">
            <v>05.02.070</v>
          </cell>
          <cell r="B605" t="str">
            <v>EXECUCAO DE ATERRO ABRANGENDO ESPALHAMENTO , HOMOGENEIZACAO , UMEDECIMENTO E COMPACTACAO MECANICA EM CAMADAS DE 20 CM DE ESPESSURA,IN CLUSIVE O FORNECIMENTO DO BARRO PROVENIENTE DE JAZIDA A UMA DISTANCIA MAXIMA DE 20 KM .</v>
          </cell>
          <cell r="C605" t="str">
            <v>m3</v>
          </cell>
          <cell r="D605">
            <v>47.11</v>
          </cell>
          <cell r="E605">
            <v>37.69</v>
          </cell>
        </row>
        <row r="606">
          <cell r="A606"/>
        </row>
        <row r="607">
          <cell r="A607" t="str">
            <v>05.02.073</v>
          </cell>
          <cell r="B607" t="str">
            <v>(73904/001) ATERRO APILOADO(MANUAL) EM CAMADAS DE 20 CM COM MATERIAL DE EMPRÉSTIMO</v>
          </cell>
          <cell r="C607" t="str">
            <v>m3</v>
          </cell>
          <cell r="D607">
            <v>89.42</v>
          </cell>
          <cell r="E607">
            <v>71.540000000000006</v>
          </cell>
        </row>
        <row r="608">
          <cell r="A608"/>
        </row>
        <row r="609">
          <cell r="A609" t="str">
            <v>05.02.074</v>
          </cell>
          <cell r="B609" t="str">
            <v>(15542/002) EXEC. DE ATERRO C/ FORNECIMENTO DE BARRO, DIST. MAXIMA 20 KM</v>
          </cell>
          <cell r="C609" t="str">
            <v>m3</v>
          </cell>
          <cell r="D609">
            <v>59.61</v>
          </cell>
          <cell r="E609">
            <v>47.69</v>
          </cell>
        </row>
        <row r="610">
          <cell r="A610"/>
        </row>
        <row r="611">
          <cell r="A611" t="str">
            <v>05.02.080</v>
          </cell>
          <cell r="B611" t="str">
            <v>ATERRO COM AREIA EM CAMADAS DE ATE 40 CM DE ALTURA , UTILIZANDO-SE O PROCESSO MECANICO LEVE PARA A COMPACTACAO,INCLUSIVE CARGA,DESCARGA E TRANSPORTE (POSTO OBRA)</v>
          </cell>
          <cell r="C611" t="str">
            <v>m3</v>
          </cell>
          <cell r="D611">
            <v>49.16</v>
          </cell>
          <cell r="E611">
            <v>39.33</v>
          </cell>
        </row>
        <row r="612">
          <cell r="A612"/>
        </row>
        <row r="613">
          <cell r="A613" t="str">
            <v>05.02.090</v>
          </cell>
          <cell r="B613" t="str">
            <v>APILOAMENTO MANUAL DE VALAS EM CAMADAS DE 20 CM DE ESPESSURA.</v>
          </cell>
          <cell r="C613" t="str">
            <v>m3</v>
          </cell>
          <cell r="D613">
            <v>17.23</v>
          </cell>
          <cell r="E613">
            <v>13.79</v>
          </cell>
        </row>
        <row r="614">
          <cell r="A614"/>
        </row>
        <row r="615">
          <cell r="A615" t="str">
            <v>05.02.100</v>
          </cell>
          <cell r="B615" t="str">
            <v>COMPACTACAO MECANICA DE ATERRO A 100 POR CENTO DO PROCTOR NORMAL, MEDIDO NA SECAO, INCLUSIVE ESPALHAMENTO,UMEDECIMENTO E HOMOGENEIZACAO.</v>
          </cell>
          <cell r="C615" t="str">
            <v>m3</v>
          </cell>
          <cell r="D615">
            <v>3.28</v>
          </cell>
          <cell r="E615">
            <v>2.63</v>
          </cell>
        </row>
        <row r="616">
          <cell r="A616"/>
        </row>
        <row r="617">
          <cell r="A617" t="str">
            <v>05.02.110</v>
          </cell>
          <cell r="B617" t="str">
            <v>EXECUÇÃO DE ATERRO COM BARRO. UTILIZANDO-SE O PROCESSO MECÂNICO LEVE DE COMPACTAÇÃO,INCLUSIVE CARGA, DESCARGA E TRANSPORTE (POSTO OBRA)</v>
          </cell>
          <cell r="C617" t="str">
            <v>m3</v>
          </cell>
          <cell r="D617">
            <v>33.72</v>
          </cell>
          <cell r="E617">
            <v>26.98</v>
          </cell>
        </row>
        <row r="618">
          <cell r="A618"/>
        </row>
        <row r="619">
          <cell r="A619" t="str">
            <v>05.02.115</v>
          </cell>
          <cell r="B619" t="str">
            <v>ATERRO UTILIZANDO SOLO CIMENTO PARA FUNDAÇÕES (TRAÇO 1: 10) ABRANGENDO ESPALHAMENTO, HOMOGEINIZAÇÃO, UMEDECIMENTO E COMPACTAÇÃO MANUAL COM SOQUETE DE 30 KG EM CAMADAS SUCESSIVAS DE 20 CM DE ESPESSURA, INCLUSIVE FORNECIMENTO DO MATERIAL PROVENIENTE DE JAZI</v>
          </cell>
          <cell r="C619" t="str">
            <v>m3</v>
          </cell>
          <cell r="D619">
            <v>156.08000000000001</v>
          </cell>
          <cell r="E619">
            <v>124.87</v>
          </cell>
        </row>
        <row r="620">
          <cell r="A620"/>
        </row>
        <row r="621">
          <cell r="A621" t="str">
            <v>05.02.116</v>
          </cell>
          <cell r="B621" t="str">
            <v>EXCLUIDO</v>
          </cell>
          <cell r="C621" t="str">
            <v>m3</v>
          </cell>
        </row>
        <row r="622">
          <cell r="A622"/>
        </row>
        <row r="623">
          <cell r="A623" t="str">
            <v>05.02.120</v>
          </cell>
          <cell r="B623"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623" t="str">
            <v>m3</v>
          </cell>
          <cell r="D623">
            <v>145.65</v>
          </cell>
          <cell r="E623">
            <v>116.52</v>
          </cell>
        </row>
        <row r="624">
          <cell r="A624"/>
        </row>
        <row r="625">
          <cell r="A625" t="str">
            <v>05.02.130</v>
          </cell>
          <cell r="B625"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625" t="str">
            <v>m3</v>
          </cell>
          <cell r="D625">
            <v>131.1</v>
          </cell>
          <cell r="E625">
            <v>104.88</v>
          </cell>
        </row>
        <row r="626">
          <cell r="A626"/>
        </row>
        <row r="627">
          <cell r="A627" t="str">
            <v>05.02.140</v>
          </cell>
          <cell r="B627"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627" t="str">
            <v>m3</v>
          </cell>
          <cell r="D627">
            <v>126.16</v>
          </cell>
          <cell r="E627">
            <v>100.93</v>
          </cell>
        </row>
        <row r="628">
          <cell r="A628"/>
        </row>
        <row r="629">
          <cell r="A629" t="str">
            <v>05.02.145</v>
          </cell>
          <cell r="B629" t="str">
            <v>ATERRO UTILIZANDO SOLO CIMENTO PARA FUNDAÇÕES (TRAÇO 1:25) ABRANGENDO ESPALHAMENTO, HOMOGEINIZAÇÃO, UMEDECIMENTO E COMPACTAÇÃO MECÂNICA LEVE EM CAMADAS SUCESSIVAS DE 20CM DE ESPESSURA, INCLUSIVE FORNECIMENTO DO MATERIAL PROVENIENTE DE JAZIDA A UMA DISTÂNC</v>
          </cell>
          <cell r="C629" t="str">
            <v>m3</v>
          </cell>
          <cell r="D629">
            <v>143.82</v>
          </cell>
          <cell r="E629">
            <v>115.06</v>
          </cell>
        </row>
        <row r="630">
          <cell r="A630"/>
        </row>
        <row r="631">
          <cell r="A631" t="str">
            <v>05.02.150</v>
          </cell>
          <cell r="B631" t="str">
            <v>ATERRO UTILIZANDO SOLO CIMENTO PARA FUNDACOES(TRACO 1:30)ABRANGENDO ESPALHAMENTO HOMOGEINIZACAO,UMEDECIMENTO E COMPACTACAO MECANICA LEVE EM CAMADAS SUCESSIVAS DE 20 CM DE ESPESSURA,INCLUSIVE FORNECIMENTO DO MATERIAL PROVENIENTE DE JAZIDA A UMA DISTANCIA M</v>
          </cell>
          <cell r="C631" t="str">
            <v>m3</v>
          </cell>
          <cell r="D631">
            <v>111.61</v>
          </cell>
          <cell r="E631">
            <v>89.29</v>
          </cell>
        </row>
        <row r="632">
          <cell r="A632"/>
        </row>
        <row r="633">
          <cell r="A633" t="str">
            <v>05.02.200</v>
          </cell>
          <cell r="B633" t="str">
            <v>EXECUCAO DE BASE COM BRITA GRADUADA ( CORRIDA) ABRANGENDO ESPALHAMENTO E COMPACTACAO DA MISTURA EM CAMADAS SUCESSIVAS COM 15CM DE ESPESSURA INCLUSIVE FORNECIMENTO DO MATERIAL (POSTO OBRA).</v>
          </cell>
          <cell r="C633" t="str">
            <v>m3</v>
          </cell>
          <cell r="D633">
            <v>87.53</v>
          </cell>
          <cell r="E633">
            <v>70.03</v>
          </cell>
        </row>
        <row r="634">
          <cell r="A634"/>
        </row>
        <row r="635">
          <cell r="A635" t="str">
            <v>05.03.010</v>
          </cell>
          <cell r="B635" t="str">
            <v>REGULARIZACAO MANUAL DE TERRENO NATURAL, CORTE OU ATERRO ATE 20 CM DE ESPESSURA.</v>
          </cell>
          <cell r="C635" t="str">
            <v>m2</v>
          </cell>
          <cell r="D635">
            <v>1.72</v>
          </cell>
          <cell r="E635">
            <v>1.38</v>
          </cell>
        </row>
        <row r="636">
          <cell r="A636"/>
        </row>
        <row r="637">
          <cell r="A637" t="str">
            <v>05.03.020</v>
          </cell>
          <cell r="B637" t="str">
            <v>REGULARIZACAO MECANICA DE TERRENO NATURAL, CORTE OU ATERRO ATE 20 CM DE ESPESSURA.</v>
          </cell>
          <cell r="C637" t="str">
            <v>m2</v>
          </cell>
          <cell r="D637">
            <v>0.75</v>
          </cell>
          <cell r="E637">
            <v>0.6</v>
          </cell>
        </row>
        <row r="638">
          <cell r="A638"/>
        </row>
        <row r="639">
          <cell r="A639" t="str">
            <v>05.03.030</v>
          </cell>
          <cell r="B639" t="str">
            <v>REGULARIZACAO DE TALUDE COM CORTE OU ATERRO ATE 20 CM DE ESPESSURA.</v>
          </cell>
          <cell r="C639" t="str">
            <v>m2</v>
          </cell>
          <cell r="D639">
            <v>3.45</v>
          </cell>
          <cell r="E639">
            <v>2.76</v>
          </cell>
        </row>
        <row r="640">
          <cell r="A640"/>
        </row>
        <row r="641">
          <cell r="A641" t="str">
            <v>05.04.010</v>
          </cell>
          <cell r="B641" t="str">
            <v>CONTENÇÃO TIPO RIP-RAP COM UTILIZAÇÃO DE SOLO-CIMENTO, TRAÇO 1:18, EM VOLUME, COM SACO DE NYLON, INCL. FORNECIMENTO DE AGREGADOS (BARRO/SAIBRO/AREIA), TRANSPORTE, CARGA E DESCARGA COM DMT 10KM.</v>
          </cell>
          <cell r="C641" t="str">
            <v>m3</v>
          </cell>
          <cell r="D641">
            <v>195.22</v>
          </cell>
          <cell r="E641">
            <v>156.18</v>
          </cell>
        </row>
        <row r="642">
          <cell r="A642"/>
        </row>
        <row r="643">
          <cell r="A643" t="str">
            <v>38.04.060</v>
          </cell>
          <cell r="B643" t="str">
            <v>RECOMPOSIÇÃO DE LISOS -  - RESTAURO DAS MODENATURAS (ORNATOS INTEGRADOS)</v>
          </cell>
          <cell r="C643" t="str">
            <v>m2</v>
          </cell>
          <cell r="D643">
            <v>19.21</v>
          </cell>
          <cell r="E643">
            <v>15.37</v>
          </cell>
        </row>
        <row r="644">
          <cell r="A644"/>
        </row>
        <row r="645">
          <cell r="A645" t="str">
            <v>38.05.010</v>
          </cell>
          <cell r="B645" t="str">
            <v>RETIRADA DAS FOLHAS - RESTAURO DAS ESQUADRIAS</v>
          </cell>
          <cell r="C645" t="str">
            <v>m2</v>
          </cell>
          <cell r="D645">
            <v>22.1</v>
          </cell>
          <cell r="E645">
            <v>17.68</v>
          </cell>
        </row>
        <row r="646">
          <cell r="A646"/>
        </row>
        <row r="647">
          <cell r="A647" t="str">
            <v>06.00.000</v>
          </cell>
          <cell r="B647" t="str">
            <v xml:space="preserve">      ESTRUTURA DE CONCRETO</v>
          </cell>
        </row>
        <row r="648">
          <cell r="A648"/>
        </row>
        <row r="649">
          <cell r="A649" t="str">
            <v>06.01.010</v>
          </cell>
          <cell r="B649" t="str">
            <v>FORMAS PARA CONCRETO ARMADO EM FUNDACOES, UTILIZANDO TABUAS DE 1 X 12 POL., INCLUSIVE ESCORAMENTO.</v>
          </cell>
          <cell r="C649" t="str">
            <v>m2</v>
          </cell>
          <cell r="D649">
            <v>60.81</v>
          </cell>
          <cell r="E649">
            <v>48.65</v>
          </cell>
        </row>
        <row r="650">
          <cell r="A650"/>
        </row>
        <row r="651">
          <cell r="A651" t="str">
            <v>06.01.015</v>
          </cell>
          <cell r="B651" t="str">
            <v>FORMAS PARA CONCRETO ARMADO EM FUNDACOES, COM CHAPAS DE MADEIRA COMPENSADA TIPO RESINADA DE 12MM, INCLUSIVE ESCORAMENTO.</v>
          </cell>
          <cell r="C651" t="str">
            <v>m2</v>
          </cell>
          <cell r="D651">
            <v>45.97</v>
          </cell>
          <cell r="E651">
            <v>36.78</v>
          </cell>
        </row>
        <row r="652">
          <cell r="A652"/>
        </row>
        <row r="653">
          <cell r="A653" t="str">
            <v>06.01.020</v>
          </cell>
          <cell r="B653" t="str">
            <v>FORMA PARA CONCRETO ARMADO EM LAJES, COM CHAPAS DE MADEIRA COMPENSADA TIPO RESINADA DE 12 MM, INCLUSIVE ESCORAMENTO.</v>
          </cell>
          <cell r="C653" t="str">
            <v>m2</v>
          </cell>
          <cell r="D653">
            <v>60.88</v>
          </cell>
          <cell r="E653">
            <v>48.71</v>
          </cell>
        </row>
        <row r="654">
          <cell r="A654"/>
        </row>
        <row r="655">
          <cell r="A655" t="str">
            <v>06.01.025</v>
          </cell>
          <cell r="B655" t="str">
            <v>FORMAS PARA CONCRETO ARMADO EM VIGAS, COM CHAPAS DE MADEIRA COMPENSADA RESINADA DE 12 MM, INCLUSIVE ESCORAMENTO.</v>
          </cell>
          <cell r="C655" t="str">
            <v>m2</v>
          </cell>
          <cell r="D655">
            <v>79.86</v>
          </cell>
          <cell r="E655">
            <v>63.89</v>
          </cell>
        </row>
        <row r="656">
          <cell r="A656"/>
        </row>
        <row r="657">
          <cell r="A657" t="str">
            <v>06.01.030</v>
          </cell>
          <cell r="B657" t="str">
            <v>FORMA PARA CONCRETO ARMADO EM PILARES,COM CHAPAS EM MADEIRA COMPENSADA TIPO RESINADA DE 12 MM, INCLUSIVE ESCORAMENTO.</v>
          </cell>
          <cell r="C657" t="str">
            <v>m2</v>
          </cell>
          <cell r="D657">
            <v>83.18</v>
          </cell>
          <cell r="E657">
            <v>66.55</v>
          </cell>
        </row>
        <row r="658">
          <cell r="A658"/>
        </row>
        <row r="659">
          <cell r="A659" t="str">
            <v>06.01.055</v>
          </cell>
          <cell r="B659" t="str">
            <v>FORMAS PARA CONCRETO ARMADO EM QUALQUER TIPO DE ESTRUTURA, COM CHAPA DE MADEIRA COMPENSADA TIPO RESINADA DE 12 MM,INCLUSIVE ESCORAMENTO.</v>
          </cell>
          <cell r="C659" t="str">
            <v>m2</v>
          </cell>
          <cell r="D659">
            <v>76.86</v>
          </cell>
          <cell r="E659">
            <v>61.49</v>
          </cell>
        </row>
        <row r="660">
          <cell r="A660"/>
        </row>
        <row r="661">
          <cell r="A661" t="str">
            <v>06.01.060</v>
          </cell>
          <cell r="B661" t="str">
            <v>FORMAS PARA CONCRETO APARENTE ARMADO EM LAJES COM CHAPAS DE MADEIRA COMPENSADA TIPO PLASTIFICADA DE 12MM, INCLUSIVE ESCORAMENTO.</v>
          </cell>
          <cell r="C661" t="str">
            <v>m2</v>
          </cell>
          <cell r="D661">
            <v>65.88</v>
          </cell>
          <cell r="E661">
            <v>52.71</v>
          </cell>
        </row>
        <row r="662">
          <cell r="A662"/>
        </row>
        <row r="663">
          <cell r="A663" t="str">
            <v>06.01.070</v>
          </cell>
          <cell r="B663" t="str">
            <v>FORMAS PARA CONCRETO APARENTE ARMADO EM VIGAS COM CHAPAS DE MADEIRA COMPENSADA TIPO PLASTIFICADA DE 12MM, INCLUSIVE ESCORAMENTO.</v>
          </cell>
          <cell r="C663" t="str">
            <v>m2</v>
          </cell>
          <cell r="D663">
            <v>87.43</v>
          </cell>
          <cell r="E663">
            <v>69.95</v>
          </cell>
        </row>
        <row r="664">
          <cell r="A664"/>
        </row>
        <row r="665">
          <cell r="A665" t="str">
            <v>06.01.080</v>
          </cell>
          <cell r="B665" t="str">
            <v>FORMAS PARA CONCRETO APARENTE ARMADO EM PILARES, COM CHAPAS DE MADEIRA COMPENSADA TIPO PLASTIFICADA DE 12MM, INCLUSIVE ESCORAMENTO.</v>
          </cell>
          <cell r="C665" t="str">
            <v>m2</v>
          </cell>
          <cell r="D665">
            <v>90.76</v>
          </cell>
          <cell r="E665">
            <v>72.61</v>
          </cell>
        </row>
        <row r="666">
          <cell r="A666"/>
        </row>
        <row r="667">
          <cell r="A667" t="str">
            <v>06.01.090</v>
          </cell>
          <cell r="B667" t="str">
            <v>FORMAS PARA CONCRETO APARENTE ARMADO EM QUALQUER TIPO DE ESTRUTURA , COM CHAPAS DE MADEIRA COMPENSADA TIPO PLASTIFICADA DE 12MM , INCLUSIVE ESCORAMENTO.</v>
          </cell>
          <cell r="C667" t="str">
            <v>m2</v>
          </cell>
          <cell r="D667">
            <v>84.43</v>
          </cell>
          <cell r="E667">
            <v>67.55</v>
          </cell>
        </row>
        <row r="668">
          <cell r="A668"/>
        </row>
        <row r="669">
          <cell r="A669" t="str">
            <v>06.01.100</v>
          </cell>
          <cell r="B669" t="str">
            <v>ESCORAMENTO EM MADEIRA PARA VIGAS E LAJES DE EDIFICAÇÕES, UTILIZANDO BARROTE 3"X3", PREGO 2 1/2"X10 E TÁBUA DE 2,5X 20CM. CONSIDERADO TRÊS USOS E PÉ DIREITO ATÉ 3,50M.</v>
          </cell>
          <cell r="C669" t="str">
            <v>m2</v>
          </cell>
          <cell r="D669">
            <v>12.91</v>
          </cell>
          <cell r="E669">
            <v>10.33</v>
          </cell>
        </row>
        <row r="670">
          <cell r="A670"/>
        </row>
        <row r="671">
          <cell r="A671" t="str">
            <v>06.010.090</v>
          </cell>
          <cell r="B671" t="str">
            <v>EXCLUÍDO -  CÓDIGO COM ZERO A MAIS...</v>
          </cell>
          <cell r="C671" t="str">
            <v>m2</v>
          </cell>
        </row>
        <row r="672">
          <cell r="A672"/>
        </row>
        <row r="673">
          <cell r="A673" t="str">
            <v>06.02.020</v>
          </cell>
          <cell r="B673" t="str">
            <v>FERRO CORTADO, DOBRADO E COLOCADO NA FORMA,EM INFRA-ESTRUTURA(CA-50).</v>
          </cell>
          <cell r="C673" t="str">
            <v>Kg</v>
          </cell>
          <cell r="D673">
            <v>7.31</v>
          </cell>
          <cell r="E673">
            <v>5.85</v>
          </cell>
        </row>
        <row r="674">
          <cell r="A674"/>
        </row>
        <row r="675">
          <cell r="A675" t="str">
            <v>06.02.030</v>
          </cell>
          <cell r="B675" t="str">
            <v>FERRO CORTADO, DOBRADO E COLOCADO NA FORMA,EM INFRA-ESTRUTURA(CA-60).</v>
          </cell>
          <cell r="C675" t="str">
            <v>Kg</v>
          </cell>
          <cell r="D675">
            <v>8.08</v>
          </cell>
          <cell r="E675">
            <v>6.47</v>
          </cell>
        </row>
        <row r="676">
          <cell r="A676"/>
        </row>
        <row r="677">
          <cell r="A677" t="str">
            <v>06.02.050</v>
          </cell>
          <cell r="B677" t="str">
            <v>FERRO CORTADO, DOBRADO E COLOCADO NA FORMA,EM SUPER-ESTRUTURA(CA-50).</v>
          </cell>
          <cell r="C677" t="str">
            <v>Kg</v>
          </cell>
          <cell r="D677">
            <v>7.48</v>
          </cell>
          <cell r="E677">
            <v>5.99</v>
          </cell>
        </row>
        <row r="678">
          <cell r="A678"/>
        </row>
        <row r="679">
          <cell r="A679" t="str">
            <v>06.02.060</v>
          </cell>
          <cell r="B679" t="str">
            <v>FERRO CORTADO, DOBRADO E COLOCADO NA FORMA,EM SUPER-ESTRUTURA(CA-60).</v>
          </cell>
          <cell r="C679" t="str">
            <v>Kg</v>
          </cell>
          <cell r="D679">
            <v>8.26</v>
          </cell>
          <cell r="E679">
            <v>6.61</v>
          </cell>
        </row>
        <row r="680">
          <cell r="A680"/>
        </row>
        <row r="681">
          <cell r="A681" t="str">
            <v>06.02.070</v>
          </cell>
          <cell r="B681" t="str">
            <v>FORNECIMENTO E  EXECUÇÃO  DE ARMADURA EM TELA METÁLICA Q92 DE FIO 4,20MM, INCLUINDO CORTE E  MONTAGEM</v>
          </cell>
          <cell r="C681" t="str">
            <v>Kg</v>
          </cell>
          <cell r="D681">
            <v>8.0299999999999994</v>
          </cell>
          <cell r="E681">
            <v>6.43</v>
          </cell>
        </row>
        <row r="682">
          <cell r="A682"/>
        </row>
        <row r="683">
          <cell r="A683" t="str">
            <v>06.02.071</v>
          </cell>
          <cell r="B683" t="str">
            <v>FORNECIMENTO E  EXECUÇÃO  DE ARMADURA EM TELA METÁLICA Q61 (15X15) DE FIO 3,40MM, INCLUINDO CORTE E  MONTAGEM</v>
          </cell>
          <cell r="C683" t="str">
            <v>Kg</v>
          </cell>
          <cell r="D683">
            <v>8.42</v>
          </cell>
          <cell r="E683">
            <v>6.74</v>
          </cell>
        </row>
        <row r="684">
          <cell r="A684"/>
        </row>
        <row r="685">
          <cell r="A685" t="str">
            <v>06.02.072</v>
          </cell>
          <cell r="B685" t="str">
            <v>FORNECIMENTO E  EXECUÇÃO  DE ARMADURA EM TELA METÁLICA Q75 (15X15) DE FIO 3,80MM, INCLUINDO CORTE E  MONTAGEM</v>
          </cell>
          <cell r="C685" t="str">
            <v>Kg</v>
          </cell>
          <cell r="D685">
            <v>7.71</v>
          </cell>
          <cell r="E685">
            <v>6.17</v>
          </cell>
        </row>
        <row r="686">
          <cell r="A686"/>
        </row>
        <row r="687">
          <cell r="A687" t="str">
            <v>06.03.010</v>
          </cell>
          <cell r="B687" t="str">
            <v>CONCRETO NAO ESTRUTURAL (1 4 8) PARA LASTROS DE PISOS E FUNDACOES, LANCADO E ADENSADO.</v>
          </cell>
          <cell r="C687" t="str">
            <v>m3</v>
          </cell>
          <cell r="D687">
            <v>328.76</v>
          </cell>
          <cell r="E687">
            <v>263.01</v>
          </cell>
        </row>
        <row r="688">
          <cell r="A688"/>
        </row>
        <row r="689">
          <cell r="A689" t="str">
            <v>06.03.013</v>
          </cell>
          <cell r="B689" t="str">
            <v>(6042) CONCRETO NÃO ESTRUTURAL, PREPARO C/ BETONEIRA CONSUMO CIMENTO=210KG/M3 PARA LASTROS, CONTRAPISOS, CALÇADAS, ETC...</v>
          </cell>
          <cell r="C689" t="str">
            <v>m3</v>
          </cell>
          <cell r="D689">
            <v>314.05</v>
          </cell>
          <cell r="E689">
            <v>251.24</v>
          </cell>
        </row>
        <row r="690">
          <cell r="A690"/>
        </row>
        <row r="691">
          <cell r="A691" t="str">
            <v>06.03.020</v>
          </cell>
          <cell r="B691" t="str">
            <v>CONCRETO ESTRUTURAL, FCK 11 MPA, CONDICAO B (NBR-12655),LANCADO SOBRE O TERRENO OU EM FUNDACOES E ADENSADO.</v>
          </cell>
          <cell r="C691" t="str">
            <v>m3</v>
          </cell>
          <cell r="D691">
            <v>357.68</v>
          </cell>
          <cell r="E691">
            <v>286.14999999999998</v>
          </cell>
        </row>
        <row r="692">
          <cell r="A692"/>
        </row>
        <row r="693">
          <cell r="A693" t="str">
            <v>06.03.030</v>
          </cell>
          <cell r="B693" t="str">
            <v>CONCRETO ESTRUTURAL, FCK 13,5 MPA CONDICAO B (NBR-12655),LANCADO SOBRE O TERRENO OU EM FUNDACOES E ADENSADO.</v>
          </cell>
          <cell r="C693" t="str">
            <v>m3</v>
          </cell>
          <cell r="D693">
            <v>373.26</v>
          </cell>
          <cell r="E693">
            <v>298.61</v>
          </cell>
        </row>
        <row r="694">
          <cell r="A694"/>
        </row>
        <row r="695">
          <cell r="A695" t="str">
            <v>06.03.040</v>
          </cell>
          <cell r="B695" t="str">
            <v>CONCRETO ESTRUTURAL, FCK 15 MPA, CONDICAO B (NBR-12655),LANCADO SOBRE O TERRENO OU EM FUNDACOES E ADENSADO.</v>
          </cell>
          <cell r="C695" t="str">
            <v>m3</v>
          </cell>
          <cell r="D695">
            <v>378.81</v>
          </cell>
          <cell r="E695">
            <v>303.05</v>
          </cell>
        </row>
        <row r="696">
          <cell r="A696"/>
        </row>
        <row r="697">
          <cell r="A697" t="str">
            <v>06.03.050</v>
          </cell>
          <cell r="B697" t="str">
            <v>CONCRETO ESTRUTURAL, FCK 15 MPA, CONDICAO B (NBR-12655),LANCADO EM ESTRUTURAS E ADENSADO.</v>
          </cell>
          <cell r="C697" t="str">
            <v>m3</v>
          </cell>
          <cell r="D697">
            <v>420.3</v>
          </cell>
          <cell r="E697">
            <v>336.24</v>
          </cell>
        </row>
        <row r="698">
          <cell r="A698"/>
        </row>
        <row r="699">
          <cell r="A699" t="str">
            <v>06.03.060</v>
          </cell>
          <cell r="B699" t="str">
            <v>CONCRETO ESTRUTURAL, FCK 18 MPA, CONDICAO B (NBR-12655),LANCADO SOBRE O TERRENO OU EM FUNDACOES E ADENSADO.</v>
          </cell>
          <cell r="C699" t="str">
            <v>m3</v>
          </cell>
          <cell r="D699">
            <v>392.63</v>
          </cell>
          <cell r="E699">
            <v>314.11</v>
          </cell>
        </row>
        <row r="700">
          <cell r="A700"/>
        </row>
        <row r="701">
          <cell r="A701" t="str">
            <v>06.03.070</v>
          </cell>
          <cell r="B701" t="str">
            <v>CONCRETO ESTRUTURAL, FCK 18 MPA, CONDICAO B (NBR-12655),LANCADO EM ESTRUTURAS E ADENSADO.</v>
          </cell>
          <cell r="C701" t="str">
            <v>m3</v>
          </cell>
          <cell r="D701">
            <v>434.12</v>
          </cell>
          <cell r="E701">
            <v>347.3</v>
          </cell>
        </row>
        <row r="702">
          <cell r="A702"/>
        </row>
        <row r="703">
          <cell r="A703" t="str">
            <v>06.03.080</v>
          </cell>
          <cell r="B703" t="str">
            <v>CONCRETO ESTRUTURAL, FCK 20 MPA, CONDICAO B (NBR-12655),LANCADO SOBRE O TERRENO OU EM FUNDACOES E ADENSADO.</v>
          </cell>
          <cell r="C703" t="str">
            <v>m3</v>
          </cell>
          <cell r="D703">
            <v>401.3</v>
          </cell>
          <cell r="E703">
            <v>321.04000000000002</v>
          </cell>
        </row>
        <row r="704">
          <cell r="A704"/>
        </row>
        <row r="705">
          <cell r="A705" t="str">
            <v>06.03.090</v>
          </cell>
          <cell r="B705" t="str">
            <v>CONCRETO ESTRUTURAL, FCK 20 MPA, CONDICAO B (NBR-12655),LANCADO EM ESTRUTURAS E ADENSADO.</v>
          </cell>
          <cell r="C705" t="str">
            <v>m3</v>
          </cell>
          <cell r="D705">
            <v>442.78</v>
          </cell>
          <cell r="E705">
            <v>354.23</v>
          </cell>
        </row>
        <row r="706">
          <cell r="A706"/>
        </row>
        <row r="707">
          <cell r="A707" t="str">
            <v>06.03.091</v>
          </cell>
          <cell r="B707" t="str">
            <v>CONCRETO ESTRUTURAL, FCK 25 MPA, CONDICAO A (NBR 12655) LANCADO SOBRE O TERRENO OU EM FUNDACOES E ADENSADO.</v>
          </cell>
          <cell r="C707" t="str">
            <v>m3</v>
          </cell>
          <cell r="D707">
            <v>409.9</v>
          </cell>
          <cell r="E707">
            <v>327.92</v>
          </cell>
        </row>
        <row r="708">
          <cell r="A708"/>
        </row>
        <row r="709">
          <cell r="A709" t="str">
            <v>06.03.092</v>
          </cell>
          <cell r="B709" t="str">
            <v>CONCRETO ESTRUTURAL, FCK 25 MPA, CONDICAO A (NBR 12655) LANCADO EM ESTRUTURAS E ADENSADO.</v>
          </cell>
          <cell r="C709" t="str">
            <v>m3</v>
          </cell>
          <cell r="D709">
            <v>451.38</v>
          </cell>
          <cell r="E709">
            <v>361.11</v>
          </cell>
        </row>
        <row r="710">
          <cell r="A710"/>
        </row>
        <row r="711">
          <cell r="A711" t="str">
            <v>06.03.093</v>
          </cell>
          <cell r="B711" t="str">
            <v>CONCRETO ESTRUTURAL, FCK 30 MPA, CONDICAO A (NBR 12655) LANCADO SOBRE O TERRENO OU EM FUNDACOES E ADENSADO.</v>
          </cell>
          <cell r="C711" t="str">
            <v>m3</v>
          </cell>
          <cell r="D711">
            <v>443.8</v>
          </cell>
          <cell r="E711">
            <v>355.04</v>
          </cell>
        </row>
        <row r="712">
          <cell r="A712"/>
        </row>
        <row r="713">
          <cell r="A713" t="str">
            <v>06.03.094</v>
          </cell>
          <cell r="B713" t="str">
            <v>CONCRETO ESTRUTURAL, FCK 30 MPA, CONDICAO A (NBR 12655) LANCADO EM ESTRUTURAS E ADENSADO.</v>
          </cell>
          <cell r="C713" t="str">
            <v>m3</v>
          </cell>
          <cell r="D713">
            <v>485.28</v>
          </cell>
          <cell r="E713">
            <v>388.23</v>
          </cell>
        </row>
        <row r="714">
          <cell r="A714"/>
        </row>
        <row r="715">
          <cell r="A715" t="str">
            <v>06.03.095</v>
          </cell>
          <cell r="B715" t="str">
            <v>CONCRETO ESTRUTURAL, FCK 35 MPA, CONDICAO A (NBR 12655) LANCADO SOBRE O TERRENO OU EM FUNDACOES E ADENSADO.</v>
          </cell>
          <cell r="C715" t="str">
            <v>m3</v>
          </cell>
          <cell r="D715">
            <v>466.32</v>
          </cell>
          <cell r="E715">
            <v>373.06</v>
          </cell>
        </row>
        <row r="716">
          <cell r="A716"/>
        </row>
        <row r="717">
          <cell r="A717" t="str">
            <v>06.03.096</v>
          </cell>
          <cell r="B717" t="str">
            <v>CONCRETO ESTRUTURAL, FCK 35 MPA, CONDICAO A (NBR 12655) LANCADO EM ESTRUTURAS E ADENSADO.</v>
          </cell>
          <cell r="C717" t="str">
            <v>m3</v>
          </cell>
          <cell r="D717">
            <v>507.81</v>
          </cell>
          <cell r="E717">
            <v>406.25</v>
          </cell>
        </row>
        <row r="718">
          <cell r="A718"/>
        </row>
        <row r="719">
          <cell r="A719" t="str">
            <v>06.03.097</v>
          </cell>
          <cell r="B719" t="str">
            <v>CONCRETO ESTRUTURAL, FCK 40 MPA, CONDICAO A (NBR 12655) LANCADO SOBRE O TERRENO OU EM FUNDACOES E ADENSADO.</v>
          </cell>
          <cell r="C719" t="str">
            <v>m3</v>
          </cell>
          <cell r="D719">
            <v>486.3</v>
          </cell>
          <cell r="E719">
            <v>389.04</v>
          </cell>
        </row>
        <row r="720">
          <cell r="A720"/>
        </row>
        <row r="721">
          <cell r="A721" t="str">
            <v>06.03.098</v>
          </cell>
          <cell r="B721" t="str">
            <v>CONCRETO ESTRUTURAL, FCK 40 MPA, CONDICAO A (NBR 12655) LANCADO EM ESTRUTURAS E ADENSADO.</v>
          </cell>
          <cell r="C721" t="str">
            <v>m3</v>
          </cell>
          <cell r="D721">
            <v>527.79999999999995</v>
          </cell>
          <cell r="E721">
            <v>422.24</v>
          </cell>
        </row>
        <row r="722">
          <cell r="A722"/>
        </row>
        <row r="723">
          <cell r="A723" t="str">
            <v>06.03.100</v>
          </cell>
          <cell r="B723" t="str">
            <v>CONCRETO ARMADO PRONTO, FCK 15 MPA,CONDICAO B (NBR-12655), LANCADO EM FUNDACOES E ADENSADO, INCLUSIVE FORMA, ESCORAMENTO E FERRAGEM.</v>
          </cell>
          <cell r="C723" t="str">
            <v>m3</v>
          </cell>
          <cell r="D723">
            <v>1328.3</v>
          </cell>
          <cell r="E723">
            <v>1062.6400000000001</v>
          </cell>
        </row>
        <row r="724">
          <cell r="A724"/>
        </row>
        <row r="725">
          <cell r="A725" t="str">
            <v>06.03.101</v>
          </cell>
          <cell r="B725" t="str">
            <v>CONCRETO ARMADO PRONTO, FCK 18 MPA,CONDICAO B (NBR 12655), LANCADO EM FUNDACOES E ADENSADO, INCLUSIVE FORMA, ESCORAMENTO E FERRAGEM.</v>
          </cell>
          <cell r="C725" t="str">
            <v>m3</v>
          </cell>
          <cell r="D725">
            <v>1342.12</v>
          </cell>
          <cell r="E725">
            <v>1073.7</v>
          </cell>
        </row>
        <row r="726">
          <cell r="A726"/>
        </row>
        <row r="727">
          <cell r="A727" t="str">
            <v>06.03.102</v>
          </cell>
          <cell r="B727" t="str">
            <v>CONCRETO ARMADO PRONTO, FCK 20 MPA,CONDICAO B (NBR 12655), LANCADO EM FUNDACOES E ADENSADO, INCLUSIVE FORMA, ESCORAMENTO E FERRAGEM.</v>
          </cell>
          <cell r="C727" t="str">
            <v>m3</v>
          </cell>
          <cell r="D727">
            <v>1350.78</v>
          </cell>
          <cell r="E727">
            <v>1080.6300000000001</v>
          </cell>
        </row>
        <row r="728">
          <cell r="A728"/>
        </row>
        <row r="729">
          <cell r="A729" t="str">
            <v>06.03.103</v>
          </cell>
          <cell r="B729" t="str">
            <v>CONCRETO ARMADO PRONTO, FCK 25 MPA CONDICAO A (NBR 12655), LANCADO EM FUNDACOES E ADENSADO, INCLUSIVE FORMA, ESCORAMENTO E FERRAGEM.</v>
          </cell>
          <cell r="C729" t="str">
            <v>m3</v>
          </cell>
          <cell r="D729">
            <v>1359.38</v>
          </cell>
          <cell r="E729">
            <v>1087.51</v>
          </cell>
        </row>
        <row r="730">
          <cell r="A730"/>
        </row>
        <row r="731">
          <cell r="A731" t="str">
            <v>06.03.104</v>
          </cell>
          <cell r="B731" t="str">
            <v>CONCRETO ARMADO PRONTO, FCK 30 MPA CONDICAO A (NBR 12655), LANCADO EM FUNDACOES E ADENSADO, INCLUSIVE FORMA, ESCORAMENTO E FERRAGEM.</v>
          </cell>
          <cell r="C731" t="str">
            <v>m3</v>
          </cell>
          <cell r="D731">
            <v>1393.28</v>
          </cell>
          <cell r="E731">
            <v>1114.6300000000001</v>
          </cell>
        </row>
        <row r="732">
          <cell r="A732"/>
        </row>
        <row r="733">
          <cell r="A733" t="str">
            <v>06.03.105</v>
          </cell>
          <cell r="B733" t="str">
            <v>CONCRETO ARMADO PRONTO, FCK 35 MPA, CONDICO A (NBR 12655), LANCADO EM FUNDACOES E ADENSADO, INCLUSIVE FORMA, ESCORAMENTO E FERRAGEM.</v>
          </cell>
          <cell r="C733" t="str">
            <v>m3</v>
          </cell>
          <cell r="D733">
            <v>1415.81</v>
          </cell>
          <cell r="E733">
            <v>1132.6500000000001</v>
          </cell>
        </row>
        <row r="734">
          <cell r="A734"/>
        </row>
        <row r="735">
          <cell r="A735" t="str">
            <v>06.03.106</v>
          </cell>
          <cell r="B735" t="str">
            <v>CONCRETO ARMADO PRONTO, FCK 40 MPA,CONDICAO A (NBR 12655), LANCADO EM FUNDACOES E ADENSADO, INCLUSIVE FORMA, ESCORAMENTO E FERRAGEM.</v>
          </cell>
          <cell r="C735" t="str">
            <v>m3</v>
          </cell>
          <cell r="D735">
            <v>1435.8</v>
          </cell>
          <cell r="E735">
            <v>1148.6400000000001</v>
          </cell>
        </row>
        <row r="736">
          <cell r="A736"/>
        </row>
        <row r="737">
          <cell r="A737" t="str">
            <v>06.03.110</v>
          </cell>
          <cell r="B737" t="str">
            <v>CONCRETO ARMADO PRONTO, FCK 15 MPA,CONDICAO B (NBR-12655), LANCADO EM LAJES E ADENSADO, INCLUSIVE FORMA, ESCORAMENTO E FERRAGEM.</v>
          </cell>
          <cell r="C737" t="str">
            <v>m3</v>
          </cell>
          <cell r="D737">
            <v>1617.41</v>
          </cell>
          <cell r="E737">
            <v>1293.93</v>
          </cell>
        </row>
        <row r="738">
          <cell r="A738"/>
        </row>
        <row r="739">
          <cell r="A739" t="str">
            <v>06.03.111</v>
          </cell>
          <cell r="B739" t="str">
            <v>CONCRETO ARMADO PRONTO, FCK 18 MPA,CONDICAO B (NBR 12655), LANCADO EM LAJES E ADENSADO, INCLUSIVE FORMA, ESCORAMENTO E FERRAGEM.</v>
          </cell>
          <cell r="C739" t="str">
            <v>m3</v>
          </cell>
          <cell r="D739">
            <v>1631.25</v>
          </cell>
          <cell r="E739">
            <v>1305</v>
          </cell>
        </row>
        <row r="740">
          <cell r="A740"/>
        </row>
        <row r="741">
          <cell r="A741" t="str">
            <v>06.03.112</v>
          </cell>
          <cell r="B741" t="str">
            <v>CONCRETO ARMADO PRONTO, FCK 20 MPA,CONDICAO B (NBR 12655), LANCADO EM LAJES E ADENSADO, INCLUSIVE FORMA, ESCORAMENTO E FERRAGEM.</v>
          </cell>
          <cell r="C741" t="str">
            <v>m3</v>
          </cell>
          <cell r="D741">
            <v>1639.9</v>
          </cell>
          <cell r="E741">
            <v>1311.92</v>
          </cell>
        </row>
        <row r="742">
          <cell r="A742"/>
        </row>
        <row r="743">
          <cell r="A743" t="str">
            <v>06.03.113</v>
          </cell>
          <cell r="B743" t="str">
            <v>CONCRETO ARMADO PRONTO, FCK 25 MPA,CONDICAO A (NBR 12655), LANCADO EM LAJES E ADENSADO, INCLUSIVE FORMA, ESCORAMENTO E FERRAGEM.</v>
          </cell>
          <cell r="C743" t="str">
            <v>m3</v>
          </cell>
          <cell r="D743">
            <v>1648.5</v>
          </cell>
          <cell r="E743">
            <v>1318.8</v>
          </cell>
        </row>
        <row r="744">
          <cell r="A744"/>
        </row>
        <row r="745">
          <cell r="A745" t="str">
            <v>06.03.114</v>
          </cell>
          <cell r="B745" t="str">
            <v>CONCRETO ARMADO PRONTO, FCK 30 MPA,CONDICAO A (NBR 12655), LANCADO EM LAJES E ADENSADO, INCLUSIVE FORMA, ESCORAMENTO E FERRAGEM.</v>
          </cell>
          <cell r="C745" t="str">
            <v>m3</v>
          </cell>
          <cell r="D745">
            <v>1682.41</v>
          </cell>
          <cell r="E745">
            <v>1345.93</v>
          </cell>
        </row>
        <row r="746">
          <cell r="A746"/>
        </row>
        <row r="747">
          <cell r="A747" t="str">
            <v>06.03.115</v>
          </cell>
          <cell r="B747" t="str">
            <v>CONCRETO ARMADO PRONTO, FCK 35 MPA,CONDICAO A (NBR 12655), LANCADO EM LAJES E ADENSADO, INCLUSIVE FORMA, ESCORAMENTO E FERRAGEM.</v>
          </cell>
          <cell r="C747" t="str">
            <v>m3</v>
          </cell>
          <cell r="D747">
            <v>1704.93</v>
          </cell>
          <cell r="E747">
            <v>1363.95</v>
          </cell>
        </row>
        <row r="748">
          <cell r="A748"/>
        </row>
        <row r="749">
          <cell r="A749" t="str">
            <v>06.03.116</v>
          </cell>
          <cell r="B749" t="str">
            <v>CONCRETO ARMADO PRONTO, FCK 40 MPA,CONDICAO A (NBR 12655), LANCADO EM LAJES E ADENSADO, INCLUSIVE FORMA, ESCORAMENTO E FERRAGEM.</v>
          </cell>
          <cell r="C749" t="str">
            <v>m3</v>
          </cell>
          <cell r="D749">
            <v>1724.91</v>
          </cell>
          <cell r="E749">
            <v>1379.93</v>
          </cell>
        </row>
        <row r="750">
          <cell r="A750"/>
        </row>
        <row r="751">
          <cell r="A751" t="str">
            <v>06.03.120</v>
          </cell>
          <cell r="B751" t="str">
            <v>CONCRETO ARMADO PRONTO, FCK 15 MPA,CONDICAO B (NBR-12655), LANCADO EM VIGAS E ADENSADO, INCLUSIVE FORMA, ESCORAMENTO E FERRAGEM.</v>
          </cell>
          <cell r="C751" t="str">
            <v>m3</v>
          </cell>
          <cell r="D751">
            <v>1929.76</v>
          </cell>
          <cell r="E751">
            <v>1543.81</v>
          </cell>
        </row>
        <row r="752">
          <cell r="A752"/>
        </row>
        <row r="753">
          <cell r="A753" t="str">
            <v>06.03.121</v>
          </cell>
          <cell r="B753" t="str">
            <v>CONCRETO ARMADO PRONTO, FCK 18 MPA,CONDICAO B (NBR 12655), LANCADO EM VIGAS E ADENSADO, INCLUSIVE FORMA, ESCORAMENTO E FERRAGEM.</v>
          </cell>
          <cell r="C753" t="str">
            <v>m3</v>
          </cell>
          <cell r="D753">
            <v>1943.6</v>
          </cell>
          <cell r="E753">
            <v>1554.88</v>
          </cell>
        </row>
        <row r="754">
          <cell r="A754"/>
        </row>
        <row r="755">
          <cell r="A755" t="str">
            <v>06.03.122</v>
          </cell>
          <cell r="B755" t="str">
            <v>CONCRETO ARMADO PRONTO, FCK 20 MPA,CONDICAO B (NBR 12655), LANCADO EM VIGAS E ADENSADO, INCLUSIVE FORMA, ESCORAMENTO E FERRAGEM.</v>
          </cell>
          <cell r="C755" t="str">
            <v>m3</v>
          </cell>
          <cell r="D755">
            <v>1952.25</v>
          </cell>
          <cell r="E755">
            <v>1561.8</v>
          </cell>
        </row>
        <row r="756">
          <cell r="A756"/>
        </row>
        <row r="757">
          <cell r="A757" t="str">
            <v>06.03.123</v>
          </cell>
          <cell r="B757" t="str">
            <v>CONCRETO ARMADO PRONTO, FCK 25 MPA,CONDICAO A (NBR 12655), LANCADO EM VIGAS E ADENSADO, INCLUSIVE FORMA, ESCORAMENTO E FERRAGEM.</v>
          </cell>
          <cell r="C757" t="str">
            <v>m3</v>
          </cell>
          <cell r="D757">
            <v>1960.85</v>
          </cell>
          <cell r="E757">
            <v>1568.68</v>
          </cell>
        </row>
        <row r="758">
          <cell r="A758"/>
        </row>
        <row r="759">
          <cell r="A759" t="str">
            <v>06.03.124</v>
          </cell>
          <cell r="B759" t="str">
            <v>CONCRETO ARMADO PRONTO, FCK 30 MPA,CONDICAO A (NBR 12655), LANCADO EM VIGAS E ADENSADO, INCLUSIVE FORMA, ESCORAMENTO E FERRAGEM.</v>
          </cell>
          <cell r="C759" t="str">
            <v>m3</v>
          </cell>
          <cell r="D759">
            <v>1994.76</v>
          </cell>
          <cell r="E759">
            <v>1595.81</v>
          </cell>
        </row>
        <row r="760">
          <cell r="A760"/>
        </row>
        <row r="761">
          <cell r="A761" t="str">
            <v>06.03.125</v>
          </cell>
          <cell r="B761" t="str">
            <v>CONCRETO ARMADO PRONTO, FCK 35 MPA,CONDICAO A (NBR 12655), LANCADO EM VIGAS E ADENSADO, INCLUSIVE FORMA, ESCORAMENTO E FERRAGEM.</v>
          </cell>
          <cell r="C761" t="str">
            <v>m3</v>
          </cell>
          <cell r="D761">
            <v>2017.28</v>
          </cell>
          <cell r="E761">
            <v>1613.83</v>
          </cell>
        </row>
        <row r="762">
          <cell r="A762"/>
        </row>
        <row r="763">
          <cell r="A763" t="str">
            <v>06.03.126</v>
          </cell>
          <cell r="B763" t="str">
            <v>CONCRETO ARMADO PRONTO, FCK 40 MPA,CONDICAO A (NBR 12655), LANCADO EM VIGAS E ADENSADO, INCLUSIVE FORMA, ESCORAMENTO E FERRAGEM.</v>
          </cell>
          <cell r="C763" t="str">
            <v>m3</v>
          </cell>
          <cell r="D763">
            <v>2037.26</v>
          </cell>
          <cell r="E763">
            <v>1629.81</v>
          </cell>
        </row>
        <row r="764">
          <cell r="A764"/>
        </row>
        <row r="765">
          <cell r="A765" t="str">
            <v>06.03.130</v>
          </cell>
          <cell r="B765" t="str">
            <v>CONCRETO ARMADO PRONTO, FCK 15 MPA,CONDICAO B (NBR-12655),LANCADO EM PILARES E ADENSADO,INCLUSIVE FORMA, ESCORAMENTO E FERRAGEM.</v>
          </cell>
          <cell r="C765" t="str">
            <v>m3</v>
          </cell>
          <cell r="D765">
            <v>2275.7800000000002</v>
          </cell>
          <cell r="E765">
            <v>1820.63</v>
          </cell>
        </row>
        <row r="766">
          <cell r="A766"/>
        </row>
        <row r="767">
          <cell r="A767" t="str">
            <v>06.03.131</v>
          </cell>
          <cell r="B767" t="str">
            <v>CONCRETO ARMADO PRONTO, FCK 18 MPA,CONDICAO B (NBR 12655),LANCADO EM PILARES E ADENSADO,INCLUSIVE FORMA, ESCORAMENTO E FERRAGEM.</v>
          </cell>
          <cell r="C767" t="str">
            <v>m3</v>
          </cell>
          <cell r="D767">
            <v>2289.61</v>
          </cell>
          <cell r="E767">
            <v>1831.69</v>
          </cell>
        </row>
        <row r="768">
          <cell r="A768"/>
        </row>
        <row r="769">
          <cell r="A769" t="str">
            <v>06.03.132</v>
          </cell>
          <cell r="B769" t="str">
            <v>CONCRETO ARMADO PRONTO, FCK 20 MPA,CONDICAO B (NBR 12655),LANCADO EM PILARES E ADENSADO,INCLUSIVE FORMA, ESCORAMENTO E FERRAGEM.</v>
          </cell>
          <cell r="C769" t="str">
            <v>m3</v>
          </cell>
          <cell r="D769">
            <v>2298.27</v>
          </cell>
          <cell r="E769">
            <v>1838.62</v>
          </cell>
        </row>
        <row r="770">
          <cell r="A770"/>
        </row>
        <row r="771">
          <cell r="A771" t="str">
            <v>06.03.133</v>
          </cell>
          <cell r="B771" t="str">
            <v>CONCRETO ARMADO PRONTO, FCK 25 MPA,CONDICAO A (NBR 12655),LANCADO EM PILARES E ADENSADO,INCLUSIVE FORMA, ESCORAMENTO E FERRAGEM.</v>
          </cell>
          <cell r="C771" t="str">
            <v>m3</v>
          </cell>
          <cell r="D771">
            <v>2306.87</v>
          </cell>
          <cell r="E771">
            <v>1845.5</v>
          </cell>
        </row>
        <row r="772">
          <cell r="A772"/>
        </row>
        <row r="773">
          <cell r="A773" t="str">
            <v>06.03.134</v>
          </cell>
          <cell r="B773" t="str">
            <v>CONCRETO ARMADO PRONTO, FCK 30 MPA,CONDICAO A (NBR 12655),LANCADO EM PILARES E ADENSADO,INCLUSIVE FORMA, ESCORAMENTO E FERRAGEM.</v>
          </cell>
          <cell r="C773" t="str">
            <v>m3</v>
          </cell>
          <cell r="D773">
            <v>2340.77</v>
          </cell>
          <cell r="E773">
            <v>1872.62</v>
          </cell>
        </row>
        <row r="774">
          <cell r="A774"/>
        </row>
        <row r="775">
          <cell r="A775" t="str">
            <v>06.03.135</v>
          </cell>
          <cell r="B775" t="str">
            <v>CONCRETO ARMADO PRONTO, FCK 35 MPA,CONDICAO A (NBR 12655),LANCADO EM PILARES E ADENSADO,INCLUSIVE FORMA, ESCORAMENTO E FERRAGEM.</v>
          </cell>
          <cell r="C775" t="str">
            <v>m3</v>
          </cell>
          <cell r="D775">
            <v>2363.3000000000002</v>
          </cell>
          <cell r="E775">
            <v>1890.64</v>
          </cell>
        </row>
        <row r="776">
          <cell r="A776"/>
        </row>
        <row r="777">
          <cell r="A777" t="str">
            <v>06.03.136</v>
          </cell>
          <cell r="B777" t="str">
            <v>CONCRETO ARMADO PRONTO, FCK 40 MPA,CONDICAO A (NBR 12655),LANCADO EM PILARES E ADENSAD0,INCLUSIVE FORMA, ESCORAMENTO E FERRAGEM.</v>
          </cell>
          <cell r="C777" t="str">
            <v>m3</v>
          </cell>
          <cell r="D777">
            <v>2383.2800000000002</v>
          </cell>
          <cell r="E777">
            <v>1906.63</v>
          </cell>
        </row>
        <row r="778">
          <cell r="A778"/>
        </row>
        <row r="779">
          <cell r="A779" t="str">
            <v>06.03.140</v>
          </cell>
          <cell r="B779" t="str">
            <v>CONCRETO ARMADO PRONTO, FCK 15 MPA,CONDICAO B (NBR-12655),LANCADO EM QUALQUER TIPO DE ESTRUTURA E ADENSADO, INCLUSIVE FORMA, ESCORAMENTO E FERRAGEM.</v>
          </cell>
          <cell r="C779" t="str">
            <v>m3</v>
          </cell>
          <cell r="D779">
            <v>1924.85</v>
          </cell>
          <cell r="E779">
            <v>1539.88</v>
          </cell>
        </row>
        <row r="780">
          <cell r="A780"/>
        </row>
        <row r="781">
          <cell r="A781" t="str">
            <v>06.03.141</v>
          </cell>
          <cell r="B781" t="str">
            <v>CONCRETO ARMADO PRONTO, FCK 18 MPA,CONDICAO B (NBR 12655),LANCADO EM QUALQUER TIPO DE ESTRUTURA E ADENSADO, INCLUSIVE FORMA, ESCORAMENTO E FERRAGEM.</v>
          </cell>
          <cell r="C781" t="str">
            <v>m3</v>
          </cell>
          <cell r="D781">
            <v>1938.67</v>
          </cell>
          <cell r="E781">
            <v>1550.94</v>
          </cell>
        </row>
        <row r="782">
          <cell r="A782"/>
        </row>
        <row r="783">
          <cell r="A783" t="str">
            <v>06.03.142</v>
          </cell>
          <cell r="B783" t="str">
            <v>CONCRETO ARMADO PRONTO, FCK 20 MPA,CONDICAO B (NBR 12655),LANCADO EM QUALQUER TIPO DE ESTRUTURA E ADENSADO, INCLUSIVE FORMA, ESCORAMENTO E FERRAGEM.</v>
          </cell>
          <cell r="C783" t="str">
            <v>m3</v>
          </cell>
          <cell r="D783">
            <v>1947.33</v>
          </cell>
          <cell r="E783">
            <v>1557.87</v>
          </cell>
        </row>
        <row r="784">
          <cell r="A784"/>
        </row>
        <row r="785">
          <cell r="A785" t="str">
            <v>06.03.143</v>
          </cell>
          <cell r="B785" t="str">
            <v>CONCRETO ARMADO PRONTO, FCK 25 MPA,CONDICAO A (NBR 12655),LANCADO EM QUALQUER TIPO DE ESTRUTURA E ADENSADO, INCLUSIVE FORMA, ESCORAMENTO E FERRAGEM.</v>
          </cell>
          <cell r="C785" t="str">
            <v>m3</v>
          </cell>
          <cell r="D785">
            <v>1955.93</v>
          </cell>
          <cell r="E785">
            <v>1564.75</v>
          </cell>
        </row>
        <row r="786">
          <cell r="A786"/>
        </row>
        <row r="787">
          <cell r="A787" t="str">
            <v>06.03.144</v>
          </cell>
          <cell r="B787" t="str">
            <v>CONCRETO ARMADO PRONTO, FCK 30 MPA,CONDICAO A (NBR 12655),LANCADO EM QUALQUER TIPO DE ESTRUTURA E ADENSADO, INCLUSIVE FORMA, ESCORAMENTO E FERRAGEM.</v>
          </cell>
          <cell r="C787" t="str">
            <v>m3</v>
          </cell>
          <cell r="D787">
            <v>1989.83</v>
          </cell>
          <cell r="E787">
            <v>1591.87</v>
          </cell>
        </row>
        <row r="788">
          <cell r="A788"/>
        </row>
        <row r="789">
          <cell r="A789" t="str">
            <v>06.03.145</v>
          </cell>
          <cell r="B789" t="str">
            <v>CONCRETO ARMADO PRONTO, FCK 35 MPA,CONDICAO A (NBR 12655),LANCADO EM QUALQUER TIPO DE ESTRUTURA E ADENSADO, INCLUSIVE FORMA, ESCORAMENTO E FERRAGEM.</v>
          </cell>
          <cell r="C789" t="str">
            <v>m3</v>
          </cell>
          <cell r="D789">
            <v>2012.36</v>
          </cell>
          <cell r="E789">
            <v>1609.89</v>
          </cell>
        </row>
        <row r="790">
          <cell r="A790"/>
        </row>
        <row r="791">
          <cell r="A791" t="str">
            <v>06.03.146</v>
          </cell>
          <cell r="B791" t="str">
            <v>CONCRETO ARMADO PRONTO, FCK 40 MPA,CONDICAO A (NBR 12655),LANCADO EM QUALQUER TIPO DE ESTRUTURA E ADENSADO, INCLUSIVE FORMA, ESCORAMENTO E FERRAGEM.</v>
          </cell>
          <cell r="C791" t="str">
            <v>m3</v>
          </cell>
          <cell r="D791">
            <v>2032.35</v>
          </cell>
          <cell r="E791">
            <v>1625.88</v>
          </cell>
        </row>
        <row r="792">
          <cell r="A792"/>
        </row>
        <row r="793">
          <cell r="A793" t="str">
            <v>06.03.150</v>
          </cell>
          <cell r="B793" t="str">
            <v>CONCRETO APARENTE ARMADO PRONTO, FCK 15 MPA, CONDICAO B (NBR-12655), LANCADO EM LAJES E ADENSADO, INCLUSIVE FORMA,ESCORAMENTO E FERRAGEM.</v>
          </cell>
          <cell r="C793" t="str">
            <v>m3</v>
          </cell>
          <cell r="D793">
            <v>1551.87</v>
          </cell>
          <cell r="E793">
            <v>1241.5</v>
          </cell>
        </row>
        <row r="794">
          <cell r="A794"/>
        </row>
        <row r="795">
          <cell r="A795" t="str">
            <v>06.03.151</v>
          </cell>
          <cell r="B795" t="str">
            <v>CONCRETO APARENTE ARMADO PRONTO, FCK 18 MPA, CONDICAO B (NBR 12655), LANCADO EM LAJES E ADENSADO, INCLUSIVE FORMA,ESCORAMENTO E FERRAGEM.</v>
          </cell>
          <cell r="C795" t="str">
            <v>m3</v>
          </cell>
          <cell r="D795">
            <v>1565.7</v>
          </cell>
          <cell r="E795">
            <v>1252.56</v>
          </cell>
        </row>
        <row r="796">
          <cell r="A796"/>
        </row>
        <row r="797">
          <cell r="A797" t="str">
            <v>06.03.152</v>
          </cell>
          <cell r="B797" t="str">
            <v>CONCRETO APARENTE ARMADO PRONTO, FCK 20 MPA, CONDICAO B (NBR 12655), LANCADO EM LAJES E ADENSADO, INCLUSIVE FORMA,ESCORAMENTO E FERRAGEM.</v>
          </cell>
          <cell r="C797" t="str">
            <v>m3</v>
          </cell>
          <cell r="D797">
            <v>1574.36</v>
          </cell>
          <cell r="E797">
            <v>1259.49</v>
          </cell>
        </row>
        <row r="798">
          <cell r="A798"/>
        </row>
        <row r="799">
          <cell r="A799" t="str">
            <v>06.03.153</v>
          </cell>
          <cell r="B799" t="str">
            <v>CONCRETO APARENTE ARMADO PRONTO, FCK 25 MPA, CONDICAO A (NBR 12655), LANCADO EM LAJES E ADENSADO, INCLUSIVE FORMA,ESCORAMENTO E FERRAGEM.</v>
          </cell>
          <cell r="C799" t="str">
            <v>m3</v>
          </cell>
          <cell r="D799">
            <v>1582.96</v>
          </cell>
          <cell r="E799">
            <v>1266.3699999999999</v>
          </cell>
        </row>
        <row r="800">
          <cell r="A800"/>
        </row>
        <row r="801">
          <cell r="A801" t="str">
            <v>06.03.154</v>
          </cell>
          <cell r="B801" t="str">
            <v>CONCRETO APARENTE ARMADO PRONTO, FCK 30 MPA, CONDICAO A (NBR 12655), LANCADO EM LAJES E ADENSADO, INCLUSIVE FORMA,ESCORAMENTO E FERRAGEM.</v>
          </cell>
          <cell r="C801" t="str">
            <v>m3</v>
          </cell>
          <cell r="D801">
            <v>1616.86</v>
          </cell>
          <cell r="E801">
            <v>1293.49</v>
          </cell>
        </row>
        <row r="802">
          <cell r="A802"/>
        </row>
        <row r="803">
          <cell r="A803" t="str">
            <v>06.03.155</v>
          </cell>
          <cell r="B803" t="str">
            <v>CONCRETO APARENTE ARMADO PRONTO, FCK 35 MPA, CONDICAO A (NBR 12655), LANCADO EM LAJES E ADENSADO, INCLUSIVE FORMA,ESCORAMENTO E FERRAGEM.</v>
          </cell>
          <cell r="C803" t="str">
            <v>m3</v>
          </cell>
          <cell r="D803">
            <v>1639.4</v>
          </cell>
          <cell r="E803">
            <v>1311.52</v>
          </cell>
        </row>
        <row r="804">
          <cell r="A804"/>
        </row>
        <row r="805">
          <cell r="A805" t="str">
            <v>06.03.156</v>
          </cell>
          <cell r="B805" t="str">
            <v>CONCRETO APARENTE ARMADO PRONTO, FCK 40 MPA, CONDICAO A (NBR 12655), LANCADO EM LAJES E ADENSADO, INCLUSIVE FORMA,ESCORAMENTO E FERRAGEM.</v>
          </cell>
          <cell r="C805" t="str">
            <v>m3</v>
          </cell>
          <cell r="D805">
            <v>1659.37</v>
          </cell>
          <cell r="E805">
            <v>1327.5</v>
          </cell>
        </row>
        <row r="806">
          <cell r="A806"/>
        </row>
        <row r="807">
          <cell r="A807" t="str">
            <v>06.03.160</v>
          </cell>
          <cell r="B807" t="str">
            <v>CONCRETO APARENTE ARMADO PRONTO, FCK 15 MPA CONDICAO B (NBR-12655), LANCADO EM VIGAS E ADENSADO,INCLUSIVE FORMA, ESCORAMENTO E FERRAGEM.</v>
          </cell>
          <cell r="C807" t="str">
            <v>m3</v>
          </cell>
          <cell r="D807">
            <v>1946.85</v>
          </cell>
          <cell r="E807">
            <v>1557.48</v>
          </cell>
        </row>
        <row r="808">
          <cell r="A808"/>
        </row>
        <row r="809">
          <cell r="A809" t="str">
            <v>06.03.161</v>
          </cell>
          <cell r="B809" t="str">
            <v>CONCRETO APARENTE ARMADO PRONTO, FCK 18 MPA CONDICAO B (NBR-12655), LANCADO EM VIGAS E ADENSADO,INCLUSIVE FORMA, ESCORAMENTO E FERRAGEM.</v>
          </cell>
          <cell r="C809" t="str">
            <v>m3</v>
          </cell>
          <cell r="D809">
            <v>1960.68</v>
          </cell>
          <cell r="E809">
            <v>1568.55</v>
          </cell>
        </row>
        <row r="810">
          <cell r="A810"/>
        </row>
        <row r="811">
          <cell r="A811" t="str">
            <v>06.03.162</v>
          </cell>
          <cell r="B811" t="str">
            <v>CONCRETO APARENTE ARMADO PRONTO, FCK 20 MPA CONDICAO B (NBR-12655), LANCADO EM VIGAS E ADENSADO,INCLUSIVE FORMA, ESCORAMENTO E FERRAGEM.</v>
          </cell>
          <cell r="C811" t="str">
            <v>m3</v>
          </cell>
          <cell r="D811">
            <v>1969.33</v>
          </cell>
          <cell r="E811">
            <v>1575.47</v>
          </cell>
        </row>
        <row r="812">
          <cell r="A812"/>
        </row>
        <row r="813">
          <cell r="A813" t="str">
            <v>06.03.163</v>
          </cell>
          <cell r="B813" t="str">
            <v>CONCRETO APARENTE ARMADO PRONTO, FCK 25 MPA CONDICAO A (NBR-12655), LANCADO EM VIGAS E ADENSADO,INCLUSIVE FORMA, ESCORAMENTO E FERRAGEM.</v>
          </cell>
          <cell r="C813" t="str">
            <v>m3</v>
          </cell>
          <cell r="D813">
            <v>1977.93</v>
          </cell>
          <cell r="E813">
            <v>1582.35</v>
          </cell>
        </row>
        <row r="814">
          <cell r="A814"/>
        </row>
        <row r="815">
          <cell r="A815" t="str">
            <v>06.03.164</v>
          </cell>
          <cell r="B815" t="str">
            <v>CONCRETO APARENTE ARMADO PRONTO, FCK 30 MPA CONDICAO A (NBR-12655), LANCADO EM VIGAS E ADENSADO,INCLUSIVE FORMA, ESCORAMENTO E FERRAGEM.</v>
          </cell>
          <cell r="C815" t="str">
            <v>m3</v>
          </cell>
          <cell r="D815">
            <v>2011.85</v>
          </cell>
          <cell r="E815">
            <v>1609.48</v>
          </cell>
        </row>
        <row r="816">
          <cell r="A816"/>
        </row>
        <row r="817">
          <cell r="A817" t="str">
            <v>06.03.165</v>
          </cell>
          <cell r="B817" t="str">
            <v>CONCRETO APARENTE ARMADO PRONTO, FCK 35 MPA CONDICAO A (NBR-12655), LANCADO EM VIGAS E ADENSADO,INCLUSIVE FORMA, ESCORAMENTO E FERRAGEM.</v>
          </cell>
          <cell r="C817" t="str">
            <v>m3</v>
          </cell>
          <cell r="D817">
            <v>2034.37</v>
          </cell>
          <cell r="E817">
            <v>1627.5</v>
          </cell>
        </row>
        <row r="818">
          <cell r="A818"/>
        </row>
        <row r="819">
          <cell r="A819" t="str">
            <v>06.03.166</v>
          </cell>
          <cell r="B819" t="str">
            <v>CONCRETO APARENTE ARMADO PRONTO, FCK 40 MPA CONDICAO A (NBR-12655), LANCADO EM VIGAS E ADENSADO,INCLUSIVE FORMA, ESCORAMENTO E FERRAGEM.</v>
          </cell>
          <cell r="C819" t="str">
            <v>m3</v>
          </cell>
          <cell r="D819">
            <v>2054.35</v>
          </cell>
          <cell r="E819">
            <v>1643.48</v>
          </cell>
        </row>
        <row r="820">
          <cell r="A820"/>
        </row>
        <row r="821">
          <cell r="A821" t="str">
            <v>06.03.170</v>
          </cell>
          <cell r="B821" t="str">
            <v>CONCRETO APARENTE ARMADO PRONTO, FCK 15 MPA CONDICAO B (NBR-12655), LANCADO EM PILARES E ADENSADO, INCLUSIVE FORMA, ESCORAMENTO E FERRAGEM.</v>
          </cell>
          <cell r="C821" t="str">
            <v>m3</v>
          </cell>
          <cell r="D821">
            <v>2358.4299999999998</v>
          </cell>
          <cell r="E821">
            <v>1886.75</v>
          </cell>
        </row>
        <row r="822">
          <cell r="A822"/>
        </row>
        <row r="823">
          <cell r="A823" t="str">
            <v>06.03.171</v>
          </cell>
          <cell r="B823" t="str">
            <v>CONCRETO APARENTE ARMADO PRONTO, FCK 18 MPA CONDICAO B (NBR-12655), LANCADO EM PILARES E ADENSADO, INCLUSIVE FORMA, ESCORAMENTO E FERRAGEM.</v>
          </cell>
          <cell r="C823" t="str">
            <v>m3</v>
          </cell>
          <cell r="D823">
            <v>2372.27</v>
          </cell>
          <cell r="E823">
            <v>1897.82</v>
          </cell>
        </row>
        <row r="824">
          <cell r="A824"/>
        </row>
        <row r="825">
          <cell r="A825" t="str">
            <v>06.03.172</v>
          </cell>
          <cell r="B825" t="str">
            <v>CONCRETO APARENTE ARMADO PRONTO, FCK 20 MPA CONDICAO B (NBR-12655), LANCADO EM PILARES E ADENSADO, INCLUSIVE FORMA, ESCORAMENTO E FERRAGEM.</v>
          </cell>
          <cell r="C825" t="str">
            <v>m3</v>
          </cell>
          <cell r="D825">
            <v>2380.92</v>
          </cell>
          <cell r="E825">
            <v>1904.74</v>
          </cell>
        </row>
        <row r="826">
          <cell r="A826"/>
        </row>
        <row r="827">
          <cell r="A827" t="str">
            <v>06.03.173</v>
          </cell>
          <cell r="B827" t="str">
            <v>CONCRETO APARENTE ARMADO PRONTO, FCK 25 MPA CONDICAO A (NBR-12655), LANCADO EM PILARES E ADENSADO, INCLUSIVE FORMA, ESCORAMENTO E FERRAGEM.</v>
          </cell>
          <cell r="C827" t="str">
            <v>m3</v>
          </cell>
          <cell r="D827">
            <v>2389.52</v>
          </cell>
          <cell r="E827">
            <v>1911.62</v>
          </cell>
        </row>
        <row r="828">
          <cell r="A828"/>
        </row>
        <row r="829">
          <cell r="A829" t="str">
            <v>06.03.174</v>
          </cell>
          <cell r="B829" t="str">
            <v>CONCRETO APARENTE ARMADO PRONTO, FCK 30 MPA CONDICAO A (NBR-12655), LANCADO EM PILARES E ADENSADO, INCLUSIVE FORMA, ESCORAMENTO E FERRAGEM.</v>
          </cell>
          <cell r="C829" t="str">
            <v>m3</v>
          </cell>
          <cell r="D829">
            <v>2423.4299999999998</v>
          </cell>
          <cell r="E829">
            <v>1938.75</v>
          </cell>
        </row>
        <row r="830">
          <cell r="A830"/>
        </row>
        <row r="831">
          <cell r="A831" t="str">
            <v>06.03.175</v>
          </cell>
          <cell r="B831" t="str">
            <v>CONCRETO APARENTE ARMADO PRONTO, FCK 35 MPA CONDICAO A (NBR-12655), LANCADO EM PILARES E ADENSADO, INCLUSIVE FORMA, ESCORAMENTO E FERRAGEM.</v>
          </cell>
          <cell r="C831" t="str">
            <v>m3</v>
          </cell>
          <cell r="D831">
            <v>2445.96</v>
          </cell>
          <cell r="E831">
            <v>1956.77</v>
          </cell>
        </row>
        <row r="832">
          <cell r="A832"/>
        </row>
        <row r="833">
          <cell r="A833" t="str">
            <v>06.03.176</v>
          </cell>
          <cell r="B833" t="str">
            <v>CONCRETO APARENTE ARMADO PRONTO, FCK 40 MPA CONDICAO A (NBR-12655), LANCADO EM PILARES E ADENSADO, INCLUSIVE FORMA, ESCORAMENTO E FERRAGEM.</v>
          </cell>
          <cell r="C833" t="str">
            <v>m3</v>
          </cell>
          <cell r="D833">
            <v>2465.9299999999998</v>
          </cell>
          <cell r="E833">
            <v>1972.75</v>
          </cell>
        </row>
        <row r="834">
          <cell r="A834"/>
        </row>
        <row r="835">
          <cell r="A835" t="str">
            <v>06.03.180</v>
          </cell>
          <cell r="B835" t="str">
            <v>CONCRETO APARENTE ARMADO PRONTO, FCK 15 MPA CONDICAO B (NBR-12655),LANCADO EM QUALQUER TIPO DE ESTRUTURA E ADENSADO, INCLUSIVE FORMA, ESCORAMENTO E FERRAGEM.</v>
          </cell>
          <cell r="C835" t="str">
            <v>m3</v>
          </cell>
          <cell r="D835">
            <v>1981.06</v>
          </cell>
          <cell r="E835">
            <v>1584.85</v>
          </cell>
        </row>
        <row r="836">
          <cell r="A836"/>
        </row>
        <row r="837">
          <cell r="A837" t="str">
            <v>06.03.181</v>
          </cell>
          <cell r="B837" t="str">
            <v>CONCRETO APARENTE ARMADO PRONTO, FCK 18 MPA CONDICAO B (NBR-12655),LANCADO EM QUALQUER TIPO DE ESTRUTURA E ADENSADO, INCLUSIVE FORMA, ESCORAMENTO E FERRAGEM.</v>
          </cell>
          <cell r="C837" t="str">
            <v>m3</v>
          </cell>
          <cell r="D837">
            <v>1994.88</v>
          </cell>
          <cell r="E837">
            <v>1595.91</v>
          </cell>
        </row>
        <row r="838">
          <cell r="A838"/>
        </row>
        <row r="839">
          <cell r="A839" t="str">
            <v>06.03.182</v>
          </cell>
          <cell r="B839" t="str">
            <v>CONCRETO APARENTE ARMADO PRONTO, FCK 20 MPA CONDICAO B (NBR-12655),LANCADO EM QUALQUER TIPO DE ESTRUTURA E ADENSADO, INCLUSIVE FORMA, ESCORAMENTO E FERRAGEM.</v>
          </cell>
          <cell r="C839" t="str">
            <v>m3</v>
          </cell>
          <cell r="D839">
            <v>2003.53</v>
          </cell>
          <cell r="E839">
            <v>1602.83</v>
          </cell>
        </row>
        <row r="840">
          <cell r="A840"/>
        </row>
        <row r="841">
          <cell r="A841" t="str">
            <v>06.03.183</v>
          </cell>
          <cell r="B841" t="str">
            <v>CONCRETO APARENTE ARMADO PRONTO, FCK 25 MPA CONDICAO A (NBR-12655),LANCADO EM QUALQUER TIPO DE ESTRUTURA E ADENSADO, INCLUSIVE FORMA, ESCORAMENTO E FERRAGEM.</v>
          </cell>
          <cell r="C841" t="str">
            <v>m3</v>
          </cell>
          <cell r="D841">
            <v>2012.13</v>
          </cell>
          <cell r="E841">
            <v>1609.71</v>
          </cell>
        </row>
        <row r="842">
          <cell r="A842"/>
        </row>
        <row r="843">
          <cell r="A843" t="str">
            <v>06.03.184</v>
          </cell>
          <cell r="B843" t="str">
            <v>CONCRETO APARENTE ARMADO PRONTO, FCK 30 MPA CONDICAO A (NBR-12655),LANCADO EM QUALQUER TIPO DE ESTRUTURA E ADENSADO, INCLUSIVE FORMA, ESCORAMENTO E FERRAGEM.</v>
          </cell>
          <cell r="C843" t="str">
            <v>m3</v>
          </cell>
          <cell r="D843">
            <v>2046.05</v>
          </cell>
          <cell r="E843">
            <v>1636.84</v>
          </cell>
        </row>
        <row r="844">
          <cell r="A844"/>
        </row>
        <row r="845">
          <cell r="A845" t="str">
            <v>06.03.185</v>
          </cell>
          <cell r="B845" t="str">
            <v>CONCRETO APARENTE ARMADO PRONTO, FCK 35 MPA CONDICAO A (NBR-12655),LANCADO EM QUALQUER TIPO DE ESTRUTURA E ADENSADO, INCLUSIVE FORMA, ESCORAMENTO E FERRAGEM.</v>
          </cell>
          <cell r="C845" t="str">
            <v>m3</v>
          </cell>
          <cell r="D845">
            <v>2068.5700000000002</v>
          </cell>
          <cell r="E845">
            <v>1654.86</v>
          </cell>
        </row>
        <row r="846">
          <cell r="A846"/>
        </row>
        <row r="847">
          <cell r="A847" t="str">
            <v>06.03.186</v>
          </cell>
          <cell r="B847" t="str">
            <v>CONCRETO APARENTE ARMADO PRONTO, FCK 40 MPA CONDICAO A (NBR-12655),LANCADO EM QUALQUER TIPO DE ESTRUTURA E ADENSADO, INCLUSIVE FORMA, ESCORAMENTO E FERRAGEM.</v>
          </cell>
          <cell r="C847" t="str">
            <v>m3</v>
          </cell>
          <cell r="D847">
            <v>2088.5500000000002</v>
          </cell>
          <cell r="E847">
            <v>1670.84</v>
          </cell>
        </row>
        <row r="848">
          <cell r="A848"/>
        </row>
        <row r="849">
          <cell r="A849" t="str">
            <v>06.03.200</v>
          </cell>
          <cell r="B849" t="str">
            <v>TRANSPORTE,LANÇAMENTO,ADENSAMENTO E ACABAMENTO DO CONCRETO EM ESTRUTURA</v>
          </cell>
          <cell r="C849" t="str">
            <v>m3</v>
          </cell>
          <cell r="D849">
            <v>27.11</v>
          </cell>
          <cell r="E849">
            <v>21.69</v>
          </cell>
        </row>
        <row r="850">
          <cell r="A850"/>
        </row>
        <row r="851">
          <cell r="A851" t="str">
            <v>06.04.002</v>
          </cell>
          <cell r="B851" t="str">
            <v>CONCRETO PRE-MISTURADO EM USINA, FCK 11 MPA FORNECIDO, LANCADO EM FUNDACOES E ADENSADO.</v>
          </cell>
          <cell r="C851" t="str">
            <v>m3</v>
          </cell>
          <cell r="D851">
            <v>327.05</v>
          </cell>
          <cell r="E851">
            <v>261.64</v>
          </cell>
        </row>
        <row r="852">
          <cell r="A852"/>
        </row>
        <row r="853">
          <cell r="A853" t="str">
            <v>06.04.004</v>
          </cell>
          <cell r="B853" t="str">
            <v>CONCRETO PRE-MISTURADO EM USINA, FCK 11 MPA FORNECIDO, LANCADO EM ESTRUTURAS E ADENSADO.</v>
          </cell>
          <cell r="C853" t="str">
            <v>m3</v>
          </cell>
          <cell r="D853">
            <v>340.83</v>
          </cell>
          <cell r="E853">
            <v>272.67</v>
          </cell>
        </row>
        <row r="854">
          <cell r="A854"/>
        </row>
        <row r="855">
          <cell r="A855" t="str">
            <v>06.04.010</v>
          </cell>
          <cell r="B855" t="str">
            <v>CONCRETO PRE-MISTURADO EM USINA, FCK 15 MPA FORNECIDO, LANCADO EM FUNDACOES E ADENSADO.</v>
          </cell>
          <cell r="C855" t="str">
            <v>m3</v>
          </cell>
          <cell r="D855">
            <v>352.43</v>
          </cell>
          <cell r="E855">
            <v>281.95</v>
          </cell>
        </row>
        <row r="856">
          <cell r="A856"/>
        </row>
        <row r="857">
          <cell r="A857" t="str">
            <v>06.04.020</v>
          </cell>
          <cell r="B857" t="str">
            <v>CONCRETO PRE-MISTURADO EM USINA, FCK 15 MPA FORNECIDO, LANCADO EM ESTRUTURAS E ADENSADO.</v>
          </cell>
          <cell r="C857" t="str">
            <v>m3</v>
          </cell>
          <cell r="D857">
            <v>393.92</v>
          </cell>
          <cell r="E857">
            <v>315.14</v>
          </cell>
        </row>
        <row r="858">
          <cell r="A858"/>
        </row>
        <row r="859">
          <cell r="A859" t="str">
            <v>06.04.030</v>
          </cell>
          <cell r="B859" t="str">
            <v>CONCRETO PRE-MISTURADO EM USINA, FCK 18 MPA FORNECIDO, LANCADO EM FUNDACOES E ADENSADO.</v>
          </cell>
          <cell r="C859" t="str">
            <v>m3</v>
          </cell>
          <cell r="D859">
            <v>367.93</v>
          </cell>
          <cell r="E859">
            <v>294.35000000000002</v>
          </cell>
        </row>
        <row r="860">
          <cell r="A860"/>
        </row>
        <row r="861">
          <cell r="A861" t="str">
            <v>06.04.040</v>
          </cell>
          <cell r="B861" t="str">
            <v>CONCRETO PRE-MISTURADO EM USINA, FCK 18 MPA FORNECIDO, LANCADO EM ESTRUTURAS E ADENSADO.</v>
          </cell>
          <cell r="C861" t="str">
            <v>m3</v>
          </cell>
          <cell r="D861">
            <v>409.42</v>
          </cell>
          <cell r="E861">
            <v>327.54000000000002</v>
          </cell>
        </row>
        <row r="862">
          <cell r="A862"/>
        </row>
        <row r="863">
          <cell r="A863" t="str">
            <v>06.04.050</v>
          </cell>
          <cell r="B863" t="str">
            <v>CONCRETO PRE-MISTURADO EM USINA, FCK 20 MPA FORNECIDO, LANCADO EM FUNDACOES E ADENSADO.</v>
          </cell>
          <cell r="C863" t="str">
            <v>m3</v>
          </cell>
          <cell r="D863">
            <v>376.72</v>
          </cell>
          <cell r="E863">
            <v>301.38</v>
          </cell>
        </row>
        <row r="864">
          <cell r="A864"/>
        </row>
        <row r="865">
          <cell r="A865" t="str">
            <v>06.04.060</v>
          </cell>
          <cell r="B865" t="str">
            <v>CONCRETO PRE-MISTURADO EM USINA, FCK 20 MPA FORNECIDO, LANCADO EM ESTRUTURAS E ADENSADO.</v>
          </cell>
          <cell r="C865" t="str">
            <v>m3</v>
          </cell>
          <cell r="D865">
            <v>418.21</v>
          </cell>
          <cell r="E865">
            <v>334.57</v>
          </cell>
        </row>
        <row r="866">
          <cell r="A866"/>
        </row>
        <row r="867">
          <cell r="A867" t="str">
            <v>06.04.070</v>
          </cell>
          <cell r="B867" t="str">
            <v>CONCRETO PRE-MISTURADO EM USINA, FCK 25 MPA FORNECIDO, LANCADO EM FUNDACOES E ADENSADO.</v>
          </cell>
          <cell r="C867" t="str">
            <v>m3</v>
          </cell>
          <cell r="D867">
            <v>390.5</v>
          </cell>
          <cell r="E867">
            <v>312.39999999999998</v>
          </cell>
        </row>
        <row r="868">
          <cell r="A868"/>
        </row>
        <row r="869">
          <cell r="A869" t="str">
            <v>06.04.080</v>
          </cell>
          <cell r="B869" t="str">
            <v>CONCRETO PRE-MISTURADO EM USINA, FCK 25 MPA FORNECIDO, LANCADO EM ESTRUTURAS E ADENSADO.</v>
          </cell>
          <cell r="C869" t="str">
            <v>m3</v>
          </cell>
          <cell r="D869">
            <v>431.98</v>
          </cell>
          <cell r="E869">
            <v>345.59</v>
          </cell>
        </row>
        <row r="870">
          <cell r="A870"/>
        </row>
        <row r="871">
          <cell r="A871" t="str">
            <v>06.04.090</v>
          </cell>
          <cell r="B871" t="str">
            <v>CONCRETO PRE-MISTURADO EM USINA, FCK 30 MPA FORNECIDO, LANCADO EM FUNDACOES E ADENSADO.</v>
          </cell>
          <cell r="C871" t="str">
            <v>m3</v>
          </cell>
          <cell r="D871">
            <v>411.63</v>
          </cell>
          <cell r="E871">
            <v>329.31</v>
          </cell>
        </row>
        <row r="872">
          <cell r="A872"/>
        </row>
        <row r="873">
          <cell r="A873" t="str">
            <v>06.04.100</v>
          </cell>
          <cell r="B873" t="str">
            <v>CONCRETO PRE-MISTURADO EM USINA, FCK 30 MPA FORNECIDO, LANCADO EM ESTRUTURAS E ADENSADO.</v>
          </cell>
          <cell r="C873" t="str">
            <v>m3</v>
          </cell>
          <cell r="D873">
            <v>453.13</v>
          </cell>
          <cell r="E873">
            <v>362.51</v>
          </cell>
        </row>
        <row r="874">
          <cell r="A874"/>
        </row>
        <row r="875">
          <cell r="A875" t="str">
            <v>06.04.110</v>
          </cell>
          <cell r="B875" t="str">
            <v>CONCRETO PRE-MISTURADO EM USINA, FCK 33 MPA FORNECIDO, LANCADO EM FUNDACOES E ADENSADO.</v>
          </cell>
          <cell r="C875" t="str">
            <v>m3</v>
          </cell>
          <cell r="D875">
            <v>420.45</v>
          </cell>
          <cell r="E875">
            <v>336.36</v>
          </cell>
        </row>
        <row r="876">
          <cell r="A876"/>
        </row>
        <row r="877">
          <cell r="A877" t="str">
            <v>06.04.120</v>
          </cell>
          <cell r="B877" t="str">
            <v>CONCRETO PRE-MISTURADO EM USINA, FCK 33 MPA FORNECIDO, LANCADO EM ESTRUTURAS E ADENSADO.</v>
          </cell>
          <cell r="C877" t="str">
            <v>m3</v>
          </cell>
          <cell r="D877">
            <v>461.95</v>
          </cell>
          <cell r="E877">
            <v>369.56</v>
          </cell>
        </row>
        <row r="878">
          <cell r="A878"/>
        </row>
        <row r="879">
          <cell r="A879" t="str">
            <v>06.04.130</v>
          </cell>
          <cell r="B879" t="str">
            <v>CONCRETO PRE-MISTURADO EM USINA, FCK 35 MPA FORNECIDO, LANCADO EM FUNDACOES E ADENSADO.</v>
          </cell>
          <cell r="C879" t="str">
            <v>m3</v>
          </cell>
          <cell r="D879">
            <v>435.61</v>
          </cell>
          <cell r="E879">
            <v>348.49</v>
          </cell>
        </row>
        <row r="880">
          <cell r="A880"/>
        </row>
        <row r="881">
          <cell r="A881" t="str">
            <v>06.04.140</v>
          </cell>
          <cell r="B881" t="str">
            <v>CONCRETO PRE-MISTURADO EM USINA, FCK 35 MPA FORNECIDO, LANCADO EM ESTRUTURAS E ADENSADO.</v>
          </cell>
          <cell r="C881" t="str">
            <v>m3</v>
          </cell>
          <cell r="D881">
            <v>449.4</v>
          </cell>
          <cell r="E881">
            <v>359.52</v>
          </cell>
        </row>
        <row r="882">
          <cell r="A882"/>
        </row>
        <row r="883">
          <cell r="A883" t="str">
            <v>06.04.150</v>
          </cell>
          <cell r="B883" t="str">
            <v>CONCRETO PRE-MISTURADO EM USINA, FCK 40 MPA FORNECIDO, LANCADO EM FUNDACOES E ADENSADO.</v>
          </cell>
          <cell r="C883" t="str">
            <v>m3</v>
          </cell>
          <cell r="D883">
            <v>454.65</v>
          </cell>
          <cell r="E883">
            <v>363.72</v>
          </cell>
        </row>
        <row r="884">
          <cell r="A884"/>
        </row>
        <row r="885">
          <cell r="A885" t="str">
            <v>06.04.160</v>
          </cell>
          <cell r="B885" t="str">
            <v>CONCRETO PRE-MISTURADO EM USINA, FCK 40 MPA FORNECIDO, LANCADO EM ESTRUTURAS E ADENSADO.</v>
          </cell>
          <cell r="C885" t="str">
            <v>m3</v>
          </cell>
          <cell r="D885">
            <v>468.43</v>
          </cell>
          <cell r="E885">
            <v>374.75</v>
          </cell>
        </row>
        <row r="886">
          <cell r="A886"/>
        </row>
        <row r="887">
          <cell r="A887" t="str">
            <v>06.04.170</v>
          </cell>
          <cell r="B887" t="str">
            <v>CONCRETO PRE-MISTURADO EM USINA, FCK 45 MPA FORNECIDO, LANCADO EM FUNDAÇÕES E ADENSADO.</v>
          </cell>
          <cell r="C887" t="str">
            <v>m3</v>
          </cell>
          <cell r="D887">
            <v>473.93</v>
          </cell>
          <cell r="E887">
            <v>379.15</v>
          </cell>
        </row>
        <row r="888">
          <cell r="A888"/>
        </row>
        <row r="889">
          <cell r="A889" t="str">
            <v>06.04.180</v>
          </cell>
          <cell r="B889" t="str">
            <v>CONCRETO PRE-MISTURADO EM USINA, FCK 45 MPA FORNECIDO, LANCADO EM ESTRUTURAS E ADENSADO.</v>
          </cell>
          <cell r="C889" t="str">
            <v>m3</v>
          </cell>
          <cell r="D889">
            <v>487.72</v>
          </cell>
          <cell r="E889">
            <v>390.18</v>
          </cell>
        </row>
        <row r="890">
          <cell r="A890"/>
        </row>
        <row r="891">
          <cell r="A891" t="str">
            <v>06.05.010</v>
          </cell>
          <cell r="B891" t="str">
            <v>CONCRETO CICLOPICO COM 70 P0RCENTO DE CONCRETO 1 3 5 E 30 PORCENTO DE RACHAO APLICADO.</v>
          </cell>
          <cell r="C891" t="str">
            <v>m3</v>
          </cell>
          <cell r="D891">
            <v>303.85000000000002</v>
          </cell>
          <cell r="E891">
            <v>243.08</v>
          </cell>
        </row>
        <row r="892">
          <cell r="A892"/>
        </row>
        <row r="893">
          <cell r="A893" t="str">
            <v>06.06.010</v>
          </cell>
          <cell r="B893" t="str">
            <v>APLICACAO DE ADESIVO EPOXICO TIPO SIKADUR 32 OU SIMILAR.</v>
          </cell>
          <cell r="C893" t="str">
            <v>m2</v>
          </cell>
          <cell r="D893">
            <v>117.56</v>
          </cell>
          <cell r="E893">
            <v>94.05</v>
          </cell>
        </row>
        <row r="894">
          <cell r="A894"/>
        </row>
        <row r="895">
          <cell r="A895" t="str">
            <v>06.06.011</v>
          </cell>
          <cell r="B895" t="str">
            <v>APLICAÇÃO DE ADESIVO EPOXI TIPO SIKADUR 32 OU SIMILAR, CAMADA COM 2MM DE ESPESSURA.</v>
          </cell>
          <cell r="C895" t="str">
            <v>m2</v>
          </cell>
          <cell r="D895">
            <v>211.71</v>
          </cell>
          <cell r="E895">
            <v>169.37</v>
          </cell>
        </row>
        <row r="896">
          <cell r="A896"/>
        </row>
        <row r="897">
          <cell r="A897" t="str">
            <v>06.07.001</v>
          </cell>
          <cell r="B897" t="str">
            <v>FUNDAÇÃO EM ESTACA BROCA EM CONCRETO ARMADO FCK25MPA COM DIÂMETRO DE 20CM, 04 BARRAS DE 10,00MM E ESTRIBOS EM AÇO 5,00MM COM 60CM A CADA 20CM., ESCAVAÇÃO MANUAL E PROFUNDIDADE ATÉ 8,00M, CONFORME PROJETO DE CONTENÇÃO DE BARREIRA.</v>
          </cell>
          <cell r="C897" t="str">
            <v>m</v>
          </cell>
          <cell r="D897">
            <v>46.91</v>
          </cell>
          <cell r="E897">
            <v>37.53</v>
          </cell>
        </row>
        <row r="898">
          <cell r="A898"/>
        </row>
        <row r="899">
          <cell r="A899" t="str">
            <v>06.07.002</v>
          </cell>
          <cell r="B899" t="str">
            <v>FUNDAÇÃO EM ESTACA BROCA EM CONCRETO ARMADO FCK 25 MPA COM DIÂMETRO DE 25CM, 04 BARRAS DE 10.0MM(3/8") E ESTRIBOS A CADA 20CM DE 5.0MM, ESCAVAÇÃO MANUAL E PROFUNDIDADE DE 5,00M.</v>
          </cell>
          <cell r="C899" t="str">
            <v>m</v>
          </cell>
          <cell r="D899">
            <v>59.68</v>
          </cell>
          <cell r="E899">
            <v>47.75</v>
          </cell>
        </row>
        <row r="900">
          <cell r="A900"/>
        </row>
        <row r="901">
          <cell r="A901" t="str">
            <v>06.07.003</v>
          </cell>
          <cell r="B901" t="str">
            <v>FUNDAÇÃO EM ESTACA BROCA EM CONC.ARM. FCK 30 MPA C/DIÂM.DE 20CM, 04 BARRAS DE AÇO - 10.0MM  E ESTRIBOS EM AÇO 5.0MM, C/ 60CM, A CADA 20CM,  ESC.MANUAL E PROF.DE 5,00M, CONF.PROJ.CONTENÇÃO DE BARREIRA P/ESC.MARECHAL MASCARENHAS DE MORAIS - 28/08/2007 - 56/</v>
          </cell>
          <cell r="C901" t="str">
            <v>m</v>
          </cell>
          <cell r="D901">
            <v>45.83</v>
          </cell>
          <cell r="E901">
            <v>36.67</v>
          </cell>
        </row>
        <row r="902">
          <cell r="A902"/>
        </row>
        <row r="903">
          <cell r="A903" t="str">
            <v>06.07.004</v>
          </cell>
          <cell r="B903" t="str">
            <v>FORNECIMENTO E COLOCAÇÃO DE ESTACAS PRÉ-MOLDADAS DE CONCRETO EV - 20X20CM - SANTINI COM COMPRIMENTO DE 6,00M, INCLUSIVE MOBILIZAÇÃO, DESMOBILIZAÇÃO, EMENDAS DA ESTACA PARA A FUNDAÇÃO DA QUADRA COBERTA DA ESCOLA GINÁSIO PERNAMBUCANO (ENDEREÇO: AV. CRUZ CAB</v>
          </cell>
          <cell r="C903" t="str">
            <v>m</v>
          </cell>
          <cell r="D903">
            <v>260.31</v>
          </cell>
          <cell r="E903">
            <v>208.25</v>
          </cell>
        </row>
        <row r="904">
          <cell r="A904"/>
        </row>
        <row r="905">
          <cell r="A905" t="str">
            <v>06.07.005</v>
          </cell>
          <cell r="B905" t="str">
            <v>FORNECIMENTO E CRAVAÇÃO DE ESTACAS PRÉ-MOLDADAS DE CONCRETO ARMADO DE ALTA RESISTÊNCIA PARA 25T COM SEÇÃO 20X20CM, INCLUSIVE MOBILIZAÇÃO, DESMOBILIZAÇÃO, EMENDAS  E ARRASAMENTO DA ESTACA PARA ESCOLA INALDA SPINELLI, CONF. ANTE-PROJETO - TETO1 E COBERTA DE</v>
          </cell>
          <cell r="C905" t="str">
            <v>m</v>
          </cell>
          <cell r="D905">
            <v>112.37</v>
          </cell>
          <cell r="E905">
            <v>89.9</v>
          </cell>
        </row>
        <row r="906">
          <cell r="A906"/>
        </row>
        <row r="907">
          <cell r="A907" t="str">
            <v>06.07.006</v>
          </cell>
          <cell r="B907" t="str">
            <v>FORNECIMENTO E CRAVAÇÃO DE ESTACAS PRÉ-MOLDADAS DE CONCRETO, SEÇÃO 25X25 CM COM COMPRIMENTO DE 9,00M, INCLUSIVE MOBILIZAÇÃO, DESMOBILIZAÇÃO E EMENDAS, PARA FUNDAÇÃO DA ESCOLA GUEDES ALCOFORADO-OLINDA PE.</v>
          </cell>
          <cell r="C907" t="str">
            <v>m</v>
          </cell>
          <cell r="D907">
            <v>281.43</v>
          </cell>
          <cell r="E907">
            <v>225.15</v>
          </cell>
        </row>
        <row r="908">
          <cell r="A908"/>
        </row>
        <row r="909">
          <cell r="A909" t="str">
            <v>06.07.007</v>
          </cell>
          <cell r="B909" t="str">
            <v>FORNECIMENTO E CRAVAÇÃO DE ESTACAS PRÉ-MOLDADAS DE CONCRETO, SEÇÃO 30X30 CM COM COMPRIMENTO DE 9,00M, INCLUSIVE MOBILIZAÇÃO, DESMOBILIZAÇÃO E EMENDAS PARA FUNDAÇÃO DA ESCOLA GUEDES ALCOFORADO - OLINDA PE.</v>
          </cell>
          <cell r="C909" t="str">
            <v>m</v>
          </cell>
          <cell r="D909">
            <v>330.77</v>
          </cell>
          <cell r="E909">
            <v>264.62</v>
          </cell>
        </row>
        <row r="910">
          <cell r="A910"/>
        </row>
        <row r="911">
          <cell r="A911" t="str">
            <v>06.07.008</v>
          </cell>
          <cell r="B911"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911" t="str">
            <v>m</v>
          </cell>
          <cell r="D911">
            <v>360.27</v>
          </cell>
          <cell r="E911">
            <v>288.22000000000003</v>
          </cell>
        </row>
        <row r="912">
          <cell r="A912"/>
        </row>
        <row r="913">
          <cell r="A913" t="str">
            <v>06.07.009</v>
          </cell>
          <cell r="B913" t="str">
            <v>PERFURAÇÃO DE 36 MICRO-ESTACAS (09 BLOCOS DE 4 ESTACAS, ESPAÇADAS DE 80 CM) COM DIÂMETRO 250 MM, ARMADAS COM 4 BARRAS DE 12,5 MM / 5,0 MM C/ 15 CM, INCLUSIVE MOBILIZAÇÃO, DESMOBILIZAÇÃO, EMENDAS E ARRASAMENTOS DA ESTACA PARA A FUNDAÇÃO DA COBERTA DA QUADR</v>
          </cell>
          <cell r="C913" t="str">
            <v>m</v>
          </cell>
          <cell r="D913">
            <v>334.1</v>
          </cell>
          <cell r="E913">
            <v>267.27999999999997</v>
          </cell>
        </row>
        <row r="914">
          <cell r="A914"/>
        </row>
        <row r="915">
          <cell r="A915" t="str">
            <v>06.07.010</v>
          </cell>
          <cell r="B915" t="str">
            <v>LAJE PRE-MOLDADA PARA PISO COM VAO NORMAL,INCLUSIVE CAPEAMENTO E ESCORAMENTO.</v>
          </cell>
          <cell r="C915" t="str">
            <v>m2</v>
          </cell>
          <cell r="D915">
            <v>78.73</v>
          </cell>
          <cell r="E915">
            <v>62.99</v>
          </cell>
        </row>
        <row r="916">
          <cell r="A916"/>
        </row>
        <row r="917">
          <cell r="A917" t="str">
            <v>06.07.011</v>
          </cell>
          <cell r="B917" t="str">
            <v>FUNDAÇÃO EM ESTACA BROCA EM CONCRETO ARMADO FCK25MPA COM DIÂMETRO DE 20CM, 04 BARRAS DE AÇO 10,0MM E ESTRIBOS EM AÇO 5,0MM COM 60CM A CADA 20CM,  ESCAVAÇÃO MANUAL COM EQUIPAMENTO TRADO E PROFUNDIDADE ATÉ  8,00M, CONFORME PROJETO DE CONTENÇÃO DE BARREIRA .</v>
          </cell>
          <cell r="C917" t="str">
            <v>m</v>
          </cell>
          <cell r="D917">
            <v>62.25</v>
          </cell>
          <cell r="E917">
            <v>49.8</v>
          </cell>
        </row>
        <row r="918">
          <cell r="A918"/>
        </row>
        <row r="919">
          <cell r="A919" t="str">
            <v>06.07.012</v>
          </cell>
          <cell r="B919" t="str">
            <v>FUNDAÇÃO EM ESTACA BROCA EM CONCRETO ARMADO FCK 30 MPA, CONDIÇÃO A (NBR 12655), COM DIÂMETRO DE 20 CM, 04 BARRAS DE AÇO - 12.5 MM E ESTRIBOS EM AÇO 5.0MM, A CADA 15 CM. ESCAVAÇÃO MANUAL E PROFUNDIDADE DE 4,00M.</v>
          </cell>
          <cell r="C919" t="str">
            <v>m</v>
          </cell>
          <cell r="D919">
            <v>59.71</v>
          </cell>
          <cell r="E919">
            <v>47.77</v>
          </cell>
        </row>
        <row r="920">
          <cell r="A920"/>
        </row>
        <row r="921">
          <cell r="A921" t="str">
            <v>06.07.013</v>
          </cell>
          <cell r="B921" t="str">
            <v>74202/002 LAJE PRE-MOLDADA P/PISO, SOBRECARGA 200KG/M2, VAOS ATE 3,50M/E=8CM, C/ LAJOTAS E CAP.C/CONC FCK=20MPA, 4CM, INTER-EIXO 38CM, C/ESCORAMENTO (REAPR.3X) E FERRAGEM NEGATIVA</v>
          </cell>
          <cell r="C921" t="str">
            <v>m2</v>
          </cell>
          <cell r="D921">
            <v>68.53</v>
          </cell>
          <cell r="E921">
            <v>54.83</v>
          </cell>
        </row>
        <row r="922">
          <cell r="A922"/>
        </row>
        <row r="923">
          <cell r="A923" t="str">
            <v>06.07.020</v>
          </cell>
          <cell r="B923" t="str">
            <v>LAJE PRE-MOLDADA PARA FORRO COM VAO NORMAL, INCLUSIVE CAPEAMENTO E ESCORAMENTO.</v>
          </cell>
          <cell r="C923" t="str">
            <v>m2</v>
          </cell>
          <cell r="D923">
            <v>75.97</v>
          </cell>
          <cell r="E923">
            <v>60.78</v>
          </cell>
        </row>
        <row r="924">
          <cell r="A924"/>
        </row>
        <row r="925">
          <cell r="A925" t="str">
            <v>06.07.051</v>
          </cell>
          <cell r="B925" t="str">
            <v>LAJE TRELIÇADA B 12 PISO , SOBREC. 300 KGF/M2,  REVEST. 120 KGF/M², VÃO 4,40 M, FORN.DO EPS, ARM.COMPLEMENTAR TRELIÇA AS+=1,90CM² P/ NERVURA, DISTÂNCIA INTEREIXO 50 CM, INCL. CAP. 4 CM E 01 FAIXA TRAV.(CONC 25 MPA),TELA Q61. (INCL. FORMA E ESCOR.).</v>
          </cell>
          <cell r="C925" t="str">
            <v>m2</v>
          </cell>
          <cell r="D925">
            <v>112.17</v>
          </cell>
          <cell r="E925">
            <v>89.74</v>
          </cell>
        </row>
        <row r="926">
          <cell r="A926"/>
        </row>
        <row r="927">
          <cell r="A927" t="str">
            <v>06.07.052</v>
          </cell>
          <cell r="B927" t="str">
            <v>LAJE TRELIÇADA B12 PISO,SOBREC. 300 KGF/M2, REVEST. 120 KGF/M², ALVENARIA 200 KGF/M², VÃO 3,30M, FORNEC. EPS, ARMAÇÃO POS COMPL. AS+=1,32CM² P/ NERVURA DIST. INTEREIXO 50CM, INCLUSIVE CAP.4 CM, 02 FAIXAS TRAV. CONC 25 MPA,TELA Q92. (INCL. FORMA E ESCOR.).</v>
          </cell>
          <cell r="C927" t="str">
            <v>m2</v>
          </cell>
          <cell r="D927">
            <v>119.53</v>
          </cell>
          <cell r="E927">
            <v>95.63</v>
          </cell>
        </row>
        <row r="928">
          <cell r="A928"/>
        </row>
        <row r="929">
          <cell r="A929" t="str">
            <v>06.07.053</v>
          </cell>
          <cell r="B929" t="str">
            <v>LAJE TRELIÇADA B14 PISO,SOBREC. 300 KGF/M2,REV.120 KGF/M²,VÃO DE 5,00 M,FORNEC.DO EPS,ARMAÇÃO COMPLEMENTAR DA TRELIÇA AS+=2,10CM² P/ NERVURA,DISTÂNCIA INTEREIXO 50 CM, INCL.CAP.DE 5 CM E 01FAIXAS DE TRAV.EM CONC 25 MPA TELA Q61. (INCL. FORMA E ESCOR.) .</v>
          </cell>
          <cell r="C929" t="str">
            <v>m2</v>
          </cell>
          <cell r="D929">
            <v>132.77000000000001</v>
          </cell>
          <cell r="E929">
            <v>106.22</v>
          </cell>
        </row>
        <row r="930">
          <cell r="A930"/>
        </row>
        <row r="931">
          <cell r="A931" t="str">
            <v>06.07.054</v>
          </cell>
          <cell r="B931" t="str">
            <v>LAJE TRELIÇADA B14  PISO, SOBREC. 300 KGF/M2, REV. 120 KGF/M², ALVEN. 200 KGF/M², VÃO 4,30M, FORN.  EPS, ARM. POS COMPL. AS+=2,00CM² P/ NERVURA DIST. INTEREIXO 50CM,INCL. CAP. DE 5 CM E  02 FAIXAS DE TRAV. EM CONC 25 MPA, TELA Q92.(INCL. FORMA E ESCOR.) .</v>
          </cell>
          <cell r="C931" t="str">
            <v>m2</v>
          </cell>
          <cell r="D931">
            <v>129.16</v>
          </cell>
          <cell r="E931">
            <v>103.33</v>
          </cell>
        </row>
        <row r="932">
          <cell r="A932"/>
        </row>
        <row r="933">
          <cell r="A933" t="str">
            <v>06.07.055</v>
          </cell>
          <cell r="B933" t="str">
            <v>LAJE TRELIÇADA B 16  PISO , SOBREC. 300 KGF/M2,  REV. 120 KGF/M², VÃO 5,60 M, FORN. EPS, ARMAÇÃO POS COMPL. AS+=2,30CM² P/ NERVURA,DISTÂNCIA INTEREIXO 50 CM, INCL. CAP. DE 5 CM E 02 FAIXAS DE TRAV. EM CONC 25 MPA TELA Q61. .(INCL. FORMA E ESCOR.) .</v>
          </cell>
          <cell r="C933" t="str">
            <v>m2</v>
          </cell>
          <cell r="D933">
            <v>141.12</v>
          </cell>
          <cell r="E933">
            <v>112.9</v>
          </cell>
        </row>
        <row r="934">
          <cell r="A934"/>
        </row>
        <row r="935">
          <cell r="A935" t="str">
            <v>06.07.056</v>
          </cell>
          <cell r="B935" t="str">
            <v>LAJE TRELIÇADA B16 PISO, SOBREC. 300 KGF/M2, REVEST. 120 KGF/M², ALVENARIA 200 KGF/M², VÃO 4,80M, FORNEC.  EPS, ARM. POS COMPL. AS+=2,25CM² P/ NERVURA DIST. INTEREIXO 50CM,INCL. CAP.  5 CM E 03 FAIXAS TRAV. (CONC 25 MPA)TELA Q92.(INCL. FORMA E ESCOR.) .</v>
          </cell>
          <cell r="C935" t="str">
            <v>m2</v>
          </cell>
          <cell r="D935">
            <v>142.65</v>
          </cell>
          <cell r="E935">
            <v>114.12</v>
          </cell>
        </row>
        <row r="936">
          <cell r="A936"/>
        </row>
        <row r="937">
          <cell r="A937" t="str">
            <v>06.07.057</v>
          </cell>
          <cell r="B937" t="str">
            <v>LAJE TRELIÇADA B 20 PISO , SOBREC.300 KGF/M2,  REVEST. 120 KGF/M², VÃO 6,70 M, FORN.DO EPS, ARM.COMPLEMENTAR DA TRELIÇA AS+=2,75CM² P/NERVURA,DISTÂNCIA INTEREIXO 50 CM, INCL.CAP. DE 5 CM E 02 FAIXAS DE TRAV.(CONC 25 MPA)TELA Q61. (INCL. FORMA E ESCOR.) .</v>
          </cell>
          <cell r="C937" t="str">
            <v>m2</v>
          </cell>
          <cell r="D937">
            <v>147.27000000000001</v>
          </cell>
          <cell r="E937">
            <v>117.82</v>
          </cell>
        </row>
        <row r="938">
          <cell r="A938"/>
        </row>
        <row r="939">
          <cell r="A939" t="str">
            <v>06.07.058</v>
          </cell>
          <cell r="B939" t="str">
            <v>LAJE TRELIÇADA B 20 PISO, SOBREC.300 KGF/M2, REV.120 KGF/M², ALVENARIA 200 KGF/M², VÃO  5,90M, FORNEC. EPS, ARM. POS COMPL. AS+=2,86CM² P/ NERVURA DIST. INTEREIXO 50CM,INCLUSIVE CAP. 5 CM E 03 FAIXAS TRAV. EM CONC 25 MPA, TELA Q92.(INCL. FORMA E ESCOR.).</v>
          </cell>
          <cell r="C939" t="str">
            <v>m2</v>
          </cell>
          <cell r="D939">
            <v>155.37</v>
          </cell>
          <cell r="E939">
            <v>124.3</v>
          </cell>
        </row>
        <row r="940">
          <cell r="A940"/>
        </row>
        <row r="941">
          <cell r="A941" t="str">
            <v>06.07.059</v>
          </cell>
          <cell r="B941" t="str">
            <v>LAJE TRELIÇADA B 25 PISO, SOBREC.300 KGF/M2,  REVEST.120 KGF/M², VÃO 8,00 M, FORN. DO EPS, ARM.COMPLEMENTAR DA TRELIÇA AS+=3,10 CM2 P/ NERVURA,DISTÂNCIA INTEREIXO 50 CM, INCL. CAP. 5 CM E  03 FAIXAS TRAV. (CONC 25 MPA) TELA Q 75 (INCL. FORMA E ESCOR.) .</v>
          </cell>
          <cell r="C941" t="str">
            <v>m2</v>
          </cell>
          <cell r="D941">
            <v>174.58</v>
          </cell>
          <cell r="E941">
            <v>139.66999999999999</v>
          </cell>
        </row>
        <row r="942">
          <cell r="A942"/>
        </row>
        <row r="943">
          <cell r="A943" t="str">
            <v>06.07.060</v>
          </cell>
          <cell r="B943" t="str">
            <v>LAJE TRELIÇADA B25  PISO, SOBREC. 300 KGF/M2, REV. 120 KGF/M², ALVENARIA 200 KGF/M², VÃO  6,80M, FORN. EPS, ARM. POS. COMPL. AS+=2,86CM² P/ NERVURA DIST. INTEREIXO 50CM,INCL. CAP. DE 5 CM E  03 FAIXAS TRAV.  CONC 25 MPA, TELA Q92.(INCL. FORMA E ESCOR.) .</v>
          </cell>
          <cell r="C943" t="str">
            <v>m2</v>
          </cell>
          <cell r="D943">
            <v>175.28</v>
          </cell>
          <cell r="E943">
            <v>140.22999999999999</v>
          </cell>
        </row>
        <row r="944">
          <cell r="A944"/>
        </row>
        <row r="945">
          <cell r="A945" t="str">
            <v>06.07.061</v>
          </cell>
          <cell r="B945" t="str">
            <v>LAJE TRELIÇADA B 30 PISO , SOBREC. 300 KGF/M2,  REVEST. 120 KGF/M², VÃO  9,10 M, FORNEC.  EPS, ARM. POS. COMPL. AS+=3,45 CM2 P/ NERVURA,DISTÂNCIA INTEREIXO 50 CM, INCL. CAP. DE 5 CM E  03 FAIXAS DE TRAV. EM CONC 25 MPA TELA Q75.(INCL. FORMA E ESCOR.) .</v>
          </cell>
          <cell r="C945" t="str">
            <v>m2</v>
          </cell>
          <cell r="D945">
            <v>188.36</v>
          </cell>
          <cell r="E945">
            <v>150.69</v>
          </cell>
        </row>
        <row r="946">
          <cell r="A946"/>
        </row>
        <row r="947">
          <cell r="A947" t="str">
            <v>06.07.062</v>
          </cell>
          <cell r="B947" t="str">
            <v>LAJE TRELIÇADA B30 PISO, SOBREC. 300 KGF/M2, REV. 120 KGF/M², ALVENARIA 200 KGF/M², VÃO  8,10 M, FORN. EPS, ARM. POS COMPL. AS+=3,46CM² P/ NERVURA DIST. INTEREIXO 50CM,INCLUSIVE CAP. 5 CM E 03 FAIXAS TRAV. (CONC 25 MPA),TELA Q92. (INCL. FORMA E ESCOR.) .</v>
          </cell>
          <cell r="C947" t="str">
            <v>m2</v>
          </cell>
          <cell r="D947">
            <v>178.91</v>
          </cell>
          <cell r="E947">
            <v>143.13</v>
          </cell>
        </row>
        <row r="948">
          <cell r="A948"/>
        </row>
        <row r="949">
          <cell r="A949" t="str">
            <v>06.07.063</v>
          </cell>
          <cell r="B949" t="str">
            <v>LAJE TRELIÇADA  B12  COBERTA, SOBREC. DE  100 KGF/M²,  REV.  100 KGF/M², VÃO DE 4,70 M, FORNEC.  EPS, ARMAÇÃO POS. COMPL. AS+=1,15CM² P/NERVURA, DISTÂNCIA INTEREIXO 50 CM,INCL. CAP. DE 4 CM E 01 FAIXA DE TRAV(CONC.25 MPA) TELA Q61.(INCL. FORMA E ESCOR.) .</v>
          </cell>
          <cell r="C949" t="str">
            <v>m2</v>
          </cell>
          <cell r="D949">
            <v>125.51</v>
          </cell>
          <cell r="E949">
            <v>100.41</v>
          </cell>
        </row>
        <row r="950">
          <cell r="A950"/>
        </row>
        <row r="951">
          <cell r="A951" t="str">
            <v>06.07.064</v>
          </cell>
          <cell r="B951" t="str">
            <v>LAJE TRELIÇADA B12  COBERTA, SOBREC. DE 50 KGF/M2, REV.100 KGF/M², TELHA 70 KGF/M², VÃO  4,50M, FORNEC. DO EPS, ARM. POS COMPL. AS+=1,15CM² P/ NERVURA DIST. INTEREIXO 50CM,INCL. CAP. 4 CM E  01 FAIXA DE TRAV.(CONC 25 MPA)TELA Q61.(INC.FORMA E ESCOR.) .</v>
          </cell>
          <cell r="C951" t="str">
            <v>m2</v>
          </cell>
          <cell r="D951">
            <v>131.93</v>
          </cell>
          <cell r="E951">
            <v>105.55</v>
          </cell>
        </row>
        <row r="952">
          <cell r="A952"/>
        </row>
        <row r="953">
          <cell r="A953" t="str">
            <v>06.07.065</v>
          </cell>
          <cell r="B953" t="str">
            <v>LAJE TRELIÇADA  B14 COBERTA , SOBREC. DE  100 KQF/M²,  REV. DE 100 KGF/M², VÃO 5,30M, FORNEC.  EPS, ARM. POS. COMPL. AS+ = 1,29CM² P/ NERVURA, DISTÂNCIA INTEREIXO 50 CM,INCL. CAP. 5 CM E 01 FAIXA DE TRAV. (CONC. 25 MPA),TELA Q61.(INCL. FORMA E ESCOR.) .</v>
          </cell>
          <cell r="C953" t="str">
            <v>m2</v>
          </cell>
          <cell r="D953">
            <v>139.08000000000001</v>
          </cell>
          <cell r="E953">
            <v>111.27</v>
          </cell>
        </row>
        <row r="954">
          <cell r="A954"/>
        </row>
        <row r="955">
          <cell r="A955" t="str">
            <v>06.07.066</v>
          </cell>
          <cell r="B955" t="str">
            <v>LAJE TRELIÇADA B14 COBERTA, SOBREC. 50 KGF/M2, REV. 100 KGF/M², TELHA 70 KGF/M²,VÃO 5,00M,FORNEC. DO EPS, ARM. POS COMPL. AS+=1,15CM² P/NERVURA DIST. INTEREIXO 50CM,INCLUSIVE CAP. DE 5 CM E  01 FAIXA TRAV. EM CONC 25 MPA, TELA Q61.(INCL. FORMA E ESCOR.) .</v>
          </cell>
          <cell r="C955" t="str">
            <v>m2</v>
          </cell>
          <cell r="D955">
            <v>147.32</v>
          </cell>
          <cell r="E955">
            <v>117.86</v>
          </cell>
        </row>
        <row r="956">
          <cell r="A956"/>
        </row>
        <row r="957">
          <cell r="A957" t="str">
            <v>06.07.067</v>
          </cell>
          <cell r="B957" t="str">
            <v>LAJE TRELIÇADA B16 COBERTA, SOBREC. DE  100 KQF/M²,  REV.  100 KGF/M², VÃO 6,00 M, FORN. DO EPS, ARM. POS. COMPL. AS+ = 1,50CM² P/ NERVURA, DISTÂNCIA INTEREIXO 50 CM,INCL. CAP. DE 5 CM E  01 FAIXA DE TRAV. EM CONC. 25 MPA, TELA Q61.(INCL. FORMA E ESCOR.).</v>
          </cell>
          <cell r="C957" t="str">
            <v>m2</v>
          </cell>
          <cell r="D957">
            <v>140.4</v>
          </cell>
          <cell r="E957">
            <v>112.32</v>
          </cell>
        </row>
        <row r="958">
          <cell r="A958"/>
        </row>
        <row r="959">
          <cell r="A959" t="str">
            <v>06.07.068</v>
          </cell>
          <cell r="B959" t="str">
            <v>LAJE TRELIÇADA B16 COBERTA, SOBREC. DE 50 KGF/M2, REV. 100 KGF/M², TELHA 70 KGF/M², VÃO 5,60M, FORNEC. EPS, ARM. POS COMPL. AS+=1,41 CM² P/ NERVURA DIST. INTEREIXO 50CM,INCL CAP. DE 5 CM E 01 FAIXA TRAV. (CONC 25 MPA), TELA Q61. (INCL. FORMA E ESCOR.) .</v>
          </cell>
          <cell r="C959" t="str">
            <v>m2</v>
          </cell>
          <cell r="D959">
            <v>144.07</v>
          </cell>
          <cell r="E959">
            <v>115.26</v>
          </cell>
        </row>
        <row r="960">
          <cell r="A960"/>
        </row>
        <row r="961">
          <cell r="A961" t="str">
            <v>06.07.069</v>
          </cell>
          <cell r="B961" t="str">
            <v>LAJE TRELIÇADA  B20 COBERTA , SOBREC.100 KQF/M²,  REV. DE 100 KGF/M², VÃO 7,10M, FORN. DO EPS, ARM. POS. COMPL. AS+ = 1,80CM² POR NERVURA, DISTÂNCIA INTEREIXO 50 CM,INCL. CAP. DE 5 CM E  FAIXAS DE TRAV. EM CONC. 25 MPA, TELA Q61.(INCL. FORMA E ESCOR.) .</v>
          </cell>
          <cell r="C961" t="str">
            <v>m2</v>
          </cell>
          <cell r="D961">
            <v>142.88</v>
          </cell>
          <cell r="E961">
            <v>114.31</v>
          </cell>
        </row>
        <row r="962">
          <cell r="A962"/>
        </row>
        <row r="963">
          <cell r="A963" t="str">
            <v>06.07.070</v>
          </cell>
          <cell r="B963" t="str">
            <v>LAJE TRELIÇADA B20 COBERTA, SOBREC. 50 KGF/M2, REV. 100 KGF/M², TELHA 70 KGF/M², VÃO 6,80 M, FORN. DO EPS, ARM. POS COMPL. AS+=1,72 CM² P/ NERVURA DIST. INTEREIXO 50CM,INCL. CAP. DE 5 CM E  02 FAIXAS TRAV. (CONC 25 MPA), TELA Q61.(INCL. FORMA E ESCOR.) .</v>
          </cell>
          <cell r="C963" t="str">
            <v>m2</v>
          </cell>
          <cell r="D963">
            <v>147.97999999999999</v>
          </cell>
          <cell r="E963">
            <v>118.39</v>
          </cell>
        </row>
        <row r="964">
          <cell r="A964"/>
        </row>
        <row r="965">
          <cell r="A965" t="str">
            <v>06.07.071</v>
          </cell>
          <cell r="B965" t="str">
            <v>LAJE TRELIÇADA  B25 COBERTA , SOBREC. DE  100 KQF/M²,  REV. 100 KGF/M², VÃO  8,50 M, FORNEC. EPS, ARM. POS. COMPL. AS+ = 2,00CM² P/ NERVURA, DISTÂNCIA INTEREIXO 50 CM,INCL. CAP. DE 5 CM E 02 FAIXAS DE TRAV. (CONC. 25 MPA)TELA Q 75.(INCL.FORMA E ESCOR.).</v>
          </cell>
          <cell r="C965" t="str">
            <v>m2</v>
          </cell>
          <cell r="D965">
            <v>189.27</v>
          </cell>
          <cell r="E965">
            <v>151.41999999999999</v>
          </cell>
        </row>
        <row r="966">
          <cell r="A966"/>
        </row>
        <row r="967">
          <cell r="A967" t="str">
            <v>06.07.072</v>
          </cell>
          <cell r="B967" t="str">
            <v>LAJE TRELIÇADA B25 COBERTA, SOBREC. 50 KGF/M2, REV. 100 KGF/M², TELHA 70 KGF/M², VÃO 8,10 M, FORNEC. EPS, ARMAÇÃO POS COMPL. AS+=1,88CM² P/ NERVURA DIST. INTEREIXO 50CM,INCLUSIVE CAP. 5 CM E  03 FAIXAS TRA.(CONC 25MPA),TELA Q 75. (INCL. FORMA E ESCOR.) .</v>
          </cell>
          <cell r="C967" t="str">
            <v>m2</v>
          </cell>
          <cell r="D967">
            <v>190.38</v>
          </cell>
          <cell r="E967">
            <v>152.31</v>
          </cell>
        </row>
        <row r="968">
          <cell r="A968"/>
        </row>
        <row r="969">
          <cell r="A969" t="str">
            <v>06.07.073</v>
          </cell>
          <cell r="B969" t="str">
            <v>LAJE TRELIÇADA  B30 COBERTA , SOBREC. 100 KQF/M²,  REVEST. 100 KGF/M², VÃO DE 9,60 M, FORN. DO EPS, ARM. POS. COMPL. AS+ = 2,30 CM² P/NERVURA, DISTÂNCIA INTEREIXO 50 CM,INCL. CAP. 5 CM E 03 FAIXAS TRAV. (CONC. 25 MPA),TELA Q75.(INCL. FORMA E ESCOR.).</v>
          </cell>
          <cell r="C969" t="str">
            <v>m2</v>
          </cell>
          <cell r="D969">
            <v>233.18</v>
          </cell>
          <cell r="E969">
            <v>186.55</v>
          </cell>
        </row>
        <row r="970">
          <cell r="A970"/>
        </row>
        <row r="971">
          <cell r="A971" t="str">
            <v>06.07.074</v>
          </cell>
          <cell r="B971" t="str">
            <v>LAJE TRELIÇADA B30 COBERTA, SOBREC.  50 KGF/M2, REV. 100 KGF/M², TELHA 70 KGF/M², VÃO  9,20M, FORN. EPS, ARM. POS COMPL. AS+=2,16 CM² P/ NERVURA DIST. INTEREIXO 50CM,INCL. CAP. DE 5 CM E 03 FAIXAS TRAV. (CONC 25 MPA), TELA Q75.(INCL. FORMA E ESCOR.) .</v>
          </cell>
          <cell r="C971" t="str">
            <v>m2</v>
          </cell>
          <cell r="D971">
            <v>231.06</v>
          </cell>
          <cell r="E971">
            <v>184.85</v>
          </cell>
        </row>
        <row r="972">
          <cell r="A972"/>
        </row>
        <row r="973">
          <cell r="A973" t="str">
            <v>06.08.011</v>
          </cell>
          <cell r="B973" t="str">
            <v>COSTURA DE FISSURAS EM ALVENARIA COM BARRA "Z" DE 70CM EM FERRO CA-50 6.3MM A CADA 20,00CM. INCLUSO DEMOLIÇÃO DE REVESTIMENTO, RASGOS EM ALVENARIA, ENCHIMENTOS, CHAPISCO E REVESTIMENTO COM ARGAMASSA DE CIMENTO E AREIA 1:3 NOS LOCAIS DE FIXAÇÃO DE CADA BAR</v>
          </cell>
          <cell r="C973" t="str">
            <v>m</v>
          </cell>
          <cell r="D973">
            <v>25.57</v>
          </cell>
          <cell r="E973">
            <v>20.46</v>
          </cell>
        </row>
        <row r="974">
          <cell r="A974"/>
        </row>
        <row r="975">
          <cell r="A975" t="str">
            <v>06.08.020</v>
          </cell>
          <cell r="B975" t="str">
            <v>TO E  EXECUÇÃO DE PROTEÇÃO DE ARMADURA CORROÍDA POR AÇÃO DE CLORETOS, COM TINTA/PRIMER ANTICORROSIVO À BASE DE ZINCO PARA METAIS, ARMATEC ZN, FAB:VEDACIT OU SIMILAR.</v>
          </cell>
          <cell r="C975" t="str">
            <v>m</v>
          </cell>
          <cell r="D975">
            <v>2.78</v>
          </cell>
          <cell r="E975">
            <v>2.23</v>
          </cell>
        </row>
        <row r="976">
          <cell r="A976"/>
        </row>
        <row r="977">
          <cell r="A977" t="str">
            <v>06.08.031</v>
          </cell>
          <cell r="B977" t="str">
            <v>FORNECIMENTO E EXECUÇÃO DE REPARO ESTRUTURAL EM VÃOS DE VIGAS, LAJES E PILARES COM APLICAÇÃO ARGAMASSA CIMENTÍCIA FLUIDA, SIKAGROUT 250 OU SIMILAR, PARA PREENCHIMENTO DE VÃOS DE 35 X 70MM.</v>
          </cell>
          <cell r="C977" t="str">
            <v>m</v>
          </cell>
          <cell r="D977">
            <v>21.06</v>
          </cell>
          <cell r="E977">
            <v>16.850000000000001</v>
          </cell>
        </row>
        <row r="978">
          <cell r="A978"/>
        </row>
        <row r="979">
          <cell r="A979" t="str">
            <v>06.08.032</v>
          </cell>
          <cell r="B979" t="str">
            <v>FORNECIMENTO E EXECUÇÃO DE REPARO ESTRUTURAL EM VÃO DE VIGAS, LAJES E PILARES COM APLICAÇÃO DE MICRO CONCRETO COM ARGAMASSA CIMENTÍCIA FLUIDA, SIKAGROUT 250 OU SIMILAR, E PEDRISCO, PREENCHIMENTO DE VÃOS DE 35 X 70MM.</v>
          </cell>
          <cell r="C979" t="str">
            <v>m</v>
          </cell>
          <cell r="D979">
            <v>20.3</v>
          </cell>
          <cell r="E979">
            <v>16.239999999999998</v>
          </cell>
        </row>
        <row r="980">
          <cell r="A980"/>
        </row>
        <row r="981">
          <cell r="A981" t="str">
            <v>06.08.060</v>
          </cell>
          <cell r="B981" t="str">
            <v>FORNECIMENTO E EXECUÇÃO DE REFORÇO ESTRUTURAL COM EMENDA POR TRANSPASSE, PARA RECONSTITUIÇÃO DA SEÇÃO DA ARMADURA.</v>
          </cell>
          <cell r="C981" t="str">
            <v>Kg</v>
          </cell>
          <cell r="D981">
            <v>7.82</v>
          </cell>
          <cell r="E981">
            <v>6.26</v>
          </cell>
        </row>
        <row r="982">
          <cell r="A982"/>
        </row>
        <row r="983">
          <cell r="A983" t="str">
            <v>06.08.110</v>
          </cell>
          <cell r="B983" t="str">
            <v>PREENCHIMENTO DE JUNTA DE DILATAÇÃO (1,00X2,00 CM), COM MASTIQUE E ESPUMA  DE POLIETILENO COM 20 MM .</v>
          </cell>
          <cell r="C983" t="str">
            <v>m</v>
          </cell>
          <cell r="D983">
            <v>33.200000000000003</v>
          </cell>
          <cell r="E983">
            <v>26.56</v>
          </cell>
        </row>
        <row r="984">
          <cell r="A984"/>
        </row>
        <row r="985">
          <cell r="A985" t="str">
            <v>06.08.120</v>
          </cell>
          <cell r="B985" t="str">
            <v>ESCARIFICAÇÃO MANUAL, CORTE DE CONCRETO ATÉ 3,00 CM DE PROFUNDIDADE</v>
          </cell>
          <cell r="C985" t="str">
            <v>m2</v>
          </cell>
          <cell r="D985">
            <v>68.77</v>
          </cell>
          <cell r="E985">
            <v>55.02</v>
          </cell>
        </row>
        <row r="986">
          <cell r="A986"/>
        </row>
        <row r="987">
          <cell r="A987" t="str">
            <v>06.08.130</v>
          </cell>
          <cell r="B987" t="str">
            <v xml:space="preserve"> LIMPEZA DE ARMADURA ATRAVÉS DE LIXAMENTO COM LIXADEIRA ELÉTRICA E ESCOVA DE AÇO</v>
          </cell>
          <cell r="C987" t="str">
            <v>m</v>
          </cell>
          <cell r="D987">
            <v>2.4700000000000002</v>
          </cell>
          <cell r="E987">
            <v>1.98</v>
          </cell>
        </row>
        <row r="988">
          <cell r="A988"/>
        </row>
        <row r="989">
          <cell r="A989" t="str">
            <v>06.08.140</v>
          </cell>
          <cell r="B989" t="str">
            <v>LIMPEZA DO SUBSTRATO COM APLICAÇÃO DE JATO DE ÁGUA FRIA.</v>
          </cell>
          <cell r="C989" t="str">
            <v>m2</v>
          </cell>
          <cell r="D989">
            <v>1.28</v>
          </cell>
          <cell r="E989">
            <v>1.03</v>
          </cell>
        </row>
        <row r="990">
          <cell r="A990"/>
        </row>
        <row r="991">
          <cell r="A991" t="str">
            <v>06.08.141</v>
          </cell>
          <cell r="B991" t="str">
            <v>REPARO PROFUNDO EM ESTRUTURA COM ARGAMASSA AUTO-ADENSÁVEL DE ALTA RESISTÊNCIA PARA GRAUTEAMENTO, SIKAGROUT OU SIMILAR, E=3,00CM A 5,00CM.</v>
          </cell>
          <cell r="C991" t="str">
            <v>m3</v>
          </cell>
          <cell r="D991">
            <v>2421.4499999999998</v>
          </cell>
          <cell r="E991">
            <v>1937.16</v>
          </cell>
        </row>
        <row r="992">
          <cell r="A992"/>
        </row>
        <row r="993">
          <cell r="A993" t="str">
            <v>06.08.142</v>
          </cell>
          <cell r="B993" t="str">
            <v>REPARO PROFUNDO EM ESTRUTURA COM APLICAÇÃO DE MICRO-CONCRETO COM ARGAMASSA CIMENTÍCIA FLUÍDA, SIKAGROUT 250 OU SIMILAR E PEDRISCO (BRITA 19), E=5,00CM A 30,00CM.</v>
          </cell>
          <cell r="C993" t="str">
            <v>m3</v>
          </cell>
          <cell r="D993">
            <v>2048.86</v>
          </cell>
          <cell r="E993">
            <v>1639.09</v>
          </cell>
        </row>
        <row r="994">
          <cell r="A994"/>
        </row>
        <row r="995">
          <cell r="A995" t="str">
            <v>06.08.143</v>
          </cell>
          <cell r="B995" t="str">
            <v>REPARO PROFUNDO EM ESTRUTURA COM ARGAMASSA TIXOTRÓPICA MONOCOMPONENTE PARA REPAROS ESTRUTURAIS, V1 GROUT TIX OU SIMILAR.</v>
          </cell>
          <cell r="C995" t="str">
            <v>m3</v>
          </cell>
          <cell r="D995">
            <v>3161.57</v>
          </cell>
          <cell r="E995">
            <v>2529.2600000000002</v>
          </cell>
        </row>
        <row r="996">
          <cell r="A996"/>
        </row>
        <row r="997">
          <cell r="A997" t="str">
            <v>06.10.020</v>
          </cell>
          <cell r="B997" t="str">
            <v>FORN.E MONT.EST. METALICA P/QUADRA C/TERÇAS, ESPAÇADORES, CONTRAVENTOS, PILARES E ARCOS, SOLDADOS PROC.ELETRODO E6010  3,50MM E 4MM,SOLDA DE CAMPO E6010 6MM, LIMP.MEC.SUPERFÍCIE ST3, FUNDO C/APLIC.1 DEMÃO PRIMER EPOXI C/120MICRA E APLIC.2 DEMAOS ESMALTE E</v>
          </cell>
          <cell r="C997" t="str">
            <v>Kg</v>
          </cell>
          <cell r="D997">
            <v>13.43</v>
          </cell>
          <cell r="E997">
            <v>10.75</v>
          </cell>
        </row>
        <row r="998">
          <cell r="A998"/>
        </row>
        <row r="999">
          <cell r="A999" t="str">
            <v>06.10.042</v>
          </cell>
          <cell r="B999" t="str">
            <v>TRATAMENTO DA ESTRUTURA DE CONCRETO INCLUINDO HIDROLAVAGEM, ESTUCAGEM E LIXAMENTO DA SUPERFÍCIE DE CONCRETO.</v>
          </cell>
          <cell r="C999" t="str">
            <v>m2</v>
          </cell>
          <cell r="D999">
            <v>13.08</v>
          </cell>
          <cell r="E999">
            <v>10.47</v>
          </cell>
        </row>
        <row r="1000">
          <cell r="A1000"/>
        </row>
        <row r="1001">
          <cell r="A1001" t="str">
            <v>06.10.044</v>
          </cell>
          <cell r="B1001" t="str">
            <v>FORNECIMENTO E MONTAGEM DE REFORÇO METÁLICO EM VIGA ATRAVÉS DE CHAPA DE AÇO ASTM A36 DE 3/8", TIPO "U", COM 1,50M DE COMPRIMENTO , 0,,15M DE LARGURA E 0,50M DE ALTURA, FIXADA ATRAVÉS DE 20UND DE CHUMBADORES TUPO PARABOLT COMPLETO DE 3/8" X 3 1/2", CONFORM</v>
          </cell>
          <cell r="C1001" t="str">
            <v>Un</v>
          </cell>
          <cell r="D1001">
            <v>674</v>
          </cell>
          <cell r="E1001">
            <v>539.20000000000005</v>
          </cell>
        </row>
        <row r="1002">
          <cell r="A1002"/>
        </row>
        <row r="1003">
          <cell r="A1003" t="str">
            <v>06.10.045</v>
          </cell>
          <cell r="B1003" t="str">
            <v>FORNEC. E MONT.DE TIRANTE EM AÇO CA-25, COMPRIM.10,61M,DIÂM. 20MM, INCLUINDO 2(DUAS) UNID.DE CHAPA DE AÇO ASTM A36 DE 3/8", TIPO "U", NAS DIM.DE 0,30X0,08X0,10M E PARAFUSO PASSANTE EM FERRO GALVANIZADO DE 12,5X100MM C/PORCA E ARRUELA.PREÇO EFETUADO CONF.P</v>
          </cell>
          <cell r="C1003" t="str">
            <v>Un</v>
          </cell>
          <cell r="D1003">
            <v>182.6</v>
          </cell>
          <cell r="E1003">
            <v>146.08000000000001</v>
          </cell>
        </row>
        <row r="1004">
          <cell r="A1004"/>
        </row>
        <row r="1005">
          <cell r="A1005" t="str">
            <v>06.10.047</v>
          </cell>
          <cell r="B1005" t="str">
            <v>FORNECIMENTO E MONTAGEM DE CHAPA LISA DE AÇO ASTM A36 DE 1/4" (DIMENSÃO 120 x 320 MM), CORTADA E COM 4 FUROS, FIXADA COM 4 CHUMBADORES TIPO PARABOLT COMPLETO DE 1/4", INCLUSIVE COM PINTURA DE PROTEÇÃO COM ZARCÃO E LIXAMENTO, SEM PINTURA DE ACABAMENTO.</v>
          </cell>
          <cell r="C1005" t="str">
            <v>Un</v>
          </cell>
          <cell r="D1005">
            <v>61.8</v>
          </cell>
          <cell r="E1005">
            <v>49.44</v>
          </cell>
        </row>
        <row r="1006">
          <cell r="A1006"/>
        </row>
        <row r="1007">
          <cell r="A1007" t="str">
            <v>06.10.048</v>
          </cell>
          <cell r="B1007" t="str">
            <v>FORNECIMENTO E MONTAGEM DE CHAPA LISA DE AÇO ASTM A36 DE 3/8" (DIMENSÃO 200 x 300 MM), CORTADA E COM 4 FUROS, FIXADA COM 4 CHUMBADORES TIPO PARABOLT COMPLETO DE 3/8", INCLUSIVE PINTURA DE PROTEÇÃO COM ZARCÃO E LIXAMENTO, SEM PINTURA DE ACABAMENTO.</v>
          </cell>
          <cell r="C1007" t="str">
            <v>Un</v>
          </cell>
          <cell r="D1007">
            <v>76.569999999999993</v>
          </cell>
          <cell r="E1007">
            <v>61.26</v>
          </cell>
        </row>
        <row r="1008">
          <cell r="A1008"/>
        </row>
        <row r="1009">
          <cell r="A1009" t="str">
            <v>06.10.072</v>
          </cell>
          <cell r="B1009" t="str">
            <v>FORNECIMENTO E MONTAGEM DE PERFIL LAMINADO TIPO "I", W200x 19,30kg/m, FABRICAÇÃO: GERDAU/AÇOMINAS OU SIMILAR, SEM PINTURA DE ACABAMENTO, INCLUSIVE SOLDA .</v>
          </cell>
          <cell r="C1009" t="str">
            <v>m</v>
          </cell>
          <cell r="D1009">
            <v>150.93</v>
          </cell>
          <cell r="E1009">
            <v>120.75</v>
          </cell>
        </row>
        <row r="1010">
          <cell r="A1010"/>
        </row>
        <row r="1011">
          <cell r="A1011" t="str">
            <v>06.10.073</v>
          </cell>
          <cell r="B1011" t="str">
            <v>FORNECIMENTO E MONTAGEM DE PERFIL LAMINADO TIPO "H", W 200 X 35,90 KG/M,FABRICAÇÃO GERDAU/AÇOMINAS OU SIMILAR,INCLUSIVE SOLDA, SEM PINTURA DE ACABAMENTO.</v>
          </cell>
          <cell r="C1011" t="str">
            <v>m</v>
          </cell>
          <cell r="D1011">
            <v>303.76</v>
          </cell>
          <cell r="E1011">
            <v>243.01</v>
          </cell>
        </row>
        <row r="1012">
          <cell r="A1012"/>
        </row>
        <row r="1013">
          <cell r="A1013" t="str">
            <v>06.10.074</v>
          </cell>
          <cell r="B1013" t="str">
            <v>FORNECIMENTO E MONTAGEM DE PERFIL LAMINADO TIPO "I", W 150 X 24,00 KG/M, FABRICAÇÃO GERDAU/AÇOMIAS OU SIMILAR,INCLUSIVE SOLDA,SEM PINTURA DE ACABAMENTO</v>
          </cell>
          <cell r="C1013" t="str">
            <v>m</v>
          </cell>
          <cell r="D1013">
            <v>214.3</v>
          </cell>
          <cell r="E1013">
            <v>171.44</v>
          </cell>
        </row>
        <row r="1014">
          <cell r="A1014"/>
        </row>
        <row r="1015">
          <cell r="A1015" t="str">
            <v>06.10.075</v>
          </cell>
          <cell r="B1015" t="str">
            <v>FORNECIMENTO E MONTAGEM DE PERFIL LAMINADO TIPO "I" W 250 X 17,90 Kg/m, FABRICAÇÃO GERDAU/AÇOMINAS OU SIMILAR, INCLUSIVE SOLDA, SEM PINTURA DE ACABAMENTO</v>
          </cell>
          <cell r="C1015" t="str">
            <v>m</v>
          </cell>
          <cell r="D1015">
            <v>191.48</v>
          </cell>
          <cell r="E1015">
            <v>153.19</v>
          </cell>
        </row>
        <row r="1016">
          <cell r="A1016"/>
        </row>
        <row r="1017">
          <cell r="A1017" t="str">
            <v>06.10.076</v>
          </cell>
          <cell r="B1017" t="str">
            <v>FORNECIMENTO E MONTAGEM DE PERFIL LAMINADO TIPO "I" W 410 X 38,80 Kg/m, FABRICAÇÃO GERDAU/AÇOMINAS OU SIMILAR, INCLUSIVE SOLDA, SEM PINTURA DE ACABAMENTO</v>
          </cell>
          <cell r="C1017" t="str">
            <v>m</v>
          </cell>
          <cell r="D1017">
            <v>343.86</v>
          </cell>
          <cell r="E1017">
            <v>275.08999999999997</v>
          </cell>
        </row>
        <row r="1018">
          <cell r="A1018"/>
        </row>
        <row r="1019">
          <cell r="A1019" t="str">
            <v>06.10.077</v>
          </cell>
          <cell r="B1019" t="str">
            <v>FORNECIMENTO E MONTAGEM DE PERFIL LAMINADO TIPO "I", W310 x 21,0 KG/M, FABRICAÇÃO GERDAU/AÇOMINAS OU SIMILAR, INCLUSIVE PINTURA DE PROTEÇÃO COM ZARCÃO, LIXAMENTO E SOLDA, SEM PINTURA DE ACABAMENTO E SEM ESCORAMENTO</v>
          </cell>
          <cell r="C1019" t="str">
            <v>m</v>
          </cell>
          <cell r="D1019">
            <v>194.8</v>
          </cell>
          <cell r="E1019">
            <v>155.84</v>
          </cell>
        </row>
        <row r="1020">
          <cell r="A1020"/>
        </row>
        <row r="1021">
          <cell r="A1021" t="str">
            <v>06.10.085</v>
          </cell>
          <cell r="B1021" t="str">
            <v>FORNECIMENTO E INSTALAÇÃO DE ESTRUTURA METÁLICA DE COBERTA EM TRELIÇAS, TERÇAS, SUPORTES, APOIOS, ESPAÇADORES, CONTRAVENTAMENTOS, PARAFUSOS, PORCAS, PARABOLT E DEMAIS ACESS., INCL.PREP. SUPERFÍCIE EM JATEAMENTO ABRASIVO, LIMPEZA MEC.E PINT. ACAB.EM ESM. P</v>
          </cell>
          <cell r="C1021" t="str">
            <v>Kg</v>
          </cell>
          <cell r="D1021">
            <v>12.27</v>
          </cell>
          <cell r="E1021">
            <v>9.82</v>
          </cell>
        </row>
        <row r="1022">
          <cell r="A1022"/>
        </row>
        <row r="1023">
          <cell r="A1023" t="str">
            <v>06.11.001</v>
          </cell>
          <cell r="B1023" t="str">
            <v>EXECUÇÃO DE 04 FUROS NO MÍNIMO VERTICAIS EM PISO DE CONCRETO ARMADO COM PERFURATRIZ DIAMANTADA, DIÂMETROS DE 6" E PROFUNDIDADE DE 20CM.</v>
          </cell>
          <cell r="C1023" t="str">
            <v>Un</v>
          </cell>
          <cell r="D1023">
            <v>112.78</v>
          </cell>
          <cell r="E1023">
            <v>90.23</v>
          </cell>
        </row>
        <row r="1024">
          <cell r="A1024"/>
        </row>
        <row r="1025">
          <cell r="A1025" t="str">
            <v>06.11.002</v>
          </cell>
          <cell r="B1025" t="str">
            <v>EXECUÇÃO DE FURO COM BROCA VÍDEA, DIÂMETRO DE ATÉ 6,30MM, UTILIZANDO MARTELETE ELÉTRICO PERFURADOR, PROFUNDIDADE DE 10CM.</v>
          </cell>
          <cell r="C1025" t="str">
            <v>Un</v>
          </cell>
          <cell r="D1025">
            <v>0.23</v>
          </cell>
          <cell r="E1025">
            <v>0.19</v>
          </cell>
        </row>
        <row r="1026">
          <cell r="A1026"/>
        </row>
        <row r="1027">
          <cell r="A1027" t="str">
            <v>06.11.003</v>
          </cell>
          <cell r="B1027" t="str">
            <v>EXECUÇÃO DE FURO COM BROCA VÍDEA, DIÂMETRO DE 8,0MM A 12,5MM, UTILIZANDO MARTELETE ELÉTRICO PERFURADOR, PROFUNDIDADE DE 15CM.</v>
          </cell>
          <cell r="C1027" t="str">
            <v>Un</v>
          </cell>
          <cell r="D1027">
            <v>0.86</v>
          </cell>
          <cell r="E1027">
            <v>0.69</v>
          </cell>
        </row>
        <row r="1028">
          <cell r="A1028"/>
        </row>
        <row r="1029">
          <cell r="A1029" t="str">
            <v>06.12.001</v>
          </cell>
          <cell r="B1029" t="str">
            <v>CORTE EM CONCRETO SIMPLES COM ATÉ 5,00CM DE PROFUNDIDADE UTILIZANDO CORTADORA DE PISO ELÉTRICA TIPO MAKITA OU SIMILAR E DISCO DE VÍDEA .</v>
          </cell>
          <cell r="C1029" t="str">
            <v>m</v>
          </cell>
          <cell r="D1029">
            <v>1.1499999999999999</v>
          </cell>
          <cell r="E1029">
            <v>0.92</v>
          </cell>
        </row>
        <row r="1030">
          <cell r="A1030"/>
        </row>
        <row r="1031">
          <cell r="A1031" t="str">
            <v>06.21.010</v>
          </cell>
          <cell r="B1031" t="str">
            <v>EXECUÇÃO DE NICHOS EM CONCRETO PARA ANCORAGEM DE RESERVATÓRIO METÁLICO TIPO TAÇA, CONF. DETALHE DA DIPAWA, UTILIZANDO TUBO DE PVC DE 150MM, VERGALHÃO DE 1/2" E ENCHIMENTO COM CONCRETO ESTRUTURAL DE 25MPA.</v>
          </cell>
          <cell r="C1031" t="str">
            <v>Un</v>
          </cell>
          <cell r="D1031">
            <v>113</v>
          </cell>
          <cell r="E1031">
            <v>90.4</v>
          </cell>
        </row>
        <row r="1032">
          <cell r="A1032"/>
        </row>
        <row r="1033">
          <cell r="A1033" t="str">
            <v>06.30.001</v>
          </cell>
          <cell r="B103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1033" t="str">
            <v>m</v>
          </cell>
          <cell r="D1033">
            <v>227.67</v>
          </cell>
          <cell r="E1033">
            <v>182.14</v>
          </cell>
        </row>
        <row r="1034">
          <cell r="A1034"/>
        </row>
        <row r="1035">
          <cell r="A1035" t="str">
            <v>06.30.002</v>
          </cell>
          <cell r="B103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1035" t="str">
            <v>m</v>
          </cell>
          <cell r="D1035">
            <v>280.55</v>
          </cell>
          <cell r="E1035">
            <v>224.44</v>
          </cell>
        </row>
        <row r="1036">
          <cell r="A1036"/>
        </row>
        <row r="1037">
          <cell r="A1037" t="str">
            <v>06.40.011</v>
          </cell>
          <cell r="B1037" t="str">
            <v>TRANSPORTE DE MATERIAIS E EQUIPAMENTOS DE RECIFE PARA FERNANDO DE NORONHA, PARA OBRA NA ESCOLA ARQUIPÉLAGO FERNANDO DE NORONHA.</v>
          </cell>
          <cell r="C1037" t="str">
            <v>Kg</v>
          </cell>
          <cell r="D1037">
            <v>0.85</v>
          </cell>
          <cell r="E1037">
            <v>0.68</v>
          </cell>
        </row>
        <row r="1038">
          <cell r="A1038"/>
        </row>
        <row r="1039">
          <cell r="A1039" t="str">
            <v>06.40.012</v>
          </cell>
          <cell r="B1039" t="str">
            <v>EXCLUIDO</v>
          </cell>
          <cell r="C1039" t="str">
            <v>Un</v>
          </cell>
        </row>
        <row r="1040">
          <cell r="A1040"/>
        </row>
        <row r="1041">
          <cell r="A1041" t="str">
            <v>06.40.013</v>
          </cell>
          <cell r="B1041" t="str">
            <v>EXCLUIDO</v>
          </cell>
          <cell r="C1041" t="str">
            <v>Mês</v>
          </cell>
        </row>
        <row r="1042">
          <cell r="A1042"/>
        </row>
        <row r="1043">
          <cell r="A1043" t="str">
            <v>06.40.014</v>
          </cell>
          <cell r="B1043" t="str">
            <v>EXCLUIDO</v>
          </cell>
          <cell r="C1043" t="str">
            <v>Mês</v>
          </cell>
        </row>
        <row r="1044">
          <cell r="A1044"/>
        </row>
        <row r="1045">
          <cell r="A1045" t="str">
            <v>06.40.015</v>
          </cell>
          <cell r="B1045" t="str">
            <v>EXCLUIDO</v>
          </cell>
          <cell r="C1045" t="str">
            <v>Mês</v>
          </cell>
        </row>
        <row r="1046">
          <cell r="A1046"/>
        </row>
        <row r="1047">
          <cell r="A1047" t="str">
            <v>06.40.016</v>
          </cell>
          <cell r="B1047" t="str">
            <v>TRANSPORTE DE MATERIAIS E EQUIPAMENTOS DE RECIFE PARA FERNANDO DE NORONHA</v>
          </cell>
          <cell r="C1047" t="str">
            <v>Kg</v>
          </cell>
          <cell r="D1047">
            <v>0.85</v>
          </cell>
          <cell r="E1047">
            <v>0.68</v>
          </cell>
        </row>
        <row r="1048">
          <cell r="A1048"/>
        </row>
        <row r="1049">
          <cell r="A1049" t="str">
            <v>06.40.020</v>
          </cell>
          <cell r="B1049" t="str">
            <v>ESCORAMENTO DA ESTRUTURA METÁLICA, DE UMA COBERTA QUADRA, COM MACACO HIDRÁULICO, TUBO DE FERRO E CABOS DE AÇO PARA AMARRAÇÃO DE UMA TERÇA PARA OUTRA, SUSPENSÃO P/ TRABALHAR NO PILAR.</v>
          </cell>
          <cell r="C1049" t="str">
            <v>Un</v>
          </cell>
          <cell r="D1049">
            <v>18.059999999999999</v>
          </cell>
          <cell r="E1049">
            <v>14.45</v>
          </cell>
        </row>
        <row r="1050">
          <cell r="A1050"/>
        </row>
        <row r="1051">
          <cell r="A1051" t="str">
            <v>06.40.021</v>
          </cell>
          <cell r="B1051" t="str">
            <v>FECHAMENTO DO ARCO DE UMA ESTRUTURA METÁLICA, DA COBERTA DE UMA QUADRA, COM CHAPA GALVANIZADA N22 C/ 1,00M DE LARGURA.</v>
          </cell>
          <cell r="C1051" t="str">
            <v>m2</v>
          </cell>
          <cell r="D1051">
            <v>76.88</v>
          </cell>
          <cell r="E1051">
            <v>61.51</v>
          </cell>
        </row>
        <row r="1052">
          <cell r="A1052"/>
        </row>
        <row r="1053">
          <cell r="A1053" t="str">
            <v>06.40.022</v>
          </cell>
          <cell r="B1053" t="str">
            <v>SUBSTITUIÇÃO DE PARTES DO ARCO DA ESTRUTURA METÁLICA, DA COBERTA DE UMA QUADRA, COM PERFIL "U" 4"x1/8" E CANTONEIRA "L" 1 1/4"x1/8", INCLUSIVE RETIRADA DAS PARTES DANIFICADAS.</v>
          </cell>
          <cell r="C1053" t="str">
            <v>m</v>
          </cell>
          <cell r="D1053">
            <v>76.510000000000005</v>
          </cell>
          <cell r="E1053">
            <v>61.21</v>
          </cell>
        </row>
        <row r="1054">
          <cell r="A1054"/>
        </row>
        <row r="1055">
          <cell r="A1055" t="str">
            <v>06.40.023</v>
          </cell>
          <cell r="B1055" t="str">
            <v>SUBSTITUIÇÃO DAS TERÇAS DA ESTRUTURA METÁLICA, DA COBERTA DE UMA QUADRA, COM PERFIL "U" 4"x1/8", INCLUSIVE RETIRADA DAS TERÇAS DANIFICADAS E FIXAÇÃO C/ PARAFUSOS INOX DE 7/8"x1/4".</v>
          </cell>
          <cell r="C1055" t="str">
            <v>m</v>
          </cell>
          <cell r="D1055">
            <v>54.13</v>
          </cell>
          <cell r="E1055">
            <v>43.31</v>
          </cell>
        </row>
        <row r="1056">
          <cell r="A1056"/>
        </row>
        <row r="1057">
          <cell r="A1057" t="str">
            <v>06.40.024</v>
          </cell>
          <cell r="B1057" t="str">
            <v>SUBSTITUIÇÃO DA AMARRAÇÃO DO PÉ DA COLUNA DA ESTRUTURA METÁLICA, DA COBERTA DE UMA QUADRA, POR CANTONEIRA "L" 1 1/4"x1/8", INCLUSIVE RETIRADA DAS CANTONEIRAS DANIFICADAS.</v>
          </cell>
          <cell r="C1057" t="str">
            <v>m</v>
          </cell>
          <cell r="D1057">
            <v>47.55</v>
          </cell>
          <cell r="E1057">
            <v>38.04</v>
          </cell>
        </row>
        <row r="1058">
          <cell r="A1058"/>
        </row>
        <row r="1059">
          <cell r="A1059" t="str">
            <v>06.40.025</v>
          </cell>
          <cell r="B1059" t="str">
            <v>SUBSTITUIÇÃO DO PÉ DE COLUNA DA ESTRUTURA METÁLICA, DA COBERTA DE UMA QUADRA, POR CANTONEIRA "U" 4"x1/8" - INCLUSIVE RETIRADA DAS CANTONEIRAS DANIFICADAS.</v>
          </cell>
          <cell r="C1059" t="str">
            <v>m</v>
          </cell>
          <cell r="D1059">
            <v>75.459999999999994</v>
          </cell>
          <cell r="E1059">
            <v>60.37</v>
          </cell>
        </row>
        <row r="1060">
          <cell r="A1060"/>
        </row>
        <row r="1061">
          <cell r="A1061" t="str">
            <v>06.40.026</v>
          </cell>
          <cell r="B1061" t="str">
            <v>REFORÇO DO PÉ DOS PILARES DA ESTRUTURA METÁLICA, DA COBERTA DE UMA QUADRA, COM CHAPA 5MM (3/16" - FERRO).</v>
          </cell>
          <cell r="C1061" t="str">
            <v>m2</v>
          </cell>
          <cell r="D1061">
            <v>469.71</v>
          </cell>
          <cell r="E1061">
            <v>375.77</v>
          </cell>
        </row>
        <row r="1062">
          <cell r="A1062"/>
        </row>
        <row r="1063">
          <cell r="A1063" t="str">
            <v>06.40.027</v>
          </cell>
          <cell r="B1063" t="str">
            <v xml:space="preserve">SUBSTITUIÇÃO DAS CHAPAS DA BASE DOS PILARES DA ESTRUTURA METÁLICA, DA COBERTA DE UMA QUADRA, PELA CHAPA 7/8" SAC 41, INCLUSIVE RETIRADA DA CHAPA DANIFICADA, SUBSTITUIÇÃO DE PORCAS E ARRUELAS. </v>
          </cell>
          <cell r="C1063" t="str">
            <v>m2</v>
          </cell>
          <cell r="D1063">
            <v>1282.31</v>
          </cell>
          <cell r="E1063">
            <v>1025.8499999999999</v>
          </cell>
        </row>
        <row r="1064">
          <cell r="A1064"/>
        </row>
        <row r="1065">
          <cell r="A1065" t="str">
            <v>06.40.028</v>
          </cell>
          <cell r="B1065" t="str">
            <v>LIMPEZA DA ESTRUTURA METÁLICA, DA COBERTA DE UMA QUADRA, COM ESCOVA DE AÇO.</v>
          </cell>
          <cell r="C1065" t="str">
            <v>m</v>
          </cell>
          <cell r="D1065">
            <v>1.57</v>
          </cell>
          <cell r="E1065">
            <v>1.26</v>
          </cell>
        </row>
        <row r="1066">
          <cell r="A1066"/>
        </row>
        <row r="1067">
          <cell r="A1067" t="str">
            <v>06.40.029</v>
          </cell>
          <cell r="B1067" t="str">
            <v>FORNECIMENTO E FIXAÇÃO DE TUBO GALVANIZADO DE 2" NA TRANSVERSAL DO ALAMBRADO DE UMA QUADRA.</v>
          </cell>
          <cell r="C1067" t="str">
            <v>m</v>
          </cell>
          <cell r="D1067">
            <v>49.31</v>
          </cell>
          <cell r="E1067">
            <v>39.450000000000003</v>
          </cell>
        </row>
        <row r="1068">
          <cell r="A1068"/>
        </row>
        <row r="1069">
          <cell r="A1069" t="str">
            <v>06.40.030</v>
          </cell>
          <cell r="B1069" t="str">
            <v>FORNECIMENTO E FIXACAO DE TUBO GALVANIZADO DE 3" (ALAMBRADO DE QUADRA) - (SI).</v>
          </cell>
          <cell r="C1069" t="str">
            <v>m</v>
          </cell>
          <cell r="D1069">
            <v>76.47</v>
          </cell>
          <cell r="E1069">
            <v>61.18</v>
          </cell>
        </row>
        <row r="1070">
          <cell r="A1070"/>
        </row>
        <row r="1071">
          <cell r="A1071" t="str">
            <v>07.00.000</v>
          </cell>
          <cell r="B1071" t="str">
            <v xml:space="preserve">    PAREDES, PAINES E DIVISORIAS</v>
          </cell>
        </row>
        <row r="1072">
          <cell r="A1072"/>
        </row>
        <row r="1073">
          <cell r="A1073" t="str">
            <v>07.01.004</v>
          </cell>
          <cell r="B1073" t="str">
            <v>ALVENARIA EM PEDRA RACHÃO ASSENTADA E REJUNTADA COM ARGAMASSA DE CIMENTO E AREIA NO TRAÇO 1:4.</v>
          </cell>
          <cell r="C1073" t="str">
            <v>m3</v>
          </cell>
          <cell r="D1073">
            <v>254.77</v>
          </cell>
          <cell r="E1073">
            <v>203.82</v>
          </cell>
        </row>
        <row r="1074">
          <cell r="A1074"/>
        </row>
        <row r="1075">
          <cell r="A1075" t="str">
            <v>07.01.005</v>
          </cell>
          <cell r="B1075" t="str">
            <v>ALVENARIA EM PEDRA RACHAO ASSENTADA E REJUNTADA COM ARGAMASSA DE CIMENTO E AREIA NO TRACO 1:6.</v>
          </cell>
          <cell r="C1075" t="str">
            <v>m3</v>
          </cell>
          <cell r="D1075">
            <v>243.95</v>
          </cell>
          <cell r="E1075">
            <v>195.16</v>
          </cell>
        </row>
        <row r="1076">
          <cell r="A1076"/>
        </row>
        <row r="1077">
          <cell r="A1077" t="str">
            <v>07.01.006</v>
          </cell>
          <cell r="B1077" t="str">
            <v>ALVENARIA DE PEDRA RACHÃO, SEM O FORNECIMENTO DA PEDRA, ASSENTADA E REJUNTADA COM ARGAMASSA DE CIMENTO E AREIA NO TRAÇO 1:6.</v>
          </cell>
          <cell r="C1077" t="str">
            <v>m3</v>
          </cell>
          <cell r="D1077">
            <v>178.88</v>
          </cell>
          <cell r="E1077">
            <v>143.11000000000001</v>
          </cell>
        </row>
        <row r="1078">
          <cell r="A1078"/>
        </row>
        <row r="1079">
          <cell r="A1079" t="str">
            <v>07.01.010</v>
          </cell>
          <cell r="B1079" t="str">
            <v>ALVENARIA EM PEDRA RACHAO ASSENTADA E REJUNTADA COM ARGAMASSA DE CIMENTO E AREIA NO TRACO 1:8.</v>
          </cell>
          <cell r="C1079" t="str">
            <v>m3</v>
          </cell>
          <cell r="D1079">
            <v>231.38</v>
          </cell>
          <cell r="E1079">
            <v>185.11</v>
          </cell>
        </row>
        <row r="1080">
          <cell r="A1080"/>
        </row>
        <row r="1081">
          <cell r="A1081" t="str">
            <v>07.01.020</v>
          </cell>
          <cell r="B1081" t="str">
            <v>ALVENARIA EM PEDRA RACHAO ASSENTADA E REJUNTADA COM ARGAMASSA DE CIMENTO E AREIA NO TRACO 1:10.</v>
          </cell>
          <cell r="C1081" t="str">
            <v>m3</v>
          </cell>
          <cell r="D1081">
            <v>226.07</v>
          </cell>
          <cell r="E1081">
            <v>180.86</v>
          </cell>
        </row>
        <row r="1082">
          <cell r="A1082"/>
        </row>
        <row r="1083">
          <cell r="A1083" t="str">
            <v>07.01.030</v>
          </cell>
          <cell r="B1083" t="str">
            <v>ENROCAMENTO DE PEDRA CICLOPICA JOGADA AO TALUDE,COM MAO DE OBRA AUXILIAR DE TRANSPORTE ATE 10 METROS.</v>
          </cell>
          <cell r="C1083" t="str">
            <v>m3</v>
          </cell>
          <cell r="D1083">
            <v>68.599999999999994</v>
          </cell>
          <cell r="E1083">
            <v>54.88</v>
          </cell>
        </row>
        <row r="1084">
          <cell r="A1084"/>
        </row>
        <row r="1085">
          <cell r="A1085" t="str">
            <v>07.01.035</v>
          </cell>
          <cell r="B1085" t="str">
            <v>ALVENARIA DE TIJOLOS MACICOS PRENSADOS,ASSENTADOS E REJUNTADOS COM ARGAMASSA DE CIMENTO E AREIA NO TRACO 1:6 - 1/2 VEZ.</v>
          </cell>
          <cell r="C1085" t="str">
            <v>m2</v>
          </cell>
          <cell r="D1085">
            <v>51.27</v>
          </cell>
          <cell r="E1085">
            <v>41.02</v>
          </cell>
        </row>
        <row r="1086">
          <cell r="A1086"/>
        </row>
        <row r="1087">
          <cell r="A1087" t="str">
            <v>07.01.040</v>
          </cell>
          <cell r="B1087" t="str">
            <v>ALVENARIA DE TIJOLOS MACICOS PRENSADOS , ASSENTADOS E REJUNTADOS COM ARGAMASSA DE CIMENTO E AREIA NO TRACO 1:8 - 1/2 VEZ.</v>
          </cell>
          <cell r="C1087" t="str">
            <v>m2</v>
          </cell>
          <cell r="D1087">
            <v>50.17</v>
          </cell>
          <cell r="E1087">
            <v>40.14</v>
          </cell>
        </row>
        <row r="1088">
          <cell r="A1088"/>
        </row>
        <row r="1089">
          <cell r="A1089" t="str">
            <v>07.01.050</v>
          </cell>
          <cell r="B1089" t="str">
            <v>ALVENARIA DE TIJOLOS MACICOS PRENSADOS , ASSENTADOS E REJUNTADOS COM ARGAMASSA DE CIMENTO E AREIA NO TRACO 1:10 - 1/2 VEZ.</v>
          </cell>
          <cell r="C1089" t="str">
            <v>m2</v>
          </cell>
          <cell r="D1089">
            <v>49.75</v>
          </cell>
          <cell r="E1089">
            <v>39.799999999999997</v>
          </cell>
        </row>
        <row r="1090">
          <cell r="A1090"/>
        </row>
        <row r="1091">
          <cell r="A1091" t="str">
            <v>07.01.055</v>
          </cell>
          <cell r="B1091" t="str">
            <v>ALVENARIA DE TIJOLOS MACICOS PRENSADOS,ASSENTADOS E REJUNTADOS COM ARGAMASSA DE CIMENTO E AREIA NO TRACO 1:6 - 1 VEZ.</v>
          </cell>
          <cell r="C1091" t="str">
            <v>m2</v>
          </cell>
          <cell r="D1091">
            <v>94.37</v>
          </cell>
          <cell r="E1091">
            <v>75.5</v>
          </cell>
        </row>
        <row r="1092">
          <cell r="A1092"/>
        </row>
        <row r="1093">
          <cell r="A1093" t="str">
            <v>07.01.060</v>
          </cell>
          <cell r="B1093" t="str">
            <v>ALVENARIA DE TIJOLOS MACICOS PRENSADOS , ASSENTADOS E REJUNTADOS COM ARGAMASSA DE CIMENTO E AREIA NO TRACO 1:10 - 1 VEZ.</v>
          </cell>
          <cell r="C1093" t="str">
            <v>m2</v>
          </cell>
          <cell r="D1093">
            <v>90.46</v>
          </cell>
          <cell r="E1093">
            <v>72.37</v>
          </cell>
        </row>
        <row r="1094">
          <cell r="A1094"/>
        </row>
        <row r="1095">
          <cell r="A1095" t="str">
            <v>07.01.070</v>
          </cell>
          <cell r="B1095" t="str">
            <v>ALVENARIA DE TIJOLOS MACICOS PRENSADOS , ASSENTADOS E REJUNTADOS COM ARGAMASSA DE CIMENTO E AREIA NO TRACO 1:12 - 1 VEZ.</v>
          </cell>
          <cell r="C1095" t="str">
            <v>m2</v>
          </cell>
          <cell r="D1095">
            <v>89.67</v>
          </cell>
          <cell r="E1095">
            <v>71.739999999999995</v>
          </cell>
        </row>
        <row r="1096">
          <cell r="A1096"/>
        </row>
        <row r="1097">
          <cell r="A1097" t="str">
            <v>07.01.075</v>
          </cell>
          <cell r="B1097" t="str">
            <v>ALVENARIA DE TIJOLOS APARENTES DE 2 FUROS,ASSENTADOS E REJUNTADOS COM ARGAMASSA DE CIMENTO E AREIA NO TRACO 1:6 - 1/2 VEZ.</v>
          </cell>
          <cell r="C1097" t="str">
            <v>m2</v>
          </cell>
          <cell r="D1097">
            <v>71.12</v>
          </cell>
          <cell r="E1097">
            <v>56.9</v>
          </cell>
        </row>
        <row r="1098">
          <cell r="A1098"/>
        </row>
        <row r="1099">
          <cell r="A1099" t="str">
            <v>07.01.080</v>
          </cell>
          <cell r="B1099" t="str">
            <v>ALVENARIA DE TIJOLOS APARENTES DE 2 FUROS,ASSENTADOS E REJUNTADOS COM ARGAMASSA DE CIMENTO E AREIA NO TRACO 1:8 - 1/2 VEZ.</v>
          </cell>
          <cell r="C1099" t="str">
            <v>m2</v>
          </cell>
          <cell r="D1099">
            <v>69.92</v>
          </cell>
          <cell r="E1099">
            <v>55.94</v>
          </cell>
        </row>
        <row r="1100">
          <cell r="A1100"/>
        </row>
        <row r="1101">
          <cell r="A1101" t="str">
            <v>07.01.090</v>
          </cell>
          <cell r="B1101" t="str">
            <v>ALVENARIA DE TIJOLOS APARENTES DE 2 FUROS,ASSENTADOS E REJUNTADOS COM ARGAMASSA DE CIMENTO E AREIA NO TRACO 1:10 - 1/2 VEZ.</v>
          </cell>
          <cell r="C1101" t="str">
            <v>m2</v>
          </cell>
          <cell r="D1101">
            <v>69.459999999999994</v>
          </cell>
          <cell r="E1101">
            <v>55.57</v>
          </cell>
        </row>
        <row r="1102">
          <cell r="A1102"/>
        </row>
        <row r="1103">
          <cell r="A1103" t="str">
            <v>07.01.095</v>
          </cell>
          <cell r="B1103" t="str">
            <v>ALVENARIA DE TIJOLOS DE 6 FUROS, ASSENTADOS E REJUNTADOS COM ARGAMASSA DE CIMENTO E AREIA NO TRACO 1:6 - 1/2 VEZ.</v>
          </cell>
          <cell r="C1103" t="str">
            <v>m2</v>
          </cell>
          <cell r="D1103">
            <v>32.22</v>
          </cell>
          <cell r="E1103">
            <v>25.78</v>
          </cell>
        </row>
        <row r="1104">
          <cell r="A1104"/>
        </row>
        <row r="1105">
          <cell r="A1105" t="str">
            <v>07.01.100</v>
          </cell>
          <cell r="B1105" t="str">
            <v>ALVENARIA DE TIJOLOS DE 6 FUROS, ASSENTADOS E REJUNTADOS COM ARGAMASSA DE CIMENTO E AREIA NO TRACO 1:8 - 1/2 VEZ.</v>
          </cell>
          <cell r="C1105" t="str">
            <v>m2</v>
          </cell>
          <cell r="D1105">
            <v>31.47</v>
          </cell>
          <cell r="E1105">
            <v>25.18</v>
          </cell>
        </row>
        <row r="1106">
          <cell r="A1106"/>
        </row>
        <row r="1107">
          <cell r="A1107" t="str">
            <v>07.01.110</v>
          </cell>
          <cell r="B1107" t="str">
            <v>ALVENARIA DE TIJOLOS DE 6 FUROS, ASSENTADOS E REJUNTADOS COM ARGAMASSA DE CIMENTO E AREIA NO TRACO 1:10 - 1/2 VEZ.</v>
          </cell>
          <cell r="C1107" t="str">
            <v>m2</v>
          </cell>
          <cell r="D1107">
            <v>31.18</v>
          </cell>
          <cell r="E1107">
            <v>24.95</v>
          </cell>
        </row>
        <row r="1108">
          <cell r="A1108"/>
        </row>
        <row r="1109">
          <cell r="A1109" t="str">
            <v>07.01.120</v>
          </cell>
          <cell r="B1109" t="str">
            <v>ALVENARIA DE TIJOLOS DE 6 FUROS, ASSENTADOS E REJUNTADOS COM ARGAMASSA DE CIMENTO E AREIA NO TRACO 1:12 - 1/2 VEZ.</v>
          </cell>
          <cell r="C1109" t="str">
            <v>m2</v>
          </cell>
          <cell r="D1109">
            <v>30.96</v>
          </cell>
          <cell r="E1109">
            <v>24.77</v>
          </cell>
        </row>
        <row r="1110">
          <cell r="A1110"/>
        </row>
        <row r="1111">
          <cell r="A1111" t="str">
            <v>07.01.125</v>
          </cell>
          <cell r="B1111" t="str">
            <v>ALVENARIA DE TIJOLOS DE 6 FUROS, ASSENTADOS E REJUNTADOS COM ARGAMASSA DE CIMENTO E AREIA NO TRACO 1:6 - 1 VEZ.</v>
          </cell>
          <cell r="C1111" t="str">
            <v>m2</v>
          </cell>
          <cell r="D1111">
            <v>61.01</v>
          </cell>
          <cell r="E1111">
            <v>48.81</v>
          </cell>
        </row>
        <row r="1112">
          <cell r="A1112"/>
        </row>
        <row r="1113">
          <cell r="A1113" t="str">
            <v>07.01.130</v>
          </cell>
          <cell r="B1113" t="str">
            <v>ALVENARIA DE TIJOLOS DE 6 FUROS, ASSENTADOS E REJUNTADOS COM ARGAMASSA DE CIMENTO E AREIA NO TRACO 1:8 - 1 VEZ.</v>
          </cell>
          <cell r="C1113" t="str">
            <v>m2</v>
          </cell>
          <cell r="D1113">
            <v>58.75</v>
          </cell>
          <cell r="E1113">
            <v>47</v>
          </cell>
        </row>
        <row r="1114">
          <cell r="A1114"/>
        </row>
        <row r="1115">
          <cell r="A1115" t="str">
            <v>07.01.140</v>
          </cell>
          <cell r="B1115" t="str">
            <v>ALVENARIA DE TIJOLOS DE 6 FUROS, ASSENTADOS E REJUNTADOS COM ARGAMASSA DE CIMENTO E AREIA NO TRACO 1:10 - 1 VEZ.</v>
          </cell>
          <cell r="C1115" t="str">
            <v>m2</v>
          </cell>
          <cell r="D1115">
            <v>57.82</v>
          </cell>
          <cell r="E1115">
            <v>46.26</v>
          </cell>
        </row>
        <row r="1116">
          <cell r="A1116"/>
        </row>
        <row r="1117">
          <cell r="A1117" t="str">
            <v>07.01.150</v>
          </cell>
          <cell r="B1117" t="str">
            <v>ALVENARIA DE TIJOLOS DE 6 FUROS, ASSENTADOS E REJUNTADOS COM ARGAMASSA DE CIMENTO E AREIA NO TRACO 1:12 - 1 VEZ.</v>
          </cell>
          <cell r="C1117" t="str">
            <v>m2</v>
          </cell>
          <cell r="D1117">
            <v>57.2</v>
          </cell>
          <cell r="E1117">
            <v>45.76</v>
          </cell>
        </row>
        <row r="1118">
          <cell r="A1118"/>
        </row>
        <row r="1119">
          <cell r="A1119" t="str">
            <v>07.01.155</v>
          </cell>
          <cell r="B1119" t="str">
            <v>ALVENARIA DE TIJOLOS DE 8 FUROS, ASSENTADOS E REJUNTADOS COM ARGAMASSA DE CIMENTO E AREIA NO TRACO 1 6 - 1/2 VEZ.</v>
          </cell>
          <cell r="C1119" t="str">
            <v>m2</v>
          </cell>
          <cell r="D1119">
            <v>25.7</v>
          </cell>
          <cell r="E1119">
            <v>20.56</v>
          </cell>
        </row>
        <row r="1120">
          <cell r="A1120"/>
        </row>
        <row r="1121">
          <cell r="A1121" t="str">
            <v>07.01.158</v>
          </cell>
          <cell r="B1121" t="str">
            <v>(73935/001) ALVENARIA EM TIJOLO CERAMICO FURADO 10X20X20CM, 1/2 VEZ, ASSENTADO EM ARGAMASSA TRACO 1:4 (CIMENTO E AREIA),E=1CM</v>
          </cell>
          <cell r="C1121" t="str">
            <v>m2</v>
          </cell>
          <cell r="D1121">
            <v>35.06</v>
          </cell>
          <cell r="E1121">
            <v>28.05</v>
          </cell>
        </row>
        <row r="1122">
          <cell r="A1122"/>
        </row>
        <row r="1123">
          <cell r="A1123" t="str">
            <v>07.01.159</v>
          </cell>
          <cell r="B1123" t="str">
            <v xml:space="preserve"> (15827/001) ALVENARIA DE TIJOLOS DE 8 FUROS (1/2 VEZ) COM ARGAMASSA 1:6</v>
          </cell>
          <cell r="C1123" t="str">
            <v>m2</v>
          </cell>
          <cell r="D1123">
            <v>33.520000000000003</v>
          </cell>
          <cell r="E1123">
            <v>26.82</v>
          </cell>
        </row>
        <row r="1124">
          <cell r="A1124"/>
        </row>
        <row r="1125">
          <cell r="A1125" t="str">
            <v>07.01.160</v>
          </cell>
          <cell r="B1125" t="str">
            <v>ALVENARIA DE TIJOLOS DE 8 FUROS, ASSENTADOS E REJUNTADOS COM ARGAMASSA DE CIMENTO E AREIA NO TRACO 1:8 - 1/2 VEZ.</v>
          </cell>
          <cell r="C1125" t="str">
            <v>m2</v>
          </cell>
          <cell r="D1125">
            <v>25.18</v>
          </cell>
          <cell r="E1125">
            <v>20.149999999999999</v>
          </cell>
        </row>
        <row r="1126">
          <cell r="A1126"/>
        </row>
        <row r="1127">
          <cell r="A1127" t="str">
            <v>07.01.170</v>
          </cell>
          <cell r="B1127" t="str">
            <v>ALVENARIA DE TIJOLOS DE 8 FUROS, ASSENTADOS E REJUNTADOS COM ARGAMASSA DE CIMENTO E AREIA NO TRACO 1:10 - 1/2 VEZ.</v>
          </cell>
          <cell r="C1127" t="str">
            <v>m2</v>
          </cell>
          <cell r="D1127">
            <v>24.95</v>
          </cell>
          <cell r="E1127">
            <v>19.96</v>
          </cell>
        </row>
        <row r="1128">
          <cell r="A1128"/>
        </row>
        <row r="1129">
          <cell r="A1129" t="str">
            <v>07.01.180</v>
          </cell>
          <cell r="B1129" t="str">
            <v>ALVENARIA DE TIJOLOS DE 8 FUROS, ASSENTADOS E REJUNTADOS COM ARGAMASSA DE CIMENTO E AREIA NO TRACO 1:12 - 1/2 VEZ.</v>
          </cell>
          <cell r="C1129" t="str">
            <v>m2</v>
          </cell>
          <cell r="D1129">
            <v>24.83</v>
          </cell>
          <cell r="E1129">
            <v>19.87</v>
          </cell>
        </row>
        <row r="1130">
          <cell r="A1130"/>
        </row>
        <row r="1131">
          <cell r="A1131" t="str">
            <v>07.01.185</v>
          </cell>
          <cell r="B1131" t="str">
            <v>ALVENARIA DE TIJOLOS DE 8 FUROS, ASSENTADOS E REJUNTADOS COM ARGAMASSA DE CIMENTO E AREIA NO TRACO 1:6 - 1 VEZ.</v>
          </cell>
          <cell r="C1131" t="str">
            <v>m2</v>
          </cell>
          <cell r="D1131">
            <v>48.9</v>
          </cell>
          <cell r="E1131">
            <v>39.119999999999997</v>
          </cell>
        </row>
        <row r="1132">
          <cell r="A1132"/>
        </row>
        <row r="1133">
          <cell r="A1133" t="str">
            <v>07.01.190</v>
          </cell>
          <cell r="B1133" t="str">
            <v>ALVENARIA DE TIJOLOS DE 8 FUROS, ASSENTADOS E REJUNTADOS COM ARGAMASSA DE CIMENTO E AREIA NO TRACO 1:8 - 1 VEZ.</v>
          </cell>
          <cell r="C1133" t="str">
            <v>m2</v>
          </cell>
          <cell r="D1133">
            <v>47.06</v>
          </cell>
          <cell r="E1133">
            <v>37.65</v>
          </cell>
        </row>
        <row r="1134">
          <cell r="A1134"/>
        </row>
        <row r="1135">
          <cell r="A1135" t="str">
            <v>07.01.193</v>
          </cell>
          <cell r="B1135" t="str">
            <v>(73935/002) ALVENARIA EM TIJOLO CERAMICO FURADO 10X20X20CM, 1 VEZ, ASSENTADO EM ARGAMASSA TRACO 1:5 (CIMENTO E AREIA), E=1CM</v>
          </cell>
          <cell r="C1135" t="str">
            <v>m2</v>
          </cell>
          <cell r="D1135">
            <v>62.6</v>
          </cell>
          <cell r="E1135">
            <v>50.08</v>
          </cell>
        </row>
        <row r="1136">
          <cell r="A1136"/>
        </row>
        <row r="1137">
          <cell r="A1137" t="str">
            <v>07.01.194</v>
          </cell>
          <cell r="B1137" t="str">
            <v>(15830/002) ALVENARIA DE TIJOLOS DE 8 FUROS (1 VEZ) COM ARGAMASSA 1:8</v>
          </cell>
          <cell r="C1137" t="str">
            <v>m2</v>
          </cell>
          <cell r="D1137">
            <v>62.98</v>
          </cell>
          <cell r="E1137">
            <v>50.39</v>
          </cell>
        </row>
        <row r="1138">
          <cell r="A1138"/>
        </row>
        <row r="1139">
          <cell r="A1139" t="str">
            <v>07.01.200</v>
          </cell>
          <cell r="B1139" t="str">
            <v>ALVENARIA DE TIJOLOS DE 8 FUROS, ASSENTADOS E REJUNTADOS COM ARGAMASSA DE CIMENTO E AREIA NO TRACO 1:10 - 1 VEZ.</v>
          </cell>
          <cell r="C1139" t="str">
            <v>m2</v>
          </cell>
          <cell r="D1139">
            <v>46.28</v>
          </cell>
          <cell r="E1139">
            <v>37.03</v>
          </cell>
        </row>
        <row r="1140">
          <cell r="A1140"/>
        </row>
        <row r="1141">
          <cell r="A1141" t="str">
            <v>07.01.210</v>
          </cell>
          <cell r="B1141" t="str">
            <v>ALVENARIA DE TIJOLOS DE 8 FUROS, ASSENTADOS E REJUNTADOS COM ARGAMASSA DE CIMENTO E AREIA NO TRACO 1:12 - 1 VEZ.</v>
          </cell>
          <cell r="C1141" t="str">
            <v>m2</v>
          </cell>
          <cell r="D1141">
            <v>45.78</v>
          </cell>
          <cell r="E1141">
            <v>36.630000000000003</v>
          </cell>
        </row>
        <row r="1142">
          <cell r="A1142"/>
        </row>
        <row r="1143">
          <cell r="A1143" t="str">
            <v>07.01.212</v>
          </cell>
          <cell r="B1143" t="str">
            <v>ALVENARIA ENGAIOLADA (ABERTURAS DE 9X19CM) COM TIJOLOS FURADOS 9X19X19CM, ASSENTADOS E REJUNTADOS COM ARGAMASSA DE CIMENTO E AREIA NO TRAÇO 1:3 - 1/2VEZ</v>
          </cell>
          <cell r="C1143" t="str">
            <v>m2</v>
          </cell>
          <cell r="D1143">
            <v>25.1</v>
          </cell>
          <cell r="E1143">
            <v>20.079999999999998</v>
          </cell>
        </row>
        <row r="1144">
          <cell r="A1144"/>
        </row>
        <row r="1145">
          <cell r="A1145" t="str">
            <v>07.01.213</v>
          </cell>
          <cell r="B1145" t="str">
            <v>ALVENARIA DE VEDAÇÃO COM TIJOLO CERÂMICO DE 08 FUROS-DIMENSÕESDE (9X19X19)CM, ASSENTADOS E REJUNTADOS COM ARGAMASSA DE CIMENTO E AREIA NO TRAÇO 1:7, DE 1 1/2VEZ, ESPESSURA DE 30CM .</v>
          </cell>
          <cell r="C1145" t="str">
            <v>m2</v>
          </cell>
          <cell r="D1145">
            <v>72.55</v>
          </cell>
          <cell r="E1145">
            <v>58.04</v>
          </cell>
        </row>
        <row r="1146">
          <cell r="A1146"/>
        </row>
        <row r="1147">
          <cell r="A1147" t="str">
            <v>07.01.215</v>
          </cell>
          <cell r="B1147" t="str">
            <v>ALVENARIA DE BLOCOS DE CONCRETO,DIMENSOES(10 X 20 X 40CM),ASSENTADOS E REJUNTADOS COM ARGAMASSA DE CIMENTO E AREIA NO TRACO 1:6 - 1/2 VEZ.</v>
          </cell>
          <cell r="C1147" t="str">
            <v>m2</v>
          </cell>
          <cell r="D1147">
            <v>32.82</v>
          </cell>
          <cell r="E1147">
            <v>26.26</v>
          </cell>
        </row>
        <row r="1148">
          <cell r="A1148"/>
        </row>
        <row r="1149">
          <cell r="A1149" t="str">
            <v>07.01.220</v>
          </cell>
          <cell r="B1149" t="str">
            <v>ALVENARIA DE BLOCOS DE CONCRETO , DIMENSOES (10 X 20 X 40CM),ASSENTADOS E REJUNTADOS C/ ARGAMASSA DE CIMENTO E AREIA NO TRACO 1:8 1/2 VEZ.</v>
          </cell>
          <cell r="C1149" t="str">
            <v>m2</v>
          </cell>
          <cell r="D1149">
            <v>32.36</v>
          </cell>
          <cell r="E1149">
            <v>25.89</v>
          </cell>
        </row>
        <row r="1150">
          <cell r="A1150"/>
        </row>
        <row r="1151">
          <cell r="A1151" t="str">
            <v>07.01.225</v>
          </cell>
          <cell r="B1151" t="str">
            <v>ALVENARIA DE BLOCOS DE CONCRETO,DIMENSOES(20 X 20 X 40CM),ASSENTADOS E REJUNTADOS COM ARGAMASSA DE CIMENTO E AREIA NO TRACO 1:6 - 1 VEZ.</v>
          </cell>
          <cell r="C1151" t="str">
            <v>m2</v>
          </cell>
          <cell r="D1151">
            <v>51.83</v>
          </cell>
          <cell r="E1151">
            <v>41.47</v>
          </cell>
        </row>
        <row r="1152">
          <cell r="A1152"/>
        </row>
        <row r="1153">
          <cell r="A1153" t="str">
            <v>07.01.230</v>
          </cell>
          <cell r="B1153" t="str">
            <v>ALVENARIA DE BLOCOS DE CONCRETO , DIMENSOES (20 X 20 X 40CM),ASSENTADOS E REJUNTADOS C/ ARGAMASSA DE CIMENTO E AREIA NO TRACO 1:8 1 VEZ.</v>
          </cell>
          <cell r="C1153" t="str">
            <v>m2</v>
          </cell>
          <cell r="D1153">
            <v>50.93</v>
          </cell>
          <cell r="E1153">
            <v>40.75</v>
          </cell>
        </row>
        <row r="1154">
          <cell r="A1154"/>
        </row>
        <row r="1155">
          <cell r="A1155" t="str">
            <v>07.01.235</v>
          </cell>
          <cell r="B1155" t="str">
            <v>ALVENARIA APARENTE DE BLOCOS DE CONCRETO,DIM. (10 X 20 X 40CM),ASSENTADOS E REJUNTADOS COM ARGAMASSA DE CIMENTO E AREIA NO TRACO 1:6 - 1/2 VEZ.</v>
          </cell>
          <cell r="C1155" t="str">
            <v>m2</v>
          </cell>
          <cell r="D1155">
            <v>37.130000000000003</v>
          </cell>
          <cell r="E1155">
            <v>29.71</v>
          </cell>
        </row>
        <row r="1156">
          <cell r="A1156"/>
        </row>
        <row r="1157">
          <cell r="A1157" t="str">
            <v>07.01.240</v>
          </cell>
          <cell r="B1157" t="str">
            <v>ALVENARIA APARENTE DE BLOCOS DE CONCRETO,DIM. (10 X 20 X 40CM), ASSENTADOS E REJUNTADOS COM ARGAMASSA DE CIMENTO E AREIA NO TRACO 1:8 - 1/2 VEZ.</v>
          </cell>
          <cell r="C1157" t="str">
            <v>m2</v>
          </cell>
          <cell r="D1157">
            <v>36.28</v>
          </cell>
          <cell r="E1157">
            <v>29.03</v>
          </cell>
        </row>
        <row r="1158">
          <cell r="A1158"/>
        </row>
        <row r="1159">
          <cell r="A1159" t="str">
            <v>07.01.245</v>
          </cell>
          <cell r="B1159" t="str">
            <v>ALVENARIA APARENTE DE BLOCOS DE CONCRETO,DIM. (20 X 20 X 40CM),ASSENTADOS E REJUNTADOS COM ARGAMASSA DE CIMENTO E AREIA NO TRACO 1:6 - 1 VEZ.</v>
          </cell>
          <cell r="C1159" t="str">
            <v>m2</v>
          </cell>
          <cell r="D1159">
            <v>56.1</v>
          </cell>
          <cell r="E1159">
            <v>44.88</v>
          </cell>
        </row>
        <row r="1160">
          <cell r="A1160"/>
        </row>
        <row r="1161">
          <cell r="A1161" t="str">
            <v>07.01.250</v>
          </cell>
          <cell r="B1161" t="str">
            <v>ALVENARIA APARENTE DE BLOCOS DE CONCRETO,DIM. (20 X 20 X 40CM), ASSENTADOS E REJUNTADOS COM ARGAMASSA DE CIMENTO E AREIA NO TRACO 1:8 1 VEZ.</v>
          </cell>
          <cell r="C1161" t="str">
            <v>m2</v>
          </cell>
          <cell r="D1161">
            <v>55.18</v>
          </cell>
          <cell r="E1161">
            <v>44.15</v>
          </cell>
        </row>
        <row r="1162">
          <cell r="A1162"/>
        </row>
        <row r="1163">
          <cell r="A1163" t="str">
            <v>07.01.261</v>
          </cell>
          <cell r="B1163" t="str">
            <v>VERGA EM CONCRETO ARMADO DE 0,10X0,15M.</v>
          </cell>
          <cell r="C1163" t="str">
            <v>m</v>
          </cell>
          <cell r="D1163">
            <v>14.26</v>
          </cell>
          <cell r="E1163">
            <v>11.41</v>
          </cell>
        </row>
        <row r="1164">
          <cell r="A1164"/>
        </row>
        <row r="1165">
          <cell r="A1165" t="str">
            <v>07.01.262</v>
          </cell>
          <cell r="B1165" t="str">
            <v>VERGA EM CONCRETO ARMADO</v>
          </cell>
          <cell r="C1165" t="str">
            <v>m3</v>
          </cell>
          <cell r="D1165">
            <v>950.56</v>
          </cell>
          <cell r="E1165">
            <v>760.45</v>
          </cell>
        </row>
        <row r="1166">
          <cell r="A1166"/>
        </row>
        <row r="1167">
          <cell r="A1167" t="str">
            <v>07.01.265</v>
          </cell>
          <cell r="B1167" t="str">
            <v>FORNECIMENTO E COLOCAÇÃO DE TELA GALVANIZADA SOLDADA DE 7,50CMX50CM, PARA FIXAÇÃO DE ALVENARIA EM PILAR. A TELA SERÁ FIXADA ATRAVÉS DE ARRUELA, PORCA SEXTAVADA PINOS E FINCAPINOS</v>
          </cell>
          <cell r="C1167" t="str">
            <v>Un</v>
          </cell>
          <cell r="D1167">
            <v>5.25</v>
          </cell>
          <cell r="E1167">
            <v>4.2</v>
          </cell>
        </row>
        <row r="1168">
          <cell r="A1168"/>
        </row>
        <row r="1169">
          <cell r="A1169" t="str">
            <v>07.01.500</v>
          </cell>
          <cell r="B1169" t="str">
            <v>EXECUÇÃO DE RASGO EM ALVENARIA PARA PASSAGEM DE TUBULAÇÃO DIAM. DE 15MM(1/2") A 25MM(1").</v>
          </cell>
          <cell r="C1169" t="str">
            <v>m</v>
          </cell>
          <cell r="D1169">
            <v>2.63</v>
          </cell>
          <cell r="E1169">
            <v>2.11</v>
          </cell>
        </row>
        <row r="1170">
          <cell r="A1170"/>
        </row>
        <row r="1171">
          <cell r="A1171" t="str">
            <v>07.02.010</v>
          </cell>
          <cell r="B1171" t="str">
            <v>COBOGOS DE CIMENTO PRENSADO.</v>
          </cell>
          <cell r="C1171" t="str">
            <v>m2</v>
          </cell>
          <cell r="D1171">
            <v>78.73</v>
          </cell>
          <cell r="E1171">
            <v>62.99</v>
          </cell>
        </row>
        <row r="1172">
          <cell r="A1172"/>
        </row>
        <row r="1173">
          <cell r="A1173" t="str">
            <v>07.02.020</v>
          </cell>
          <cell r="B1173" t="str">
            <v>COBOGOS CERAMICOS.</v>
          </cell>
          <cell r="C1173" t="str">
            <v>m2</v>
          </cell>
          <cell r="D1173">
            <v>88.12</v>
          </cell>
          <cell r="E1173">
            <v>70.5</v>
          </cell>
        </row>
        <row r="1174">
          <cell r="A1174"/>
        </row>
        <row r="1175">
          <cell r="A1175" t="str">
            <v>07.02.035</v>
          </cell>
          <cell r="B1175" t="str">
            <v>FORNECIMENTO E EXECUÇÃO DE ELEMENTO  VAZADO DE CONCRETO , JUNTAS DE 15 MM, COM ARGAMASSSA DE CIMENTO E AREIA NO TRAÇO 1:4, DIMENSÕES 15 X15X15CM</v>
          </cell>
          <cell r="C1175" t="str">
            <v>m2</v>
          </cell>
          <cell r="D1175">
            <v>120.62</v>
          </cell>
          <cell r="E1175">
            <v>96.5</v>
          </cell>
        </row>
        <row r="1176">
          <cell r="A1176"/>
        </row>
        <row r="1177">
          <cell r="A1177" t="str">
            <v>07.03.010</v>
          </cell>
          <cell r="B1177" t="str">
            <v>MURO COM EMBASAMENTO DE 50CM E ALTURA DA ALVENARIA DE ELEVACAO DE 1,6M, COM COLUNAS ESPACADAS DE 3 EM 3 METROS, INCLUSIVE CHAPISCO, MASSA UNICA E CAIACAO, E AINDA ESCAVACAO, REATERRO, REMOCAO DE MATERIAL ESCAVADO E CONCRETO MAGRO.</v>
          </cell>
          <cell r="C1177" t="str">
            <v>m</v>
          </cell>
          <cell r="D1177">
            <v>182.37</v>
          </cell>
          <cell r="E1177">
            <v>145.9</v>
          </cell>
        </row>
        <row r="1178">
          <cell r="A1178"/>
        </row>
        <row r="1179">
          <cell r="A1179" t="str">
            <v>07.03.020</v>
          </cell>
          <cell r="B1179" t="str">
            <v>MURO COM EMBASAMENTO DE 5O CM E ALTURA DA ALVENARIA DE ELEVACAO DE 1,8 M, COM COLUNAS ESPACADAS DE 3 EM 3 METROS, INCLUSIVE CHAPISCO, MASSA UNICA E CAIACAO,E AINDA ESCAVACAO, REATERRO, REMOCAO DO MATERIAL ESCAVADO E CONCRETO MAGRO.</v>
          </cell>
          <cell r="C1179" t="str">
            <v>m</v>
          </cell>
          <cell r="D1179">
            <v>199.38</v>
          </cell>
          <cell r="E1179">
            <v>159.51</v>
          </cell>
        </row>
        <row r="1180">
          <cell r="A1180"/>
        </row>
        <row r="1181">
          <cell r="A1181" t="str">
            <v>07.03.030</v>
          </cell>
          <cell r="B1181" t="str">
            <v>MURO COM EMBASAMENTO DE 30 CM E ALTURA DE 1,5 M, EM COBOGOS DE CONCRETO, COM COLUNAS EM ALVENARIA ESPACADAS DE 3 EM 3 M REVESTIDAS E CAIADAS, E AINDA ESCAVACAO, REATERRO, REMOCAO DO MATERIAL ESCAVADO E CONCRETO MAGRO.</v>
          </cell>
          <cell r="C1181" t="str">
            <v>m</v>
          </cell>
          <cell r="D1181">
            <v>154.77000000000001</v>
          </cell>
          <cell r="E1181">
            <v>123.82</v>
          </cell>
        </row>
        <row r="1182">
          <cell r="A1182"/>
        </row>
        <row r="1183">
          <cell r="A1183" t="str">
            <v>07.03.040</v>
          </cell>
          <cell r="B1183" t="str">
            <v>MURO COM MOURÃO E PLACA PRÉ-FABRICADA DE 1,55X0,50M DE CONCRETO ARMADO, ALTURA LIVRE 2,00M.</v>
          </cell>
          <cell r="C1183" t="str">
            <v>m</v>
          </cell>
          <cell r="D1183">
            <v>160.81</v>
          </cell>
          <cell r="E1183">
            <v>128.65</v>
          </cell>
        </row>
        <row r="1184">
          <cell r="A1184"/>
        </row>
        <row r="1185">
          <cell r="A1185" t="str">
            <v>07.04.010</v>
          </cell>
          <cell r="B1185" t="str">
            <v>FORNECIMENTO E ASSENTAMENTO DE DIVISORIA EM PERFIS DE ALUMINIO, TIPO AL1 (PAINEL/PAINEL), EUCATEX OU SIMILAR, SEM PORTA.</v>
          </cell>
          <cell r="C1185" t="str">
            <v>m2</v>
          </cell>
          <cell r="D1185">
            <v>84.01</v>
          </cell>
          <cell r="E1185">
            <v>67.209999999999994</v>
          </cell>
        </row>
        <row r="1186">
          <cell r="A1186"/>
        </row>
        <row r="1187">
          <cell r="A1187" t="str">
            <v>07.04.011</v>
          </cell>
          <cell r="B1187" t="str">
            <v>FORNECIMENTO E MONTAGEM DE PAINÉIS ARTICULADOS DIMOFLEX OU SIMILAR</v>
          </cell>
          <cell r="C1187" t="str">
            <v>m2</v>
          </cell>
          <cell r="D1187">
            <v>2960.55</v>
          </cell>
          <cell r="E1187">
            <v>2368.44</v>
          </cell>
        </row>
        <row r="1188">
          <cell r="A1188"/>
        </row>
        <row r="1189">
          <cell r="A1189" t="str">
            <v>07.04.015</v>
          </cell>
          <cell r="B1189" t="str">
            <v>ASSENTAMENTO (MONTAGEM) DE DIVISÓRIAS COM REAPROVEITAMENTO DE PERFIS E PAINÉIS, SEM PORTA.</v>
          </cell>
          <cell r="C1189" t="str">
            <v>m2</v>
          </cell>
          <cell r="D1189">
            <v>5.0599999999999996</v>
          </cell>
          <cell r="E1189">
            <v>4.05</v>
          </cell>
        </row>
        <row r="1190">
          <cell r="A1190"/>
        </row>
        <row r="1191">
          <cell r="A1191" t="str">
            <v>07.04.020</v>
          </cell>
          <cell r="B1191" t="str">
            <v>FORNECIMENTO E ASSENTAMENTO DE DIVISORIA EM PERFIS DE ALUMINIO, TIPO AL4 (PAINEL/VIDRO) , EUCATEX OU SIMILAR, SEM PORTA.</v>
          </cell>
          <cell r="C1191" t="str">
            <v>m2</v>
          </cell>
          <cell r="D1191">
            <v>96.71</v>
          </cell>
          <cell r="E1191">
            <v>77.37</v>
          </cell>
        </row>
        <row r="1192">
          <cell r="A1192"/>
        </row>
        <row r="1193">
          <cell r="A1193" t="str">
            <v>07.04.030</v>
          </cell>
          <cell r="B1193" t="str">
            <v>DIVISORIA EM PLACA PRE-MOLDADA DE CONCRETO COM ESPESSURA DE 7 CM E ACABAMENTO APARENTE.</v>
          </cell>
          <cell r="C1193" t="str">
            <v>m2</v>
          </cell>
          <cell r="D1193">
            <v>129.25</v>
          </cell>
          <cell r="E1193">
            <v>103.4</v>
          </cell>
        </row>
        <row r="1194">
          <cell r="A1194"/>
        </row>
        <row r="1195">
          <cell r="A1195" t="str">
            <v>07.04.040</v>
          </cell>
          <cell r="B1195" t="str">
            <v>FORNECIMENTO E ASSENTAMENTO DE PORTA DE 0,80X 2,10M, PARA DIVISORIA EUCATEX OU SIMILAR, COM VISOR, INCLUSIVE FERRAGENS.</v>
          </cell>
          <cell r="C1195" t="str">
            <v>UD</v>
          </cell>
          <cell r="D1195">
            <v>303.52</v>
          </cell>
          <cell r="E1195">
            <v>242.82</v>
          </cell>
        </row>
        <row r="1196">
          <cell r="A1196"/>
        </row>
        <row r="1197">
          <cell r="A1197" t="str">
            <v>07.04.050</v>
          </cell>
          <cell r="B1197" t="str">
            <v>FORNECIMENTO E ASSENTAMENTO DE PORTA DE 0.80X 2.10M, PARA DIVISORIA EUCATEX OU SIMILAR, SEM VISOR, INCLUSIVE FERRAGENS.</v>
          </cell>
          <cell r="C1197" t="str">
            <v>UD</v>
          </cell>
          <cell r="D1197">
            <v>225.98</v>
          </cell>
          <cell r="E1197">
            <v>180.79</v>
          </cell>
        </row>
        <row r="1198">
          <cell r="A1198"/>
        </row>
        <row r="1199">
          <cell r="A1199" t="str">
            <v>07.05.020</v>
          </cell>
          <cell r="B1199" t="str">
            <v>FORNECIMENTO E INSTALAÇÃO DE CERCA COM NOVE FIOS DE ARAME FARPADO E MOURÕES RETO, SEÇÃO T, H=2,20M, DE CONCRETO A CADA 2,00M. INCLUSIVE ESCAVAÇÃO, REATERRO E CONCRETO MAGRO.</v>
          </cell>
          <cell r="C1199" t="str">
            <v>m</v>
          </cell>
          <cell r="D1199">
            <v>31.85</v>
          </cell>
          <cell r="E1199">
            <v>25.48</v>
          </cell>
        </row>
        <row r="1200">
          <cell r="A1200"/>
        </row>
        <row r="1201">
          <cell r="A1201" t="str">
            <v>07.05.021</v>
          </cell>
          <cell r="B1201" t="str">
            <v>FORNECIMENTO E INSTALAÇÃO DE CERCA COM 9 FIOS DE ARAME GALVANIZADO LISO DE 14 BWG E MOURÕES RETO, SEÇÃO T, 2,20 METROS, DE CONCRETO A CADA 2,00M. INCLUSIVE ESCAVAÇÃO, REATERRO E CONCRETO MAGRO.</v>
          </cell>
          <cell r="C1201" t="str">
            <v>m</v>
          </cell>
          <cell r="D1201">
            <v>30.41</v>
          </cell>
          <cell r="E1201">
            <v>24.33</v>
          </cell>
        </row>
        <row r="1202">
          <cell r="A1202"/>
        </row>
        <row r="1203">
          <cell r="A1203" t="str">
            <v>07.05.030</v>
          </cell>
          <cell r="B1203" t="str">
            <v>ALAMBRADO COM TELA DE ARAME GALVANIZADO, ZINCADO PESADO, MALHA QUADRANGULAR 2X2", FIO 12BWG, SEM REVESTIMENTO EM PVC,  FIXADO EM MOURÕES DE CONCRETO  SEÇÃO "T " H=2,20M RETO E CHUMBADOS COM CONCRETO SIMPLES EM MURETA DE ALVENARIA EXISTENTE. ALTURA LIVRE D</v>
          </cell>
          <cell r="C1203" t="str">
            <v>m</v>
          </cell>
          <cell r="D1203">
            <v>81.12</v>
          </cell>
          <cell r="E1203">
            <v>64.900000000000006</v>
          </cell>
        </row>
        <row r="1204">
          <cell r="A1204"/>
        </row>
        <row r="1205">
          <cell r="A1205" t="str">
            <v>07.06.001</v>
          </cell>
          <cell r="B1205" t="str">
            <v>PAREDE EM BLOCOS DE GESSO COM 7,5CM DE ESPESSURA.</v>
          </cell>
          <cell r="C1205" t="str">
            <v>m2</v>
          </cell>
          <cell r="D1205">
            <v>34.36</v>
          </cell>
          <cell r="E1205">
            <v>27.49</v>
          </cell>
        </row>
        <row r="1206">
          <cell r="A1206"/>
        </row>
        <row r="1207">
          <cell r="A1207" t="str">
            <v>07.06.010</v>
          </cell>
          <cell r="B1207" t="str">
            <v>FORNECIMENTO E INSTALAÇÃO DE DIVISÓRIA DE GESSO ACARTONADO (DRYWALL), COM ESPESSURA DE 10MM.</v>
          </cell>
          <cell r="C1207" t="str">
            <v>m2</v>
          </cell>
          <cell r="D1207">
            <v>74.33</v>
          </cell>
          <cell r="E1207">
            <v>59.47</v>
          </cell>
        </row>
        <row r="1208">
          <cell r="A1208"/>
        </row>
        <row r="1209">
          <cell r="A1209" t="str">
            <v>07.07.010</v>
          </cell>
          <cell r="B1209" t="str">
            <v>DIVISÓRIA EM GRANITO CINZA CORUMBÁ POLIDO, ESPESSURA 3CM, INCLUSIVE MONTAGEM COM FERRAGENS.</v>
          </cell>
          <cell r="C1209" t="str">
            <v>m2</v>
          </cell>
          <cell r="D1209">
            <v>406.17</v>
          </cell>
          <cell r="E1209">
            <v>324.94</v>
          </cell>
        </row>
        <row r="1210">
          <cell r="A1210"/>
        </row>
        <row r="1211">
          <cell r="A1211" t="str">
            <v>08.00.000</v>
          </cell>
          <cell r="B1211" t="str">
            <v xml:space="preserve">   COBERTURAS E IMPERMEABILIZACOES</v>
          </cell>
        </row>
        <row r="1212">
          <cell r="A1212"/>
        </row>
        <row r="1213">
          <cell r="A1213" t="str">
            <v>08.01.010</v>
          </cell>
          <cell r="B1213" t="str">
            <v>ESTRUTURA DE COBERTA EM MADEIRA DE LEI, PARA TELHAS ONDULADAS DE CIMENTO AMIANTO, ALUMINIO OU PLASTICAS - VAO ATE 10 M. (OBS DA SECRETARIA:  CONFORME ITENS SE 0104, SE 0403 EO01.03 DAS ESPECIFICAÇÕES GERAIS).</v>
          </cell>
          <cell r="C1213" t="str">
            <v>m2</v>
          </cell>
          <cell r="D1213">
            <v>97.02</v>
          </cell>
          <cell r="E1213">
            <v>77.62</v>
          </cell>
        </row>
        <row r="1214">
          <cell r="A1214"/>
        </row>
        <row r="1215">
          <cell r="A1215" t="str">
            <v>08.01.020</v>
          </cell>
          <cell r="B1215" t="str">
            <v>ESTRUTURA DE COBERTA EM MADEIRA DE LEI, PARA TELHAS ONDULADAS DE CIMENTO AMIANTO, ALUMINIO OU PLASTICAS - VAO DE 10 A 15 M.(OBS DA SECRETARIA:  CONFORME ITENS SE 0104, SE 0403 EO01.03 DAS ESPECIFICAÇÕES GERAIS).</v>
          </cell>
          <cell r="C1215" t="str">
            <v>m2</v>
          </cell>
          <cell r="D1215">
            <v>115.61</v>
          </cell>
          <cell r="E1215">
            <v>92.49</v>
          </cell>
        </row>
        <row r="1216">
          <cell r="A1216"/>
        </row>
        <row r="1217">
          <cell r="A1217" t="str">
            <v>08.01.030</v>
          </cell>
          <cell r="B1217" t="str">
            <v>ESTRUTURA DE COBERTA EM MADEIRA DE LEI, PARA TELHAS ONDULADAS DE CIMENTO AMIANTO, ALUMINIO OU PLASTICAS - VAO DE 15 A 20 M.(OBS DA SECRETARIA:  CONFORME ITENS SE 0104, SE 0403 EO01.03 DAS ESPECIFICAÇÕES GERAIS).</v>
          </cell>
          <cell r="C1217" t="str">
            <v>m2</v>
          </cell>
          <cell r="D1217">
            <v>139.86000000000001</v>
          </cell>
          <cell r="E1217">
            <v>111.89</v>
          </cell>
        </row>
        <row r="1218">
          <cell r="A1218"/>
        </row>
        <row r="1219">
          <cell r="A1219" t="str">
            <v>08.01.035</v>
          </cell>
          <cell r="B1219" t="str">
            <v>ESTRUTURA DE COBERTA EM MADEIRA DE LEI PARA TELHAS CERAMICAS - VAO ATE 4 M.(OBS DA SECRETARIA:  CONFORME ITENS SE 0104, SE 0403 EO01.03 DAS ESPECIFICAÇÕES GERAIS).</v>
          </cell>
          <cell r="C1219" t="str">
            <v>m2</v>
          </cell>
          <cell r="D1219">
            <v>108.61</v>
          </cell>
          <cell r="E1219">
            <v>86.89</v>
          </cell>
        </row>
        <row r="1220">
          <cell r="A1220"/>
        </row>
        <row r="1221">
          <cell r="A1221" t="str">
            <v>08.01.040</v>
          </cell>
          <cell r="B1221" t="str">
            <v>ESTRUTURA DE COBERTA EM MADEIRA DE LEI, PARA TELHAS CERAMICAS - VAO DE 4 A 7 M. (OBS DA SECRETARIA:  CONFORME ITENS SE 0104, SE 0403 EO01.03 DAS ESPECIFICAÇÕES GERAIS).</v>
          </cell>
          <cell r="C1221" t="str">
            <v>m2</v>
          </cell>
          <cell r="D1221">
            <v>119.88</v>
          </cell>
          <cell r="E1221">
            <v>95.91</v>
          </cell>
        </row>
        <row r="1222">
          <cell r="A1222"/>
        </row>
        <row r="1223">
          <cell r="A1223" t="str">
            <v>08.01.050</v>
          </cell>
          <cell r="B1223" t="str">
            <v>ESTRUTURA DE COBERTA EM MADEIRA DE LEI PARA TELHAS CERAMICAS - VAO DE 7 A 10 M. (OBS DA SECRETARIA:  CONFORME ITENS SE 0104, SE 0403 EO01.03 DAS ESPECIFICAÇÕES GERAIS).</v>
          </cell>
          <cell r="C1223" t="str">
            <v>m2</v>
          </cell>
          <cell r="D1223">
            <v>128.91</v>
          </cell>
          <cell r="E1223">
            <v>103.13</v>
          </cell>
        </row>
        <row r="1224">
          <cell r="A1224"/>
        </row>
        <row r="1225">
          <cell r="A1225" t="str">
            <v>08.01.060</v>
          </cell>
          <cell r="B1225" t="str">
            <v>ESTRUTURA DE COBERTA EM MADEIRA DE LEI PARA TELHAS CERAMICAS - VAO DE 10 A 13 M.(OBS DA SECRETARIA:  CONFORME ITENS SE 0104, SE 0403 EO01.03 DAS ESPECIFICAÇÕES GERAIS).</v>
          </cell>
          <cell r="C1225" t="str">
            <v>m2</v>
          </cell>
          <cell r="D1225">
            <v>141.81</v>
          </cell>
          <cell r="E1225">
            <v>113.45</v>
          </cell>
        </row>
        <row r="1226">
          <cell r="A1226"/>
        </row>
        <row r="1227">
          <cell r="A1227" t="str">
            <v>08.01.070</v>
          </cell>
          <cell r="B1227" t="str">
            <v>ESTRUTURA DE COBERTA EM MADEIRA DE LEI PARA TELHAS AUTOPORTANTES DE CIMENTO AMIANTO, TIPO CANALETE 90 OU KALHETAO. (OBS DA SECRETARIA:  CONFORME ITENS SE 0104, SE 0403 EO01.03 DAS ESPECIFICAÇÕES GERAIS).</v>
          </cell>
          <cell r="C1227" t="str">
            <v>m2</v>
          </cell>
          <cell r="D1227">
            <v>7.85</v>
          </cell>
          <cell r="E1227">
            <v>6.28</v>
          </cell>
        </row>
        <row r="1228">
          <cell r="A1228"/>
        </row>
        <row r="1229">
          <cell r="A1229" t="str">
            <v>08.01.080</v>
          </cell>
          <cell r="B1229" t="str">
            <v>ESTRUTURA DE COBERTA EM MADEIRA DE LEI PARA TELHAS AUTOPORTANTES DE CIMENTO AMIANTO, TIPO CANALETE 49, OU KALHETA OU MAXIPLAC. (OBS DA SECRETARIA:  CONFORME ITENS SE 0104, SE 0403 EO01.03 DAS ESPECIFICAÇÕES GERAIS).</v>
          </cell>
          <cell r="C1229" t="str">
            <v>m2</v>
          </cell>
          <cell r="D1229">
            <v>12.67</v>
          </cell>
          <cell r="E1229">
            <v>10.14</v>
          </cell>
        </row>
        <row r="1230">
          <cell r="A1230"/>
        </row>
        <row r="1231">
          <cell r="A1231" t="str">
            <v>08.01.090</v>
          </cell>
          <cell r="B1231" t="str">
            <v>ESTRUTURA DE COBERTA EM MADEIRA DE LEI, PONTALETADA PARA TELHAS ONDULADAS DE CIMENTO AMIANTO, ALUMINIO OU PLASTICAS, SOBRE LAJE. (OBS DA SECRETARIA:  CONFORME ITENS SE 0104, SE 0403 EO01.03 DAS ESPECIFICAÇÕES GERAIS).</v>
          </cell>
          <cell r="C1231" t="str">
            <v>m2</v>
          </cell>
          <cell r="D1231">
            <v>62.82</v>
          </cell>
          <cell r="E1231">
            <v>50.26</v>
          </cell>
        </row>
        <row r="1232">
          <cell r="A1232"/>
        </row>
        <row r="1233">
          <cell r="A1233" t="str">
            <v>08.01.101</v>
          </cell>
          <cell r="B1233" t="str">
            <v>FORNECIMENTO E COLOCAÇÃO DE RIPA EM MADEIRA DE LEI,  DE 5X1CM  PARA COBERTA EM TELHA CERÂMICA. (OBS DA SECRETARIA:  CONFORME ITENS SE 0104, SE 0403 EO01.03 DAS ESPECIFICAÇÕES GERAIS).</v>
          </cell>
          <cell r="C1233" t="str">
            <v>m</v>
          </cell>
          <cell r="D1233">
            <v>2.56</v>
          </cell>
          <cell r="E1233">
            <v>2.0499999999999998</v>
          </cell>
        </row>
        <row r="1234">
          <cell r="A1234"/>
        </row>
        <row r="1235">
          <cell r="A1235" t="str">
            <v>08.01.107</v>
          </cell>
          <cell r="B1235" t="str">
            <v>FORNECIMENTO E COLOCAÇÃO DE LINHA EM MADEIRA DE LEI DE 3"x8" PARA ESTRUTURA DE COBERTA EM TELHA CERÂMICA, CONSIDERANDO ABERTURA DE ENCAIXES E FIXAÇÃO DA MESMA NA ESTRUTURA EXISTENTE. (OBS DA SECRETARIA:  CONFORME ITENS SE 0104, SE 0403 EO01.03 DAS ESPECIF</v>
          </cell>
          <cell r="C1235" t="str">
            <v>m</v>
          </cell>
          <cell r="D1235">
            <v>53.45</v>
          </cell>
          <cell r="E1235">
            <v>42.76</v>
          </cell>
        </row>
        <row r="1236">
          <cell r="A1236"/>
        </row>
        <row r="1237">
          <cell r="A1237" t="str">
            <v>08.01.108</v>
          </cell>
          <cell r="B1237" t="str">
            <v>FORNECIMENTO E COLOCAÇÃO DE CAIBROS EM MADEIRA DE LEI DE 1 1/2"X2" PARA COBERTA EM TELHA CERÂMICA. (OBS DA SECRETARIA:  CONFORME ITENS SE 0104, SE 0403 EO01.03 DAS ESPECIFICAÇÕES GERAIS).</v>
          </cell>
          <cell r="C1237" t="str">
            <v>m</v>
          </cell>
          <cell r="D1237">
            <v>8.18</v>
          </cell>
          <cell r="E1237">
            <v>6.55</v>
          </cell>
        </row>
        <row r="1238">
          <cell r="A1238"/>
        </row>
        <row r="1239">
          <cell r="A1239" t="str">
            <v>08.01.109</v>
          </cell>
          <cell r="B1239" t="str">
            <v>RETIRADA E RECOLOCAÇÃO DE RIPA DE 5X1CM EM COBERTA, COM REAPROVEITAMENTO DO MATERIAL</v>
          </cell>
          <cell r="C1239" t="str">
            <v>m</v>
          </cell>
          <cell r="D1239">
            <v>0.97</v>
          </cell>
          <cell r="E1239">
            <v>0.78</v>
          </cell>
        </row>
        <row r="1240">
          <cell r="A1240"/>
        </row>
        <row r="1241">
          <cell r="A1241" t="str">
            <v>08.01.110</v>
          </cell>
          <cell r="B1241" t="str">
            <v>FORNECIMENTO E COLOCAÇÃO DE LINHA 3"x10",EM MADEIRA DE LEI, PARA ESTRUTURA DE  COBERTA EM TELHA CERÂMICA, CONSIDERANDO ABERTURA DE ENCAIXES E FIXAÇÃO DA MESMA NA ESTRUTURA EXISTENTE. (OBS DA SECRETARIA:  CONFORME ITENS SE 0104, SE 0403 EO01.03 DAS ESPECIF</v>
          </cell>
          <cell r="C1241" t="str">
            <v>m</v>
          </cell>
          <cell r="D1241">
            <v>68.2</v>
          </cell>
          <cell r="E1241">
            <v>54.56</v>
          </cell>
        </row>
        <row r="1242">
          <cell r="A1242"/>
        </row>
        <row r="1243">
          <cell r="A1243" t="str">
            <v>08.01.114</v>
          </cell>
          <cell r="B1243" t="str">
            <v>EXECUÇÃO DE ESTRUTURA DE MADEIRA PARA COBERTA COM TELHAS CERÂMICAS, VÃOS DE 7,00 A 10,00M, COM REAPROVEITAMENTO DA MADEIRA.</v>
          </cell>
          <cell r="C1243" t="str">
            <v>m2</v>
          </cell>
          <cell r="D1243">
            <v>25.81</v>
          </cell>
          <cell r="E1243">
            <v>20.65</v>
          </cell>
        </row>
        <row r="1244">
          <cell r="A1244"/>
        </row>
        <row r="1245">
          <cell r="A1245" t="str">
            <v>08.01.115</v>
          </cell>
          <cell r="B1245" t="str">
            <v>ESTRUTURA DE COBERTA EM MADEIRA MISTA PARA TELHAS CERÂMICAS - VÃO DE 4 A 7M.</v>
          </cell>
          <cell r="C1245" t="str">
            <v>m2</v>
          </cell>
          <cell r="D1245">
            <v>77.010000000000005</v>
          </cell>
          <cell r="E1245">
            <v>61.61</v>
          </cell>
        </row>
        <row r="1246">
          <cell r="A1246"/>
        </row>
        <row r="1247">
          <cell r="A1247" t="str">
            <v>08.01.116</v>
          </cell>
          <cell r="B1247" t="str">
            <v>FORNECIMENTO E COLOCAÇÃO DE LINHA DE MADEIRA DE LEI 3"X4"PARA ESTRUTURA DE COBERTA EM TELHA CERÂMICA, CONSIDERANDO ABERTURA DE ENCAIXES E FIXAÇÃO DA MESMA NA ESTRUTURA EXISTENTE. (OBS DA SECRETARIA:  CONFORME ITENS SE 0104, SE 0403 EO01.03 DAS ESPECIFICAÇ</v>
          </cell>
          <cell r="C1247" t="str">
            <v>m</v>
          </cell>
          <cell r="D1247">
            <v>26.51</v>
          </cell>
          <cell r="E1247">
            <v>21.21</v>
          </cell>
        </row>
        <row r="1248">
          <cell r="A1248"/>
        </row>
        <row r="1249">
          <cell r="A1249" t="str">
            <v>08.01.117</v>
          </cell>
          <cell r="B1249" t="str">
            <v>FORNECIMENTO E COLOCAÇÃO DE LINHA EM MADEIRA DE LEI DE 2" X 3" PARA ESTRUTURA DE COBERTA EM TELHA CERÂMICA, COM ABERTURA DE ENCAIXES. (OBS DA SECRETARIA:  CONFORME ITENS SE 0104, SE 0403 EO01.03 DAS ESPECIFICAÇÕES GERAIS).</v>
          </cell>
          <cell r="C1249" t="str">
            <v>m</v>
          </cell>
          <cell r="D1249">
            <v>13.57</v>
          </cell>
          <cell r="E1249">
            <v>10.86</v>
          </cell>
        </row>
        <row r="1250">
          <cell r="A1250"/>
        </row>
        <row r="1251">
          <cell r="A1251" t="str">
            <v>08.01.118</v>
          </cell>
          <cell r="B1251" t="str">
            <v>FORNECIMENTO E COLOCAÇÃO DE LINHA EM MADEIRA DE LEI DE 3" X 5" PARA ESTRUTURA DE COBERTA EM TELHA CERÂMICA, COM ABERTURA DE ENCAIXES. (OBS DA SECRETARIA:  CONFORME ITENS SE 0104, SE 0403 EO01.03 DAS ESPECIFICAÇÕES GERAIS).</v>
          </cell>
          <cell r="C1251" t="str">
            <v>m</v>
          </cell>
          <cell r="D1251">
            <v>36.130000000000003</v>
          </cell>
          <cell r="E1251">
            <v>28.91</v>
          </cell>
        </row>
        <row r="1252">
          <cell r="A1252"/>
        </row>
        <row r="1253">
          <cell r="A1253" t="str">
            <v>08.01.119</v>
          </cell>
          <cell r="B1253" t="str">
            <v>FORNECIMENTO E COLOCAÇÃO DE LINHA EM MADEIRA DE LEI DE 3" X 6" PARA ESTRUTURA DE COBERTA EM TELHA CERÂMICA, COM ABERTURA DE ENCAIXES. (OBS DA SECRETARIA:  CONFORME ITENS SE 0104, SE 0403 EO01.03 DAS ESPECIFICAÇÕES GERAIS).</v>
          </cell>
          <cell r="C1253" t="str">
            <v>m</v>
          </cell>
          <cell r="D1253">
            <v>39.770000000000003</v>
          </cell>
          <cell r="E1253">
            <v>31.82</v>
          </cell>
        </row>
        <row r="1254">
          <cell r="A1254"/>
        </row>
        <row r="1255">
          <cell r="A1255" t="str">
            <v>08.01.120</v>
          </cell>
          <cell r="B1255" t="str">
            <v>COLOCAÇÃO DE RIPA DE 5X1CM, COM REAPROVEITAMENTO DO MATERIAL.</v>
          </cell>
          <cell r="C1255" t="str">
            <v>m</v>
          </cell>
          <cell r="D1255">
            <v>0.77</v>
          </cell>
          <cell r="E1255">
            <v>0.62</v>
          </cell>
        </row>
        <row r="1256">
          <cell r="A1256"/>
        </row>
        <row r="1257">
          <cell r="A1257" t="str">
            <v>08.01.121</v>
          </cell>
          <cell r="B1257" t="str">
            <v>COLOCAÇÃO DE CAIBROS DE 1.1/2" X 2", COM REAPROVEITAMENTO DO MATERIAL.</v>
          </cell>
          <cell r="C1257" t="str">
            <v>m</v>
          </cell>
          <cell r="D1257">
            <v>2.86</v>
          </cell>
          <cell r="E1257">
            <v>2.29</v>
          </cell>
        </row>
        <row r="1258">
          <cell r="A1258"/>
        </row>
        <row r="1259">
          <cell r="A1259" t="str">
            <v>08.01.122</v>
          </cell>
          <cell r="B1259" t="str">
            <v>FORNECIMENTO E COLOCAÇÃO DE RIPA EM MADEIRA MISTA,  DE 5X1CM  PARA COBERTA EM TELHA CERÂMICA.</v>
          </cell>
          <cell r="C1259" t="str">
            <v>m</v>
          </cell>
          <cell r="D1259">
            <v>1.95</v>
          </cell>
          <cell r="E1259">
            <v>1.56</v>
          </cell>
        </row>
        <row r="1260">
          <cell r="A1260"/>
        </row>
        <row r="1261">
          <cell r="A1261" t="str">
            <v>08.02.010</v>
          </cell>
          <cell r="B1261" t="str">
            <v>COBERTURA COM TELHAS DE CIMENTO AMIANTO DE 8 MM DE ESPESSURA TIPO KALHETAO OU CANALETE 90, SENDO A AREA MEDIDA NA PROJECAO HORIZONTAL.</v>
          </cell>
          <cell r="C1261" t="str">
            <v>m2</v>
          </cell>
          <cell r="D1261">
            <v>92.76</v>
          </cell>
          <cell r="E1261">
            <v>74.209999999999994</v>
          </cell>
        </row>
        <row r="1262">
          <cell r="A1262"/>
        </row>
        <row r="1263">
          <cell r="A1263" t="str">
            <v>08.02.020</v>
          </cell>
          <cell r="B1263" t="str">
            <v>COBERTURA COM TELHAS DE CIMENTO AMIANTO TIPO KALHETA OU CANALETA 49, SENDO A AREA MEDIDA NA PROJECAO HORIZONTAL.</v>
          </cell>
          <cell r="C1263" t="str">
            <v>m2</v>
          </cell>
          <cell r="D1263">
            <v>120.31</v>
          </cell>
          <cell r="E1263">
            <v>96.25</v>
          </cell>
        </row>
        <row r="1264">
          <cell r="A1264"/>
        </row>
        <row r="1265">
          <cell r="A1265" t="str">
            <v>08.02.030</v>
          </cell>
          <cell r="B1265" t="str">
            <v>COBERTURA COM TELHAS DE CIMENTO AMIANTO TIPO MAXIPLAC OU SIMILAR, SENDO A AREA MEDIDA NA PROJECAO HORIZONTAL.</v>
          </cell>
          <cell r="C1265" t="str">
            <v>m2</v>
          </cell>
          <cell r="D1265">
            <v>64.52</v>
          </cell>
          <cell r="E1265">
            <v>51.62</v>
          </cell>
        </row>
        <row r="1266">
          <cell r="A1266"/>
        </row>
        <row r="1267">
          <cell r="A1267" t="str">
            <v>08.02.040</v>
          </cell>
          <cell r="B1267" t="str">
            <v>COBERTURA COM TELHAS DE CIMENTO AMIANTO DE 6 MM DE ESPESSURA, SENDO A AREA MEDIDA NA PROJECAO HORIZONTAL.</v>
          </cell>
          <cell r="C1267" t="str">
            <v>m2</v>
          </cell>
          <cell r="D1267">
            <v>27.31</v>
          </cell>
          <cell r="E1267">
            <v>21.85</v>
          </cell>
        </row>
        <row r="1268">
          <cell r="A1268"/>
        </row>
        <row r="1269">
          <cell r="A1269" t="str">
            <v>08.02.041</v>
          </cell>
          <cell r="B1269" t="str">
            <v>COBERTURA COM TELHA ONDULADA DE FIBROCIMENTO SEM AMIANTO, ESPESSURA 6MM, FIXADAS COM PARAFUSO GALVANIZADO DE 8X110MM, ARRUELA GALVANIZADA DE 8MM, E ARRUELA ELÁSTICA DE VEDAÇÃO, INCLUSIVE MOVIMENTAÇÃO HORIZONTAL E VERTICAL DAS TELHAS</v>
          </cell>
          <cell r="C1269" t="str">
            <v>m2</v>
          </cell>
          <cell r="D1269">
            <v>31.98</v>
          </cell>
          <cell r="E1269">
            <v>25.59</v>
          </cell>
        </row>
        <row r="1270">
          <cell r="A1270"/>
        </row>
        <row r="1271">
          <cell r="A1271" t="str">
            <v>08.02.043</v>
          </cell>
          <cell r="B1271" t="str">
            <v>COLOCAÇÃO DE TELHA DE FIBROCIMENTO ONDULADA E=6MM COM APROVEITAMENTO DE 100% DAS TELHAS EXISTENTES, FIXADAS COM PARAFUSO GALVANIZADO DE 8X110MM, ARRUELA GALVANIZADA DE 8MM, E ARRUELA ELÁSTICA DE VEDAÇÃO. INCLUSIVE MOVIMENTAÇÃO HORIZONTAL E VERTICAL DAS TE</v>
          </cell>
          <cell r="C1271" t="str">
            <v>m2</v>
          </cell>
          <cell r="D1271">
            <v>5.25</v>
          </cell>
          <cell r="E1271">
            <v>4.2</v>
          </cell>
        </row>
        <row r="1272">
          <cell r="A1272"/>
        </row>
        <row r="1273">
          <cell r="A1273" t="str">
            <v>08.02.045</v>
          </cell>
          <cell r="B1273" t="str">
            <v>COBERTURA COM TELHA DE FIBROCIMENTO ONDULADA E=4MM,UMA ÁGUA, PERFIL ONDULADO, E=4MM, ALTURA 24MM, LARG. ÚTIL 450MM, LARGURA NOMINAL 500MM, FIXADAS COM PREGOS GALVANIZADOS TIPO TELHEIRO 18X27 E ARRUELA ELÁSTICA DE VEDAÇÃO.</v>
          </cell>
          <cell r="C1273" t="str">
            <v>m2</v>
          </cell>
          <cell r="D1273">
            <v>19.23</v>
          </cell>
          <cell r="E1273">
            <v>15.39</v>
          </cell>
        </row>
        <row r="1274">
          <cell r="A1274"/>
        </row>
        <row r="1275">
          <cell r="A1275" t="str">
            <v>08.02.048</v>
          </cell>
          <cell r="B1275" t="str">
            <v>COBERTURA COM TELHA DE FIBROCIMENTO ONDULADA E=8MM,UMA ÁGUA,   COMP.2,44M, LARG. 1,10M, P/ 03 APOIOS, FIXADAS COM PARAFUSOS COM ROSCA SOBERBA GALVANIZADO DIAM. 8MM E COMP. 110MM, INCLUSIVE CONJUNTO DE VEDAÇÃO.</v>
          </cell>
          <cell r="C1275" t="str">
            <v>m2</v>
          </cell>
          <cell r="D1275">
            <v>46.16</v>
          </cell>
          <cell r="E1275">
            <v>36.93</v>
          </cell>
        </row>
        <row r="1276">
          <cell r="A1276"/>
        </row>
        <row r="1277">
          <cell r="A1277" t="str">
            <v>08.02.049</v>
          </cell>
          <cell r="B1277" t="str">
            <v>FORNECIMENTO E COLOCAÇÃO DE CUMEEIRA NORMAL DE FIBROCIMENTO DE 1,10X0,60X0,006M, INCLUSIVE CONJUNTO DE FIXAÇÃO.</v>
          </cell>
          <cell r="C1277" t="str">
            <v>m</v>
          </cell>
          <cell r="D1277">
            <v>43.26</v>
          </cell>
          <cell r="E1277">
            <v>34.61</v>
          </cell>
        </row>
        <row r="1278">
          <cell r="A1278"/>
        </row>
        <row r="1279">
          <cell r="A1279" t="str">
            <v>08.02.050</v>
          </cell>
          <cell r="B1279" t="str">
            <v>COBERTURA COM TELHAS DE CHAPA ONDULADA DE ALUMINIO DE O,5 MM DE ESPESSURA.</v>
          </cell>
          <cell r="C1279" t="str">
            <v>m2</v>
          </cell>
          <cell r="D1279">
            <v>67.87</v>
          </cell>
          <cell r="E1279">
            <v>54.3</v>
          </cell>
        </row>
        <row r="1280">
          <cell r="A1280"/>
        </row>
        <row r="1281">
          <cell r="A1281" t="str">
            <v>08.02.053</v>
          </cell>
          <cell r="B1281" t="str">
            <v>(8023) COBERTURA COM TELHAS DE CHAPA ONDULADA DE ALUMINIO DE 0,5 MM DE ESPESSURA</v>
          </cell>
          <cell r="C1281" t="str">
            <v>m2</v>
          </cell>
          <cell r="D1281">
            <v>65.650000000000006</v>
          </cell>
          <cell r="E1281">
            <v>52.52</v>
          </cell>
        </row>
        <row r="1282">
          <cell r="A1282"/>
        </row>
        <row r="1283">
          <cell r="A1283" t="str">
            <v>08.02.055</v>
          </cell>
          <cell r="B1283" t="str">
            <v>COBERTURA COM TELHA DE ALUMÍNIO ENVERNIZADA OU PINTADA, PERFIL TRAPEZOIDAL, COM REAPROVEITAMENTO DAS TELHAS. INCLUSO GANCHOS DE ALUMÍNIO (CONJUNTO) COM PORCA E ARRUELA COMPRIMENTO 300MM E DIÂMETRO DE 1/4".</v>
          </cell>
          <cell r="C1283" t="str">
            <v>m2</v>
          </cell>
          <cell r="D1283">
            <v>9.48</v>
          </cell>
          <cell r="E1283">
            <v>7.59</v>
          </cell>
        </row>
        <row r="1284">
          <cell r="A1284"/>
        </row>
        <row r="1285">
          <cell r="A1285" t="str">
            <v>08.02.056</v>
          </cell>
          <cell r="B1285" t="str">
            <v>Cobertura em telha termoacústica - Top Steell cor Branca, aço 27 - Fornecimento e instalação.</v>
          </cell>
          <cell r="C1285" t="str">
            <v>m2</v>
          </cell>
          <cell r="D1285">
            <v>59.75</v>
          </cell>
          <cell r="E1285">
            <v>47.8</v>
          </cell>
        </row>
        <row r="1286">
          <cell r="A1286"/>
        </row>
        <row r="1287">
          <cell r="A1287" t="str">
            <v>08.02.057</v>
          </cell>
          <cell r="B1287" t="str">
            <v>Cobertura em telha termoacústica - Top Steell cor Branca, aço 36 - Fornecimento e instalação.</v>
          </cell>
          <cell r="C1287" t="str">
            <v>m2</v>
          </cell>
          <cell r="D1287">
            <v>71.13</v>
          </cell>
          <cell r="E1287">
            <v>56.91</v>
          </cell>
        </row>
        <row r="1288">
          <cell r="A1288"/>
        </row>
        <row r="1289">
          <cell r="A1289" t="str">
            <v>08.02.058</v>
          </cell>
          <cell r="B1289" t="str">
            <v>Cobertura em telha termoacústica - Top Steell cor Branca, aço 45 - Fornecimento e instalação.</v>
          </cell>
          <cell r="C1289" t="str">
            <v>m2</v>
          </cell>
          <cell r="D1289">
            <v>84.77</v>
          </cell>
          <cell r="E1289">
            <v>67.819999999999993</v>
          </cell>
        </row>
        <row r="1290">
          <cell r="A1290"/>
        </row>
        <row r="1291">
          <cell r="A1291" t="str">
            <v>08.02.066</v>
          </cell>
          <cell r="B1291" t="str">
            <v>LAVAGEM DE TELHA CERÂMICA COM ESCOVA DE MADEIRA E SOLUÇÃO DE AGUA E CLORO PARA RETIRADA DO MOFO, INCLUINDO O TRANSPORTE HORIZONTAL A UMA DISTÂNCIA DE ATÉ 50M PARA ARMAZENAMENTO DA MESMA.</v>
          </cell>
          <cell r="C1291" t="str">
            <v>m2</v>
          </cell>
          <cell r="D1291">
            <v>6.46</v>
          </cell>
          <cell r="E1291">
            <v>5.17</v>
          </cell>
        </row>
        <row r="1292">
          <cell r="A1292"/>
        </row>
        <row r="1293">
          <cell r="A1293" t="str">
            <v>08.02.067</v>
          </cell>
          <cell r="B1293" t="str">
            <v>LAVAGEM DE TELHAS DE FIBROCIMENTO, INCLUINDO CLORO E ESCOVA COM CERDAS DE NYLON PARA LIMPEZA DO MOFO E TRANSPORTE HORIZONTAL DE 50M DA MESMA.</v>
          </cell>
          <cell r="C1293" t="str">
            <v>m2</v>
          </cell>
          <cell r="D1293">
            <v>2.75</v>
          </cell>
          <cell r="E1293">
            <v>2.2000000000000002</v>
          </cell>
        </row>
        <row r="1294">
          <cell r="A1294"/>
        </row>
        <row r="1295">
          <cell r="A1295" t="str">
            <v>08.02.068</v>
          </cell>
          <cell r="B1295" t="str">
            <v>EMBOÇAMENTO DA ÚLTIMA FIADA DE TELHA CERÂMICA COM ARGAMASSA DE CIMENTO,CAL HIDRATADA E AREIA SEM PENEIRAR, NO TRAÇO 1:2:9 - BEIRA E BICA</v>
          </cell>
          <cell r="C1295" t="str">
            <v>m</v>
          </cell>
          <cell r="D1295">
            <v>5.5</v>
          </cell>
          <cell r="E1295">
            <v>4.4000000000000004</v>
          </cell>
        </row>
        <row r="1296">
          <cell r="A1296"/>
        </row>
        <row r="1297">
          <cell r="A1297" t="str">
            <v>08.02.069</v>
          </cell>
          <cell r="B1297" t="str">
            <v>COLOCAÇÃO DE TELHAS CERÂMICAS FRANCESA COM APROVEITAMENTO DAS TELHAS EXISTENTES, INCLUSIVE TRANSPORTE VERTICAL.</v>
          </cell>
          <cell r="C1297" t="str">
            <v>m2</v>
          </cell>
          <cell r="D1297">
            <v>11.5</v>
          </cell>
          <cell r="E1297">
            <v>9.1999999999999993</v>
          </cell>
        </row>
        <row r="1298">
          <cell r="A1298"/>
        </row>
        <row r="1299">
          <cell r="A1299" t="str">
            <v>08.02.072</v>
          </cell>
          <cell r="B1299" t="str">
            <v>COLOCAÇÃO DE TELHAS CERÂMICAS COLONIAIS COM APROVEITAMENTO DE 100% DAS TELHAS EXISTENTES, INCLUSIVE TRANSPORTE VERTICAL SEM EMBOÇAMENTO.</v>
          </cell>
          <cell r="C1299" t="str">
            <v>m2</v>
          </cell>
          <cell r="D1299">
            <v>11.5</v>
          </cell>
          <cell r="E1299">
            <v>9.1999999999999993</v>
          </cell>
        </row>
        <row r="1300">
          <cell r="A1300"/>
        </row>
        <row r="1301">
          <cell r="A1301" t="str">
            <v>08.02.080</v>
          </cell>
          <cell r="B1301" t="str">
            <v>EXECUÇÃO DE ALGEROZ EM CONCRETO ARMADO DE 0,30X 0,05 M, INCLUINDO CONCRETO  FORMA  ARMAÇÃO E ESCORAMENTO.</v>
          </cell>
          <cell r="C1301" t="str">
            <v>m</v>
          </cell>
          <cell r="D1301">
            <v>32.78</v>
          </cell>
          <cell r="E1301">
            <v>26.23</v>
          </cell>
        </row>
        <row r="1302">
          <cell r="A1302"/>
        </row>
        <row r="1303">
          <cell r="A1303" t="str">
            <v>08.02.090</v>
          </cell>
          <cell r="B1303" t="str">
            <v>EXECUÇÃO DE CUMEEIRA COM TELHAS CERÂMICAS TIPO COLONIAL CANAL, INCL. EMBOÇAMENTO COM ARGAMASSA DE CIMENTO, CAL HIDRATADA E AREIA SEM PENEIRAR, NO TRAÇO 1:2:9, E TRANSPORTE.</v>
          </cell>
          <cell r="C1303" t="str">
            <v>m</v>
          </cell>
          <cell r="D1303">
            <v>13.33</v>
          </cell>
          <cell r="E1303">
            <v>10.67</v>
          </cell>
        </row>
        <row r="1304">
          <cell r="A1304"/>
        </row>
        <row r="1305">
          <cell r="A1305" t="str">
            <v>08.02.091</v>
          </cell>
          <cell r="B1305" t="str">
            <v>CAPOTE/CUMEEIRA PARA COBERTA COM TELHAS CERÂMICAS TIPO FRANCESA, EMBOÇADAS COM ARGAMASSA DE CIMENTO, CAL HIDRATADA E AREIA SEM PENEIRAR, NO TRAÇO 1:2:9, INCLUSIVE TRANSPORTE VERTICAL.</v>
          </cell>
          <cell r="C1305" t="str">
            <v>m</v>
          </cell>
          <cell r="D1305">
            <v>27.75</v>
          </cell>
          <cell r="E1305">
            <v>22.2</v>
          </cell>
        </row>
        <row r="1306">
          <cell r="A1306"/>
        </row>
        <row r="1307">
          <cell r="A1307" t="str">
            <v>08.02.092</v>
          </cell>
          <cell r="B1307" t="str">
            <v>CUMEEIRA/CAPOTE PARA COBERTA COM TELHAS CERÂMICAS TIPO KITAMBAR.</v>
          </cell>
          <cell r="C1307" t="str">
            <v>m</v>
          </cell>
          <cell r="D1307">
            <v>23.51</v>
          </cell>
          <cell r="E1307">
            <v>18.809999999999999</v>
          </cell>
        </row>
        <row r="1308">
          <cell r="A1308"/>
        </row>
        <row r="1309">
          <cell r="A1309" t="str">
            <v>08.02.093</v>
          </cell>
          <cell r="B1309" t="str">
            <v>ÚLTIMA FIADA  NA LATERAL (VIRADA) DE TELHA CERÂMICA TIPO CANAL E EMBOÇAMENTO COM ARGAMASSA DE CIMENTO, CAL HIDRATADA E AREIA SEM PENEIRAR, NO TRAÇO 1:2:9.</v>
          </cell>
          <cell r="C1309" t="str">
            <v>m</v>
          </cell>
          <cell r="D1309">
            <v>10.02</v>
          </cell>
          <cell r="E1309">
            <v>8.02</v>
          </cell>
        </row>
        <row r="1310">
          <cell r="A1310"/>
        </row>
        <row r="1311">
          <cell r="A1311" t="str">
            <v>08.02.095</v>
          </cell>
          <cell r="B1311" t="str">
            <v>FORNECIMENTO E COLOCAÇÃO DE TELHAS CERÂMICAS COLONIAL - CANAL DE 1ª QUALIDADE, INCLUSIVE TRANSPORTE VERTICAL, SEM EMBOÇAMENTO.</v>
          </cell>
          <cell r="C1311" t="str">
            <v>m2</v>
          </cell>
          <cell r="D1311">
            <v>25.92</v>
          </cell>
          <cell r="E1311">
            <v>20.74</v>
          </cell>
        </row>
        <row r="1312">
          <cell r="A1312"/>
        </row>
        <row r="1313">
          <cell r="A1313" t="str">
            <v>08.02.096</v>
          </cell>
          <cell r="B1313" t="str">
            <v>FIXAÇÃO DE TELHAS CERÂMICAS TIPO CANAL COM A UTILIZAÇÃO DE GANCHOS CONFECCIONADOS DE ARAME 14 GALVANIZADO, A SER UTILIZADO NA ESCOLA ROTARY ALTO DO PASCOAL.</v>
          </cell>
          <cell r="C1313" t="str">
            <v>m2</v>
          </cell>
          <cell r="D1313">
            <v>9.31</v>
          </cell>
          <cell r="E1313">
            <v>7.45</v>
          </cell>
        </row>
        <row r="1314">
          <cell r="A1314"/>
        </row>
        <row r="1315">
          <cell r="A1315" t="str">
            <v>08.02.097</v>
          </cell>
          <cell r="B1315" t="str">
            <v>COBERTURA COM TELHA METÁLICA TIPO SANDUICHE ENVERNIZADA OU PINTADA.</v>
          </cell>
          <cell r="C1315" t="str">
            <v>m2</v>
          </cell>
          <cell r="D1315">
            <v>141.38</v>
          </cell>
          <cell r="E1315">
            <v>113.11</v>
          </cell>
        </row>
        <row r="1316">
          <cell r="A1316"/>
        </row>
        <row r="1317">
          <cell r="A1317" t="str">
            <v>08.02.098</v>
          </cell>
          <cell r="B1317" t="str">
            <v>FORNECIMENTO E COLOCAÇÃO DETELHA CERÂMICA COLONIAL - CINCERA OU SIMILAR, INCLINAÇÃO MÍNIMA DE 30%, INCLUSIVE TRANSPORTE VERTICAL SEM EMBOÇAMENTO</v>
          </cell>
          <cell r="C1317" t="str">
            <v>m2</v>
          </cell>
          <cell r="D1317">
            <v>34.22</v>
          </cell>
          <cell r="E1317">
            <v>27.38</v>
          </cell>
        </row>
        <row r="1318">
          <cell r="A1318"/>
        </row>
        <row r="1319">
          <cell r="A1319" t="str">
            <v>08.02.099</v>
          </cell>
          <cell r="B1319" t="str">
            <v>FORNECIMENTO E COLOCAÇÃO DE CUMEEIRA EM CHAPA GALVALUME PINTADA NA FACE SUPERIOR.</v>
          </cell>
          <cell r="C1319" t="str">
            <v>m</v>
          </cell>
          <cell r="D1319">
            <v>48.32</v>
          </cell>
          <cell r="E1319">
            <v>38.659999999999997</v>
          </cell>
        </row>
        <row r="1320">
          <cell r="A1320"/>
        </row>
        <row r="1321">
          <cell r="A1321" t="str">
            <v>08.03.010</v>
          </cell>
          <cell r="B1321" t="str">
            <v>CALHA DE CHAPA GALVANIZADA N. 26.</v>
          </cell>
          <cell r="C1321" t="str">
            <v>m</v>
          </cell>
          <cell r="D1321">
            <v>29.13</v>
          </cell>
          <cell r="E1321">
            <v>23.31</v>
          </cell>
        </row>
        <row r="1322">
          <cell r="A1322"/>
        </row>
        <row r="1323">
          <cell r="A1323" t="str">
            <v>08.03.011</v>
          </cell>
          <cell r="B1323" t="str">
            <v>FORNECIMENTO E EXECUÇÃO DE CALHA TIPO "MEIA CANA" EM CHAPA GALVANIZADA Nº 26, ESPESSURA DE 0,50MM, COM 20CM DE DIÂMETRO, INCLUSIVE SUPORTES PARA SUSTENTAÇÃO A CADA METRO.</v>
          </cell>
          <cell r="C1323" t="str">
            <v>m</v>
          </cell>
          <cell r="D1323">
            <v>72.569999999999993</v>
          </cell>
          <cell r="E1323">
            <v>58.06</v>
          </cell>
        </row>
        <row r="1324">
          <cell r="A1324"/>
        </row>
        <row r="1325">
          <cell r="A1325" t="str">
            <v>08.03.020</v>
          </cell>
          <cell r="B1325" t="str">
            <v>FORNECIMENTO E EXECUÇÃO DE CALHA DE ALUMÍNIO ESP. 0,5MM, COM LARGURA DE 0,80M E ALTURA DE 0,20M.</v>
          </cell>
          <cell r="C1325" t="str">
            <v>m</v>
          </cell>
          <cell r="D1325">
            <v>116</v>
          </cell>
          <cell r="E1325">
            <v>92.8</v>
          </cell>
        </row>
        <row r="1326">
          <cell r="A1326"/>
        </row>
        <row r="1327">
          <cell r="A1327" t="str">
            <v>08.03.021</v>
          </cell>
          <cell r="B1327" t="str">
            <v>FORNECIMENTO E INSTALAÇÃO DE COMPLEMENTO DE CALHA EM ALUMÍNIO COM 0,5MM DE  ESPESSURA E COM 1,00M DE LARGURA.</v>
          </cell>
          <cell r="C1327" t="str">
            <v>m</v>
          </cell>
          <cell r="D1327">
            <v>66.25</v>
          </cell>
          <cell r="E1327">
            <v>53</v>
          </cell>
        </row>
        <row r="1328">
          <cell r="A1328"/>
        </row>
        <row r="1329">
          <cell r="A1329" t="str">
            <v>08.03.022</v>
          </cell>
          <cell r="B1329" t="str">
            <v>FORNECIMENTO E INSTALAÇÃO DE CALHA DE ALUMÍNIO ESP. 0,8MM, COM LARGURA DE 0,30M E ALTURA DE 0,15M, FIXADA EM ESTRUTURA METÁLICA ATRAVÉS DE SUPORTE DE FERRO EM BARRA CHATA DE 3/4"X1/4" COM 1,40M DE COMPRIMENTO A CADA 1,00M.</v>
          </cell>
          <cell r="C1329" t="str">
            <v>m</v>
          </cell>
          <cell r="D1329">
            <v>102.21</v>
          </cell>
          <cell r="E1329">
            <v>81.77</v>
          </cell>
        </row>
        <row r="1330">
          <cell r="A1330"/>
        </row>
        <row r="1331">
          <cell r="A1331" t="str">
            <v>08.03.030</v>
          </cell>
          <cell r="B1331" t="str">
            <v>FORNECIMENTO E INSTALAÇÃO DE CALHA DE PVC  PARA ESCOAMENTO DE ÁGUAS PLUVIAIS DN 125 AQUAPLUV TIGRE OU SIMILAR. INCLUSIVE SUPORTES DE APOIO ZINCADO A CADA 1,00M, BOCAL DE SAÍDA, CABECEIRAS, EMENDAS, GRELHA FLEXÍVEL E VEDAÇÕES.</v>
          </cell>
          <cell r="C1331" t="str">
            <v>m</v>
          </cell>
          <cell r="D1331">
            <v>98.27</v>
          </cell>
          <cell r="E1331">
            <v>78.62</v>
          </cell>
        </row>
        <row r="1332">
          <cell r="A1332"/>
        </row>
        <row r="1333">
          <cell r="A1333" t="str">
            <v>08.03.031</v>
          </cell>
          <cell r="B1333" t="str">
            <v>FORNECIMENTO E INSTALAÇÃO DE CONDUTOR PARA ENCAIXE EM CALHA  DE PVC PARA ESCOAMENTO DE ÁGUAS PLUVIAIS DN 88 AQUAPLUV TIGRE OU SIMILAR. INCLUSIVE ABRAÇADEIRAS E ACOPLAMENTO A CADA 3M.</v>
          </cell>
          <cell r="C1333" t="str">
            <v>m</v>
          </cell>
          <cell r="D1333">
            <v>70.91</v>
          </cell>
          <cell r="E1333">
            <v>56.73</v>
          </cell>
        </row>
        <row r="1334">
          <cell r="A1334"/>
        </row>
        <row r="1335">
          <cell r="A1335" t="str">
            <v>08.03.050</v>
          </cell>
          <cell r="B1335" t="str">
            <v>FORNECIMENTO E COLOCAÇÃO DE TELHA DE FIBRA VEGETAL COM BETUME, ONDULINE ECOLÓGICA, 2,00X0,95X0,028M, NA COR AZUL/VERDE, INCLUSIVE CONJUNTO DE FIXAÇÃO.</v>
          </cell>
          <cell r="C1335" t="str">
            <v>m2</v>
          </cell>
          <cell r="D1335">
            <v>41.5</v>
          </cell>
          <cell r="E1335">
            <v>33.200000000000003</v>
          </cell>
        </row>
        <row r="1336">
          <cell r="A1336"/>
        </row>
        <row r="1337">
          <cell r="A1337" t="str">
            <v>08.03.051</v>
          </cell>
          <cell r="B1337" t="str">
            <v>FORNECIMENTO E COLOCAÇÃO DE TELHA DE FIBRA VEGETAL COM BETUME, ONDULINE ECOLÓGICA, 2,00X0,95X0,028M, NA COR VERMELHA, INCLUSIVE CONJUNTO DE FIXAÇÃO.</v>
          </cell>
          <cell r="C1337" t="str">
            <v>m2</v>
          </cell>
          <cell r="D1337">
            <v>39.82</v>
          </cell>
          <cell r="E1337">
            <v>31.86</v>
          </cell>
        </row>
        <row r="1338">
          <cell r="A1338"/>
        </row>
        <row r="1339">
          <cell r="A1339" t="str">
            <v>08.03.055</v>
          </cell>
          <cell r="B1339" t="str">
            <v>FORNECIMENTO E COLOCAÇÃO DE CUMEEIRA PARA TELHA DE FIBRA VEGETAL COM BETUME, ONDULINE ECOLÓGICA, 2,00X0,50M, NA COR VERMELHA, INCLUSIVE CONJUNTO DE FIXAÇÃO.</v>
          </cell>
          <cell r="C1339" t="str">
            <v>m</v>
          </cell>
          <cell r="D1339">
            <v>68.13</v>
          </cell>
          <cell r="E1339">
            <v>54.51</v>
          </cell>
        </row>
        <row r="1340">
          <cell r="A1340"/>
        </row>
        <row r="1341">
          <cell r="A1341" t="str">
            <v>08.03.060</v>
          </cell>
          <cell r="B1341" t="str">
            <v xml:space="preserve">FORNECIMENTO E INSTALAÇÃO DE TELHA TRANSLÚCIDA DE FIBRA DE VIDRO, UMA ÁGUA, PERFIL ONDULADO, ESP.=0.08MM - 2,13X1,10M, PARA FIXAÇÃO COM PARAFUSO GALVANIZADO COM ARRUELA DE PLÁSTICO OU BORRACHA.INCLINAÇÃO 27%.   </v>
          </cell>
          <cell r="C1341" t="str">
            <v>m2</v>
          </cell>
          <cell r="D1341">
            <v>63.18</v>
          </cell>
          <cell r="E1341">
            <v>50.55</v>
          </cell>
        </row>
        <row r="1342">
          <cell r="A1342"/>
        </row>
        <row r="1343">
          <cell r="A1343" t="str">
            <v>08.03.070</v>
          </cell>
          <cell r="B1343" t="str">
            <v>COBERTURA COM CHAPA DE POLICARBONATO.</v>
          </cell>
          <cell r="C1343" t="str">
            <v>m2</v>
          </cell>
          <cell r="D1343">
            <v>60.1</v>
          </cell>
          <cell r="E1343">
            <v>48.08</v>
          </cell>
        </row>
        <row r="1344">
          <cell r="A1344"/>
        </row>
        <row r="1345">
          <cell r="A1345" t="str">
            <v>08.04.010</v>
          </cell>
          <cell r="B1345" t="str">
            <v>IMPERMEABILIZACAO,EMPREGANDO ARGAMASSA DE CIMENTO E AREIA GROSSA NO TRACO 1:3 COM SIKA 1 -ESPESSURA DE 3 CM.</v>
          </cell>
          <cell r="C1345" t="str">
            <v>m2</v>
          </cell>
          <cell r="D1345">
            <v>29.62</v>
          </cell>
          <cell r="E1345">
            <v>23.7</v>
          </cell>
        </row>
        <row r="1346">
          <cell r="A1346"/>
        </row>
        <row r="1347">
          <cell r="A1347" t="str">
            <v>08.04.020</v>
          </cell>
          <cell r="B1347" t="str">
            <v>IMPERMEABILIZACAO COM HIDROASFALTO REFORCADO COM VEU DE POLIESTER, PARA LAJES E CALHAS DE CONCRETO ARMADO.</v>
          </cell>
          <cell r="C1347" t="str">
            <v>m2</v>
          </cell>
          <cell r="D1347">
            <v>23.46</v>
          </cell>
          <cell r="E1347">
            <v>18.77</v>
          </cell>
        </row>
        <row r="1348">
          <cell r="A1348"/>
        </row>
        <row r="1349">
          <cell r="A1349" t="str">
            <v>08.04.030</v>
          </cell>
          <cell r="B1349" t="str">
            <v>IMPERMEABILIZACAO A BASE DE MANTAS CONTINUAS DE ELASTOMEROS SINTETICOS, CALANDRADOS E PRE- VULCANIZADOS,APLICADOS SOBRE BERCO AMORTECEDOR, PARA LAJES, CALHAS, JARDINEIRAS E ABOBADAS DE CONCRETO ARMADO OU PRE-MOLDADO.</v>
          </cell>
          <cell r="C1349" t="str">
            <v>m2</v>
          </cell>
          <cell r="D1349">
            <v>64.650000000000006</v>
          </cell>
          <cell r="E1349">
            <v>51.72</v>
          </cell>
        </row>
        <row r="1350">
          <cell r="A1350"/>
        </row>
        <row r="1351">
          <cell r="A1351" t="str">
            <v>08.04.040</v>
          </cell>
          <cell r="B1351" t="str">
            <v>IMPERMEABILIZACAO EM LENCOL DE PVC E ASFALTO OXIDADO, PARA LAJES, CALHAS, JARDINEIRAS E ABOBADAS DE CONCRETO ARMADO OU PRE-MOLDADO.</v>
          </cell>
          <cell r="C1351" t="str">
            <v>m2</v>
          </cell>
          <cell r="D1351">
            <v>53.72</v>
          </cell>
          <cell r="E1351">
            <v>42.98</v>
          </cell>
        </row>
        <row r="1352">
          <cell r="A1352"/>
        </row>
        <row r="1353">
          <cell r="A1353" t="str">
            <v>08.04.050</v>
          </cell>
          <cell r="B1353" t="str">
            <v>IMPERMEABILIZACAO COM APLICACAO DIRETAMENTE NA ESTRUTURA DE CONCRETO,DE QUATRO DEMAOS DE CIMENTO ESPECIAL IMPERMEABILIZANTE,PREPARADO COM EMULSAO ADESIVA ADEQUADA,PARA RESERVATORIOS E SUPERFICIES ENTERRADAS NAO SUJEITAS A INFILTRACOES NO MOMENTO DA APLICA</v>
          </cell>
          <cell r="C1353" t="str">
            <v>m2</v>
          </cell>
          <cell r="D1353">
            <v>32.78</v>
          </cell>
          <cell r="E1353">
            <v>26.23</v>
          </cell>
        </row>
        <row r="1354">
          <cell r="A1354"/>
        </row>
        <row r="1355">
          <cell r="A1355" t="str">
            <v>08.04.060</v>
          </cell>
          <cell r="B1355" t="str">
            <v>IMPERMEABILIZACAO COM APLICACAO DIRETAMENTE NA ESTRUTURA DE UM COMPOSTO DE CIMENTOS IMPERMEABILIZANTES E SELADOR ESPECIAIS, P/ SUB- SOLOS, POCOS DE ELEVADORES, RESERVATORIOS PARA AGUA, ETC..., SUJEITOS A INFILTRACOES NO MOMENTO DA APLICACAO.</v>
          </cell>
          <cell r="C1355" t="str">
            <v>m2</v>
          </cell>
          <cell r="D1355">
            <v>53.01</v>
          </cell>
          <cell r="E1355">
            <v>42.41</v>
          </cell>
        </row>
        <row r="1356">
          <cell r="A1356"/>
        </row>
        <row r="1357">
          <cell r="A1357" t="str">
            <v>08.04.070</v>
          </cell>
          <cell r="B1357" t="str">
            <v>PROTEÇÃO MECÂNICA DE IMPERMEABILIZAÇÃO COM ARGAMASSA DE CIMENTO E AREIA TRAÇO 1:3, ESPESSURA DE 3 CM E ACABAMENTO ÁSPERO, INCLUINDO JUNTA DE RETRAÇÃO.</v>
          </cell>
          <cell r="C1357" t="str">
            <v>m2</v>
          </cell>
          <cell r="D1357">
            <v>23.6</v>
          </cell>
          <cell r="E1357">
            <v>18.88</v>
          </cell>
        </row>
        <row r="1358">
          <cell r="A1358"/>
        </row>
        <row r="1359">
          <cell r="A1359" t="str">
            <v>08.04.090</v>
          </cell>
          <cell r="B1359" t="str">
            <v>IMPERMEABILIZAÇÃO DE COBERTURA PLANA,UTILIZANDO MANTA ASFÁLTICA POLIMÉRICA DE ALUMÍNIO COM 3MM DE ESPESSURA SOBRE PRIMER DE TINTA BETUMINOSA E TINTA BETUMINOSA COM ALUMÍNIO PARA ACABAMENTO NO TRANSPASSE DA MANTA.</v>
          </cell>
          <cell r="C1359" t="str">
            <v>m2</v>
          </cell>
          <cell r="D1359">
            <v>33.049999999999997</v>
          </cell>
          <cell r="E1359">
            <v>26.44</v>
          </cell>
        </row>
        <row r="1360">
          <cell r="A1360"/>
        </row>
        <row r="1361">
          <cell r="A1361" t="str">
            <v>08.04.091</v>
          </cell>
          <cell r="B1361" t="str">
            <v>IMPERMEABILIZAÇÃO DE COBERTURA PLANA, UTILIZANDO MANTA ASFÁLTICA ESTRUTURADA COM NÃO TECIDO DE POLIÉSTER, COM 3MM DE ESPESSURA SOBRE PRIMER DE TINTA BETUMINOSA.</v>
          </cell>
          <cell r="C1361" t="str">
            <v>m2</v>
          </cell>
          <cell r="D1361">
            <v>29.98</v>
          </cell>
          <cell r="E1361">
            <v>23.99</v>
          </cell>
        </row>
        <row r="1362">
          <cell r="A1362"/>
        </row>
        <row r="1363">
          <cell r="A1363" t="str">
            <v>08.04.092</v>
          </cell>
          <cell r="B1363" t="str">
            <v>IMPERMEABILIZAÇÃO DE JARDINEIRAS, UTILIZANDO MANTA ASFÁLTICA POLIMÉRICA ANTI-RAIZ, ESTRUTURADA COM NÃO TECIDO DE POLIÉSTER AGULHADO COM 3MM DE ESPESSURA SOBRE PRIMER DE TINTA BETUMINOSA.</v>
          </cell>
          <cell r="C1363" t="str">
            <v>m2</v>
          </cell>
          <cell r="D1363">
            <v>31.75</v>
          </cell>
          <cell r="E1363">
            <v>25.4</v>
          </cell>
        </row>
        <row r="1364">
          <cell r="A1364"/>
        </row>
        <row r="1365">
          <cell r="A1365" t="str">
            <v>08.04.100</v>
          </cell>
          <cell r="B1365" t="str">
            <v>IMPERMEABILIZAÇÃO COM 6 DEMÃOS DE EMULSÃO ACRÍLICA VEDAPREN BRANCO OU SIMILAR, SEM REGULARIZAÇÃO DA SUPERFÍCIE E SEM PROTEÇÃO MECÂNICA</v>
          </cell>
          <cell r="C1365" t="str">
            <v>m2</v>
          </cell>
          <cell r="D1365">
            <v>47.67</v>
          </cell>
          <cell r="E1365">
            <v>38.14</v>
          </cell>
        </row>
        <row r="1366">
          <cell r="A1366"/>
        </row>
        <row r="1367">
          <cell r="A1367" t="str">
            <v>08.04.101</v>
          </cell>
          <cell r="B1367" t="str">
            <v xml:space="preserve">IMPERMEABILIZAÇÃO COM 6 DEMÃOS DE EMULSÃO ASFÁLTICA VEDAPREN PRETO OU SIMILAR, SEM REGULARIZAÇÃO DA SUPERFÍCIE E SEM PROTEÇÃO MECÂNICA   </v>
          </cell>
          <cell r="C1367" t="str">
            <v>m2</v>
          </cell>
          <cell r="D1367">
            <v>29.13</v>
          </cell>
          <cell r="E1367">
            <v>23.31</v>
          </cell>
        </row>
        <row r="1368">
          <cell r="A1368"/>
        </row>
        <row r="1369">
          <cell r="A1369" t="str">
            <v>08.04.110</v>
          </cell>
          <cell r="B1369" t="str">
            <v>IMPERMEABILIZAÇÃO COM APLICAÇÃO DE 3 DEMÃOS DO REVESTIMENTO, SEMI-FLEXÍVEL, BICOMPONENTE, SIKATOP 107 CINZA OU SIMILAR.</v>
          </cell>
          <cell r="C1369" t="str">
            <v>m2</v>
          </cell>
          <cell r="D1369">
            <v>14.57</v>
          </cell>
          <cell r="E1369">
            <v>11.66</v>
          </cell>
        </row>
        <row r="1370">
          <cell r="A1370"/>
        </row>
        <row r="1371">
          <cell r="A1371" t="str">
            <v>08.04.115</v>
          </cell>
          <cell r="B1371"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371" t="str">
            <v>m2</v>
          </cell>
          <cell r="D1371">
            <v>49.22</v>
          </cell>
          <cell r="E1371">
            <v>39.380000000000003</v>
          </cell>
        </row>
        <row r="1372">
          <cell r="A1372"/>
        </row>
        <row r="1373">
          <cell r="A1373" t="str">
            <v>08.04.116</v>
          </cell>
          <cell r="B1373" t="str">
            <v>IMPERMEABILIZAÇÃO COM APLICAÇÃO DE 4 DEMÃOS DE MEMBRANA À BASE DE POLÍMEROS ACRÍLICOS PARA REVESTIMENTO IMPERMEÁVEL, FLEXÍVEL, DENVERCRIL OU SIMILAR.</v>
          </cell>
          <cell r="C1373" t="str">
            <v>m2</v>
          </cell>
          <cell r="D1373">
            <v>25.35</v>
          </cell>
          <cell r="E1373">
            <v>20.28</v>
          </cell>
        </row>
        <row r="1374">
          <cell r="A1374"/>
        </row>
        <row r="1375">
          <cell r="A1375" t="str">
            <v>08.05.010</v>
          </cell>
          <cell r="B1375"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375" t="str">
            <v>m2</v>
          </cell>
          <cell r="D1375">
            <v>10.83</v>
          </cell>
          <cell r="E1375">
            <v>8.67</v>
          </cell>
        </row>
        <row r="1376">
          <cell r="A1376"/>
        </row>
        <row r="1377">
          <cell r="A1377" t="str">
            <v>09.00.000</v>
          </cell>
          <cell r="B1377" t="str">
            <v xml:space="preserve">   ESQUADRIAS</v>
          </cell>
        </row>
        <row r="1378">
          <cell r="A1378"/>
        </row>
        <row r="1379">
          <cell r="A1379" t="str">
            <v>09.01.010</v>
          </cell>
          <cell r="B1379" t="str">
            <v>ESQUADRIA DE MADEIRA COM GRADE EM MADEIRA DE LEI E FOLHA EM COMPENSADO DE JEQUITIBA PARA PORTAS INTERNAS , INCLUSIVE ASSENTAMENTO E FERRAGENS.</v>
          </cell>
          <cell r="C1379" t="str">
            <v>m2</v>
          </cell>
          <cell r="D1379">
            <v>320.68</v>
          </cell>
          <cell r="E1379">
            <v>256.55</v>
          </cell>
        </row>
        <row r="1380">
          <cell r="A1380"/>
        </row>
        <row r="1381">
          <cell r="A1381" t="str">
            <v>09.01.020</v>
          </cell>
          <cell r="B1381" t="str">
            <v>ESQUADRIA DE MADEIRA COM GRADE E FOLHA EM MADEIRA DE LEI PARA PORTAS EXTERNAS INCLUSIVE ASSENTAMENTO E FERRAGENS.</v>
          </cell>
          <cell r="C1381" t="str">
            <v>m2</v>
          </cell>
          <cell r="D1381">
            <v>435.01</v>
          </cell>
          <cell r="E1381">
            <v>348.01</v>
          </cell>
        </row>
        <row r="1382">
          <cell r="A1382"/>
        </row>
        <row r="1383">
          <cell r="A1383" t="str">
            <v>09.01.030</v>
          </cell>
          <cell r="B1383" t="str">
            <v>ESQUADRIA DE MADEIRA COM GRADE EM MADEIRA DE LEI E FOLHA EM COMPENSADO REVESTIDAS DE FORMICA NAS DUAS FACES,INCLUSIVE ASSENTAMENTO E FERRAGENS.</v>
          </cell>
          <cell r="C1383" t="str">
            <v>m2</v>
          </cell>
          <cell r="D1383">
            <v>496.91</v>
          </cell>
          <cell r="E1383">
            <v>397.53</v>
          </cell>
        </row>
        <row r="1384">
          <cell r="A1384"/>
        </row>
        <row r="1385">
          <cell r="A1385" t="str">
            <v>09.01.040</v>
          </cell>
          <cell r="B1385" t="str">
            <v>ESQUADRIA DE MADEIRA PARA JANELAS DE ABRIR OU CORRER, COM VENEZIANA, INCLUSIVE ASSENTAMENTO E FERRAGENS.</v>
          </cell>
          <cell r="C1385" t="str">
            <v>m2</v>
          </cell>
          <cell r="D1385">
            <v>454.4</v>
          </cell>
          <cell r="E1385">
            <v>363.52</v>
          </cell>
        </row>
        <row r="1386">
          <cell r="A1386"/>
        </row>
        <row r="1387">
          <cell r="A1387" t="str">
            <v>09.01.050</v>
          </cell>
          <cell r="B1387" t="str">
            <v>ESQUADRIA DE MADEIRA PARA JANELAS DE ABRIR OU CORRER, SEM VENEZIANA, INCLUSIVE ASSENTAMENTO E FERRAGENS.</v>
          </cell>
          <cell r="C1387" t="str">
            <v>m2</v>
          </cell>
          <cell r="D1387">
            <v>440.3</v>
          </cell>
          <cell r="E1387">
            <v>352.24</v>
          </cell>
        </row>
        <row r="1388">
          <cell r="A1388"/>
        </row>
        <row r="1389">
          <cell r="A1389" t="str">
            <v>09.01.060</v>
          </cell>
          <cell r="B1389" t="str">
            <v>ESQUADRIA DE MADEIRA PARA JANELAS,TIPO PIVOTANTE, SEM VENEZIANA, INCLUSIVE ASSENTAMENTO E FERRAGENS.</v>
          </cell>
          <cell r="C1389" t="str">
            <v>m2</v>
          </cell>
          <cell r="D1389">
            <v>451.12</v>
          </cell>
          <cell r="E1389">
            <v>360.9</v>
          </cell>
        </row>
        <row r="1390">
          <cell r="A1390"/>
        </row>
        <row r="1391">
          <cell r="A1391" t="str">
            <v>09.01.064</v>
          </cell>
          <cell r="B1391" t="str">
            <v xml:space="preserve">FORNECIMENTO E COLOCAÇÃO DE GRADE  DE CANTO PARA PORTA, EM MADEIRA DE LEI, VÃO DE 0,80 X 2,10M., ESP= 3,00 CM, LARGURA 10 CM, COM ALISAR EM APENAS UM LADO. </v>
          </cell>
          <cell r="C1391" t="str">
            <v>Un</v>
          </cell>
          <cell r="D1391">
            <v>120.9</v>
          </cell>
          <cell r="E1391">
            <v>96.72</v>
          </cell>
        </row>
        <row r="1392">
          <cell r="A1392"/>
        </row>
        <row r="1393">
          <cell r="A1393" t="str">
            <v>09.01.066</v>
          </cell>
          <cell r="B1393" t="str">
            <v>FORNECIMENTO E ASSENTAMENTO DE ALIZAR EM MADEIRA DE LEI LARG:5CM, FIXADO COM PREGOS SEM CABEÇA 1"X15.</v>
          </cell>
          <cell r="C1393" t="str">
            <v>m</v>
          </cell>
          <cell r="D1393">
            <v>4.47</v>
          </cell>
          <cell r="E1393">
            <v>3.58</v>
          </cell>
        </row>
        <row r="1394">
          <cell r="A1394"/>
        </row>
        <row r="1395">
          <cell r="A1395" t="str">
            <v>09.01.067</v>
          </cell>
          <cell r="B1395" t="str">
            <v>FORNECIMENTO E COLOCAÇÃO DE GRADE DE PORTA COMPLETA EM MADEIRA DE LEI PARA VÃO DE 1,60 X 2,10M, COM ESP.:3,00CM E LARGURA:14CM</v>
          </cell>
          <cell r="C1395" t="str">
            <v>Un</v>
          </cell>
          <cell r="D1395">
            <v>246.41</v>
          </cell>
          <cell r="E1395">
            <v>197.13</v>
          </cell>
        </row>
        <row r="1396">
          <cell r="A1396"/>
        </row>
        <row r="1397">
          <cell r="A1397" t="str">
            <v>09.01.068</v>
          </cell>
          <cell r="B1397" t="str">
            <v>FORNECIMENTO E COLOCAÇÃO DE GRADE DE PORTA COMPLETA EM MADEIRA DE LEI PARA VÃO DE 1,80 X 2,10M, COM ESP.:3,00CM E LARGURA:14CM</v>
          </cell>
          <cell r="C1397" t="str">
            <v>Un</v>
          </cell>
          <cell r="D1397">
            <v>246.41</v>
          </cell>
          <cell r="E1397">
            <v>197.13</v>
          </cell>
        </row>
        <row r="1398">
          <cell r="A1398"/>
        </row>
        <row r="1399">
          <cell r="A1399" t="str">
            <v>09.01.069</v>
          </cell>
          <cell r="B1399" t="str">
            <v>FORNECIMENTO E COLOCAÇÃO DE GRADE DE PORTA   COMPLETA EM MADEIRA DE LEI PARA VÃO DE 0,60X2,10 M, ATÉ 0,90X2,10M , ESP= 3,00 CM , LARGURA 14 CM.</v>
          </cell>
          <cell r="C1399" t="str">
            <v>Un</v>
          </cell>
          <cell r="D1399">
            <v>161.03</v>
          </cell>
          <cell r="E1399">
            <v>128.83000000000001</v>
          </cell>
        </row>
        <row r="1400">
          <cell r="A1400"/>
        </row>
        <row r="1401">
          <cell r="A1401" t="str">
            <v>09.01.075</v>
          </cell>
          <cell r="B1401" t="str">
            <v>FORNECIMENTO E COLOCAÇÃO DE GRADE DE PORTA  COMPLETA DE CANTO, EM MADEIRA DE LEI COM  LARG =7,00CM , ESP = 3,00 CM, DIMENSÃO DE 0,60 X 1,60M.</v>
          </cell>
          <cell r="C1401" t="str">
            <v>Un</v>
          </cell>
          <cell r="D1401">
            <v>109.21</v>
          </cell>
          <cell r="E1401">
            <v>87.37</v>
          </cell>
        </row>
        <row r="1402">
          <cell r="A1402"/>
        </row>
        <row r="1403">
          <cell r="A1403" t="str">
            <v>09.01.080</v>
          </cell>
          <cell r="B1403" t="str">
            <v>FORNEC.E COLOC. DE PORTA LISA (0,60X2,10M, ESP. 3CM), EM COMPENSADO DE 1ª QUALIDADE, TIPO EIDAI "MIOLO CHEIO" OU SIMILAR, INCLUINDO: 03 (TRÊS) DOBRADIÇAS DE LATÃO CROMADO DE 3" X 2.1/2" C/ ANEL E PARAFUSOS, E FECHADURA EXT., CROMADA, EMBUTIR, TIPO CILINDR</v>
          </cell>
          <cell r="C1403" t="str">
            <v>Un</v>
          </cell>
          <cell r="D1403">
            <v>269.36</v>
          </cell>
          <cell r="E1403">
            <v>215.49</v>
          </cell>
        </row>
        <row r="1404">
          <cell r="A1404"/>
        </row>
        <row r="1405">
          <cell r="A1405" t="str">
            <v>09.01.081</v>
          </cell>
          <cell r="B1405" t="str">
            <v>FORNEC.E COLOC. DE PORTA LISA (0,70X2,10M, ESP. 3CM), EM COMPENSADO DE 1ª QUALIDADE, TIPO EIDAI "MIOLO CHEIO" OU SIMILAR, INCLUINDO: 03 (TRÊS) DOBRADIÇAS DE LATÃO CROMADO DE 3" X 2.1/2" C/ ANEL E PARAFUSOS, E FECHADURA EXT., CROMADA, EMBUTIR, TIPO CILINDR</v>
          </cell>
          <cell r="C1405" t="str">
            <v>Un</v>
          </cell>
          <cell r="D1405">
            <v>282.31</v>
          </cell>
          <cell r="E1405">
            <v>225.85</v>
          </cell>
        </row>
        <row r="1406">
          <cell r="A1406"/>
        </row>
        <row r="1407">
          <cell r="A1407" t="str">
            <v>09.01.082</v>
          </cell>
          <cell r="B1407" t="str">
            <v>FORNEC.E COLOC. DE PORTA LISA (0,80X2,10M, ESP. 3CM), EM COMPENSADO DE 1ª QUALIDADE, TIPO EIDAI "MIOLO CHEIO" OU SIMILAR, INCLUINDO: 03 (TRÊS) DOBRADIÇAS DE LATÃO CROMADO DE 3" X 2.1/2" C/ ANEL E PARAFUSOS, E FECHADURA EXT., CROMADA, EMBUTIR, TIPO CILINDR</v>
          </cell>
          <cell r="C1407" t="str">
            <v>Un</v>
          </cell>
          <cell r="D1407">
            <v>297.92</v>
          </cell>
          <cell r="E1407">
            <v>238.34</v>
          </cell>
        </row>
        <row r="1408">
          <cell r="A1408"/>
        </row>
        <row r="1409">
          <cell r="A1409" t="str">
            <v>09.01.083</v>
          </cell>
          <cell r="B1409" t="str">
            <v>FORNEC.E COLOC. DE PORTA LISA (0,90X2,10M, ESP. 3CM), EM COMPENSADO DE 1ª QUALIDADE, TIPO EIDAI "MIOLO CHEIO" OU SIMILAR, INCLUINDO: 03 (TRÊS) DOBRADIÇAS DE LATÃO CROMADO DE 3" X 2.1/2" C/ ANEL E PARAFUSOS, E FECHADURA EXT., CROMADA, EMBUTIR, TIPO CILINDR</v>
          </cell>
          <cell r="C1409" t="str">
            <v>Un</v>
          </cell>
          <cell r="D1409">
            <v>315.06</v>
          </cell>
          <cell r="E1409">
            <v>252.05</v>
          </cell>
        </row>
        <row r="1410">
          <cell r="A1410"/>
        </row>
        <row r="1411">
          <cell r="A1411" t="str">
            <v>09.01.084</v>
          </cell>
          <cell r="B1411" t="str">
            <v>FORNEC.E COLOC. DE PORTA LISA (1,00X2,10M, ESP. 3CM), EM COMPENSADO DE 1ª QUALIDADE, TIPO EIDAI "MIOLO CHEIO" OU SIMILAR, INCLUINDO: 03 (TRÊS) DOBRADIÇAS DE LATÃO CROMADO DE 3" X 2.1/2" C/ ANEL E PARAFUSOS, E FECHADURA EXT., CROMADA, EMBUTIR, TIPO CILINDR</v>
          </cell>
          <cell r="C1411" t="str">
            <v>Un</v>
          </cell>
          <cell r="D1411">
            <v>316.63</v>
          </cell>
          <cell r="E1411">
            <v>253.31</v>
          </cell>
        </row>
        <row r="1412">
          <cell r="A1412"/>
        </row>
        <row r="1413">
          <cell r="A1413" t="str">
            <v>09.01.085</v>
          </cell>
          <cell r="B1413" t="str">
            <v>FORNECIMENTO E INSTALAÇÃO DE KIT PORTA PRONTA LISA EM COMPENSADO DE " MIOLO CHEIO", COM ACABAMENTO EM VERNIZ, FOLHEADA COM CURUPIXÁ OU SIMILAR, ESPESSURA DE 35MM, FITADA E COM GRADE DE CAIXA COM ALISARES DE ENCAIXE EM AMBOS OS LADOS, EM MADEIRA TIPO LYPTU</v>
          </cell>
          <cell r="C1413" t="str">
            <v>Un</v>
          </cell>
          <cell r="D1413">
            <v>592.16</v>
          </cell>
          <cell r="E1413">
            <v>473.73</v>
          </cell>
        </row>
        <row r="1414">
          <cell r="A1414"/>
        </row>
        <row r="1415">
          <cell r="A1415" t="str">
            <v>09.01.086</v>
          </cell>
          <cell r="B1415" t="str">
            <v>FORNECIMENTO E INSTALAÇÃO DE KIT PORTA PRONTA LISA EM COMPENSADO DE " MIOLO CHEIO", COM ACABAMENTO PRÉ-PINTADA COM FUNDO BRANCO NIVELADOR PARA MADEIRA - 02 DEMÃOS, ESPESSURA DE 35MM, FITADA E COM GRADE DE CAIXA COM ALISARES DE ENCAIXE EM AMBOS OS LADOS, E</v>
          </cell>
          <cell r="C1415" t="str">
            <v>Un</v>
          </cell>
          <cell r="D1415">
            <v>535.65</v>
          </cell>
          <cell r="E1415">
            <v>428.52</v>
          </cell>
        </row>
        <row r="1416">
          <cell r="A1416"/>
        </row>
        <row r="1417">
          <cell r="A1417" t="str">
            <v>09.01.088</v>
          </cell>
          <cell r="B1417" t="str">
            <v>FORN.E COLOC.PORTA LISA C/02 FOLHAS COMPENSADO, 1ª QUAL., TIPO EIDAI "MIOLO CHEIO" OU SIM., INCL.06 (SEIS) DOBRADIÇAS DE LATÃO CROMADO DE 3"X2.1/2" C/ANEL E PARAF., FECHADURA SILVANA REF.F 1001/05 EC-CR COM ESPELHO OVAL E MAÇ. ALAVANCA OU SIM.E FERROLHO D</v>
          </cell>
          <cell r="C1417" t="str">
            <v>Un</v>
          </cell>
          <cell r="D1417">
            <v>544.82000000000005</v>
          </cell>
          <cell r="E1417">
            <v>435.86</v>
          </cell>
        </row>
        <row r="1418">
          <cell r="A1418"/>
        </row>
        <row r="1419">
          <cell r="A1419" t="str">
            <v>09.01.089</v>
          </cell>
          <cell r="B1419" t="str">
            <v>FORN.E COLOC.PORTA LISA C/02 FOLHAS COMPENSADO, 1ª QUAL., TIPO EIDAI "MIOLO CHEIO" OU SIM., INCL.06 (SEIS) DOBRADIÇAS DE LATÃO CROMADO DE 3"X2.1/2" C/ANEL E PARAF., FECHADURA BRASIL MOD.LYRIO 46 1913 C/CILINDRO OU SIM.E FERROLHO DE 4" FIO REDONDO, SOBREPO</v>
          </cell>
          <cell r="C1419" t="str">
            <v>Un</v>
          </cell>
          <cell r="D1419">
            <v>579.08000000000004</v>
          </cell>
          <cell r="E1419">
            <v>463.27</v>
          </cell>
        </row>
        <row r="1420">
          <cell r="A1420"/>
        </row>
        <row r="1421">
          <cell r="A1421" t="str">
            <v>09.01.092</v>
          </cell>
          <cell r="B1421" t="str">
            <v>FORNECIMENTO E COLOCAÇÃO DE PORTA DE FICHA EM MASSARANDUBA, INCLUINDO 03 (TRÊS) DOBRADIÇAS DE LATÃO CROMADO DE 3"X2.1/2" COM ANEL E PARAFUSOS E FECHADURA EXT.CROMADA, EMBUTIR TIPO CILINDRO, MARCA SILVANA REF. F1001/05 - EC - CR, COM ESPELHO OVAL E MAÇANET</v>
          </cell>
          <cell r="C1421" t="str">
            <v>Un</v>
          </cell>
          <cell r="D1421">
            <v>643.45000000000005</v>
          </cell>
          <cell r="E1421">
            <v>514.76</v>
          </cell>
        </row>
        <row r="1422">
          <cell r="A1422"/>
        </row>
        <row r="1423">
          <cell r="A1423" t="str">
            <v>09.01.093</v>
          </cell>
          <cell r="B1423" t="str">
            <v>FORNECIMENTO E COLOCAÇÃO DE PORTA DE FICHA EM MASSARANDUBA, INCLUINDO 03 (TRÊS) DOBRADIÇAS DE LATÃO CROMADO DE 3"X2.1/2" COM ANEL E PARAFUSOS E FECHADURA EXT.CROMADA, EMBUTIR TIPO CILINDRO, MARCA SILVANA REF. F1001/05 - EC - CR, COM ESPELHO OVAL E MAÇANET</v>
          </cell>
          <cell r="C1423" t="str">
            <v>Un</v>
          </cell>
          <cell r="D1423">
            <v>767.37</v>
          </cell>
          <cell r="E1423">
            <v>613.9</v>
          </cell>
        </row>
        <row r="1424">
          <cell r="A1424"/>
        </row>
        <row r="1425">
          <cell r="A1425" t="str">
            <v>09.01.102</v>
          </cell>
          <cell r="B1425" t="str">
            <v>FORNECIMENTO E COLOCAÇÃO DE PORTA ALMOFADADA  EM MADEIRA DE LEI,  INCLUINDO 03 (TRÊS) DOBRADIÇAS DE LATÃO CROMADO DE 3" X2 1/2" COM ANEL E PARAFUSOS  E  FECHADURA  SILVANA F1001/05 - EC-CR  C/ CILINDRO E ESPELHO OVAL,  OU SIMILAR, DIMENSÕES( 0,80X2,10M).</v>
          </cell>
          <cell r="C1425" t="str">
            <v>Un</v>
          </cell>
          <cell r="D1425">
            <v>441.15</v>
          </cell>
          <cell r="E1425">
            <v>352.92</v>
          </cell>
        </row>
        <row r="1426">
          <cell r="A1426"/>
        </row>
        <row r="1427">
          <cell r="A1427" t="str">
            <v>09.01.109</v>
          </cell>
          <cell r="B1427" t="str">
            <v xml:space="preserve">MÃO DE OBRA PARA COLOCAÇÃO DE GRADE DE PORTA COMPLETA EM MADEIRA DE LEI PARA VÃO DE 0,60 x 2,10M ATÉ 0,90 x 2,10M. </v>
          </cell>
          <cell r="C1427" t="str">
            <v>Un</v>
          </cell>
          <cell r="D1427">
            <v>22.53</v>
          </cell>
          <cell r="E1427">
            <v>18.03</v>
          </cell>
        </row>
        <row r="1428">
          <cell r="A1428"/>
        </row>
        <row r="1429">
          <cell r="A1429" t="str">
            <v>09.01.110</v>
          </cell>
          <cell r="B1429" t="str">
            <v>RECOLOCAÇÃO DE FOLHA DE PORTA, EXISTENTE, DE MADEIRA, VARIANDO NAS SEGUINTES DIMENSÕES: LARGURA DE 0,60M , 0,70M, 0,80M E 0,90M COM ALTURA DE 2,10M, INCLUINDO 03 (TRÊS) DOBRADIÇAS EM LATÃO CROMADO 3"X2 1/2"  COM ANEL  E  PARAFUSOS .</v>
          </cell>
          <cell r="C1429" t="str">
            <v>Un</v>
          </cell>
          <cell r="D1429">
            <v>121.08</v>
          </cell>
          <cell r="E1429">
            <v>96.87</v>
          </cell>
        </row>
        <row r="1430">
          <cell r="A1430"/>
        </row>
        <row r="1431">
          <cell r="A1431" t="str">
            <v>09.01.115</v>
          </cell>
          <cell r="B1431" t="str">
            <v>FORN.E COLOC.DE PORTA LISA C/01 FOLHA EM COMPENSADO DE 1ª QUALIDADE, TIPO EIDAI "MIOLO CHEIO" OU SIMILAR, INCL. 02 DOBRADIÇAS DE LATÃO CROMADO DE 3X2.1/2" C/ANEL E PARAFUSOS, FECHADURA LIVRE-OCUPADO,DE EMBUTIR, INTERNA, LATÃO CROMADO, LA FONTE REF. 719 OU</v>
          </cell>
          <cell r="C1431" t="str">
            <v>Un</v>
          </cell>
          <cell r="D1431">
            <v>260.8</v>
          </cell>
          <cell r="E1431">
            <v>208.64</v>
          </cell>
        </row>
        <row r="1432">
          <cell r="A1432"/>
        </row>
        <row r="1433">
          <cell r="A1433" t="str">
            <v>09.01.117</v>
          </cell>
          <cell r="B1433" t="str">
            <v>FORN.E COLOC.DE PORTA LISA C/01 FOLHA EM COMPENSADO DE 1ª QUALIDADE, TIPO EIDAI "MIOLO CHEIO" OU SIMILAR, INCL. 02 DOBRADIÇAS DE LATÃO CROMADO DE 3X2.1/2" C/ANEL E PARAFUSOS, FECHADURA LIVRE-OCUPADO,DE EMBUTIR, INTERNA, LATÃO CROMADO, LA FONTE REF. 719 OU</v>
          </cell>
          <cell r="C1433" t="str">
            <v>Un</v>
          </cell>
          <cell r="D1433">
            <v>300.91000000000003</v>
          </cell>
          <cell r="E1433">
            <v>240.73</v>
          </cell>
        </row>
        <row r="1434">
          <cell r="A1434"/>
        </row>
        <row r="1435">
          <cell r="A1435" t="str">
            <v>09.01.118</v>
          </cell>
          <cell r="B1435" t="str">
            <v>FORN.E COLOC.DE PORTA LISA C/01 FOLHA EM COMPENSADO DE 1ª QUALIDADE, TIPO EIDAI "MIOLO CHEIO" OU SIMILAR, INCL. 02 DOBRADIÇAS DE LATÃO CROMADO DE 3X2.1/2" C/ANEL E PARAFUSOS, FECHADURA LIVRE-OCUPADO,DE EMBUTIR, INTERNA, LATÃO CROMADO, LA FONTE REF. 719 OU</v>
          </cell>
          <cell r="C1435" t="str">
            <v>Un</v>
          </cell>
          <cell r="D1435">
            <v>321.73</v>
          </cell>
          <cell r="E1435">
            <v>257.39</v>
          </cell>
        </row>
        <row r="1436">
          <cell r="A1436"/>
        </row>
        <row r="1437">
          <cell r="A1437" t="str">
            <v>09.01.119</v>
          </cell>
          <cell r="B1437" t="str">
            <v>FORNECIMENTO E COLOCAÇÃO DE FECHADURA EXTERNA, CROMADA,  DE EMBUTIR TIPO CILINDRO, MARCA SILVANA REF. F1001/05 - EC - CR, COM ESPELHO OVAL E MAÇANETA TIPO ALAVANCA OU SIMILAR.</v>
          </cell>
          <cell r="C1437" t="str">
            <v>Un</v>
          </cell>
          <cell r="D1437">
            <v>51.5</v>
          </cell>
          <cell r="E1437">
            <v>41.2</v>
          </cell>
        </row>
        <row r="1438">
          <cell r="A1438"/>
        </row>
        <row r="1439">
          <cell r="A1439" t="str">
            <v>09.01.123</v>
          </cell>
          <cell r="B1439" t="str">
            <v>FORNECIMENTO E COLOCAÇÃO DE DOBRADIÇA LATÃO CROMADO, COM ANEL, DE 3" X 2 1/2", EM FOLHA DE PORTA, INCLUINDO  PARAFUSOS DE FIXAÇÃO.</v>
          </cell>
          <cell r="C1439" t="str">
            <v>Un</v>
          </cell>
          <cell r="D1439">
            <v>26.92</v>
          </cell>
          <cell r="E1439">
            <v>21.54</v>
          </cell>
        </row>
        <row r="1440">
          <cell r="A1440"/>
        </row>
        <row r="1441">
          <cell r="A1441" t="str">
            <v>09.01.126</v>
          </cell>
          <cell r="B1441" t="str">
            <v>FORNECIMENTO E COLOCAÇÃO DE FECHADURA INTERNA, CROMADA, INCLUINDO ESPELHO E MAÇANETA REDONDA, MODELO 813/02-EI, FAB:STAM, OU SIMILAR.</v>
          </cell>
          <cell r="C1441" t="str">
            <v>Un</v>
          </cell>
          <cell r="D1441">
            <v>50.95</v>
          </cell>
          <cell r="E1441">
            <v>40.76</v>
          </cell>
        </row>
        <row r="1442">
          <cell r="A1442"/>
        </row>
        <row r="1443">
          <cell r="A1443" t="str">
            <v>09.01.128</v>
          </cell>
          <cell r="B1443" t="str">
            <v>FORNECIMENTO E INSTALAÇÃO DE TARJETA LIVRE-OCUPADO, DE EMBUTIR, EM LATÃO CROMADO, REF. 719 - LA FONTE OU SIMILAR.</v>
          </cell>
          <cell r="C1443" t="str">
            <v>Un</v>
          </cell>
          <cell r="D1443">
            <v>67.95</v>
          </cell>
          <cell r="E1443">
            <v>54.36</v>
          </cell>
        </row>
        <row r="1444">
          <cell r="A1444"/>
        </row>
        <row r="1445">
          <cell r="A1445" t="str">
            <v>09.01.129</v>
          </cell>
          <cell r="B1445" t="str">
            <v>FORNECIMENTO E INSTALAÇÃO DE FERROLHO DE 4" FIO REDONDO, SOBREPOR, REF. 500 - ZINCADO - FAB. SILVANA OU SIMILAR.</v>
          </cell>
          <cell r="C1445" t="str">
            <v>Un</v>
          </cell>
          <cell r="D1445">
            <v>7.48</v>
          </cell>
          <cell r="E1445">
            <v>5.99</v>
          </cell>
        </row>
        <row r="1446">
          <cell r="A1446"/>
        </row>
        <row r="1447">
          <cell r="A1447" t="str">
            <v>09.01.131</v>
          </cell>
          <cell r="B1447" t="str">
            <v>FECHAMENTO DE ESQUADRIAS DE MADEIRA COM CHAPA COMPENSADA DE 6MM,FIXADA COM PREGOS SEM CABEÇA 1"X15 E COLA BRANCA PARA MADEIRA.</v>
          </cell>
          <cell r="C1447" t="str">
            <v>m2</v>
          </cell>
          <cell r="D1447">
            <v>29.15</v>
          </cell>
          <cell r="E1447">
            <v>23.32</v>
          </cell>
        </row>
        <row r="1448">
          <cell r="A1448"/>
        </row>
        <row r="1449">
          <cell r="A1449" t="str">
            <v>09.01.132</v>
          </cell>
          <cell r="B1449" t="str">
            <v>FORNECIMENTO E COLOCAÇÃO DE DOBRADIÇAS EM LATÃO CROMADO, SEM ANEL, DE 3"X 2 1/2", COM PARAFUSOS DE FIXAÇÃO.</v>
          </cell>
          <cell r="C1449" t="str">
            <v>Un</v>
          </cell>
          <cell r="D1449">
            <v>21.75</v>
          </cell>
          <cell r="E1449">
            <v>17.399999999999999</v>
          </cell>
        </row>
        <row r="1450">
          <cell r="A1450"/>
        </row>
        <row r="1451">
          <cell r="A1451" t="str">
            <v>09.01.150</v>
          </cell>
          <cell r="B1451" t="str">
            <v>FORNECIMENTO E EXECUÇÃO DE REVESTIMENTO DE ARMÁRIOS DE MADEIRA COM LAMINADO MELAMÍNICO TEXTURIZADO, NA COR AZUL MINERAL, ESP.:0,8MM, APLICADO COM COLA.</v>
          </cell>
          <cell r="C1451" t="str">
            <v>m2</v>
          </cell>
          <cell r="D1451">
            <v>60.63</v>
          </cell>
          <cell r="E1451">
            <v>48.51</v>
          </cell>
        </row>
        <row r="1452">
          <cell r="A1452"/>
        </row>
        <row r="1453">
          <cell r="A1453" t="str">
            <v>09.02.010</v>
          </cell>
          <cell r="B1453" t="str">
            <v>ESQUADRIA DE FERRO, TIPO BASCULANTE, COM ASSENTAMENTO.</v>
          </cell>
          <cell r="C1453" t="str">
            <v>m2</v>
          </cell>
          <cell r="D1453">
            <v>215.72</v>
          </cell>
          <cell r="E1453">
            <v>172.58</v>
          </cell>
        </row>
        <row r="1454">
          <cell r="A1454"/>
        </row>
        <row r="1455">
          <cell r="A1455" t="str">
            <v>09.02.011</v>
          </cell>
          <cell r="B1455" t="str">
            <v>MÃO DE OBRA PARA COLOCAÇÃO DE ESQUADRIA DE FERRO, TIPO BASCULANTE.</v>
          </cell>
          <cell r="C1455" t="str">
            <v>m2</v>
          </cell>
          <cell r="D1455">
            <v>16.809999999999999</v>
          </cell>
          <cell r="E1455">
            <v>13.45</v>
          </cell>
        </row>
        <row r="1456">
          <cell r="A1456"/>
        </row>
        <row r="1457">
          <cell r="A1457" t="str">
            <v>09.02.015</v>
          </cell>
          <cell r="B1457" t="str">
            <v>ASSENTAMENTO DE ESQUADRIA DE FERRO COM ARGAMASSA DE CIMENTO E AREIA, INCLUSIVE ACABAMENTO.</v>
          </cell>
          <cell r="C1457" t="str">
            <v>m2</v>
          </cell>
          <cell r="D1457">
            <v>31.63</v>
          </cell>
          <cell r="E1457">
            <v>25.31</v>
          </cell>
        </row>
        <row r="1458">
          <cell r="A1458"/>
        </row>
        <row r="1459">
          <cell r="A1459" t="str">
            <v>09.02.020</v>
          </cell>
          <cell r="B1459" t="str">
            <v>GRADE DE PROTECAO DE PORTA EM FERRO C/ VAROES DE 1/2", ESPAC=10CM E ACABAMENTO EM BARRA CHATA DE 1" X 1/4", INCLUSIVE FECHADURA DE SOBREPOR BRASIL OU SIMILAR E ASSENTAMENTO.</v>
          </cell>
          <cell r="C1459" t="str">
            <v>m2</v>
          </cell>
          <cell r="D1459">
            <v>246.88</v>
          </cell>
          <cell r="E1459">
            <v>197.51</v>
          </cell>
        </row>
        <row r="1460">
          <cell r="A1460"/>
        </row>
        <row r="1461">
          <cell r="A1461" t="str">
            <v>09.02.021</v>
          </cell>
          <cell r="B1461" t="str">
            <v>MÃO DE OBRA PARA COLOCAÇÃO DE GRADE DE PROTEÇÃO DE PORTA EM FERRO C/ VARÕES, INCLUSIVE FECHADURA (SEM FORNECIMENTO DOS MATERIAIS).</v>
          </cell>
          <cell r="C1461" t="str">
            <v>m2</v>
          </cell>
          <cell r="D1461">
            <v>32.950000000000003</v>
          </cell>
          <cell r="E1461">
            <v>26.36</v>
          </cell>
        </row>
        <row r="1462">
          <cell r="A1462"/>
        </row>
        <row r="1463">
          <cell r="A1463" t="str">
            <v>09.02.022</v>
          </cell>
          <cell r="B1463" t="str">
            <v>GRADE DE PROTECAO DE JANELA EM FERRO COM VAROES DE 1/2", ESPAC=10CM E ACABAMENTO EM BARRA CHATA DE 1" X 1/4" INCLUSIVE ASSENTAMENTO.</v>
          </cell>
          <cell r="C1463" t="str">
            <v>m2</v>
          </cell>
          <cell r="D1463">
            <v>159.33000000000001</v>
          </cell>
          <cell r="E1463">
            <v>127.47</v>
          </cell>
        </row>
        <row r="1464">
          <cell r="A1464"/>
        </row>
        <row r="1465">
          <cell r="A1465" t="str">
            <v>09.02.030</v>
          </cell>
          <cell r="B1465" t="str">
            <v>PORTA DE ENROLAR DE FERRO, INCLUSIVE ASSENTAMENTO.</v>
          </cell>
          <cell r="C1465" t="str">
            <v>m2</v>
          </cell>
          <cell r="D1465">
            <v>246.38</v>
          </cell>
          <cell r="E1465">
            <v>197.11</v>
          </cell>
        </row>
        <row r="1466">
          <cell r="A1466"/>
        </row>
        <row r="1467">
          <cell r="A1467" t="str">
            <v>09.02.040</v>
          </cell>
          <cell r="B1467" t="str">
            <v>PORTAO EM CHAPA DE FERRO N.16,INCLUSIVE FECHADURA DE SOBREPOR BRASIL OU SIMILAR E ASSENTAMENTO.</v>
          </cell>
          <cell r="C1467" t="str">
            <v>m2</v>
          </cell>
          <cell r="D1467">
            <v>349.18</v>
          </cell>
          <cell r="E1467">
            <v>279.35000000000002</v>
          </cell>
        </row>
        <row r="1468">
          <cell r="A1468"/>
        </row>
        <row r="1469">
          <cell r="A1469" t="str">
            <v>09.02.042</v>
          </cell>
          <cell r="B1469" t="str">
            <v>PORTAO SIMPLES EM FERRO COM VAROES DE 1/2", ESPAC=10CM E ACABAMENTO EM BARRA CHATA DE 1" X 1/4",INCLUSIVE FERROLHO E ASSENTAMENTO.</v>
          </cell>
          <cell r="C1469" t="str">
            <v>m2</v>
          </cell>
          <cell r="D1469">
            <v>203.98</v>
          </cell>
          <cell r="E1469">
            <v>163.19</v>
          </cell>
        </row>
        <row r="1470">
          <cell r="A1470"/>
        </row>
        <row r="1471">
          <cell r="A1471" t="str">
            <v>09.02.045</v>
          </cell>
          <cell r="B1471" t="str">
            <v>FORNECIMENTO E INSTALAÇÃO DE PORTÃO DE FERRO PARA PROTEÇÃO DE SUBESTAÇÃO PADRÃO CELPE, EM TELA GALVANIZADA Nº 20 , MALHA DE 1"X1", COM ESTRUTURA EM CANTONEIRA "L" DE 1"X3/16", MEDINDO 1,65X2,20M.</v>
          </cell>
          <cell r="C1471" t="str">
            <v>m2</v>
          </cell>
          <cell r="D1471">
            <v>269.56</v>
          </cell>
          <cell r="E1471">
            <v>215.65</v>
          </cell>
        </row>
        <row r="1472">
          <cell r="A1472"/>
        </row>
        <row r="1473">
          <cell r="A1473" t="str">
            <v>09.02.100</v>
          </cell>
          <cell r="B1473" t="str">
            <v>FORNECIMENTO E INSTALAÇÃO DE PORTÃO EM ALUMÍNIO ANODIZADO DE CORRER, TIPO BÚZIOS, NA COR BRONZE.</v>
          </cell>
          <cell r="C1473" t="str">
            <v>m2</v>
          </cell>
          <cell r="D1473">
            <v>357.13</v>
          </cell>
          <cell r="E1473">
            <v>285.70999999999998</v>
          </cell>
        </row>
        <row r="1474">
          <cell r="A1474"/>
        </row>
        <row r="1475">
          <cell r="A1475" t="str">
            <v>09.02.101</v>
          </cell>
          <cell r="B1475" t="str">
            <v>FORNECIMENTO E INSTALAÇÃO DE PORTÃO EM ALUMÍNIO ANODIZADO DE GIRO, TIPO BÚZIOS, NA COR BRONZE.</v>
          </cell>
          <cell r="C1475" t="str">
            <v>m2</v>
          </cell>
          <cell r="D1475">
            <v>385.33</v>
          </cell>
          <cell r="E1475">
            <v>308.27</v>
          </cell>
        </row>
        <row r="1476">
          <cell r="A1476"/>
        </row>
        <row r="1477">
          <cell r="A1477" t="str">
            <v>09.02.110</v>
          </cell>
          <cell r="B1477" t="str">
            <v xml:space="preserve"> FORNECIMENTO E INSTALAÇÃO DE PORTA DE ALUMÍNIO (0,80 x 2,10 m) EBEL DA LINHA CAPRI OU SIMILAR, TIPO VENEZIANA.</v>
          </cell>
          <cell r="C1477" t="str">
            <v>Un</v>
          </cell>
          <cell r="D1477">
            <v>881.93</v>
          </cell>
          <cell r="E1477">
            <v>705.55</v>
          </cell>
        </row>
        <row r="1478">
          <cell r="A1478"/>
        </row>
        <row r="1479">
          <cell r="A1479" t="str">
            <v>09.02.111</v>
          </cell>
          <cell r="B1479" t="str">
            <v>FORNECIMENTO E INSTALAÇÃO DE PORTA DE ALUMÍNIO (0,90 x 2,10 m) EBEL DA LINHA CAPRI OU SIMILAR, TIPO VENEZIANA.</v>
          </cell>
          <cell r="C1479" t="str">
            <v>Un</v>
          </cell>
          <cell r="D1479">
            <v>1024.6500000000001</v>
          </cell>
          <cell r="E1479">
            <v>819.72</v>
          </cell>
        </row>
        <row r="1480">
          <cell r="A1480"/>
        </row>
        <row r="1481">
          <cell r="A1481" t="str">
            <v>09.03.010</v>
          </cell>
          <cell r="B1481" t="str">
            <v>FORNECIMENTO DE ESQUADRIA DE ALUMINIO, TIPO CORRER SEM BANDEIRA, COM CONTRAMARCO, INCLUSI VE ASSENTAMENTO.</v>
          </cell>
          <cell r="C1481" t="str">
            <v>m2</v>
          </cell>
          <cell r="D1481">
            <v>275.91000000000003</v>
          </cell>
          <cell r="E1481">
            <v>220.73</v>
          </cell>
        </row>
        <row r="1482">
          <cell r="A1482"/>
        </row>
        <row r="1483">
          <cell r="A1483" t="str">
            <v>09.03.020</v>
          </cell>
          <cell r="B1483" t="str">
            <v>FORNECIMENTO DE ESQUADRIA DE ALUMINIO, TIPO CORRER COM BANDEIRA FIXA, COM CONTRAMARCO, INCLUSIVE ASSENTAMENTO.</v>
          </cell>
          <cell r="C1483" t="str">
            <v>m2</v>
          </cell>
          <cell r="D1483">
            <v>376</v>
          </cell>
          <cell r="E1483">
            <v>300.8</v>
          </cell>
        </row>
        <row r="1484">
          <cell r="A1484"/>
        </row>
        <row r="1485">
          <cell r="A1485" t="str">
            <v>09.03.040</v>
          </cell>
          <cell r="B1485" t="str">
            <v>FORNECIMENTO DE ESQUADRIA DE ALUMINIO TIPO MAXIM-AR SEM BANDEIRA, COM CONTRAMARCO, INCLU SIVE ASSENTAMENTO.</v>
          </cell>
          <cell r="C1485" t="str">
            <v>m2</v>
          </cell>
          <cell r="D1485">
            <v>346.4</v>
          </cell>
          <cell r="E1485">
            <v>277.12</v>
          </cell>
        </row>
        <row r="1486">
          <cell r="A1486"/>
        </row>
        <row r="1487">
          <cell r="A1487" t="str">
            <v>09.03.050</v>
          </cell>
          <cell r="B1487" t="str">
            <v>FORNECIMENTO DE ESQUADRIA DE ALUMINIO TIPO BASCULANTE, COM CONTRAMARCO, INCLUSIVE ASSENTAMENTO.</v>
          </cell>
          <cell r="C1487" t="str">
            <v>m2</v>
          </cell>
          <cell r="D1487">
            <v>515.57000000000005</v>
          </cell>
          <cell r="E1487">
            <v>412.46</v>
          </cell>
        </row>
        <row r="1488">
          <cell r="A1488"/>
        </row>
        <row r="1489">
          <cell r="A1489" t="str">
            <v>09.04.020</v>
          </cell>
          <cell r="B1489" t="str">
            <v>FORN. E INST.DE ALAMBRADO EM MURO C/TELA SIMPLES TORÇÃO, C/GALV. PESADA SEM REVEST. EM PVC, MALHA 2"X2", FIO 12BWG, ARAME DE AMARRAÇÃO FIO 14BWG, FIXADA EM TUBO VERTICAL DE 2" E EM CABO DE AÇO HORIZONTAL DE 2MM, ALT.ÚTIL DE 2,00M. INCL.CHUMBAMENTO DE 0,50</v>
          </cell>
          <cell r="C1489" t="str">
            <v>m</v>
          </cell>
          <cell r="D1489">
            <v>134.72</v>
          </cell>
          <cell r="E1489">
            <v>107.78</v>
          </cell>
        </row>
        <row r="1490">
          <cell r="A1490"/>
        </row>
        <row r="1491">
          <cell r="A1491" t="str">
            <v>09.05.010</v>
          </cell>
          <cell r="B1491" t="str">
            <v>FORNECIMENTO E INSTALAÇÃO DE TELA DE AÇO GALVANIZADO, SIMPLES TORÇÃO, GALVANIZAÇÃO PESADA, SEM REVESTIMENTO EM PVC, MALHA 2"X2", FIO 12 BWG FIXADA COM ARAME GALVANIZADO FIO 14BWG.</v>
          </cell>
          <cell r="C1491" t="str">
            <v>m2</v>
          </cell>
          <cell r="D1491">
            <v>26.43</v>
          </cell>
          <cell r="E1491">
            <v>21.15</v>
          </cell>
        </row>
        <row r="1492">
          <cell r="A1492"/>
        </row>
        <row r="1493">
          <cell r="A1493" t="str">
            <v>09.05.020</v>
          </cell>
          <cell r="B1493" t="str">
            <v>INSTALAÇÃO DE TELA DE AÇO GALVANIZADO, SIMPLES TORÇÃO, GALVANIZAÇÃO PESADA, FIXADA COM ARAME GALVANIZADO FIO 14BWG, SEM O FORNECIMENTO DA TELA.</v>
          </cell>
          <cell r="C1493" t="str">
            <v>m2</v>
          </cell>
          <cell r="D1493">
            <v>7.62</v>
          </cell>
          <cell r="E1493">
            <v>6.1</v>
          </cell>
        </row>
        <row r="1494">
          <cell r="A1494"/>
        </row>
        <row r="1495">
          <cell r="A1495" t="str">
            <v>09.05.030</v>
          </cell>
          <cell r="B1495" t="str">
            <v>RETIRADA E RECOLOCAÇÃO DE TUBO HORIZONTAL DE AÇO GALVANIZADO EM ALAMBRADO, DIÂMETRO DE 2", INCLUSIVE CORTE, SOLDA E PINTURA NAS SOLDAS (MEDIR POR METRO DE TUBO DESLOCADO).</v>
          </cell>
          <cell r="C1495" t="str">
            <v>m</v>
          </cell>
          <cell r="D1495">
            <v>3.41</v>
          </cell>
          <cell r="E1495">
            <v>2.73</v>
          </cell>
        </row>
        <row r="1496">
          <cell r="A1496"/>
        </row>
        <row r="1497">
          <cell r="A1497" t="str">
            <v>09.06.010</v>
          </cell>
          <cell r="B1497"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497" t="str">
            <v>m</v>
          </cell>
          <cell r="D1497">
            <v>2.71</v>
          </cell>
          <cell r="E1497">
            <v>2.17</v>
          </cell>
        </row>
        <row r="1498">
          <cell r="A1498"/>
        </row>
        <row r="1499">
          <cell r="A1499" t="str">
            <v>09.06.020</v>
          </cell>
          <cell r="B1499"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499" t="str">
            <v>m</v>
          </cell>
          <cell r="D1499">
            <v>2.71</v>
          </cell>
          <cell r="E1499">
            <v>2.17</v>
          </cell>
        </row>
        <row r="1500">
          <cell r="A1500"/>
        </row>
        <row r="1501">
          <cell r="A1501" t="str">
            <v>09.07.010</v>
          </cell>
          <cell r="B1501" t="str">
            <v>FORNECIMENTO E INSTALAÇÃO DE BRISE METÁLICO, TERMOBRISE DE 15CM, DA HUNTER DOUGLAS OU SIMILAR.</v>
          </cell>
          <cell r="C1501" t="str">
            <v>m2</v>
          </cell>
          <cell r="D1501">
            <v>704.88</v>
          </cell>
          <cell r="E1501">
            <v>563.91</v>
          </cell>
        </row>
        <row r="1502">
          <cell r="A1502"/>
        </row>
        <row r="1503">
          <cell r="A1503" t="str">
            <v>10.00.000</v>
          </cell>
          <cell r="B1503" t="str">
            <v xml:space="preserve">  VIDROS</v>
          </cell>
        </row>
        <row r="1504">
          <cell r="A1504"/>
        </row>
        <row r="1505">
          <cell r="A1505" t="str">
            <v>10.01.010</v>
          </cell>
          <cell r="B1505" t="str">
            <v>VIDRO PLANO, COMUM, LISO, TRANSPARENTE E COM 3 MM DE ESPESSURA - COLOCADO.</v>
          </cell>
          <cell r="C1505" t="str">
            <v>m2</v>
          </cell>
          <cell r="D1505">
            <v>83.93</v>
          </cell>
          <cell r="E1505">
            <v>67.150000000000006</v>
          </cell>
        </row>
        <row r="1506">
          <cell r="A1506"/>
        </row>
        <row r="1507">
          <cell r="A1507" t="str">
            <v>10.01.020</v>
          </cell>
          <cell r="B1507" t="str">
            <v>VIDRO PLANO, COMUM, LISO, TRANSPARENTE E COM 4 MM DE ESPESSURA - COLOCADO.</v>
          </cell>
          <cell r="C1507" t="str">
            <v>m2</v>
          </cell>
          <cell r="D1507">
            <v>94.3</v>
          </cell>
          <cell r="E1507">
            <v>75.44</v>
          </cell>
        </row>
        <row r="1508">
          <cell r="A1508"/>
        </row>
        <row r="1509">
          <cell r="A1509" t="str">
            <v>10.01.030</v>
          </cell>
          <cell r="B1509" t="str">
            <v>VIDRO PLANO, COMUM, LISO, TRANSPARENTE E COM 5 MM DE ESPESSURA - COLOCADO.</v>
          </cell>
          <cell r="C1509" t="str">
            <v>m2</v>
          </cell>
          <cell r="D1509">
            <v>130.4</v>
          </cell>
          <cell r="E1509">
            <v>104.32</v>
          </cell>
        </row>
        <row r="1510">
          <cell r="A1510"/>
        </row>
        <row r="1511">
          <cell r="A1511" t="str">
            <v>10.01.040</v>
          </cell>
          <cell r="B1511" t="str">
            <v>VIDRO PLANO, COMUM, LISO, TRANSPARENTE E COM 6 MM DE ESPESSURA - COLOCADO.</v>
          </cell>
          <cell r="C1511" t="str">
            <v>m2</v>
          </cell>
          <cell r="D1511">
            <v>143.43</v>
          </cell>
          <cell r="E1511">
            <v>114.75</v>
          </cell>
        </row>
        <row r="1512">
          <cell r="A1512"/>
        </row>
        <row r="1513">
          <cell r="A1513" t="str">
            <v>10.02.010</v>
          </cell>
          <cell r="B1513" t="str">
            <v>VIDRO PLANO FANTASIA EM GERAL, EXCETO CANELADO - COLOCADO.</v>
          </cell>
          <cell r="C1513" t="str">
            <v>m2</v>
          </cell>
          <cell r="D1513">
            <v>81.06</v>
          </cell>
          <cell r="E1513">
            <v>64.849999999999994</v>
          </cell>
        </row>
        <row r="1514">
          <cell r="A1514"/>
        </row>
        <row r="1515">
          <cell r="A1515" t="str">
            <v>10.02.020</v>
          </cell>
          <cell r="B1515" t="str">
            <v>VIDRO PLANO FANTASIA CANELADO.</v>
          </cell>
          <cell r="C1515" t="str">
            <v>m2</v>
          </cell>
          <cell r="D1515">
            <v>81.06</v>
          </cell>
          <cell r="E1515">
            <v>64.849999999999994</v>
          </cell>
        </row>
        <row r="1516">
          <cell r="A1516"/>
        </row>
        <row r="1517">
          <cell r="A1517" t="str">
            <v>10.03.010</v>
          </cell>
          <cell r="B1517" t="str">
            <v>FORNECIMENTO E INSTALAÇÃO DE VIDRO TEMPERADO COM ESPESSURA DE 8MM, INCLUSIVE FERRAGENS.</v>
          </cell>
          <cell r="C1517" t="str">
            <v>m2</v>
          </cell>
          <cell r="D1517">
            <v>345.05</v>
          </cell>
          <cell r="E1517">
            <v>276.04000000000002</v>
          </cell>
        </row>
        <row r="1518">
          <cell r="A1518"/>
        </row>
        <row r="1519">
          <cell r="A1519" t="str">
            <v>10.03.020</v>
          </cell>
          <cell r="B1519" t="str">
            <v>FORNECIMENTO E INSTALAÇÃO DE VIDRO TEMPERADO COM ESPESSURA DE 10MM, INCLUSIVE FERRAGENS.</v>
          </cell>
          <cell r="C1519" t="str">
            <v>m2</v>
          </cell>
          <cell r="D1519">
            <v>380.7</v>
          </cell>
          <cell r="E1519">
            <v>304.56</v>
          </cell>
        </row>
        <row r="1520">
          <cell r="A1520"/>
        </row>
        <row r="1521">
          <cell r="A1521" t="str">
            <v>10.05.010</v>
          </cell>
          <cell r="B1521" t="str">
            <v>FORNECIMENTO E INSTALAÇÃO DE PELÍCULA TIPO BLACKOUT EM VIDROS DE JANELA, DIMENSÕES (0,75X0,33M)</v>
          </cell>
          <cell r="C1521" t="str">
            <v>m2</v>
          </cell>
          <cell r="D1521">
            <v>61.68</v>
          </cell>
          <cell r="E1521">
            <v>49.35</v>
          </cell>
        </row>
        <row r="1522">
          <cell r="A1522"/>
        </row>
        <row r="1523">
          <cell r="A1523" t="str">
            <v>10.06.010</v>
          </cell>
          <cell r="B1523" t="str">
            <v>ESPELHO CIRCULAR COM 6MM DE ESPESSURA, ACABAMENTO BISOTADO, DIÂMETRO = 60CM.</v>
          </cell>
          <cell r="C1523" t="str">
            <v>Un</v>
          </cell>
          <cell r="D1523">
            <v>81.91</v>
          </cell>
          <cell r="E1523">
            <v>65.53</v>
          </cell>
        </row>
        <row r="1524">
          <cell r="A1524"/>
        </row>
        <row r="1525">
          <cell r="A1525" t="str">
            <v>11.00.000</v>
          </cell>
          <cell r="B1525" t="str">
            <v xml:space="preserve">    ARGAMASSAS E REVESTIMENTOS DE PAREDES E TETOS</v>
          </cell>
        </row>
        <row r="1526">
          <cell r="A1526"/>
        </row>
        <row r="1527">
          <cell r="A1527" t="str">
            <v>11.01.010</v>
          </cell>
          <cell r="B1527" t="str">
            <v>ARGAMASSA DE CIMENTO E AREIA NO TRACO 1:2.</v>
          </cell>
          <cell r="C1527" t="str">
            <v>m3</v>
          </cell>
          <cell r="D1527">
            <v>506.08</v>
          </cell>
          <cell r="E1527">
            <v>404.87</v>
          </cell>
        </row>
        <row r="1528">
          <cell r="A1528"/>
        </row>
        <row r="1529">
          <cell r="A1529" t="str">
            <v>11.01.020</v>
          </cell>
          <cell r="B1529" t="str">
            <v>ARGAMASSA DE CIMENTO E AREIA NO TRACO 1:3.</v>
          </cell>
          <cell r="C1529" t="str">
            <v>m3</v>
          </cell>
          <cell r="D1529">
            <v>383.83</v>
          </cell>
          <cell r="E1529">
            <v>307.07</v>
          </cell>
        </row>
        <row r="1530">
          <cell r="A1530"/>
        </row>
        <row r="1531">
          <cell r="A1531" t="str">
            <v>11.01.030</v>
          </cell>
          <cell r="B1531" t="str">
            <v>ARGAMASSA DE CIMENTO E AREIA NO TRACO 1:4.</v>
          </cell>
          <cell r="C1531" t="str">
            <v>m3</v>
          </cell>
          <cell r="D1531">
            <v>321.22000000000003</v>
          </cell>
          <cell r="E1531">
            <v>256.98</v>
          </cell>
        </row>
        <row r="1532">
          <cell r="A1532"/>
        </row>
        <row r="1533">
          <cell r="A1533" t="str">
            <v>11.01.040</v>
          </cell>
          <cell r="B1533" t="str">
            <v>ARGAMASSA DE CIMENTO E AREIA NO TRACO 1:5.</v>
          </cell>
          <cell r="C1533" t="str">
            <v>m3</v>
          </cell>
          <cell r="D1533">
            <v>284.13</v>
          </cell>
          <cell r="E1533">
            <v>227.31</v>
          </cell>
        </row>
        <row r="1534">
          <cell r="A1534"/>
        </row>
        <row r="1535">
          <cell r="A1535" t="str">
            <v>11.01.050</v>
          </cell>
          <cell r="B1535" t="str">
            <v>ARGAMASSA DE CIMENTO E AREIA NO TRACO 1:6.</v>
          </cell>
          <cell r="C1535" t="str">
            <v>m3</v>
          </cell>
          <cell r="D1535">
            <v>274.25</v>
          </cell>
          <cell r="E1535">
            <v>219.4</v>
          </cell>
        </row>
        <row r="1536">
          <cell r="A1536"/>
        </row>
        <row r="1537">
          <cell r="A1537" t="str">
            <v>11.01.060</v>
          </cell>
          <cell r="B1537" t="str">
            <v>ARGAMASSA DE CIMENTO E AREIA NO TRACO 1:8.</v>
          </cell>
          <cell r="C1537" t="str">
            <v>m3</v>
          </cell>
          <cell r="D1537">
            <v>229.13</v>
          </cell>
          <cell r="E1537">
            <v>183.31</v>
          </cell>
        </row>
        <row r="1538">
          <cell r="A1538"/>
        </row>
        <row r="1539">
          <cell r="A1539" t="str">
            <v>11.01.070</v>
          </cell>
          <cell r="B1539" t="str">
            <v>ARGAMASSA DE CIMENTO E AREIA NO TRACO 1:10.</v>
          </cell>
          <cell r="C1539" t="str">
            <v>m3</v>
          </cell>
          <cell r="D1539">
            <v>210.56</v>
          </cell>
          <cell r="E1539">
            <v>168.45</v>
          </cell>
        </row>
        <row r="1540">
          <cell r="A1540"/>
        </row>
        <row r="1541">
          <cell r="A1541" t="str">
            <v>11.01.080</v>
          </cell>
          <cell r="B1541" t="str">
            <v>ARGAMASSA DE CIMENTO E AREIA NO TRACO 1:12.</v>
          </cell>
          <cell r="C1541" t="str">
            <v>m3</v>
          </cell>
          <cell r="D1541">
            <v>198.16</v>
          </cell>
          <cell r="E1541">
            <v>158.53</v>
          </cell>
        </row>
        <row r="1542">
          <cell r="A1542"/>
        </row>
        <row r="1543">
          <cell r="A1543" t="str">
            <v>11.01.090</v>
          </cell>
          <cell r="B1543" t="str">
            <v>ARGAMASSA DE CIMENTO E AREIA NO TRACO 1:14.</v>
          </cell>
          <cell r="C1543" t="str">
            <v>m3</v>
          </cell>
          <cell r="D1543">
            <v>190.36</v>
          </cell>
          <cell r="E1543">
            <v>152.29</v>
          </cell>
        </row>
        <row r="1544">
          <cell r="A1544"/>
        </row>
        <row r="1545">
          <cell r="A1545" t="str">
            <v>11.01.100</v>
          </cell>
          <cell r="B1545" t="str">
            <v>ARGAMASSA DE CIMENTO E AREIA NO TRACO 1:15.</v>
          </cell>
          <cell r="C1545" t="str">
            <v>m3</v>
          </cell>
          <cell r="D1545">
            <v>186.47</v>
          </cell>
          <cell r="E1545">
            <v>149.18</v>
          </cell>
        </row>
        <row r="1546">
          <cell r="A1546"/>
        </row>
        <row r="1547">
          <cell r="A1547" t="str">
            <v>11.01.110</v>
          </cell>
          <cell r="B1547" t="str">
            <v>ARGAMASSA DE CIMENTO, SAIBRO E AREIA NO TRACO 1:4:4.</v>
          </cell>
          <cell r="C1547" t="str">
            <v>m3</v>
          </cell>
          <cell r="D1547">
            <v>258.02999999999997</v>
          </cell>
          <cell r="E1547">
            <v>206.43</v>
          </cell>
        </row>
        <row r="1548">
          <cell r="A1548"/>
        </row>
        <row r="1549">
          <cell r="A1549" t="str">
            <v>11.01.120</v>
          </cell>
          <cell r="B1549" t="str">
            <v>ARGAMASSA DE CIMENTO, SAIBRO E AREIA NO TRACO 1:4:8.</v>
          </cell>
          <cell r="C1549" t="str">
            <v>m3</v>
          </cell>
          <cell r="D1549">
            <v>190.57</v>
          </cell>
          <cell r="E1549">
            <v>152.46</v>
          </cell>
        </row>
        <row r="1550">
          <cell r="A1550"/>
        </row>
        <row r="1551">
          <cell r="A1551" t="str">
            <v>11.01.130</v>
          </cell>
          <cell r="B1551" t="str">
            <v>ARGAMASSA DE CAL PRETA EM PASTA E AREIA NO TRACO 1:4.</v>
          </cell>
          <cell r="C1551" t="str">
            <v>m3</v>
          </cell>
          <cell r="D1551">
            <v>281.66000000000003</v>
          </cell>
          <cell r="E1551">
            <v>225.33</v>
          </cell>
        </row>
        <row r="1552">
          <cell r="A1552"/>
        </row>
        <row r="1553">
          <cell r="A1553" t="str">
            <v>11.01.140</v>
          </cell>
          <cell r="B1553" t="str">
            <v>ARGAMASSA DE CAL PRETA EM PASTA E AREIA NO TRACO 1:4, DOSADA COM 110 KG DE CIMENTO.</v>
          </cell>
          <cell r="C1553" t="str">
            <v>m3</v>
          </cell>
          <cell r="D1553">
            <v>367.73</v>
          </cell>
          <cell r="E1553">
            <v>294.19</v>
          </cell>
        </row>
        <row r="1554">
          <cell r="A1554"/>
        </row>
        <row r="1555">
          <cell r="A1555" t="str">
            <v>11.01.150</v>
          </cell>
          <cell r="B1555" t="str">
            <v>ARGAMASSA DE CAL BRANCA E AREIA DE FINGIR PENEIRADA NO TRACO 1:2.</v>
          </cell>
          <cell r="C1555" t="str">
            <v>m3</v>
          </cell>
          <cell r="D1555">
            <v>478.21</v>
          </cell>
          <cell r="E1555">
            <v>382.57</v>
          </cell>
        </row>
        <row r="1556">
          <cell r="A1556"/>
        </row>
        <row r="1557">
          <cell r="A1557" t="str">
            <v>11.01.160</v>
          </cell>
          <cell r="B1557" t="str">
            <v>ARGAMASSA DE CAL BRANCA E AREIA DE FINGIR PENEIRADA NO TRACO 1:2, DOSADA COM 70 KG DE CIMENTO.</v>
          </cell>
          <cell r="C1557" t="str">
            <v>m3</v>
          </cell>
          <cell r="D1557">
            <v>520.65</v>
          </cell>
          <cell r="E1557">
            <v>416.52</v>
          </cell>
        </row>
        <row r="1558">
          <cell r="A1558"/>
        </row>
        <row r="1559">
          <cell r="A1559" t="str">
            <v>11.02.010</v>
          </cell>
          <cell r="B1559" t="str">
            <v>CHAPISCO COM ARGAMASSA DE CIMENTO E AREIA NO TRACO 1:3.</v>
          </cell>
          <cell r="C1559" t="str">
            <v>m2</v>
          </cell>
          <cell r="D1559">
            <v>5.15</v>
          </cell>
          <cell r="E1559">
            <v>4.12</v>
          </cell>
        </row>
        <row r="1560">
          <cell r="A1560"/>
        </row>
        <row r="1561">
          <cell r="A1561" t="str">
            <v>11.02.013</v>
          </cell>
          <cell r="B1561" t="str">
            <v>(5975) CHAPISCO EM TETOS TRACO 1:3 (CIMENTO E AREIA), ESPESSURA 0,5CM, PREPARO MECANICO</v>
          </cell>
          <cell r="C1561" t="str">
            <v>m2</v>
          </cell>
          <cell r="D1561">
            <v>6.68</v>
          </cell>
          <cell r="E1561">
            <v>5.35</v>
          </cell>
        </row>
        <row r="1562">
          <cell r="A1562"/>
        </row>
        <row r="1563">
          <cell r="A1563" t="str">
            <v>11.02.014</v>
          </cell>
          <cell r="B1563" t="str">
            <v>73928/005 CHAPISCO TRACO 1:3 (CIMENTO E AREIA), ESPESSURA 0,5CM, PREPARO MECANICO, INCLUSO ADITIVO IMPERMEABILIZANTE</v>
          </cell>
          <cell r="C1563" t="str">
            <v>m2</v>
          </cell>
          <cell r="D1563">
            <v>4.45</v>
          </cell>
          <cell r="E1563">
            <v>3.56</v>
          </cell>
        </row>
        <row r="1564">
          <cell r="A1564"/>
        </row>
        <row r="1565">
          <cell r="A1565" t="str">
            <v>11.02.020</v>
          </cell>
          <cell r="B1565" t="str">
            <v>REVESTIMENTO EM CHAPISCO PARA PAREDE E  TETO , INTERNOS OU EXTERNOS, COM ARGAMASSA DE CIMENTO E AREIA TRAÇO 1:3, COM BIANCO.</v>
          </cell>
          <cell r="C1565" t="str">
            <v>m2</v>
          </cell>
          <cell r="D1565">
            <v>6.07</v>
          </cell>
          <cell r="E1565">
            <v>4.8600000000000003</v>
          </cell>
        </row>
        <row r="1566">
          <cell r="A1566"/>
        </row>
        <row r="1567">
          <cell r="A1567" t="str">
            <v>11.02.030</v>
          </cell>
          <cell r="B1567" t="str">
            <v>REVESTIMENTO EM ASSANHADINHO, TIPO CHAPISCO NA PENEIRA, ARGAMASSA DE CIMENTO E AREIA TRAÇO 1:4 SOBRE EMBOÇO PRONTO</v>
          </cell>
          <cell r="C1567" t="str">
            <v>m2</v>
          </cell>
          <cell r="D1567">
            <v>6.7</v>
          </cell>
          <cell r="E1567">
            <v>5.36</v>
          </cell>
        </row>
        <row r="1568">
          <cell r="A1568"/>
        </row>
        <row r="1569">
          <cell r="A1569" t="str">
            <v>11.03.010</v>
          </cell>
          <cell r="B1569" t="str">
            <v>EMBOCO COM ARGAMASSA DE CAL PRETA EM PASTA E AREIA NO TRACO 1:4 , DOSADA COM 110 KG DE CIMENTO, COM 2,0 CM DE ESPESSURA.</v>
          </cell>
          <cell r="C1569" t="str">
            <v>m2</v>
          </cell>
          <cell r="D1569">
            <v>18.670000000000002</v>
          </cell>
          <cell r="E1569">
            <v>14.94</v>
          </cell>
        </row>
        <row r="1570">
          <cell r="A1570"/>
        </row>
        <row r="1571">
          <cell r="A1571" t="str">
            <v>11.03.020</v>
          </cell>
          <cell r="B1571" t="str">
            <v>EMBOCO COM ARGAMASSA DE CIMENTO , SAIBRO E AREIA NO TRACO 1:4:4, COM 2,0 CM DE ESPESSURA.</v>
          </cell>
          <cell r="C1571" t="str">
            <v>m2</v>
          </cell>
          <cell r="D1571">
            <v>16.46</v>
          </cell>
          <cell r="E1571">
            <v>13.17</v>
          </cell>
        </row>
        <row r="1572">
          <cell r="A1572"/>
        </row>
        <row r="1573">
          <cell r="A1573" t="str">
            <v>11.03.030</v>
          </cell>
          <cell r="B1573" t="str">
            <v>EMBOCO FRISADO COM ARGAMASSA DE CIMENTO SAIBRO E AREIA NO TRACO 1:4:4 , COM 2,0 CM DE ESPESSURA.</v>
          </cell>
          <cell r="C1573" t="str">
            <v>m2</v>
          </cell>
          <cell r="D1573">
            <v>18.98</v>
          </cell>
          <cell r="E1573">
            <v>15.19</v>
          </cell>
        </row>
        <row r="1574">
          <cell r="A1574"/>
        </row>
        <row r="1575">
          <cell r="A1575" t="str">
            <v>11.03.040</v>
          </cell>
          <cell r="B1575" t="str">
            <v>EMBOCO COM ARGAMASSA DE CIMENTO, SAIBRO E AREIA NO TRACO 1:4:8 , COM 2,0 CM DE ESPESSURA.</v>
          </cell>
          <cell r="C1575" t="str">
            <v>m2</v>
          </cell>
          <cell r="D1575">
            <v>15.26</v>
          </cell>
          <cell r="E1575">
            <v>12.21</v>
          </cell>
        </row>
        <row r="1576">
          <cell r="A1576"/>
        </row>
        <row r="1577">
          <cell r="A1577" t="str">
            <v>11.03.050</v>
          </cell>
          <cell r="B1577" t="str">
            <v>EMBOCO COM ARGAMASSA DE CIMENTO E AREIA NO TRACO 1:3, COM 2,0 CM DE ESPESSURA.</v>
          </cell>
          <cell r="C1577" t="str">
            <v>m2</v>
          </cell>
          <cell r="D1577">
            <v>19.62</v>
          </cell>
          <cell r="E1577">
            <v>15.7</v>
          </cell>
        </row>
        <row r="1578">
          <cell r="A1578"/>
        </row>
        <row r="1579">
          <cell r="A1579" t="str">
            <v>11.03.060</v>
          </cell>
          <cell r="B1579" t="str">
            <v>EMBOCO COM ARGAMASSA DE CIMENTO E AREIA NO TRACO 1:4, COM 2,0 CM DE ESPESSURA.</v>
          </cell>
          <cell r="C1579" t="str">
            <v>m2</v>
          </cell>
          <cell r="D1579">
            <v>18.52</v>
          </cell>
          <cell r="E1579">
            <v>14.82</v>
          </cell>
        </row>
        <row r="1580">
          <cell r="A1580"/>
        </row>
        <row r="1581">
          <cell r="A1581" t="str">
            <v>11.03.061</v>
          </cell>
          <cell r="B1581" t="str">
            <v>EMBOÇO COM ARGAMASSA DE CIMENTO,SAIBRO E AREIA NO TRAÇO 1:4:4, COM 3,0CM DE ESPESSURA</v>
          </cell>
          <cell r="C1581" t="str">
            <v>m2</v>
          </cell>
          <cell r="D1581">
            <v>21.43</v>
          </cell>
          <cell r="E1581">
            <v>17.149999999999999</v>
          </cell>
        </row>
        <row r="1582">
          <cell r="A1582"/>
        </row>
        <row r="1583">
          <cell r="A1583" t="str">
            <v>11.03.062</v>
          </cell>
          <cell r="B1583" t="str">
            <v>EMBOÇO COM ARGAMASSA DE CIMENTO, CAL HIDRATADA  E AREIA NO TRAÇO 1:2:6, COM 20 MM  DE ESPESSURA</v>
          </cell>
          <cell r="C1583" t="str">
            <v>m2</v>
          </cell>
          <cell r="D1583">
            <v>19.600000000000001</v>
          </cell>
          <cell r="E1583">
            <v>15.68</v>
          </cell>
        </row>
        <row r="1584">
          <cell r="A1584"/>
        </row>
        <row r="1585">
          <cell r="A1585" t="str">
            <v>11.03.063</v>
          </cell>
          <cell r="B1585" t="str">
            <v>EMBOÇO COM ARGAMASSA DE CIMENTO, CAL HIDRATADA  E AREIA NO TRAÇO 1:2:8, COM 20 MM  DE ESPESSURA</v>
          </cell>
          <cell r="C1585" t="str">
            <v>m2</v>
          </cell>
          <cell r="D1585">
            <v>18.170000000000002</v>
          </cell>
          <cell r="E1585">
            <v>14.54</v>
          </cell>
        </row>
        <row r="1586">
          <cell r="A1586"/>
        </row>
        <row r="1587">
          <cell r="A1587" t="str">
            <v>11.03.064</v>
          </cell>
          <cell r="B1587" t="str">
            <v>Emboço com argamassa de cimento, cal hidratada e areia no traço 1:2:8, com 20mm de espessura, incluindo impermeabilizante tipo vedacit ou similar para fundações.</v>
          </cell>
          <cell r="C1587" t="str">
            <v>Un</v>
          </cell>
          <cell r="D1587">
            <v>21.83</v>
          </cell>
          <cell r="E1587">
            <v>17.47</v>
          </cell>
        </row>
        <row r="1588">
          <cell r="A1588"/>
        </row>
        <row r="1589">
          <cell r="A1589" t="str">
            <v>11.03.070</v>
          </cell>
          <cell r="B1589" t="str">
            <v>CAPEAÇO DE REVESTIMENTO EM EMBOÇO, PARA ALVENARIA DE 15CM DE ESPESSURA, COM ARGAMASSA MISTA DE CAL HIDRATADA E AREIA PENEIRADA, TRAÇO 1:4, COM ADIÇÃO DE 130KG DE CIMENTO ESPESSURA DE 20MM, INCLUSIVE CHAPISCO NO TRAÇO 1:3.</v>
          </cell>
          <cell r="C1589" t="str">
            <v>m</v>
          </cell>
          <cell r="D1589">
            <v>7.41</v>
          </cell>
          <cell r="E1589">
            <v>5.93</v>
          </cell>
        </row>
        <row r="1590">
          <cell r="A1590"/>
        </row>
        <row r="1591">
          <cell r="A1591" t="str">
            <v>11.03.080</v>
          </cell>
          <cell r="B1591" t="str">
            <v>CAPEAÇO DE REVESTIMENTO EM EMBOÇO, PARA ALVENARIA DE 25CM DE ESPESSURA, COM ARGAMASSA MISTA DE CAL HIDRATADA E AREIA PENEIRADA, TRAÇO 1:4, COM ADIÇÃO DE 130KG DE CIMENTO ESPESSURA DE 20MM, INCLUSIVE CHAPISCO NO TRAÇO 1:3.</v>
          </cell>
          <cell r="C1591" t="str">
            <v>m</v>
          </cell>
          <cell r="D1591">
            <v>8.26</v>
          </cell>
          <cell r="E1591">
            <v>6.61</v>
          </cell>
        </row>
        <row r="1592">
          <cell r="A1592"/>
        </row>
        <row r="1593">
          <cell r="A1593" t="str">
            <v>11.04.010</v>
          </cell>
          <cell r="B1593" t="str">
            <v>REBOCO COM ARGAMASSA DE CAL BRANCA E AREIA DE FINGIR PENEIRADA NO TRACO 1:2 COM 5,0 MM DE ESPESSURA.</v>
          </cell>
          <cell r="C1593" t="str">
            <v>m2</v>
          </cell>
          <cell r="D1593">
            <v>13.53</v>
          </cell>
          <cell r="E1593">
            <v>10.83</v>
          </cell>
        </row>
        <row r="1594">
          <cell r="A1594"/>
        </row>
        <row r="1595">
          <cell r="A1595" t="str">
            <v>11.04.020</v>
          </cell>
          <cell r="B1595" t="str">
            <v>REBOCO EM CIMENTADO, TIPO BARRA LISA , APLICADA SOBRE EMBOCO PRONTO COM 5,0 MM DE ESPESSURA.</v>
          </cell>
          <cell r="C1595" t="str">
            <v>m2</v>
          </cell>
          <cell r="D1595">
            <v>15.53</v>
          </cell>
          <cell r="E1595">
            <v>12.43</v>
          </cell>
        </row>
        <row r="1596">
          <cell r="A1596"/>
        </row>
        <row r="1597">
          <cell r="A1597" t="str">
            <v>11.04.030</v>
          </cell>
          <cell r="B1597" t="str">
            <v>REBOCO EM CIMENTADO, COM ACABAMENTO TIPO CONCRETO APARENTE, APLICADO SOBRE EMBOCO PRONTO COM 5,0 MM DE ESPESSURA.</v>
          </cell>
          <cell r="C1597" t="str">
            <v>m2</v>
          </cell>
          <cell r="D1597">
            <v>16.55</v>
          </cell>
          <cell r="E1597">
            <v>13.24</v>
          </cell>
        </row>
        <row r="1598">
          <cell r="A1598"/>
        </row>
        <row r="1599">
          <cell r="A1599" t="str">
            <v>11.05.010</v>
          </cell>
          <cell r="B1599" t="str">
            <v>REVESTIMENTO COM ARGAMASSA DE CIMENTO E AREIA NO TRACO 1:3, COM 2,0 CM DE ESPESSURA.</v>
          </cell>
          <cell r="C1599" t="str">
            <v>m2</v>
          </cell>
          <cell r="D1599">
            <v>21.86</v>
          </cell>
          <cell r="E1599">
            <v>17.489999999999998</v>
          </cell>
        </row>
        <row r="1600">
          <cell r="A1600"/>
        </row>
        <row r="1601">
          <cell r="A1601" t="str">
            <v>11.05.015</v>
          </cell>
          <cell r="B1601" t="str">
            <v>REVESTIMENTO COM ARGAMASSA DE CIMENTO E AREIA NO TRACO 1:3, COM 2,0 CM DE ESPESSURA E ACABA MENTO LISO EM CIMENTO QUEIMADO.</v>
          </cell>
          <cell r="C1601" t="str">
            <v>m2</v>
          </cell>
          <cell r="D1601">
            <v>27</v>
          </cell>
          <cell r="E1601">
            <v>21.6</v>
          </cell>
        </row>
        <row r="1602">
          <cell r="A1602"/>
        </row>
        <row r="1603">
          <cell r="A1603" t="str">
            <v>11.05.020</v>
          </cell>
          <cell r="B1603" t="str">
            <v>REVESTIMENTO COM ARGAMASSA DE CIMENTO E AREIA NO TRACO 1:4, COM 2,0 CM DE ESPESSURA.</v>
          </cell>
          <cell r="C1603" t="str">
            <v>m2</v>
          </cell>
          <cell r="D1603">
            <v>20.77</v>
          </cell>
          <cell r="E1603">
            <v>16.62</v>
          </cell>
        </row>
        <row r="1604">
          <cell r="A1604"/>
        </row>
        <row r="1605">
          <cell r="A1605" t="str">
            <v>11.05.025</v>
          </cell>
          <cell r="B1605" t="str">
            <v>REVESTIMENTO COM ARGAMASSA DE CIMENTO E AREIA NO TRACO 1:6 COM 2,0 CM DE ESPESSURA.</v>
          </cell>
          <cell r="C1605" t="str">
            <v>m2</v>
          </cell>
          <cell r="D1605">
            <v>20.079999999999998</v>
          </cell>
          <cell r="E1605">
            <v>16.07</v>
          </cell>
        </row>
        <row r="1606">
          <cell r="A1606"/>
        </row>
        <row r="1607">
          <cell r="A1607" t="str">
            <v>11.05.026</v>
          </cell>
          <cell r="B1607" t="str">
            <v>REVESTIMENTO COM ARGAMASSA DE CIMENTO E AREIA NO TRAÇO 1:6 COM 2,5CM DE ESPESSURA</v>
          </cell>
          <cell r="C1607" t="str">
            <v>m2</v>
          </cell>
          <cell r="D1607">
            <v>20.77</v>
          </cell>
          <cell r="E1607">
            <v>16.62</v>
          </cell>
        </row>
        <row r="1608">
          <cell r="A1608"/>
        </row>
        <row r="1609">
          <cell r="A1609" t="str">
            <v>11.05.027</v>
          </cell>
          <cell r="B1609" t="str">
            <v>REVESTIMENTO COM ARGAMASSA DE CIMENTO, CAL HIDRATADA E AREIA TRAÇO 1:1:6, COM 2,00CM DE ESPESSURA</v>
          </cell>
          <cell r="C1609" t="str">
            <v>m2</v>
          </cell>
          <cell r="D1609">
            <v>20.059999999999999</v>
          </cell>
          <cell r="E1609">
            <v>16.05</v>
          </cell>
        </row>
        <row r="1610">
          <cell r="A1610"/>
        </row>
        <row r="1611">
          <cell r="A1611" t="str">
            <v>11.05.028</v>
          </cell>
          <cell r="B1611" t="str">
            <v>REVESTIMENTO COM ARGAMASSA DE CIMENTO, CAL HIDRATADA E AREIA TRAÇO 1:2:8, COM 20 MM DE ESPESSURA</v>
          </cell>
          <cell r="C1611" t="str">
            <v>m2</v>
          </cell>
          <cell r="D1611">
            <v>20.41</v>
          </cell>
          <cell r="E1611">
            <v>16.329999999999998</v>
          </cell>
        </row>
        <row r="1612">
          <cell r="A1612"/>
        </row>
        <row r="1613">
          <cell r="A1613" t="str">
            <v>11.05.029</v>
          </cell>
          <cell r="B1613" t="str">
            <v>(73927/009) EMBOCO PAULISTA (MASSA UNICA) TRACO 1:2:8 (CIMENTO, CAL E AREIA), ESPESSURA 2,0CM, PREPARO MANUAL</v>
          </cell>
          <cell r="C1613" t="str">
            <v>m2</v>
          </cell>
          <cell r="D1613">
            <v>22.35</v>
          </cell>
          <cell r="E1613">
            <v>17.88</v>
          </cell>
        </row>
        <row r="1614">
          <cell r="A1614"/>
        </row>
        <row r="1615">
          <cell r="A1615" t="str">
            <v>11.05.030</v>
          </cell>
          <cell r="B1615" t="str">
            <v>REVESTIMENTO COM ARGAMASSA DE CIMENTO, SAIBRO E AREIA NO TRACO 1:4:4 , COM 2,0 CM DE ESPESSURA.</v>
          </cell>
          <cell r="C1615" t="str">
            <v>m2</v>
          </cell>
          <cell r="D1615">
            <v>18.72</v>
          </cell>
          <cell r="E1615">
            <v>14.98</v>
          </cell>
        </row>
        <row r="1616">
          <cell r="A1616"/>
        </row>
        <row r="1617">
          <cell r="A1617" t="str">
            <v>11.05.040</v>
          </cell>
          <cell r="B1617" t="str">
            <v>REVESTIMENTO FRISADO, COM ARGAMASSA DE CIMENTO, SAIBRO E AREIA NO TRACO 1:4:4, COM 2,0 CM DE ESPESSURA.</v>
          </cell>
          <cell r="C1617" t="str">
            <v>m2</v>
          </cell>
          <cell r="D1617">
            <v>21.4</v>
          </cell>
          <cell r="E1617">
            <v>17.12</v>
          </cell>
        </row>
        <row r="1618">
          <cell r="A1618"/>
        </row>
        <row r="1619">
          <cell r="A1619" t="str">
            <v>11.05.041</v>
          </cell>
          <cell r="B1619" t="str">
            <v>MASSA UNICA FRISADA PARA RETOQUES SIMULANDO ACABAMENTO DE TIJOLOS APARENTES EM PAREDES, COM ARGAMASSA DE CIMENTO, AREIA E SAIBRO NO TRAÇO 1:3:3, ESP.3CM.</v>
          </cell>
          <cell r="C1619" t="str">
            <v>m2</v>
          </cell>
          <cell r="D1619">
            <v>23.65</v>
          </cell>
          <cell r="E1619">
            <v>18.920000000000002</v>
          </cell>
        </row>
        <row r="1620">
          <cell r="A1620"/>
        </row>
        <row r="1621">
          <cell r="A1621" t="str">
            <v>11.05.050</v>
          </cell>
          <cell r="B1621" t="str">
            <v>REVESTIMENTO COM ARGAMASSA DE CIMENTO, SAIBRO E AREIA, NO TRACO 1:4:8, COM 2,0 CM DE ESPESSURA.</v>
          </cell>
          <cell r="C1621" t="str">
            <v>m2</v>
          </cell>
          <cell r="D1621">
            <v>17.52</v>
          </cell>
          <cell r="E1621">
            <v>14.02</v>
          </cell>
        </row>
        <row r="1622">
          <cell r="A1622"/>
        </row>
        <row r="1623">
          <cell r="A1623" t="str">
            <v>11.05.060</v>
          </cell>
          <cell r="B1623" t="str">
            <v>REVESTIMENTO EM MASSA ÚNICA PARA PAREDE COM ARGAMASSA DE CIMENTO E AREIA TRAÇO 1:4 INCLUINDO IMPERMEABILIZANTE TIPO VEDACIT OU SIMILAR, ESPESSURA DE 20MM.</v>
          </cell>
          <cell r="C1623" t="str">
            <v>m2</v>
          </cell>
          <cell r="D1623">
            <v>20.36</v>
          </cell>
          <cell r="E1623">
            <v>16.29</v>
          </cell>
        </row>
        <row r="1624">
          <cell r="A1624"/>
        </row>
        <row r="1625">
          <cell r="A1625" t="str">
            <v>11.05.070</v>
          </cell>
          <cell r="B1625" t="str">
            <v>CAPEAÇO DE REVESTIMENTO EM MASSA ÚNICA, PARA ALVENARIA DE 15CM DE ESPESSURA, COM ARGAMASSA MISTA DE CAL HIDRATADA E AREIA PENEIRADA, TRAÇO 1:4, COM ADIÇÃO DE 130 KG DE CIMENTO, ESPESSURA DE 20MM, INCLUSIVE CHAPISCO NO TRAÇO 1:3.</v>
          </cell>
          <cell r="C1625" t="str">
            <v>m</v>
          </cell>
          <cell r="D1625">
            <v>7.41</v>
          </cell>
          <cell r="E1625">
            <v>5.93</v>
          </cell>
        </row>
        <row r="1626">
          <cell r="A1626"/>
        </row>
        <row r="1627">
          <cell r="A1627" t="str">
            <v>11.05.080</v>
          </cell>
          <cell r="B1627" t="str">
            <v>CAPEAÇO DE REVESTIMENTO EM MASSA ÚNICA, PARA ALVENARIA DE 25CM DE ESPESSURA, COM ARGAMASSA MISTA DE CAL HIDRATADA E AREIA PENEIRADA, TRAÇO 1:4, COM ADIÇÃO DE 130KG DE CIMENTO ESPESSURA DE 20MM, INCLUSIVE CHAPISCO NO TRAÇO 1:3.</v>
          </cell>
          <cell r="C1627" t="str">
            <v>m</v>
          </cell>
          <cell r="D1627">
            <v>8.26</v>
          </cell>
          <cell r="E1627">
            <v>6.61</v>
          </cell>
        </row>
        <row r="1628">
          <cell r="A1628"/>
        </row>
        <row r="1629">
          <cell r="A1629" t="str">
            <v>11.05.090</v>
          </cell>
          <cell r="B1629" t="str">
            <v>MOLDURA DE ARGAMASSA DE CIMENTO E AREIA, TRAÇO 1:3, ESPESSURA DE 20MM, LARGURA DE 10 CM.</v>
          </cell>
          <cell r="C1629" t="str">
            <v>m</v>
          </cell>
          <cell r="D1629">
            <v>6.71</v>
          </cell>
          <cell r="E1629">
            <v>5.37</v>
          </cell>
        </row>
        <row r="1630">
          <cell r="A1630"/>
        </row>
        <row r="1631">
          <cell r="A1631" t="str">
            <v>11.05.100</v>
          </cell>
          <cell r="B1631" t="str">
            <v>MOLDURA DE ARGAMASSA DE CIMENTO E AREIA, TRAÇO 1:3, ESPESSURA DE 20MM, LARGURA DE 15 CM.</v>
          </cell>
          <cell r="C1631" t="str">
            <v>m</v>
          </cell>
          <cell r="D1631">
            <v>6.98</v>
          </cell>
          <cell r="E1631">
            <v>5.59</v>
          </cell>
        </row>
        <row r="1632">
          <cell r="A1632"/>
        </row>
        <row r="1633">
          <cell r="A1633" t="str">
            <v>11.06.005</v>
          </cell>
          <cell r="B1633" t="str">
            <v>REVESTIMENTO DE AZULEJOS BRANCOS , CLASSE A , ASSENTADOS COM PASTA DE CIMENTO, SOBRE EMBOCO PRONTO.</v>
          </cell>
          <cell r="C1633" t="str">
            <v>m2</v>
          </cell>
          <cell r="D1633">
            <v>60.88</v>
          </cell>
          <cell r="E1633">
            <v>48.71</v>
          </cell>
        </row>
        <row r="1634">
          <cell r="A1634"/>
        </row>
        <row r="1635">
          <cell r="A1635" t="str">
            <v>11.06.010</v>
          </cell>
          <cell r="B1635" t="str">
            <v>REVESTIMENTO DE AZULEJOS BRANCOS , CLASSE C , ASSENTADOS COM PASTA DE CIMENTO, SOBRE EMBOCO PRONTO.</v>
          </cell>
          <cell r="C1635" t="str">
            <v>m2</v>
          </cell>
          <cell r="D1635">
            <v>57.03</v>
          </cell>
          <cell r="E1635">
            <v>45.63</v>
          </cell>
        </row>
        <row r="1636">
          <cell r="A1636"/>
        </row>
        <row r="1637">
          <cell r="A1637" t="str">
            <v>11.06.015</v>
          </cell>
          <cell r="B1637" t="str">
            <v>REVESTIMENTO DE AZULEJOS DE COR,CLASSE A, ASSENTADOS COM PASTA DE CIMENTO , SOBRE EMBOCO PRONTO.</v>
          </cell>
          <cell r="C1637" t="str">
            <v>m2</v>
          </cell>
          <cell r="D1637">
            <v>67.099999999999994</v>
          </cell>
          <cell r="E1637">
            <v>53.68</v>
          </cell>
        </row>
        <row r="1638">
          <cell r="A1638"/>
        </row>
        <row r="1639">
          <cell r="A1639" t="str">
            <v>11.06.020</v>
          </cell>
          <cell r="B1639" t="str">
            <v>REVESTIMENTO DE AZULEJOS DE COR, CLASSE C,ASSENTADOS COM PASTA DE CIMENTO , SOBRE EMBOCO PRONTO.</v>
          </cell>
          <cell r="C1639" t="str">
            <v>m2</v>
          </cell>
          <cell r="D1639">
            <v>62</v>
          </cell>
          <cell r="E1639">
            <v>49.6</v>
          </cell>
        </row>
        <row r="1640">
          <cell r="A1640"/>
        </row>
        <row r="1641">
          <cell r="A1641" t="str">
            <v>11.06.025</v>
          </cell>
          <cell r="B1641" t="str">
            <v>REVESTIMENTO DE AZULEJOS BRANCOS , CLASSE A, ASSENTADOS COM PASTA DE CIMENTO , INCLUSIVE EMBOCO COM ARGAMASSA DE CIMENTO, SAIBRO E AREIA, NO TRACO 1:4:4.</v>
          </cell>
          <cell r="C1641" t="str">
            <v>m2</v>
          </cell>
          <cell r="D1641">
            <v>77.349999999999994</v>
          </cell>
          <cell r="E1641">
            <v>61.88</v>
          </cell>
        </row>
        <row r="1642">
          <cell r="A1642"/>
        </row>
        <row r="1643">
          <cell r="A1643" t="str">
            <v>11.06.030</v>
          </cell>
          <cell r="B1643" t="str">
            <v>REVESTIMENTO DE AZULEJOS BRANCOS , CLASSE C , ASSENTADOS COM PASTA DE CIMENTO,INCLUSIVE EMBOCO, COM ARGAMASSA DE CIMENTO,SAIBRO E AREIA NO TRACO 1:4:4.</v>
          </cell>
          <cell r="C1643" t="str">
            <v>m2</v>
          </cell>
          <cell r="D1643">
            <v>73.5</v>
          </cell>
          <cell r="E1643">
            <v>58.8</v>
          </cell>
        </row>
        <row r="1644">
          <cell r="A1644"/>
        </row>
        <row r="1645">
          <cell r="A1645" t="str">
            <v>11.06.035</v>
          </cell>
          <cell r="B1645" t="str">
            <v>REVESTIMENTO DE AZULEJOS DE COR, CLASSE A,ASSENTADOS COM PASTA DE CIMENTO,INCLUSIVE EMBOCO COM ARGAMASSA DE CIMENTO, SAIBRO E AREIA , NO TRACO 1:4: 4.</v>
          </cell>
          <cell r="C1645" t="str">
            <v>m2</v>
          </cell>
          <cell r="D1645">
            <v>83.57</v>
          </cell>
          <cell r="E1645">
            <v>66.86</v>
          </cell>
        </row>
        <row r="1646">
          <cell r="A1646"/>
        </row>
        <row r="1647">
          <cell r="A1647" t="str">
            <v>11.06.040</v>
          </cell>
          <cell r="B1647" t="str">
            <v>REVESTIMENTO DE AZULEJOS DE COR,CLASSE C, ASSENTADOS COM PASTA DE CIMENTO , INCLUSIVE EMBOCO COM ARGAMASSA DE CIMENTO, SAIBRO E AREIA NO TRACO 1:4:4.</v>
          </cell>
          <cell r="C1647" t="str">
            <v>m2</v>
          </cell>
          <cell r="D1647">
            <v>78.459999999999994</v>
          </cell>
          <cell r="E1647">
            <v>62.77</v>
          </cell>
        </row>
        <row r="1648">
          <cell r="A1648"/>
        </row>
        <row r="1649">
          <cell r="A1649" t="str">
            <v>11.06.050</v>
          </cell>
          <cell r="B1649" t="str">
            <v>REVESTIMENTO DE AZULEJOS BRANCOS, CLASSE A ASSENTADOS COM ARGAMASSA PRE-FABRICADA DE CIMENTO COLANTE, INCLUSIVE REJUNTE, SOBRE EMBOCO PRONTO.</v>
          </cell>
          <cell r="C1649" t="str">
            <v>m2</v>
          </cell>
          <cell r="D1649">
            <v>35.369999999999997</v>
          </cell>
          <cell r="E1649">
            <v>28.3</v>
          </cell>
        </row>
        <row r="1650">
          <cell r="A1650"/>
        </row>
        <row r="1651">
          <cell r="A1651" t="str">
            <v>11.06.060</v>
          </cell>
          <cell r="B1651" t="str">
            <v>REVESTIMENTO DE AZULEJOS BRANCOS, CLASSE C ASSENTADOS COM ARGAMASSA PRE-FABRICADA DE CIMENTO COLANTE, INCLUSIVE REJUNTE, SOBRE EMBOCO PRONTO.</v>
          </cell>
          <cell r="C1651" t="str">
            <v>m2</v>
          </cell>
          <cell r="D1651">
            <v>31.33</v>
          </cell>
          <cell r="E1651">
            <v>25.07</v>
          </cell>
        </row>
        <row r="1652">
          <cell r="A1652"/>
        </row>
        <row r="1653">
          <cell r="A1653" t="str">
            <v>11.06.070</v>
          </cell>
          <cell r="B1653" t="str">
            <v>REVESTIMENTO DE AZULEJOS DE COR, CLASSE A ASSENTADOS COM ARGAMASSA PRE-FABRICADA DE CIMENTO COLANTE, INCLUSIVE REJUNTE, SOBRE EMBOCO PRONTO.</v>
          </cell>
          <cell r="C1653" t="str">
            <v>m2</v>
          </cell>
          <cell r="D1653">
            <v>41.88</v>
          </cell>
          <cell r="E1653">
            <v>33.51</v>
          </cell>
        </row>
        <row r="1654">
          <cell r="A1654"/>
        </row>
        <row r="1655">
          <cell r="A1655" t="str">
            <v>11.06.080</v>
          </cell>
          <cell r="B1655" t="str">
            <v>REVESTIMENTO DE AZULEJOS DE COR, CLASSE C ASSENTADOS COM ARGAMASSA PRE-FABRICADA DE CIMENTO COLANTE, INCLUSIVE REJUNTE, SOBRE EMBOCO PRONTO.</v>
          </cell>
          <cell r="C1655" t="str">
            <v>m2</v>
          </cell>
          <cell r="D1655">
            <v>36.549999999999997</v>
          </cell>
          <cell r="E1655">
            <v>29.24</v>
          </cell>
        </row>
        <row r="1656">
          <cell r="A1656"/>
        </row>
        <row r="1657">
          <cell r="A1657" t="str">
            <v>11.07.010</v>
          </cell>
          <cell r="B1657" t="str">
            <v>REVESTIMENTO EM PAREDES COM PASTILHAS ESMALTADAS , ASSENTADAS EM ARGAMASSA DE CIMENTO , CAL E AREIA, NO TRACO 1:1:6, INCLUSIVE EMBOCO PRONTO.</v>
          </cell>
          <cell r="C1657" t="str">
            <v>m2</v>
          </cell>
          <cell r="D1657">
            <v>108.98</v>
          </cell>
          <cell r="E1657">
            <v>87.19</v>
          </cell>
        </row>
        <row r="1658">
          <cell r="A1658"/>
        </row>
        <row r="1659">
          <cell r="A1659" t="str">
            <v>11.07.020</v>
          </cell>
          <cell r="B1659" t="str">
            <v>REVESTIMENTO EM PAREDES COM PASTILHAS ESMALTADAS , ASSENTADAS EM ARGAMASSA DE CIMENTO , CAL E AREIA, NO TRACO 1:1:6, INCLUSIVE EMBOCO COM ARGAMASSA DE CIMENTO, SAIBRO E AREIA NO TRACO 1:4:4.</v>
          </cell>
          <cell r="C1659" t="str">
            <v>m2</v>
          </cell>
          <cell r="D1659">
            <v>125.43</v>
          </cell>
          <cell r="E1659">
            <v>100.35</v>
          </cell>
        </row>
        <row r="1660">
          <cell r="A1660"/>
        </row>
        <row r="1661">
          <cell r="A1661" t="str">
            <v>11.08.010</v>
          </cell>
          <cell r="B1661" t="str">
            <v>REVESTIMENTO EM PAREDE COM CASQUILHO CERAMICO SOBRE EMBOCO PRONTO.</v>
          </cell>
          <cell r="C1661" t="str">
            <v>m2</v>
          </cell>
          <cell r="D1661">
            <v>58.02</v>
          </cell>
          <cell r="E1661">
            <v>46.42</v>
          </cell>
        </row>
        <row r="1662">
          <cell r="A1662"/>
        </row>
        <row r="1663">
          <cell r="A1663" t="str">
            <v>11.08.020</v>
          </cell>
          <cell r="B1663" t="str">
            <v>REVESTIMENTO EM PAREDE COM CASQUILHO CERAMICO,INCLUSIVE EMBOCO COM ARGAMASSA DE CIMENTO, SAIBRO E AREIA NO TRACO 1:4:4.</v>
          </cell>
          <cell r="C1663" t="str">
            <v>m2</v>
          </cell>
          <cell r="D1663">
            <v>74.48</v>
          </cell>
          <cell r="E1663">
            <v>59.59</v>
          </cell>
        </row>
        <row r="1664">
          <cell r="A1664"/>
        </row>
        <row r="1665">
          <cell r="A1665" t="str">
            <v>11.09.010</v>
          </cell>
          <cell r="B1665" t="str">
            <v>REVESTIMENTO EM PAREDE COM PLACA PRE-MOLDADA DE CONCRETO COM ESPESSURA DE 2,5 CM , SOBRE EMBOCO PRONTO.</v>
          </cell>
          <cell r="C1665" t="str">
            <v>m2</v>
          </cell>
          <cell r="D1665">
            <v>75.25</v>
          </cell>
          <cell r="E1665">
            <v>60.2</v>
          </cell>
        </row>
        <row r="1666">
          <cell r="A1666"/>
        </row>
        <row r="1667">
          <cell r="A1667" t="str">
            <v>11.09.020</v>
          </cell>
          <cell r="B1667" t="str">
            <v>REVESTIMENTO EM PAREDE COM PLACA PRE-MOLDADA DE CONCRETO COM ESPESSURA DE 2,5 CM, INCLUSIVE EMBOCO COM ARGAMASSA DE CIMENTO, SAIBRO E AREIA NO TRACO 1:4:4.</v>
          </cell>
          <cell r="C1667" t="str">
            <v>m2</v>
          </cell>
          <cell r="D1667">
            <v>91.72</v>
          </cell>
          <cell r="E1667">
            <v>73.38</v>
          </cell>
        </row>
        <row r="1668">
          <cell r="A1668"/>
        </row>
        <row r="1669">
          <cell r="A1669" t="str">
            <v>11.10.010</v>
          </cell>
          <cell r="B1669" t="str">
            <v>TRATAMENTO EM CONCRETO APARENTE , INCLUINDO DESBASTE, ESTUCAGEM COM CIMENTO BRANCO E POLIMENTO.</v>
          </cell>
          <cell r="C1669" t="str">
            <v>m2</v>
          </cell>
          <cell r="D1669">
            <v>21.03</v>
          </cell>
          <cell r="E1669">
            <v>16.829999999999998</v>
          </cell>
        </row>
        <row r="1670">
          <cell r="A1670"/>
        </row>
        <row r="1671">
          <cell r="A1671" t="str">
            <v>11.11.030</v>
          </cell>
          <cell r="B1671" t="str">
            <v>CAPEAÇO DE REVESTIMENTO EM CERÂMICA (10X10) CM2, TIPO A, PARA PAREDE COM ESPESSURA DE 25CM, ASSENTADO E REJUNTADA COM ARGAMASSA PRÉ-FABRICADA.</v>
          </cell>
          <cell r="C1671" t="str">
            <v>m</v>
          </cell>
          <cell r="D1671">
            <v>21.05</v>
          </cell>
          <cell r="E1671">
            <v>16.84</v>
          </cell>
        </row>
        <row r="1672">
          <cell r="A1672"/>
        </row>
        <row r="1673">
          <cell r="A1673" t="str">
            <v>11.11.040</v>
          </cell>
          <cell r="B1673" t="str">
            <v>CAPEAÇO DE REVESTIMENTO EM CERÂMICA (10X10) CM2, TIPO A, PARA PAREDE COM ESPESSURA DE 15CM, ASSENTADO E REJUNTADA COM ARGAMASSA PRÉ-FABRICADA.</v>
          </cell>
          <cell r="C1673" t="str">
            <v>m</v>
          </cell>
          <cell r="D1673">
            <v>12.6</v>
          </cell>
          <cell r="E1673">
            <v>10.08</v>
          </cell>
        </row>
        <row r="1674">
          <cell r="A1674"/>
        </row>
        <row r="1675">
          <cell r="A1675" t="str">
            <v>11.12.010</v>
          </cell>
          <cell r="B1675" t="str">
            <v xml:space="preserve">FORNECIMENTO E COLOCAÇÃO DE CARPETE EM PAREDE, CARPETE DILLOP OU SIMILAR, ESPESSURA 3,5MM, COR BEGE. </v>
          </cell>
          <cell r="C1675" t="str">
            <v>m2</v>
          </cell>
          <cell r="D1675">
            <v>34.270000000000003</v>
          </cell>
          <cell r="E1675">
            <v>27.42</v>
          </cell>
        </row>
        <row r="1676">
          <cell r="A1676"/>
        </row>
        <row r="1677">
          <cell r="A1677" t="str">
            <v>11.13.010</v>
          </cell>
          <cell r="B1677" t="str">
            <v>REJUNTAMENTO DE CERÂMICA 10 X 10CM COM ARGAMASSA PRÉ-FABRICADA PARA REJUNTE WEBER-COLOR FLEXÍVEL FAB.:QUARTZOLIT OU SIMILAR, PARA JUNTAS DE 6MM.</v>
          </cell>
          <cell r="C1677" t="str">
            <v>m2</v>
          </cell>
          <cell r="D1677">
            <v>6.6</v>
          </cell>
          <cell r="E1677">
            <v>5.28</v>
          </cell>
        </row>
        <row r="1678">
          <cell r="A1678"/>
        </row>
        <row r="1679">
          <cell r="A1679" t="str">
            <v>11.14.010</v>
          </cell>
          <cell r="B1679" t="str">
            <v>REVESTIMENTO DE PAREDES COM PASTA DE GESSO, ESPESSURA ATÉ 18MM, SOBRE ALVENARIA.</v>
          </cell>
          <cell r="C1679" t="str">
            <v>m2</v>
          </cell>
          <cell r="D1679">
            <v>13.53</v>
          </cell>
          <cell r="E1679">
            <v>10.83</v>
          </cell>
        </row>
        <row r="1680">
          <cell r="A1680"/>
        </row>
        <row r="1681">
          <cell r="A1681" t="str">
            <v>11.15.010</v>
          </cell>
          <cell r="B1681" t="str">
            <v>CHAPIM EM GRANITO CINZA CORUMBÁ POLIDO, COM 2 CM DE ESPESSURA E 20 CM DE LARGURA, ASSENTADO COM ARGAMASSA MISTA DE CIMENTO, CAL HIDRATADA E AREIA SEM PENEIRAR, TRAÇO 1:1:4.</v>
          </cell>
          <cell r="C1681" t="str">
            <v>m</v>
          </cell>
          <cell r="D1681">
            <v>59.01</v>
          </cell>
          <cell r="E1681">
            <v>47.21</v>
          </cell>
        </row>
        <row r="1682">
          <cell r="A1682"/>
        </row>
        <row r="1683">
          <cell r="A1683" t="str">
            <v>11.16.010</v>
          </cell>
          <cell r="B1683" t="str">
            <v>REVESTIMENTO EM PAREDE COM GRANITO CINZA CORUMBÁ, ESPESSURA 2 CM, APLICADO COM ARGAMASSA INDUSTRIALIZADA AC-I.</v>
          </cell>
          <cell r="C1683" t="str">
            <v>m2</v>
          </cell>
          <cell r="D1683">
            <v>207.98</v>
          </cell>
          <cell r="E1683">
            <v>166.39</v>
          </cell>
        </row>
        <row r="1684">
          <cell r="A1684"/>
        </row>
        <row r="1685">
          <cell r="A1685" t="str">
            <v>12.00.000</v>
          </cell>
          <cell r="B1685" t="str">
            <v xml:space="preserve">   FORROS</v>
          </cell>
        </row>
        <row r="1686">
          <cell r="A1686"/>
        </row>
        <row r="1687">
          <cell r="A1687" t="str">
            <v>12.01.010</v>
          </cell>
          <cell r="B1687" t="str">
            <v>FORRO DE GESSO APLICADO EM LAJE PRE-MOLDADA.</v>
          </cell>
          <cell r="C1687" t="str">
            <v>m2</v>
          </cell>
          <cell r="D1687">
            <v>15.25</v>
          </cell>
          <cell r="E1687">
            <v>12.2</v>
          </cell>
        </row>
        <row r="1688">
          <cell r="A1688"/>
        </row>
        <row r="1689">
          <cell r="A1689" t="str">
            <v>12.01.020</v>
          </cell>
          <cell r="B1689" t="str">
            <v>FORRO DE GESSO APLICADO EM LAJE DE CONCRETO.</v>
          </cell>
          <cell r="C1689" t="str">
            <v>m2</v>
          </cell>
          <cell r="D1689">
            <v>15.25</v>
          </cell>
          <cell r="E1689">
            <v>12.2</v>
          </cell>
        </row>
        <row r="1690">
          <cell r="A1690"/>
        </row>
        <row r="1691">
          <cell r="A1691" t="str">
            <v>12.01.025</v>
          </cell>
          <cell r="B1691" t="str">
            <v>FORNECIMENTO E INSTALAÇÃO DE FORRO DE GESSO EM PLACAS, SUSPENSO POR ARAME GALVANIZADO Nº18, EM ESTRUTURA DE MADEIRA DE COBERTA.</v>
          </cell>
          <cell r="C1691" t="str">
            <v>m2</v>
          </cell>
          <cell r="D1691">
            <v>21.85</v>
          </cell>
          <cell r="E1691">
            <v>17.48</v>
          </cell>
        </row>
        <row r="1692">
          <cell r="A1692"/>
        </row>
        <row r="1693">
          <cell r="A1693" t="str">
            <v>12.01.026</v>
          </cell>
          <cell r="B1693" t="str">
            <v>FORNECIMENTO E INSTALAÇÃO DE FORRO EM GESSO ACARTONADO</v>
          </cell>
          <cell r="C1693" t="str">
            <v>m2</v>
          </cell>
          <cell r="D1693">
            <v>46.98</v>
          </cell>
          <cell r="E1693">
            <v>37.590000000000003</v>
          </cell>
        </row>
        <row r="1694">
          <cell r="A1694"/>
        </row>
        <row r="1695">
          <cell r="A1695" t="str">
            <v>12.02.010</v>
          </cell>
          <cell r="B1695" t="str">
            <v>FORNECIMENTO E ASSENTAMENTO DE FORROPACOTE DA EUCATEX, PADRAO LISO, MONTADO COM PERFIS APARENTES DE ACO PRE-PINTADO.</v>
          </cell>
          <cell r="C1695" t="str">
            <v>m2</v>
          </cell>
          <cell r="D1695">
            <v>54.47</v>
          </cell>
          <cell r="E1695">
            <v>43.58</v>
          </cell>
        </row>
        <row r="1696">
          <cell r="A1696"/>
        </row>
        <row r="1697">
          <cell r="A1697" t="str">
            <v>12.02.020</v>
          </cell>
          <cell r="B1697" t="str">
            <v>FORNECIMENTO E ASSENTAMENTO DE FORROPACOTE DA EUCATEX, PADRAO LISO, MONTADO COM PERFIS APARENTES DE ALUMINIO ANODIZADO.</v>
          </cell>
          <cell r="C1697" t="str">
            <v>m2</v>
          </cell>
          <cell r="D1697">
            <v>57.57</v>
          </cell>
          <cell r="E1697">
            <v>46.06</v>
          </cell>
        </row>
        <row r="1698">
          <cell r="A1698"/>
        </row>
        <row r="1699">
          <cell r="A1699" t="str">
            <v>12.03.011</v>
          </cell>
          <cell r="B1699" t="str">
            <v>FORNECIMENTO E INSTALAÇÃO DE FORRO DE PVC COM RÉGUAS DE 100X6000MM, ENCAIXADOS ENTRE SI E FIXADOS COM ESTRUTURA AUXILIAR GALVANIZADA E ARAME GALVANIZADO, INCLUINDO ARREMATE EM PVC.</v>
          </cell>
          <cell r="C1699" t="str">
            <v>m2</v>
          </cell>
          <cell r="D1699">
            <v>37.96</v>
          </cell>
          <cell r="E1699">
            <v>30.37</v>
          </cell>
        </row>
        <row r="1700">
          <cell r="A1700"/>
        </row>
        <row r="1701">
          <cell r="A1701" t="str">
            <v>12.03.013</v>
          </cell>
          <cell r="B1701" t="str">
            <v>FORNECIMENTO E INSTALAÇÃO DE FORRO DE PVC COM REGUAS DE 200MM DE LARGURA ENCAIXADOS ENTRE SI E FIXADOS COM ESTRUTURA AUXILIAR GALVANIZADA E ARAME GALVANIZADO, INCLUINDO ARREMATE PARA FORRO EM PVC.</v>
          </cell>
          <cell r="C1701" t="str">
            <v>m2</v>
          </cell>
          <cell r="D1701">
            <v>37.479999999999997</v>
          </cell>
          <cell r="E1701">
            <v>29.99</v>
          </cell>
        </row>
        <row r="1702">
          <cell r="A1702"/>
        </row>
        <row r="1703">
          <cell r="A1703" t="str">
            <v>12.03.020</v>
          </cell>
          <cell r="B1703" t="str">
            <v>REINSTALAÇÃO DE FORRO EM PVC, EXISTENTE.</v>
          </cell>
          <cell r="C1703" t="str">
            <v>m2</v>
          </cell>
          <cell r="D1703">
            <v>12.06</v>
          </cell>
          <cell r="E1703">
            <v>9.65</v>
          </cell>
        </row>
        <row r="1704">
          <cell r="A1704"/>
        </row>
        <row r="1705">
          <cell r="A1705" t="str">
            <v>12.04.011</v>
          </cell>
          <cell r="B1705" t="str">
            <v>FORRO COM TÁBUAS DE 10X1CM, FIXADA EM CAIBROS DE 5X6CM ESPAÇADO DE 50CM.</v>
          </cell>
          <cell r="C1705" t="str">
            <v>m2</v>
          </cell>
          <cell r="D1705">
            <v>93.98</v>
          </cell>
          <cell r="E1705">
            <v>75.19</v>
          </cell>
        </row>
        <row r="1706">
          <cell r="A1706"/>
        </row>
        <row r="1707">
          <cell r="A1707" t="str">
            <v>12.05.010</v>
          </cell>
          <cell r="B1707" t="str">
            <v>FORNECIMENTO E INSTALAÇÃO DE FORRO ACÚSTICO EM FIBRA MINERAL (MARCA ARMSTRONG - LINHA ENCORE OU SIMILAR), EM PERFIS TIPO "T" DE AÇO GALVANIZADO COM PINTURA A BASE DE POLIÉSTER.</v>
          </cell>
          <cell r="C1707" t="str">
            <v>m2</v>
          </cell>
          <cell r="D1707">
            <v>66.319999999999993</v>
          </cell>
          <cell r="E1707">
            <v>53.06</v>
          </cell>
        </row>
        <row r="1708">
          <cell r="A1708"/>
        </row>
        <row r="1709">
          <cell r="A1709" t="str">
            <v>12.06.010</v>
          </cell>
          <cell r="B1709" t="str">
            <v>FORNECIMENTO E INSTALAÇÃO DE FORRO LUXALON</v>
          </cell>
          <cell r="C1709" t="str">
            <v>m2</v>
          </cell>
          <cell r="D1709">
            <v>257.52</v>
          </cell>
          <cell r="E1709">
            <v>206.02</v>
          </cell>
        </row>
        <row r="1710">
          <cell r="A1710"/>
        </row>
        <row r="1711">
          <cell r="A1711" t="str">
            <v>12.07.010</v>
          </cell>
          <cell r="B1711" t="str">
            <v>FORNECIMENTO E INSTALAÇÃO DE ESTRUTURA AUXILIAR EM CABO DE AÇO DE 5/16", PARABOLT5/16", PORCA SEXTAVADADE 1/4", CASTANHA DE 5/16" E ESTICADOR DE 5/16", PARA O FORRO DE PVC E CABEAMENTO ELÉTRICO NA ESCOLA TÉCNICA DE JABOATÃO.</v>
          </cell>
          <cell r="C1711" t="str">
            <v>m2</v>
          </cell>
          <cell r="D1711">
            <v>38.619999999999997</v>
          </cell>
          <cell r="E1711">
            <v>30.9</v>
          </cell>
        </row>
        <row r="1712">
          <cell r="A1712"/>
        </row>
        <row r="1713">
          <cell r="A1713" t="str">
            <v>12.07.020</v>
          </cell>
          <cell r="B1713" t="str">
            <v>FORNECIMENTO E ASSENTAMENTO DE ESTRUTURA EM PERFIL "U" DE 3" X 1/8" PARA SUSTENTAÇÃO DE FORRO DE GESSO ACARTONADO ( LABORATÓRIOS ESPECIAIS) COM APLICAÇÃO DE FUNDO ANTI-CORROSIVO.</v>
          </cell>
          <cell r="C1713" t="str">
            <v>m2</v>
          </cell>
          <cell r="D1713">
            <v>69.709999999999994</v>
          </cell>
          <cell r="E1713">
            <v>55.77</v>
          </cell>
        </row>
        <row r="1714">
          <cell r="A1714"/>
        </row>
        <row r="1715">
          <cell r="A1715" t="str">
            <v>13.00.000</v>
          </cell>
          <cell r="B1715" t="str">
            <v xml:space="preserve">     PISOS</v>
          </cell>
        </row>
        <row r="1716">
          <cell r="A1716"/>
        </row>
        <row r="1717">
          <cell r="A1717" t="str">
            <v>13.01.010</v>
          </cell>
          <cell r="B1717" t="str">
            <v>LASTRO DE PISO COM 10,0 CM DE ESPESSURA EM CONCRETO 1:4:8.</v>
          </cell>
          <cell r="C1717" t="str">
            <v>m2</v>
          </cell>
          <cell r="D1717">
            <v>42.81</v>
          </cell>
          <cell r="E1717">
            <v>34.25</v>
          </cell>
        </row>
        <row r="1718">
          <cell r="A1718"/>
        </row>
        <row r="1719">
          <cell r="A1719" t="str">
            <v>13.01.020</v>
          </cell>
          <cell r="B1719" t="str">
            <v>LASTRO DE PISO COM A UTILIZACAO DE ADITIVO IMPERMEABILIZANTE - SIKA 1, COM 10,0 CM DE ESPESSURA EM CONCRETO 1:4:8.</v>
          </cell>
          <cell r="C1719" t="str">
            <v>m2</v>
          </cell>
          <cell r="D1719">
            <v>62.88</v>
          </cell>
          <cell r="E1719">
            <v>50.31</v>
          </cell>
        </row>
        <row r="1720">
          <cell r="A1720"/>
        </row>
        <row r="1721">
          <cell r="A1721" t="str">
            <v>13.01.030</v>
          </cell>
          <cell r="B1721" t="str">
            <v>LASTRO DE PISO COM 5,0 CM DE ESPESSURA EM CONCRETO 1:4:8.</v>
          </cell>
          <cell r="C1721" t="str">
            <v>m2</v>
          </cell>
          <cell r="D1721">
            <v>23.03</v>
          </cell>
          <cell r="E1721">
            <v>18.43</v>
          </cell>
        </row>
        <row r="1722">
          <cell r="A1722"/>
        </row>
        <row r="1723">
          <cell r="A1723" t="str">
            <v>13.01.040</v>
          </cell>
          <cell r="B1723" t="str">
            <v>LASTRO DE PISO , COM A UTILIZACAO DE ADITIVO IMPERMEABILIZANTE - SIKA 1, COM 5,0 CM DE ESPESSURA EM CONCRETO 1:4:8.</v>
          </cell>
          <cell r="C1723" t="str">
            <v>m2</v>
          </cell>
          <cell r="D1723">
            <v>33.07</v>
          </cell>
          <cell r="E1723">
            <v>26.46</v>
          </cell>
        </row>
        <row r="1724">
          <cell r="A1724"/>
        </row>
        <row r="1725">
          <cell r="A1725" t="str">
            <v>13.02.010</v>
          </cell>
          <cell r="B1725" t="str">
            <v>REGULARIZACAO DE CONTRA-PISO PARA REVESTIMENTO DE PISOS COM TACOS, ALCATIFAS, PAVIFLEX, ETC. EMPREGANDO ARGAMASSA DE CIMENTO E AREIA NO TRACO 1:4, COM 3,0 CM DE ESPESSURA.</v>
          </cell>
          <cell r="C1725" t="str">
            <v>m2</v>
          </cell>
          <cell r="D1725">
            <v>21.72</v>
          </cell>
          <cell r="E1725">
            <v>17.38</v>
          </cell>
        </row>
        <row r="1726">
          <cell r="A1726"/>
        </row>
        <row r="1727">
          <cell r="A1727" t="str">
            <v>13.02.015</v>
          </cell>
          <cell r="B1727" t="str">
            <v>ESTANHAMENTO DE PISO UTILIZANDO PASTA DE CIMENTO.</v>
          </cell>
          <cell r="C1727" t="str">
            <v>m2</v>
          </cell>
          <cell r="D1727">
            <v>1.83</v>
          </cell>
          <cell r="E1727">
            <v>1.47</v>
          </cell>
        </row>
        <row r="1728">
          <cell r="A1728"/>
        </row>
        <row r="1729">
          <cell r="A1729" t="str">
            <v>13.03.010</v>
          </cell>
          <cell r="B1729" t="str">
            <v>PISO CIMENTADO COM ARGAMASSA DE CIMENTO E AREIA NO TRACO 1:3, COM 2,0 CM DE ESPESSURA, E COM ACABAMENTO LISO.</v>
          </cell>
          <cell r="C1729" t="str">
            <v>m2</v>
          </cell>
          <cell r="D1729">
            <v>23.81</v>
          </cell>
          <cell r="E1729">
            <v>19.05</v>
          </cell>
        </row>
        <row r="1730">
          <cell r="A1730"/>
        </row>
        <row r="1731">
          <cell r="A1731" t="str">
            <v>13.03.013</v>
          </cell>
          <cell r="B1731" t="str">
            <v>(73922/001) PISO CIMENTADO LISO DESEMPENADO, TRACO 1:3 (CIMENTO E AREIA), ESPESSURA 3,5CM, PREPARO MANUAL</v>
          </cell>
          <cell r="C1731" t="str">
            <v>m2</v>
          </cell>
          <cell r="D1731">
            <v>34.130000000000003</v>
          </cell>
          <cell r="E1731">
            <v>27.31</v>
          </cell>
        </row>
        <row r="1732">
          <cell r="A1732"/>
        </row>
        <row r="1733">
          <cell r="A1733" t="str">
            <v>13.03.020</v>
          </cell>
          <cell r="B1733" t="str">
            <v>PISO CIMENTADO COM ARGAMASSA DE CIMENTO E AREIA NO TRACO 1:3, COM 2,0 CM DE ESPESSURA E JUNTAS DE VIDRO FORMANDO QUADROS DE 1,0 X 1,0 M, E COM ACABAMENTO LISO.</v>
          </cell>
          <cell r="C1733" t="str">
            <v>m2</v>
          </cell>
          <cell r="D1733">
            <v>27.33</v>
          </cell>
          <cell r="E1733">
            <v>21.87</v>
          </cell>
        </row>
        <row r="1734">
          <cell r="A1734"/>
        </row>
        <row r="1735">
          <cell r="A1735" t="str">
            <v>13.03.030</v>
          </cell>
          <cell r="B1735" t="str">
            <v>PISO CIMENTADO COM ARGAMASSA DE CIMENTO E AREIA NO TRACO 1:3 , COM 2,0 CM DE ESPESSURA E JUNTAS DE MADEIRA FORMANDO QUADROS DE 2,0 X 2,0 M, E COM ACABAMENTO LISO.</v>
          </cell>
          <cell r="C1735" t="str">
            <v>m2</v>
          </cell>
          <cell r="D1735">
            <v>26.28</v>
          </cell>
          <cell r="E1735">
            <v>21.03</v>
          </cell>
        </row>
        <row r="1736">
          <cell r="A1736"/>
        </row>
        <row r="1737">
          <cell r="A1737" t="str">
            <v>13.03.040</v>
          </cell>
          <cell r="B1737" t="str">
            <v>PISO CIMENTADO COM ARGAMASSA DE CIMENTO E AREIA NO TRACO 1:4 , COM 1,5 CM DE ESPESSURA E COM ACABAMENTO LISO.</v>
          </cell>
          <cell r="C1737" t="str">
            <v>m2</v>
          </cell>
          <cell r="D1737">
            <v>20.95</v>
          </cell>
          <cell r="E1737">
            <v>16.760000000000002</v>
          </cell>
        </row>
        <row r="1738">
          <cell r="A1738"/>
        </row>
        <row r="1739">
          <cell r="A1739" t="str">
            <v>13.03.051</v>
          </cell>
          <cell r="B1739" t="str">
            <v>PISO CIMENTADO COM ARGAMASSA DE CIMENTO E AREIA NO TRAÇO 1:4, COM 1,5CM DE ESPESSURA E JUNTAS DE PLÁSTICO RETA DE 20X3MM FORMANDO QUADROS DE 2,00X2,00M, E COM ACABAMENTO LISO.</v>
          </cell>
          <cell r="C1739" t="str">
            <v>m2</v>
          </cell>
          <cell r="D1739">
            <v>27.23</v>
          </cell>
          <cell r="E1739">
            <v>21.79</v>
          </cell>
        </row>
        <row r="1740">
          <cell r="A1740"/>
        </row>
        <row r="1741">
          <cell r="A1741" t="str">
            <v>13.03.052</v>
          </cell>
          <cell r="B1741" t="str">
            <v>PISO CIMENTADO ÁSPERO PARA CALÇADAS TRAÇO 1:4, ESPESSURA 2CM.</v>
          </cell>
          <cell r="C1741" t="str">
            <v>m2</v>
          </cell>
          <cell r="D1741">
            <v>21.18</v>
          </cell>
          <cell r="E1741">
            <v>16.95</v>
          </cell>
        </row>
        <row r="1742">
          <cell r="A1742"/>
        </row>
        <row r="1743">
          <cell r="A1743" t="str">
            <v>13.03.060</v>
          </cell>
          <cell r="B1743" t="str">
            <v>PISO EM LENCOL DE GRANITO ARTIFICIAL ( MARMORITE ) COM JUNTAS DE VIDRO, FORMANDO QUADROS DE 1,0 X 1,0 M, NA COR BRANCA. (OBS. DA SE: PREÇO INCLUSIVE COM REGULARIZAÇÃO)</v>
          </cell>
          <cell r="C1743" t="str">
            <v>m2</v>
          </cell>
          <cell r="D1743">
            <v>73.5</v>
          </cell>
          <cell r="E1743">
            <v>58.8</v>
          </cell>
        </row>
        <row r="1744">
          <cell r="A1744"/>
        </row>
        <row r="1745">
          <cell r="A1745" t="str">
            <v>13.03.070</v>
          </cell>
          <cell r="B1745" t="str">
            <v>PISO EM LENCOL DE GRANITO ARTIFICIAL ( MARMORITE ) COM JUNTAS DE VIDRO, FORMANDO QUADROS DE 1,0 X 1,0 M, NA COR CINZA. (OBS. DA SE: PREÇO INCLUSIVE COM REGULARIZAÇÃO)</v>
          </cell>
          <cell r="C1745" t="str">
            <v>m2</v>
          </cell>
          <cell r="D1745">
            <v>58.05</v>
          </cell>
          <cell r="E1745">
            <v>46.44</v>
          </cell>
        </row>
        <row r="1746">
          <cell r="A1746"/>
        </row>
        <row r="1747">
          <cell r="A1747" t="str">
            <v>13.03.080</v>
          </cell>
          <cell r="B1747" t="str">
            <v>PISO EM LENCOL DE GRANITO ARTIFICIAL ( MARMORITE ) COM JUNTAS DE VIDRO, FORMANDO QUADROS DE 1,0 X 1,0 M, NA COR PRETA OU VERMELHA. (OBS. DA SE: PREÇO INCLUSIVE COM REGULARIZAÇÃO)</v>
          </cell>
          <cell r="C1747" t="str">
            <v>m2</v>
          </cell>
          <cell r="D1747">
            <v>65.38</v>
          </cell>
          <cell r="E1747">
            <v>52.31</v>
          </cell>
        </row>
        <row r="1748">
          <cell r="A1748"/>
        </row>
        <row r="1749">
          <cell r="A1749" t="str">
            <v>13.03.090</v>
          </cell>
          <cell r="B1749" t="str">
            <v>PISO EM LENCOL DE GRANITO ARTIFICIAL ( MARMORITE ) COM JUNTAS DE PLASTICO , FORMANDO QUADROS DE 1,0 X 1,0 M, NA COR BRANCA. (OBS. DA SE: PREÇO INCLUSIVE COM REGULARIZAÇÃO)</v>
          </cell>
          <cell r="C1749" t="str">
            <v>m2</v>
          </cell>
          <cell r="D1749">
            <v>74.77</v>
          </cell>
          <cell r="E1749">
            <v>59.82</v>
          </cell>
        </row>
        <row r="1750">
          <cell r="A1750"/>
        </row>
        <row r="1751">
          <cell r="A1751" t="str">
            <v>13.03.100</v>
          </cell>
          <cell r="B1751" t="str">
            <v>PISO EM LENCOL DE GRANITO ARTIFICIAL ( MARMORITE ) COM JUNTAS DE PLASTICO , FORMANDO QUADROS DE 1,0 X 1,0 M, NA COR CINZA. (OBS. DA SE: PREÇO INCLUSIVE COM REGULARIZAÇÃO)</v>
          </cell>
          <cell r="C1751" t="str">
            <v>m2</v>
          </cell>
          <cell r="D1751">
            <v>59.32</v>
          </cell>
          <cell r="E1751">
            <v>47.46</v>
          </cell>
        </row>
        <row r="1752">
          <cell r="A1752"/>
        </row>
        <row r="1753">
          <cell r="A1753" t="str">
            <v>13.03.110</v>
          </cell>
          <cell r="B1753" t="str">
            <v>PISO EM LENCOL DE GRANITO ARTIFICIAL ( MARMORITE ) COM JUNTAS DE PLASTICO , FORMANDO QUADROS DE 1,0 X 1,0 M,NA COR PRETA OU VERMELHA. (OBS. DA SE: PREÇO INCLUSIVE COM REGULARIZAÇÃO)</v>
          </cell>
          <cell r="C1753" t="str">
            <v>m2</v>
          </cell>
          <cell r="D1753">
            <v>66.650000000000006</v>
          </cell>
          <cell r="E1753">
            <v>53.32</v>
          </cell>
        </row>
        <row r="1754">
          <cell r="A1754"/>
        </row>
        <row r="1755">
          <cell r="A1755" t="str">
            <v>13.03.121</v>
          </cell>
          <cell r="B1755" t="str">
            <v>LIXAMENTO E POLIMENTO COM ESMERILHADEIRA EM PISO GRANILITE EXISTENTE, PARA ÁREA ACIMA DE 50M2.</v>
          </cell>
          <cell r="C1755" t="str">
            <v>m2</v>
          </cell>
          <cell r="D1755">
            <v>8.4600000000000009</v>
          </cell>
          <cell r="E1755">
            <v>6.77</v>
          </cell>
        </row>
        <row r="1756">
          <cell r="A1756"/>
        </row>
        <row r="1757">
          <cell r="A1757" t="str">
            <v>13.03.130</v>
          </cell>
          <cell r="B1757" t="str">
            <v>PISO CERAMICO COMUM,TIPO A, 20X20CM, PEI 3 ASSENTADO COM ARGAMASSA DE CIMENTO E AREIA NO TRACO 1:6, COM 2CM DE ESPESSURA INCLUSIVE REJUNTE.</v>
          </cell>
          <cell r="C1757" t="str">
            <v>m2</v>
          </cell>
          <cell r="D1757">
            <v>45.63</v>
          </cell>
          <cell r="E1757">
            <v>36.51</v>
          </cell>
        </row>
        <row r="1758">
          <cell r="A1758"/>
        </row>
        <row r="1759">
          <cell r="A1759" t="str">
            <v>13.03.140</v>
          </cell>
          <cell r="B1759" t="str">
            <v>PISO CERAMICO COMUM,TIPO A, 20X20CM, PEI 3 ASSENTADO COM ARGAMASSA PRE-FABRICADA DE CIMENTO COLANTE INCLUSIVE REJUNTE.</v>
          </cell>
          <cell r="C1759" t="str">
            <v>m2</v>
          </cell>
          <cell r="D1759">
            <v>30.02</v>
          </cell>
          <cell r="E1759">
            <v>24.02</v>
          </cell>
        </row>
        <row r="1760">
          <cell r="A1760"/>
        </row>
        <row r="1761">
          <cell r="A1761" t="str">
            <v>13.03.144</v>
          </cell>
          <cell r="B1761" t="str">
            <v>PISO CERÂMICO FABRICAÇÃO ELIANE CARGO PLUS - BONE, AD ( ANTIDERRAPANTE ), PEI 5, COM PLACAS DE 31X31CM E ESPESSURA DE 5MM, OU SIMILAR, ASSENTADAS COM ARGAMASSA PRÉ-FABRICADA DE CIMENTO COLANTE, INCLUSIVE REJUNTAMENTO COM JUNTAS DE 6MM.</v>
          </cell>
          <cell r="C1761" t="str">
            <v>m2</v>
          </cell>
          <cell r="D1761">
            <v>44.12</v>
          </cell>
          <cell r="E1761">
            <v>35.299999999999997</v>
          </cell>
        </row>
        <row r="1762">
          <cell r="A1762"/>
        </row>
        <row r="1763">
          <cell r="A1763" t="str">
            <v>13.03.145</v>
          </cell>
          <cell r="B1763" t="str">
            <v>PISO CERÂMICO ESMALTADA PARA PISO, FABRICAÇÃO PORTO RICO, PEI 5, COM PLACAS DE (30X30) CM2, ASSENTADA COM ARGAMASSA PRÉ-FABRICADA DE CIMENTO COLANTE, INCLUSIVE REJUNTAMENTO</v>
          </cell>
          <cell r="C1763" t="str">
            <v>m2</v>
          </cell>
          <cell r="D1763">
            <v>30.22</v>
          </cell>
          <cell r="E1763">
            <v>24.18</v>
          </cell>
        </row>
        <row r="1764">
          <cell r="A1764"/>
        </row>
        <row r="1765">
          <cell r="A1765" t="str">
            <v>13.03.146</v>
          </cell>
          <cell r="B1765" t="str">
            <v>PISO CERÂMICO 32 x 32 CM, ELIZABETH OU SIMILAR, PEI 5, ASSENTADO COM ARGAMASSA PRÉ-FABRICADA DE CIMENTO COLANTE, INCLUSIVE REJUNTAMENTO.</v>
          </cell>
          <cell r="C1765" t="str">
            <v>m2</v>
          </cell>
          <cell r="D1765">
            <v>34.53</v>
          </cell>
          <cell r="E1765">
            <v>27.63</v>
          </cell>
        </row>
        <row r="1766">
          <cell r="A1766"/>
        </row>
        <row r="1767">
          <cell r="A1767" t="str">
            <v>13.03.147</v>
          </cell>
          <cell r="B1767" t="str">
            <v>PISO CERÂMICO 32 x 32 CM, ELIZABETH OU SIMILAR, PEI 5, ASSENTADO COM ARGAMASSA PISO SOBRE PISO INTERNO QUARTZOLIT OU SIMILAR, INCLUSIVE REJUNTAMENTO.</v>
          </cell>
          <cell r="C1767" t="str">
            <v>m2</v>
          </cell>
          <cell r="D1767">
            <v>50.76</v>
          </cell>
          <cell r="E1767">
            <v>40.61</v>
          </cell>
        </row>
        <row r="1768">
          <cell r="A1768"/>
        </row>
        <row r="1769">
          <cell r="A1769" t="str">
            <v>13.03.150</v>
          </cell>
          <cell r="B1769" t="str">
            <v>PISO PAVIFLEX COM 2 MM DE ESPESSURA, SOBRE BASE REGULARIZADA JA PRONTA.</v>
          </cell>
          <cell r="C1769" t="str">
            <v>m2</v>
          </cell>
          <cell r="D1769">
            <v>60.67</v>
          </cell>
          <cell r="E1769">
            <v>48.54</v>
          </cell>
        </row>
        <row r="1770">
          <cell r="A1770"/>
        </row>
        <row r="1771">
          <cell r="A1771" t="str">
            <v>13.03.160</v>
          </cell>
          <cell r="B1771" t="str">
            <v>PISO PAVIFLEX COM 2 MM DE ESPESSURA, INCLUSIVE BASE REGULARIZADA DE ARGAMASSA DE CIMENTO E AREIA NO TRACO 1:4,COM 3,0 CM DE ESPESSURA.</v>
          </cell>
          <cell r="C1771" t="str">
            <v>m2</v>
          </cell>
          <cell r="D1771">
            <v>82.4</v>
          </cell>
          <cell r="E1771">
            <v>65.92</v>
          </cell>
        </row>
        <row r="1772">
          <cell r="A1772"/>
        </row>
        <row r="1773">
          <cell r="A1773" t="str">
            <v>13.03.161</v>
          </cell>
          <cell r="B1773" t="str">
            <v>FORNECIMENTO E INSTALAÇÃO DE PAVIFLEX COM 3,2CM DE ESPESSURA, LINHA DINAMIC OU SIMILAR.</v>
          </cell>
          <cell r="C1773" t="str">
            <v>m2</v>
          </cell>
          <cell r="D1773">
            <v>92.83</v>
          </cell>
          <cell r="E1773">
            <v>74.27</v>
          </cell>
        </row>
        <row r="1774">
          <cell r="A1774"/>
        </row>
        <row r="1775">
          <cell r="A1775" t="str">
            <v>13.03.162</v>
          </cell>
          <cell r="B1775" t="str">
            <v>FORNECIMENTO E INSTALAÇÃO DE MANTA PAVIFLOR COM 2,00MM DE ESPESSURA, LINHA PRISMA OU SIMILAR.</v>
          </cell>
          <cell r="C1775" t="str">
            <v>m2</v>
          </cell>
          <cell r="D1775">
            <v>93.65</v>
          </cell>
          <cell r="E1775">
            <v>74.92</v>
          </cell>
        </row>
        <row r="1776">
          <cell r="A1776"/>
        </row>
        <row r="1777">
          <cell r="A1777" t="str">
            <v>13.03.170</v>
          </cell>
          <cell r="B1777" t="str">
            <v>PISO INDUSTRIAL DURBETON , KORODUR OU SIMILAR DE ALTA RESISTENCIA COM 8 MM DE ESPESSURA,COM JUNTAS DE PLASTICO FORMANDO QUADROS DE 1,0 X 1,0 M , NA COR CINZA NATURAL E COM ACABAMENTO DESEMPENADO, INCLUSIVE BASE REGULARIZADA.</v>
          </cell>
          <cell r="C1777" t="str">
            <v>m2</v>
          </cell>
          <cell r="D1777">
            <v>52.8</v>
          </cell>
          <cell r="E1777">
            <v>42.24</v>
          </cell>
        </row>
        <row r="1778">
          <cell r="A1778"/>
        </row>
        <row r="1779">
          <cell r="A1779" t="str">
            <v>13.03.180</v>
          </cell>
          <cell r="B1779" t="str">
            <v>PISO INDUSTRIAL DURBETON , KORODUR OU SIMILAR DE ALTA RESISTENCIA COM 8 MM DE ESPESSURA,COM JUNTAS DE PLASTICO FORMANDO QUADROS DE 1,0 X 1,0 M , NA COR CINZA NATURAL E COM ACABAMENTO LEVEMENTE RASPADO, INCLUSIVE BASE REGULARIZADA.</v>
          </cell>
          <cell r="C1779" t="str">
            <v>m2</v>
          </cell>
          <cell r="D1779">
            <v>62.5</v>
          </cell>
          <cell r="E1779">
            <v>50</v>
          </cell>
        </row>
        <row r="1780">
          <cell r="A1780"/>
        </row>
        <row r="1781">
          <cell r="A1781" t="str">
            <v>13.03.190</v>
          </cell>
          <cell r="B1781" t="str">
            <v>PISO INDUSTRIAL DURBETON , KORODUR OU SIMILAR DE ALTA RESISTENCIA COM 8 MM DE ESPESSURA,COM JUNTAS DE PLASTICO FORMANDO QUADROS DE 1,0 X 1,0 M , NA COR CINZA NATURAL E COM ACABAMENTO RASPADO POLIDO, INCLUSIVE BASE REGULARIZADA.</v>
          </cell>
          <cell r="C1781" t="str">
            <v>m2</v>
          </cell>
          <cell r="D1781">
            <v>68.930000000000007</v>
          </cell>
          <cell r="E1781">
            <v>55.15</v>
          </cell>
        </row>
        <row r="1782">
          <cell r="A1782"/>
        </row>
        <row r="1783">
          <cell r="A1783" t="str">
            <v>13.03.200</v>
          </cell>
          <cell r="B1783" t="str">
            <v>PISO INDUSTRIAL DURBETON , KORODUR OU SIMILAR DE ALTA RESISTENCIA COM 8 MM DE ESPESSURA,COM JUNTAS DE PLASTICO FORMANDO QUADROS DE 1,0 X 1,0 M , NA COR AMARELA, PRETA, MARROM OU VERMELHA E COM ACABAMENTO DESEMPENADO, INCLUSIVE BASE REGULARIZADA.</v>
          </cell>
          <cell r="C1783" t="str">
            <v>m2</v>
          </cell>
          <cell r="D1783">
            <v>56.6</v>
          </cell>
          <cell r="E1783">
            <v>45.28</v>
          </cell>
        </row>
        <row r="1784">
          <cell r="A1784"/>
        </row>
        <row r="1785">
          <cell r="A1785" t="str">
            <v>13.03.210</v>
          </cell>
          <cell r="B1785" t="str">
            <v>PISO INDUSTRIAL DURBETON , KORODUR OU SIMILAR DE ALTA RESISTENCIA COM 8 MM DE ESPESSURA,COM JUNTAS DE PLASTICO FORMANDO QUADROS DE 1,0 X 1,0 M , NA COR AMARELA, PRETA, MARROM OU VERMELHA E COM ACABAMENTO LEVEMENTE RASPADO, INCLUSIVE BASE REGULARIZADA.</v>
          </cell>
          <cell r="C1785" t="str">
            <v>m2</v>
          </cell>
          <cell r="D1785">
            <v>66.3</v>
          </cell>
          <cell r="E1785">
            <v>53.04</v>
          </cell>
        </row>
        <row r="1786">
          <cell r="A1786"/>
        </row>
        <row r="1787">
          <cell r="A1787" t="str">
            <v>13.03.220</v>
          </cell>
          <cell r="B1787" t="str">
            <v>PISO INDUSTRIAL DURBETON , KORODUR OU SIMILAR DE ALTA RESISTENCIA COM 8 MM DE ESPESSURA,COM JUNTAS DE PLASTICO FORMANDO QUADROS DE 1,0 X 1,0 M , NA COR AMARELA, PRETA, MARROM OU VERMELHA E COM ACABAMENTO RASPADO POLIDO, INCLUSIVE BASE REGULARIZADA.</v>
          </cell>
          <cell r="C1787" t="str">
            <v>m2</v>
          </cell>
          <cell r="D1787">
            <v>72.75</v>
          </cell>
          <cell r="E1787">
            <v>58.2</v>
          </cell>
        </row>
        <row r="1788">
          <cell r="A1788"/>
        </row>
        <row r="1789">
          <cell r="A1789" t="str">
            <v>13.03.230</v>
          </cell>
          <cell r="B1789" t="str">
            <v>PISO INDUSTRIAL DURBETON , KORODUR OU SIMILAR DE ALTA RESISTENCIA COM 8 MM DE ESPESSURA,COM JUNTAS DE PLASTICO FORMANDO QUADROS DE 1,0 X 1,0 M, NA COR VERDE E COM ACABAMENTO DESEMPENADO, INCLUSIVE BASE REGULARIZADA.</v>
          </cell>
          <cell r="C1789" t="str">
            <v>m2</v>
          </cell>
          <cell r="D1789">
            <v>60.83</v>
          </cell>
          <cell r="E1789">
            <v>48.67</v>
          </cell>
        </row>
        <row r="1790">
          <cell r="A1790"/>
        </row>
        <row r="1791">
          <cell r="A1791" t="str">
            <v>13.03.240</v>
          </cell>
          <cell r="B1791" t="str">
            <v>PISO INDUSTRIAL DURBETON , KORODUR OU SIMILAR DE ALTA RESISTENCIA COM 8 MM DE ESPESSURA,COM JUNTAS DE PLASTICO FORMANDO QUADROS DE 1,0 X 1,0 M, NA COR VERDE E COM ACABAMENTO LEVEMENTE RASPADO, INCLUSIVE BASE REGULARIZADA.</v>
          </cell>
          <cell r="C1791" t="str">
            <v>m2</v>
          </cell>
          <cell r="D1791">
            <v>70.53</v>
          </cell>
          <cell r="E1791">
            <v>56.43</v>
          </cell>
        </row>
        <row r="1792">
          <cell r="A1792"/>
        </row>
        <row r="1793">
          <cell r="A1793" t="str">
            <v>13.03.250</v>
          </cell>
          <cell r="B1793" t="str">
            <v>PISO INDUSTRIAL DURBETON , KORODUR OU SIMILAR DE ALTA RESISTENCIA COM 8 MM DE ESPESSURA,COM JUNTAS DE PLASTICO FORMANDO QUADROS DE 1,0 X 1,0 M , NA COR VERDE E COM ACABAMENTO RASPADO POLIDO, INCLUSIVE BASE REGULARIZADA.</v>
          </cell>
          <cell r="C1793" t="str">
            <v>m2</v>
          </cell>
          <cell r="D1793">
            <v>76.97</v>
          </cell>
          <cell r="E1793">
            <v>61.58</v>
          </cell>
        </row>
        <row r="1794">
          <cell r="A1794"/>
        </row>
        <row r="1795">
          <cell r="A1795" t="str">
            <v>13.03.300</v>
          </cell>
          <cell r="B1795" t="str">
            <v>PISO EM GRANITO CINZA CORUMBÁ, ESPESSURA 2CM, APLICADO COM ARGAMASSA INDUSTRIALIZADA AC-I, NÃO INCLUSO REGULARIZAÇÃO DE BASE.</v>
          </cell>
          <cell r="C1795" t="str">
            <v>m2</v>
          </cell>
          <cell r="D1795">
            <v>212.96</v>
          </cell>
          <cell r="E1795">
            <v>170.37</v>
          </cell>
        </row>
        <row r="1796">
          <cell r="A1796"/>
        </row>
        <row r="1797">
          <cell r="A1797" t="str">
            <v>13.03.301</v>
          </cell>
          <cell r="B1797" t="str">
            <v>PISO EM GRANITO UBATUBA, ESPESSURA 2 CM, APLICADO COM ARGAMASSA INDUSTRIALIZADA AC-1, NÃO INCLUSO REGULARIZAÇÃO DE BASE.</v>
          </cell>
          <cell r="C1797" t="str">
            <v>m</v>
          </cell>
          <cell r="D1797">
            <v>205.56</v>
          </cell>
          <cell r="E1797">
            <v>164.45</v>
          </cell>
        </row>
        <row r="1798">
          <cell r="A1798"/>
        </row>
        <row r="1799">
          <cell r="A1799" t="str">
            <v>13.03.302</v>
          </cell>
          <cell r="B1799" t="str">
            <v>PISO EM GRANITO CINZA CORUMBÁ LEVIGADO, ESPESSURA 2 CM, APLICADO COM ARGAMASSA INDUSTRIALIZADA AC-I, NÃO INCLUSO REGULARIZAÇÃO DE BASE</v>
          </cell>
          <cell r="C1799" t="str">
            <v>m2</v>
          </cell>
          <cell r="D1799">
            <v>172.25</v>
          </cell>
          <cell r="E1799">
            <v>137.80000000000001</v>
          </cell>
        </row>
        <row r="1800">
          <cell r="A1800"/>
        </row>
        <row r="1801">
          <cell r="A1801" t="str">
            <v>13.03.303</v>
          </cell>
          <cell r="B1801" t="str">
            <v>PISO EM GRANITO PRETO CEARÁ LEVIGADO, ESPESSURA 2CM, APLICADO COM ARGAMASSA INDUSTRIALIZADA AC-I, NÃO INCLUSO REGULARIZAÇÃO DE BASE.</v>
          </cell>
          <cell r="C1801" t="str">
            <v>m2</v>
          </cell>
          <cell r="D1801">
            <v>319.05</v>
          </cell>
          <cell r="E1801">
            <v>255.24</v>
          </cell>
        </row>
        <row r="1802">
          <cell r="A1802"/>
        </row>
        <row r="1803">
          <cell r="A1803" t="str">
            <v>13.03.304</v>
          </cell>
          <cell r="B1803" t="str">
            <v>PISO EM GRANITO VERDE JEQUITIBÁ, ESPESSURA 2CM, APLICADO COM ARGAMASSA INDUSTRIALIZADA AC-I, NÃO INCLUSO REGULARIZAÇÃO DE BASE.</v>
          </cell>
          <cell r="C1803" t="str">
            <v>m2</v>
          </cell>
          <cell r="D1803">
            <v>205.56</v>
          </cell>
          <cell r="E1803">
            <v>164.45</v>
          </cell>
        </row>
        <row r="1804">
          <cell r="A1804"/>
        </row>
        <row r="1805">
          <cell r="A1805" t="str">
            <v>13.03.305</v>
          </cell>
          <cell r="B1805" t="str">
            <v>PISO EM GRANITO PRETO CEARÁ POLIDO, ESPESSURA 2CM, APLICADO COM ARGAMASSA INDUSTRIALIZADA AC-I, NÃO INCLUSO REGULARIZAÇÃO DE BASE.</v>
          </cell>
          <cell r="C1805" t="str">
            <v>m2</v>
          </cell>
          <cell r="D1805">
            <v>319.05</v>
          </cell>
          <cell r="E1805">
            <v>255.24</v>
          </cell>
        </row>
        <row r="1806">
          <cell r="A1806"/>
        </row>
        <row r="1807">
          <cell r="A1807" t="str">
            <v>13.06.010</v>
          </cell>
          <cell r="B1807" t="str">
            <v>PISO EM ARDÓSIA COM PLACAS DE 30X30CM, ESP. 8MM, ASSENTADA COM ARGAMASSA PRÉ-FABRICADA DE CIMENTO COLANTE, INCLUSIVE REJUNTAMENTO COM JUNTAS DE 5MM.</v>
          </cell>
          <cell r="C1807" t="str">
            <v>m2</v>
          </cell>
          <cell r="D1807">
            <v>39.78</v>
          </cell>
          <cell r="E1807">
            <v>31.83</v>
          </cell>
        </row>
        <row r="1808">
          <cell r="A1808"/>
        </row>
        <row r="1809">
          <cell r="A1809" t="str">
            <v>13.06.020</v>
          </cell>
          <cell r="B1809" t="str">
            <v>PISO CERÂMICO GAIL,LINHA ARQUITETURA NATURAL OU SIMILAR, ANTEDERRAPANTE, ALTA RESISTENCIA E NAS SEGUINTES DIMENSÕES 240 X 116 X 9MM, ASSENTADA COM ARGAMASSA PRE-FABRICADA DE CIMENTO E AREIA,INCLUSIVE REJUNTAMENTO.</v>
          </cell>
          <cell r="C1809" t="str">
            <v>m2</v>
          </cell>
          <cell r="D1809">
            <v>86.17</v>
          </cell>
          <cell r="E1809">
            <v>68.94</v>
          </cell>
        </row>
        <row r="1810">
          <cell r="A1810"/>
        </row>
        <row r="1811">
          <cell r="A1811" t="str">
            <v>13.07.010</v>
          </cell>
          <cell r="B1811" t="str">
            <v>PISO EM ASSOALHO DE MADEIRA DE LEI (IPÊ OU SIMILAR), RÉGUAS MACHO E FÊMEA 15 X 2 CM - EXTRA.</v>
          </cell>
          <cell r="C1811" t="str">
            <v>m2</v>
          </cell>
          <cell r="D1811">
            <v>119.18</v>
          </cell>
          <cell r="E1811">
            <v>95.35</v>
          </cell>
        </row>
        <row r="1812">
          <cell r="A1812"/>
        </row>
        <row r="1813">
          <cell r="A1813" t="str">
            <v>14.00.000</v>
          </cell>
          <cell r="B1813" t="str">
            <v xml:space="preserve">      RODAPES,SOLEIRAS,DEGRAUS E CORRIMAOS</v>
          </cell>
        </row>
        <row r="1814">
          <cell r="A1814"/>
        </row>
        <row r="1815">
          <cell r="A1815" t="str">
            <v>14.01.030</v>
          </cell>
          <cell r="B1815" t="str">
            <v>RODAPE DE GRANITO ARTIFICIAL (MARMORITE) COM 10 CM DE ALTURA, NA COR BRANCA.</v>
          </cell>
          <cell r="C1815" t="str">
            <v>m</v>
          </cell>
          <cell r="D1815">
            <v>21.97</v>
          </cell>
          <cell r="E1815">
            <v>17.579999999999998</v>
          </cell>
        </row>
        <row r="1816">
          <cell r="A1816"/>
        </row>
        <row r="1817">
          <cell r="A1817" t="str">
            <v>14.01.040</v>
          </cell>
          <cell r="B1817" t="str">
            <v>RODAPE DE GRANITO ARTIFICIAL (MARMORITE) COM 10 CM DE ALTURA, NA COR CINZA.</v>
          </cell>
          <cell r="C1817" t="str">
            <v>m</v>
          </cell>
          <cell r="D1817">
            <v>20.420000000000002</v>
          </cell>
          <cell r="E1817">
            <v>16.34</v>
          </cell>
        </row>
        <row r="1818">
          <cell r="A1818"/>
        </row>
        <row r="1819">
          <cell r="A1819" t="str">
            <v>14.01.050</v>
          </cell>
          <cell r="B1819" t="str">
            <v>RODAPE DE GRANITO ARTIFICIAL (MARMORITE) COM 10 CM DE ALTURA, NA COR PRETA OU VERMELHA.</v>
          </cell>
          <cell r="C1819" t="str">
            <v>m</v>
          </cell>
          <cell r="D1819">
            <v>21.16</v>
          </cell>
          <cell r="E1819">
            <v>16.93</v>
          </cell>
        </row>
        <row r="1820">
          <cell r="A1820"/>
        </row>
        <row r="1821">
          <cell r="A1821" t="str">
            <v>14.01.060</v>
          </cell>
          <cell r="B1821" t="str">
            <v>RODAPE DE PAVIFLEX APLICADO SOBRE REVESTIMENTO DE ARGAMASSA DE CIMENTO E AREIA NO TRACO 1:3.</v>
          </cell>
          <cell r="C1821" t="str">
            <v>m</v>
          </cell>
          <cell r="D1821">
            <v>20.38</v>
          </cell>
          <cell r="E1821">
            <v>16.309999999999999</v>
          </cell>
        </row>
        <row r="1822">
          <cell r="A1822"/>
        </row>
        <row r="1823">
          <cell r="A1823" t="str">
            <v>14.01.070</v>
          </cell>
          <cell r="B1823" t="str">
            <v>RODAPE DE ARGAMASSA DE ALTA RESISTENCIA DURBETON,KORODUR OU SIMILAR, COM 10,0 CM DE ALTURA NA COR CINZA NATURAL E COM ACABAMENTO RASPADO.</v>
          </cell>
          <cell r="C1823" t="str">
            <v>m</v>
          </cell>
          <cell r="D1823">
            <v>20.96</v>
          </cell>
          <cell r="E1823">
            <v>16.77</v>
          </cell>
        </row>
        <row r="1824">
          <cell r="A1824"/>
        </row>
        <row r="1825">
          <cell r="A1825" t="str">
            <v>14.01.080</v>
          </cell>
          <cell r="B1825" t="str">
            <v>RODAPE DE ARGAMASSA DE ALTA RESISTENCIA DURBETON,KORODUR OU SIMILAR, COM 10,0 CM DE ALTURA NA COR AMARELA, PRETA, MARROM OU VERMELHA E COM ACABAMENTO RASPADO.</v>
          </cell>
          <cell r="C1825" t="str">
            <v>m</v>
          </cell>
          <cell r="D1825">
            <v>22.48</v>
          </cell>
          <cell r="E1825">
            <v>17.989999999999998</v>
          </cell>
        </row>
        <row r="1826">
          <cell r="A1826"/>
        </row>
        <row r="1827">
          <cell r="A1827" t="str">
            <v>14.01.090</v>
          </cell>
          <cell r="B1827" t="str">
            <v>RODAPE DE ARGAMASSA DE ALTA RESISTENCIA DURBETON,KORODUR OU SIMILAR, COM 10,0 CM DE ALTURA NA COR VERDE E COM ACABAMENTO RASPADO.</v>
          </cell>
          <cell r="C1827" t="str">
            <v>m</v>
          </cell>
          <cell r="D1827">
            <v>24.17</v>
          </cell>
          <cell r="E1827">
            <v>19.34</v>
          </cell>
        </row>
        <row r="1828">
          <cell r="A1828"/>
        </row>
        <row r="1829">
          <cell r="A1829" t="str">
            <v>14.01.100</v>
          </cell>
          <cell r="B1829" t="str">
            <v>RODAPÉ EM GRANITO BRANCO POLIDO, ALTURA 7 CM E ESPESSURA 2 CM , APLICADO COM ARGAMSSA INDUSTRIALIZADA AC-1.</v>
          </cell>
          <cell r="C1829" t="str">
            <v>m</v>
          </cell>
          <cell r="D1829">
            <v>28.63</v>
          </cell>
          <cell r="E1829">
            <v>22.91</v>
          </cell>
        </row>
        <row r="1830">
          <cell r="A1830"/>
        </row>
        <row r="1831">
          <cell r="A1831" t="str">
            <v>14.01.101</v>
          </cell>
          <cell r="B1831" t="str">
            <v>RODAPÉ EM GRANITO CINZA CORUMBÁ, ALTURA 7 CM E ESPESSURA 2 CM, APLICADO COM ARGAMASSA INDUSTRIALIZADA.</v>
          </cell>
          <cell r="C1831" t="str">
            <v>m</v>
          </cell>
          <cell r="D1831">
            <v>31.32</v>
          </cell>
          <cell r="E1831">
            <v>25.06</v>
          </cell>
        </row>
        <row r="1832">
          <cell r="A1832"/>
        </row>
        <row r="1833">
          <cell r="A1833" t="str">
            <v>14.01.102</v>
          </cell>
          <cell r="B1833" t="str">
            <v>RODAPÉ EM GRANITO PRETO CEARÁ, ALTURA 7 CM, E ESPESSURA 2 CM,APLICADO COM ARGAMASSA INDUSTRIALIZADA AC-1.</v>
          </cell>
          <cell r="C1833" t="str">
            <v>m</v>
          </cell>
          <cell r="D1833">
            <v>42.91</v>
          </cell>
          <cell r="E1833">
            <v>34.33</v>
          </cell>
        </row>
        <row r="1834">
          <cell r="A1834"/>
        </row>
        <row r="1835">
          <cell r="A1835" t="str">
            <v>14.01.103</v>
          </cell>
          <cell r="B1835" t="str">
            <v>RODAPÉ EM GRANITO BEGE IMACULADO, ALTURA 7 CM E ESPESSURA 2 CM ,APLICADO COM ARGAMASSA INDUSTRIALIZADA AC-1.</v>
          </cell>
          <cell r="C1835" t="str">
            <v>m</v>
          </cell>
          <cell r="D1835">
            <v>38.130000000000003</v>
          </cell>
          <cell r="E1835">
            <v>30.51</v>
          </cell>
        </row>
        <row r="1836">
          <cell r="A1836"/>
        </row>
        <row r="1837">
          <cell r="A1837" t="str">
            <v>14.02.010</v>
          </cell>
          <cell r="B1837" t="str">
            <v>SOLEIRA EM CIMENTADO DE 15 CM DE LARGURA.</v>
          </cell>
          <cell r="C1837" t="str">
            <v>m</v>
          </cell>
          <cell r="D1837">
            <v>3.77</v>
          </cell>
          <cell r="E1837">
            <v>3.02</v>
          </cell>
        </row>
        <row r="1838">
          <cell r="A1838"/>
        </row>
        <row r="1839">
          <cell r="A1839" t="str">
            <v>14.02.020</v>
          </cell>
          <cell r="B1839" t="str">
            <v>SOLEIRA DE GRANITO ARTIFICIAL (MARMORITE) COM 15 CM DE LARGURA, NA COR BRANCA.</v>
          </cell>
          <cell r="C1839" t="str">
            <v>m</v>
          </cell>
          <cell r="D1839">
            <v>19.95</v>
          </cell>
          <cell r="E1839">
            <v>15.96</v>
          </cell>
        </row>
        <row r="1840">
          <cell r="A1840"/>
        </row>
        <row r="1841">
          <cell r="A1841" t="str">
            <v>14.02.030</v>
          </cell>
          <cell r="B1841" t="str">
            <v>SOLEIRA DE GRANITO ARTIFICIAL (MARMORITE) COM 15 CM DE LARGURA, NA COR CINZA.</v>
          </cell>
          <cell r="C1841" t="str">
            <v>m</v>
          </cell>
          <cell r="D1841">
            <v>17.63</v>
          </cell>
          <cell r="E1841">
            <v>14.11</v>
          </cell>
        </row>
        <row r="1842">
          <cell r="A1842"/>
        </row>
        <row r="1843">
          <cell r="A1843" t="str">
            <v>14.02.040</v>
          </cell>
          <cell r="B1843" t="str">
            <v>SOLEIRA DE GRANITO ARTIFICIAL (MARMORITE) COM 15 CM DE LARGURA, NA COR PRETA OU VERMELHA.</v>
          </cell>
          <cell r="C1843" t="str">
            <v>m</v>
          </cell>
          <cell r="D1843">
            <v>18.75</v>
          </cell>
          <cell r="E1843">
            <v>15</v>
          </cell>
        </row>
        <row r="1844">
          <cell r="A1844"/>
        </row>
        <row r="1845">
          <cell r="A1845" t="str">
            <v>14.02.050</v>
          </cell>
          <cell r="B1845" t="str">
            <v>SOLEIRA DE ARGAMASSA DE ALTA RESISTENCIA DURBETON , KORODUR OU SIMILAR , COM 10,0 CM DE LARGURA, NA COR CINZA NATURAL E COM ACABAMENTO RASPADO.</v>
          </cell>
          <cell r="C1845" t="str">
            <v>m</v>
          </cell>
          <cell r="D1845">
            <v>14.97</v>
          </cell>
          <cell r="E1845">
            <v>11.98</v>
          </cell>
        </row>
        <row r="1846">
          <cell r="A1846"/>
        </row>
        <row r="1847">
          <cell r="A1847" t="str">
            <v>14.02.060</v>
          </cell>
          <cell r="B1847" t="str">
            <v>SOLEIRA DE ARGAMASSA DE ALTA RESISTENCIA DURBETON , KORODUR OU SIMILAR , COM 10,0 CM DE LARGURA , NA COR AMARELA , PRETA , MARROM OU VERMELHA E COM ACABAMENTO RASPADO.</v>
          </cell>
          <cell r="C1847" t="str">
            <v>m</v>
          </cell>
          <cell r="D1847">
            <v>15.35</v>
          </cell>
          <cell r="E1847">
            <v>12.28</v>
          </cell>
        </row>
        <row r="1848">
          <cell r="A1848"/>
        </row>
        <row r="1849">
          <cell r="A1849" t="str">
            <v>14.02.070</v>
          </cell>
          <cell r="B1849" t="str">
            <v>SOLEIRA DE ARGAMASSA DE ALTA RESISTENCIA DURBETON , KORODUR OU SIMILAR , COM 10,0 CM DE LARGURA, NA COR VERDE E COM ACABAMENTO RASPADO.</v>
          </cell>
          <cell r="C1849" t="str">
            <v>m</v>
          </cell>
          <cell r="D1849">
            <v>15.77</v>
          </cell>
          <cell r="E1849">
            <v>12.62</v>
          </cell>
        </row>
        <row r="1850">
          <cell r="A1850"/>
        </row>
        <row r="1851">
          <cell r="A1851" t="str">
            <v>14.02.080</v>
          </cell>
          <cell r="B1851" t="str">
            <v>FORNECIMENTO E INSTALAÇÃO DE SOLEIRA EM GRANITO VERMELHO BRASÍLIA COM 0,20M DE LARGURA.</v>
          </cell>
          <cell r="C1851" t="str">
            <v>m</v>
          </cell>
          <cell r="D1851">
            <v>119.56</v>
          </cell>
          <cell r="E1851">
            <v>95.65</v>
          </cell>
        </row>
        <row r="1852">
          <cell r="A1852"/>
        </row>
        <row r="1853">
          <cell r="A1853" t="str">
            <v>14.03.010</v>
          </cell>
          <cell r="B1853" t="str">
            <v>DEGRAU DE ESCADA COM 30,0 CM, EM GRANITO ARTIFICIAL (MARMORITE) , NA COR BRANCA E ESPELHO COM 20,0 CM.</v>
          </cell>
          <cell r="C1853" t="str">
            <v>m</v>
          </cell>
          <cell r="D1853">
            <v>54.22</v>
          </cell>
          <cell r="E1853">
            <v>43.38</v>
          </cell>
        </row>
        <row r="1854">
          <cell r="A1854"/>
        </row>
        <row r="1855">
          <cell r="A1855" t="str">
            <v>14.03.020</v>
          </cell>
          <cell r="B1855" t="str">
            <v>DEGRAU DE ESCADA COM 30,0 CM, EM GRANITO ARTIFICIAL (MARMORITE) , NA COR CINZA E ESPELHO COM 20,0 CM.</v>
          </cell>
          <cell r="C1855" t="str">
            <v>m</v>
          </cell>
          <cell r="D1855">
            <v>46.5</v>
          </cell>
          <cell r="E1855">
            <v>37.200000000000003</v>
          </cell>
        </row>
        <row r="1856">
          <cell r="A1856"/>
        </row>
        <row r="1857">
          <cell r="A1857" t="str">
            <v>14.03.030</v>
          </cell>
          <cell r="B1857" t="str">
            <v>DEGRAU DE ESCADA COM 30,0 CM, EM GRANITO ARTIFICIAL (MARMORITE), NA COR PRETA OU VERMELHA E ESPELHO COM 20,0 CM.</v>
          </cell>
          <cell r="C1857" t="str">
            <v>m</v>
          </cell>
          <cell r="D1857">
            <v>50.16</v>
          </cell>
          <cell r="E1857">
            <v>40.130000000000003</v>
          </cell>
        </row>
        <row r="1858">
          <cell r="A1858"/>
        </row>
        <row r="1859">
          <cell r="A1859" t="str">
            <v>14.03.040</v>
          </cell>
          <cell r="B1859" t="str">
            <v>DEGRAU DE ESCADA COM 30,0 CM, EM ARGAMASSA DE ALTA RESISTENCIA DURBETON,KORODUR OU SIMILAR, E ESPELHO COM 20,0 CM, NA COR CINZA NATURAL E COM ACABAMENTO RASPADO.</v>
          </cell>
          <cell r="C1859" t="str">
            <v>m</v>
          </cell>
          <cell r="D1859">
            <v>55.28</v>
          </cell>
          <cell r="E1859">
            <v>44.23</v>
          </cell>
        </row>
        <row r="1860">
          <cell r="A1860"/>
        </row>
        <row r="1861">
          <cell r="A1861" t="str">
            <v>14.03.050</v>
          </cell>
          <cell r="B1861" t="str">
            <v>DEGRAU DE ESCADA COM 30,0 CM, EM ARGAMASSA DE ALTA RESISTENCIA DURBETON,KORODUR OU SIMILAR, E ESPELHO COM 20,0 CM, NA COR AMARELA, PRETA, MARROM OU VERMELHA E COM ACABAMENTO RASPADO.</v>
          </cell>
          <cell r="C1861" t="str">
            <v>m</v>
          </cell>
          <cell r="D1861">
            <v>59.1</v>
          </cell>
          <cell r="E1861">
            <v>47.28</v>
          </cell>
        </row>
        <row r="1862">
          <cell r="A1862"/>
        </row>
        <row r="1863">
          <cell r="A1863" t="str">
            <v>14.03.060</v>
          </cell>
          <cell r="B1863" t="str">
            <v>DEGRAU DE ESCADA COM 30,0 CM, EM ARGAMASSA DE ALTA RESISTENCIA DURBETON,KORODUR OU SIMILAR, E ESPELHO COM 20,0 CM , NA COR VERDE E COM ACABAMENTO RASPADO.</v>
          </cell>
          <cell r="C1863" t="str">
            <v>m</v>
          </cell>
          <cell r="D1863">
            <v>63.32</v>
          </cell>
          <cell r="E1863">
            <v>50.66</v>
          </cell>
        </row>
        <row r="1864">
          <cell r="A1864"/>
        </row>
        <row r="1865">
          <cell r="A1865" t="str">
            <v>14.04.010</v>
          </cell>
          <cell r="B1865" t="str">
            <v>CORRIMAO DE GRANITO ARTIFICIAL(MARMORITE) COM 15 CM DE LARGURA, NA COR BRANCA.</v>
          </cell>
          <cell r="C1865" t="str">
            <v>m</v>
          </cell>
          <cell r="D1865">
            <v>45.53</v>
          </cell>
          <cell r="E1865">
            <v>36.43</v>
          </cell>
        </row>
        <row r="1866">
          <cell r="A1866"/>
        </row>
        <row r="1867">
          <cell r="A1867" t="str">
            <v>14.04.020</v>
          </cell>
          <cell r="B1867" t="str">
            <v>CORRIMAO DE GRANITO ARTIFICIAL(MARMORITE) COM 15 CM DE LARGURA, NA COR CINZA.</v>
          </cell>
          <cell r="C1867" t="str">
            <v>m</v>
          </cell>
          <cell r="D1867">
            <v>41.67</v>
          </cell>
          <cell r="E1867">
            <v>33.340000000000003</v>
          </cell>
        </row>
        <row r="1868">
          <cell r="A1868"/>
        </row>
        <row r="1869">
          <cell r="A1869" t="str">
            <v>14.04.030</v>
          </cell>
          <cell r="B1869" t="str">
            <v>CORRIMAO DE GRANITO ARTIFICIAL(MARMORITE) COM 15 CM DE LARGURA, NA COR PRETA OU VER MELHA.</v>
          </cell>
          <cell r="C1869" t="str">
            <v>m</v>
          </cell>
          <cell r="D1869">
            <v>43.5</v>
          </cell>
          <cell r="E1869">
            <v>34.799999999999997</v>
          </cell>
        </row>
        <row r="1870">
          <cell r="A1870"/>
        </row>
        <row r="1871">
          <cell r="A1871" t="str">
            <v>15.00.000</v>
          </cell>
          <cell r="B1871" t="str">
            <v xml:space="preserve">   BALCOES</v>
          </cell>
        </row>
        <row r="1872">
          <cell r="A1872"/>
        </row>
        <row r="1873">
          <cell r="A1873" t="str">
            <v>15.01.010</v>
          </cell>
          <cell r="B1873" t="str">
            <v>BALCAO DE COZINHA DE GRANITO ARTIFICIAL NA COR BRANCA, APLICADO SOBRE LAJE DE CONCRETO DE 3,0 CM DE ESPESSURA.</v>
          </cell>
          <cell r="C1873" t="str">
            <v>m2</v>
          </cell>
          <cell r="D1873">
            <v>108.93</v>
          </cell>
          <cell r="E1873">
            <v>87.15</v>
          </cell>
        </row>
        <row r="1874">
          <cell r="A1874"/>
        </row>
        <row r="1875">
          <cell r="A1875" t="str">
            <v>15.01.020</v>
          </cell>
          <cell r="B1875" t="str">
            <v>BALCAO DE COZINHA DE GRANITO ARTIFICIAL NA COR CINZA , APLICADO SOBRE LAJE DE CONCRETO DE 3,0 CM DE ESPESSURA.</v>
          </cell>
          <cell r="C1875" t="str">
            <v>m2</v>
          </cell>
          <cell r="D1875">
            <v>93.65</v>
          </cell>
          <cell r="E1875">
            <v>74.92</v>
          </cell>
        </row>
        <row r="1876">
          <cell r="A1876"/>
        </row>
        <row r="1877">
          <cell r="A1877" t="str">
            <v>15.01.030</v>
          </cell>
          <cell r="B1877" t="str">
            <v>BALCAO DE COZINHA DE GRANITO ARTIFICIAL NA COR VERMELHA OU PRETA, APLICADO SOBRE LAJE DE CONCRETO DE 3,0 CM DE ESPESSURA.</v>
          </cell>
          <cell r="C1877" t="str">
            <v>m2</v>
          </cell>
          <cell r="D1877">
            <v>100.98</v>
          </cell>
          <cell r="E1877">
            <v>80.790000000000006</v>
          </cell>
        </row>
        <row r="1878">
          <cell r="A1878"/>
        </row>
        <row r="1879">
          <cell r="A1879" t="str">
            <v>15.02.010</v>
          </cell>
          <cell r="B1879" t="str">
            <v>BALCÃO EM GRANITO PRETO CEARÁ POLIDO COM 4,30 METROS DE COMPRIMENTO E 0,60 METROS, INCLUSIVE TESTEIRA COM 5 CM DE ALTURA</v>
          </cell>
          <cell r="C1879" t="str">
            <v>Un</v>
          </cell>
          <cell r="D1879">
            <v>1345.72</v>
          </cell>
          <cell r="E1879">
            <v>1076.58</v>
          </cell>
        </row>
        <row r="1880">
          <cell r="A1880"/>
        </row>
        <row r="1881">
          <cell r="A1881" t="str">
            <v>15.02.020</v>
          </cell>
          <cell r="B1881" t="str">
            <v>BALCÃO EM GRANITO PRETO CEARÁ POLIDO COM 1,10 METROS DE COMPRIMENTO E 0,70 METROS, INCLUSIVE TESTEIRA COM 5 CM DE ALTURA</v>
          </cell>
          <cell r="C1881" t="str">
            <v>Un</v>
          </cell>
          <cell r="D1881">
            <v>462.65</v>
          </cell>
          <cell r="E1881">
            <v>370.12</v>
          </cell>
        </row>
        <row r="1882">
          <cell r="A1882"/>
        </row>
        <row r="1883">
          <cell r="A1883" t="str">
            <v>15.02.030</v>
          </cell>
          <cell r="B1883" t="str">
            <v>BALCÃO EM GRANITO PRETO CEARÁ POLIDO COM 1,00 METROS DE COMPRIMENTO E 0,60 METROS, INCLUSIVE TESTEIRA COM 5 CM DE ALTURA.</v>
          </cell>
          <cell r="C1883" t="str">
            <v>Un</v>
          </cell>
          <cell r="D1883">
            <v>381.26</v>
          </cell>
          <cell r="E1883">
            <v>305.01</v>
          </cell>
        </row>
        <row r="1884">
          <cell r="A1884"/>
        </row>
        <row r="1885">
          <cell r="A1885" t="str">
            <v>15.02.040</v>
          </cell>
          <cell r="B1885" t="str">
            <v>BALCÃO EM GRANITO CINZA CORUMBÁ POLIDO COM 2,20 METROS DE COMPRIMENTO E 0,55 METROS, INCLUSIVE TESTEIRA COM 5CM DE ALTURA.</v>
          </cell>
          <cell r="C1885" t="str">
            <v>Un</v>
          </cell>
          <cell r="D1885">
            <v>464.88</v>
          </cell>
          <cell r="E1885">
            <v>371.91</v>
          </cell>
        </row>
        <row r="1886">
          <cell r="A1886"/>
        </row>
        <row r="1887">
          <cell r="A1887" t="str">
            <v>15.02.050</v>
          </cell>
          <cell r="B1887" t="str">
            <v>BALCÃO EM GRANITO CINZA CORUMBÁ POLIDO COM 1,00 METROS DE COMPRIMENTO E 0,55 METROS, INCLUSIVE TESTEIRA COM 5CM DE ALTURA</v>
          </cell>
          <cell r="C1887" t="str">
            <v>Un</v>
          </cell>
          <cell r="D1887">
            <v>228.27</v>
          </cell>
          <cell r="E1887">
            <v>182.62</v>
          </cell>
        </row>
        <row r="1888">
          <cell r="A1888"/>
        </row>
        <row r="1889">
          <cell r="A1889" t="str">
            <v>15.02.060</v>
          </cell>
          <cell r="B1889" t="str">
            <v>BALCÃO EM GRANITO CINZA CORUMBÁ POLIDO COM 1,20 METROS DE COMPRIMENTO E 0,55 METROS, INCLUSIVE TESTEIRA COM 5 CM DE ALTURA.</v>
          </cell>
          <cell r="C1889" t="str">
            <v>Un</v>
          </cell>
          <cell r="D1889">
            <v>265.11</v>
          </cell>
          <cell r="E1889">
            <v>212.09</v>
          </cell>
        </row>
        <row r="1890">
          <cell r="A1890"/>
        </row>
        <row r="1891">
          <cell r="A1891" t="str">
            <v>15.02.070</v>
          </cell>
          <cell r="B1891" t="str">
            <v>BACÃO EM GRANITO CINZA CORUMBÁ POLIDO COM 1,50 METROS DE COMPRIMENTO E 0,55 METROS, INCLUSIVE TESTEIRA COM 5 CM DE ALTURA.</v>
          </cell>
          <cell r="C1891" t="str">
            <v>Un</v>
          </cell>
          <cell r="D1891">
            <v>326.8</v>
          </cell>
          <cell r="E1891">
            <v>261.44</v>
          </cell>
        </row>
        <row r="1892">
          <cell r="A1892"/>
        </row>
        <row r="1893">
          <cell r="A1893" t="str">
            <v>15.02.080</v>
          </cell>
          <cell r="B1893" t="str">
            <v>Fornecimento e instalação de balcão em granito cinza andorinha com e=2cm, inclusive testeira de 5x2cm.</v>
          </cell>
          <cell r="C1893" t="str">
            <v>m2</v>
          </cell>
          <cell r="D1893">
            <v>317.41000000000003</v>
          </cell>
          <cell r="E1893">
            <v>253.93</v>
          </cell>
        </row>
        <row r="1894">
          <cell r="A1894"/>
        </row>
        <row r="1895">
          <cell r="A1895" t="str">
            <v>15.02.090</v>
          </cell>
          <cell r="B1895" t="str">
            <v>Fornecimento e instalação de balcão de granito cinza andorinha, esp=2cm, com 07 cubas de inox de 50x40x25cm, inclusive testeira de 5x2 cm , válvula e sifão metálico  Escola Técnica - Padrão - FNDE.</v>
          </cell>
          <cell r="C1895" t="str">
            <v>m2</v>
          </cell>
          <cell r="D1895">
            <v>7109.98</v>
          </cell>
          <cell r="E1895">
            <v>5687.99</v>
          </cell>
        </row>
        <row r="1896">
          <cell r="A1896"/>
        </row>
        <row r="1897">
          <cell r="A1897" t="str">
            <v>15.02.100</v>
          </cell>
          <cell r="B1897" t="str">
            <v>FORNECIMENTO E INSTALAÇÃO DE MESA EM GRANITO CINZA ANDORINHA COM E = 2 cm, COM TAMPO MEDINDO 3,60 x 1,20 m E 03 MONTANTES MEDINDO 1,20 x 0,85 m QUE SERVIRÃO DE APOIO E 01 MONTANTE MEDINDO 3,60 x 0,85 m QUE FARÁ O TRAVAMENTO.</v>
          </cell>
          <cell r="C1897" t="str">
            <v>Un</v>
          </cell>
          <cell r="D1897">
            <v>4271.3500000000004</v>
          </cell>
          <cell r="E1897">
            <v>3417.08</v>
          </cell>
        </row>
        <row r="1898">
          <cell r="A1898"/>
        </row>
        <row r="1899">
          <cell r="A1899" t="str">
            <v>16.00.000</v>
          </cell>
          <cell r="B1899" t="str">
            <v xml:space="preserve">     PINTURA</v>
          </cell>
        </row>
        <row r="1900">
          <cell r="A1900"/>
        </row>
        <row r="1901">
          <cell r="A1901" t="str">
            <v>16.01.010</v>
          </cell>
          <cell r="B1901" t="str">
            <v>REMOCAO DE PINTURA ANTIGA A CAL.</v>
          </cell>
          <cell r="C1901" t="str">
            <v>m2</v>
          </cell>
          <cell r="D1901">
            <v>1.38</v>
          </cell>
          <cell r="E1901">
            <v>1.1100000000000001</v>
          </cell>
        </row>
        <row r="1902">
          <cell r="A1902"/>
        </row>
        <row r="1903">
          <cell r="A1903" t="str">
            <v>16.01.020</v>
          </cell>
          <cell r="B1903" t="str">
            <v>REMOCAO DE PINTURA ANTIGA A OLEO OU ESMALTE.</v>
          </cell>
          <cell r="C1903" t="str">
            <v>m2</v>
          </cell>
          <cell r="D1903">
            <v>4.9000000000000004</v>
          </cell>
          <cell r="E1903">
            <v>3.92</v>
          </cell>
        </row>
        <row r="1904">
          <cell r="A1904"/>
        </row>
        <row r="1905">
          <cell r="A1905" t="str">
            <v>16.01.030</v>
          </cell>
          <cell r="B1905" t="str">
            <v>REMOÇÃO DE PINTURA</v>
          </cell>
          <cell r="C1905" t="str">
            <v>m2</v>
          </cell>
          <cell r="D1905">
            <v>2.75</v>
          </cell>
          <cell r="E1905">
            <v>2.2000000000000002</v>
          </cell>
        </row>
        <row r="1906">
          <cell r="A1906"/>
        </row>
        <row r="1907">
          <cell r="A1907" t="str">
            <v>16.02.010</v>
          </cell>
          <cell r="B1907" t="str">
            <v>CAIACAO BRANCA EM PAREDES INTERNAS E EXTERNAS, EM OBRAS DE APENAS UM PAVIMENTO, TRES DEMAOS.</v>
          </cell>
          <cell r="C1907" t="str">
            <v>m2</v>
          </cell>
          <cell r="D1907">
            <v>2.85</v>
          </cell>
          <cell r="E1907">
            <v>2.2799999999999998</v>
          </cell>
        </row>
        <row r="1908">
          <cell r="A1908"/>
        </row>
        <row r="1909">
          <cell r="A1909" t="str">
            <v>16.02.020</v>
          </cell>
          <cell r="B1909" t="str">
            <v>CAIACAO DE COR EM PAREDES INTERNAS E EXTERNAS, EM OBRAS DE APENAS UM PAVIMENTO, TRES DEMAOS.</v>
          </cell>
          <cell r="C1909" t="str">
            <v>m2</v>
          </cell>
          <cell r="D1909">
            <v>3.77</v>
          </cell>
          <cell r="E1909">
            <v>3.02</v>
          </cell>
        </row>
        <row r="1910">
          <cell r="A1910"/>
        </row>
        <row r="1911">
          <cell r="A1911" t="str">
            <v>16.02.030</v>
          </cell>
          <cell r="B1911" t="str">
            <v>CAIACAO BRANCA EM PAREDES EXTERNAS, EM OBRAS COM MAIS DE UM PAVIMENTO, TRES DEMAOS.</v>
          </cell>
          <cell r="C1911" t="str">
            <v>m2</v>
          </cell>
          <cell r="D1911">
            <v>3.77</v>
          </cell>
          <cell r="E1911">
            <v>3.02</v>
          </cell>
        </row>
        <row r="1912">
          <cell r="A1912"/>
        </row>
        <row r="1913">
          <cell r="A1913" t="str">
            <v>16.02.040</v>
          </cell>
          <cell r="B1913" t="str">
            <v>CAIACAO DE COR EM PAREDES EXTERNAS, EM OBRAS COM MAIS DE UM PAVIMENTO, TRES DEMAOS.</v>
          </cell>
          <cell r="C1913" t="str">
            <v>m2</v>
          </cell>
          <cell r="D1913">
            <v>4.88</v>
          </cell>
          <cell r="E1913">
            <v>3.91</v>
          </cell>
        </row>
        <row r="1914">
          <cell r="A1914"/>
        </row>
        <row r="1915">
          <cell r="A1915" t="str">
            <v>16.02.050</v>
          </cell>
          <cell r="B1915" t="str">
            <v>CAIACAO DE COR BATIDA A ESCOVA (PLASTEX).</v>
          </cell>
          <cell r="C1915" t="str">
            <v>m2</v>
          </cell>
          <cell r="D1915">
            <v>5.36</v>
          </cell>
          <cell r="E1915">
            <v>4.29</v>
          </cell>
        </row>
        <row r="1916">
          <cell r="A1916"/>
        </row>
        <row r="1917">
          <cell r="A1917" t="str">
            <v>16.03.010</v>
          </cell>
          <cell r="B1917" t="str">
            <v>PINTURA LATEX EM PAREDES INTERNAS, CORALAR OU SIMILAR, DUAS DEMAOS, SEM MASSA CORRIDA,INCLUSIVE APLICACAO DE UMA DEMAO DE LIQUIDO SELADOR DE PAREDE.</v>
          </cell>
          <cell r="C1917" t="str">
            <v>m2</v>
          </cell>
          <cell r="D1917">
            <v>9.3000000000000007</v>
          </cell>
          <cell r="E1917">
            <v>7.44</v>
          </cell>
        </row>
        <row r="1918">
          <cell r="A1918"/>
        </row>
        <row r="1919">
          <cell r="A1919" t="str">
            <v>16.03.011</v>
          </cell>
          <cell r="B1919" t="str">
            <v>PINTURA LATÉX EM PAREDES INTERNAS, CORALAR OU SIMILAR - DUAS DEMÃOS - SEM MASSA CORRIDA,SEM APLICAÇÃO DE LÍQUIDO SELADOR PARA PAREDE .</v>
          </cell>
          <cell r="C1919" t="str">
            <v>m2</v>
          </cell>
          <cell r="D1919">
            <v>5.43</v>
          </cell>
          <cell r="E1919">
            <v>4.3499999999999996</v>
          </cell>
        </row>
        <row r="1920">
          <cell r="A1920"/>
        </row>
        <row r="1921">
          <cell r="A1921" t="str">
            <v>16.03.012</v>
          </cell>
          <cell r="B1921" t="str">
            <v>PINTURA LÁTEX EM PAREDES INTERNAS SEM O FORNECIMENTO DA TINTA, DUAS DEMÃOS, SEM MASSA CORRIDA, INCLUSIVE APLICAÇÃO DE UMA DEMÃO DE LIQUIDO SELADOR DE PAREDE.</v>
          </cell>
          <cell r="C1921" t="str">
            <v>m2</v>
          </cell>
          <cell r="D1921">
            <v>6.91</v>
          </cell>
          <cell r="E1921">
            <v>5.53</v>
          </cell>
        </row>
        <row r="1922">
          <cell r="A1922"/>
        </row>
        <row r="1923">
          <cell r="A1923" t="str">
            <v>16.03.020</v>
          </cell>
          <cell r="B1923" t="str">
            <v>PINTURA LATEX EM PAREDES INTERNAS, CORALAR OU SIMILAR, DUAS DEMAOS, INCLUSIVE APLICACAO DE UMA DEMAO DE LIQUIDO SELADOR E DUAS DEMAOS DE MASSA CORRIDA A BASE DE PVA.</v>
          </cell>
          <cell r="C1923" t="str">
            <v>m2</v>
          </cell>
          <cell r="D1923">
            <v>16.579999999999998</v>
          </cell>
          <cell r="E1923">
            <v>13.27</v>
          </cell>
        </row>
        <row r="1924">
          <cell r="A1924"/>
        </row>
        <row r="1925">
          <cell r="A1925" t="str">
            <v>16.03.030</v>
          </cell>
          <cell r="B1925" t="str">
            <v>PINTURA LATEX EM PAREDES EXTERNAS,CORALMUR OU SIMILAR, DUAS DEMAOS, SEM MASSA ACRILICA, INCLUSIVE APLICACAO DE UMA DEMAO DE FUNDO PREPARADOR.</v>
          </cell>
          <cell r="C1925" t="str">
            <v>m2</v>
          </cell>
          <cell r="D1925">
            <v>11.31</v>
          </cell>
          <cell r="E1925">
            <v>9.0500000000000007</v>
          </cell>
        </row>
        <row r="1926">
          <cell r="A1926"/>
        </row>
        <row r="1927">
          <cell r="A1927" t="str">
            <v>16.03.031</v>
          </cell>
          <cell r="B1927" t="str">
            <v>PINTURA PVA LATÉX EXTERNA, DUAS DEMÃOS, SEM MASSA E SEM SELADOR ACRÍLICO, SOBRE BEIRA E BICA DE TELHA CERÂMICA.</v>
          </cell>
          <cell r="C1927" t="str">
            <v>m</v>
          </cell>
          <cell r="D1927">
            <v>1.96</v>
          </cell>
          <cell r="E1927">
            <v>1.57</v>
          </cell>
        </row>
        <row r="1928">
          <cell r="A1928"/>
        </row>
        <row r="1929">
          <cell r="A1929" t="str">
            <v>16.03.032</v>
          </cell>
          <cell r="B1929" t="str">
            <v>PINTURA LATÉX EM PAREDES EXTERNAS, CORALMUR OU SIMILAR - DUAS DEMÃOS - SEM MASSA  ACRÍLICA,SEM APLICAÇÃO DE FUNDO PREPARADOR.</v>
          </cell>
          <cell r="C1929" t="str">
            <v>m2</v>
          </cell>
          <cell r="D1929">
            <v>6.91</v>
          </cell>
          <cell r="E1929">
            <v>5.53</v>
          </cell>
        </row>
        <row r="1930">
          <cell r="A1930"/>
        </row>
        <row r="1931">
          <cell r="A1931" t="str">
            <v>16.03.033</v>
          </cell>
          <cell r="B1931" t="str">
            <v>PINTURA LÁTEX EM PAREDES EXTERNAS SEM O FORNECIMENTO DA TINTA, DUAS DEMÃOS, SEM MASSA CORRIDA, INCLUSIVE APLICAÇÃO DE UMA DEMÃO DE FUNDO PREPARADOR.</v>
          </cell>
          <cell r="C1931" t="str">
            <v>m2</v>
          </cell>
          <cell r="D1931">
            <v>7.61</v>
          </cell>
          <cell r="E1931">
            <v>6.09</v>
          </cell>
        </row>
        <row r="1932">
          <cell r="A1932"/>
        </row>
        <row r="1933">
          <cell r="A1933" t="str">
            <v>16.03.040</v>
          </cell>
          <cell r="B1933" t="str">
            <v>PINTURA LATEX EM PAREDES EXTERNAS,CORALMUR OU SIMILAR, DUAS DEMAOS, INCLUSIVE APLICACAO DE SELADOR ACRILICO UMA DEMAO, E MASSA ACRILICA, DUAS DEMAOS.</v>
          </cell>
          <cell r="C1933" t="str">
            <v>m2</v>
          </cell>
          <cell r="D1933">
            <v>19.88</v>
          </cell>
          <cell r="E1933">
            <v>15.91</v>
          </cell>
        </row>
        <row r="1934">
          <cell r="A1934"/>
        </row>
        <row r="1935">
          <cell r="A1935" t="str">
            <v>16.03.050</v>
          </cell>
          <cell r="B1935" t="str">
            <v>PINTURA A BASE DE EMULSAO ACRILICA,CORALAR OU SIMILAR, EM PAREDES INTERNAS, DUAS DEMAOS SEM MASSA, INCLUSIVE SELADOR ACRILICO, UMA DEMAO.</v>
          </cell>
          <cell r="C1935" t="str">
            <v>m2</v>
          </cell>
          <cell r="D1935">
            <v>9.6</v>
          </cell>
          <cell r="E1935">
            <v>7.68</v>
          </cell>
        </row>
        <row r="1936">
          <cell r="A1936"/>
        </row>
        <row r="1937">
          <cell r="A1937" t="str">
            <v>16.03.060</v>
          </cell>
          <cell r="B1937" t="str">
            <v>PINTURA A BASE DE EMULSAO ACRILICA,CORALAR OU SIMILAR, EM PAREDES INTERNAS, DUAS DEMAOS, INCLUSIVE LIQUIDO SELADOR UMA DEMAO, E DUAS DE MAOS DE MASSA ACRILICA.</v>
          </cell>
          <cell r="C1937" t="str">
            <v>m2</v>
          </cell>
          <cell r="D1937">
            <v>20.68</v>
          </cell>
          <cell r="E1937">
            <v>16.55</v>
          </cell>
        </row>
        <row r="1938">
          <cell r="A1938"/>
        </row>
        <row r="1939">
          <cell r="A1939" t="str">
            <v>16.03.070</v>
          </cell>
          <cell r="B1939" t="str">
            <v>PINTURA A BASE DE EMULSAO ACRILICA, CORALPLUS OU SIMILAR, EM PAREDES EXTERNAS, DUAS DEMAOS, SEM MASSA,INCLUSIVE APLICACAO DE SELADOR ACRILICO, UMA DEMAO.</v>
          </cell>
          <cell r="C1939" t="str">
            <v>m2</v>
          </cell>
          <cell r="D1939">
            <v>12.63</v>
          </cell>
          <cell r="E1939">
            <v>10.11</v>
          </cell>
        </row>
        <row r="1940">
          <cell r="A1940"/>
        </row>
        <row r="1941">
          <cell r="A1941" t="str">
            <v>16.03.080</v>
          </cell>
          <cell r="B1941" t="str">
            <v>PINTURA A BASE DE EMULSAO ACRILICA, CORALPLUS OU SIMILAR, EM PAREDES EXTERNAS, DUAS DEMAOS, INCLUSIVE APLICACAO DE SELADOR ACRILICO, UMA DEMAO E DUAS DEMAOS DE MASSA ACRILICA.</v>
          </cell>
          <cell r="C1941" t="str">
            <v>m2</v>
          </cell>
          <cell r="D1941">
            <v>22.6</v>
          </cell>
          <cell r="E1941">
            <v>18.079999999999998</v>
          </cell>
        </row>
        <row r="1942">
          <cell r="A1942"/>
        </row>
        <row r="1943">
          <cell r="A1943" t="str">
            <v>16.03.101</v>
          </cell>
          <cell r="B1943" t="str">
            <v>REVESTIMENTO TEXTURIZADO DE COR, APLICADO COM ROLO EM PAREDE INTERNA OU EXTERNA, FAB.: CORAL OU SIMILAR.</v>
          </cell>
          <cell r="C1943" t="str">
            <v>m2</v>
          </cell>
          <cell r="D1943">
            <v>16.350000000000001</v>
          </cell>
          <cell r="E1943">
            <v>13.08</v>
          </cell>
        </row>
        <row r="1944">
          <cell r="A1944"/>
        </row>
        <row r="1945">
          <cell r="A1945" t="str">
            <v>16.03.110</v>
          </cell>
          <cell r="B1945" t="str">
            <v>EMASSAMENTO DE PAREDES INTERNAS, COM MASSA CORRIDA À BASE DE PVA, DUAS DEMÃOS, PARA PINTURA LATÉX.</v>
          </cell>
          <cell r="C1945" t="str">
            <v>m2</v>
          </cell>
          <cell r="D1945">
            <v>6.25</v>
          </cell>
          <cell r="E1945">
            <v>5</v>
          </cell>
        </row>
        <row r="1946">
          <cell r="A1946"/>
        </row>
        <row r="1947">
          <cell r="A1947" t="str">
            <v>16.03.115</v>
          </cell>
          <cell r="B1947" t="str">
            <v>PINTURA LATEX ACRÍLICA EM PAREDES EXTERNAS APARENTES, EM DUAS DEMÃOS, CORALATEX OU SIMILAR, COR CERÂMICA,SEM MASSA, SEM APLICAÇÃO DE FUNDO PREPARADOR.INCLUSO LIXAMENTO DA SUPERFÍCIE PARA APLICAÇÃO DA TINTA.</v>
          </cell>
          <cell r="C1947" t="str">
            <v>m2</v>
          </cell>
          <cell r="D1947">
            <v>6.85</v>
          </cell>
          <cell r="E1947">
            <v>5.48</v>
          </cell>
        </row>
        <row r="1948">
          <cell r="A1948"/>
        </row>
        <row r="1949">
          <cell r="A1949" t="str">
            <v>16.04.010</v>
          </cell>
          <cell r="B1949" t="str">
            <v>PINTURA A OLEO EM PAREDES INTERNAS, DUAS DEMAOS, SEM EMASSAMENTO, INCLUSIVE APLICACAO DE LIQUIDO PREPARADOR.</v>
          </cell>
          <cell r="C1949" t="str">
            <v>m2</v>
          </cell>
          <cell r="D1949">
            <v>11.88</v>
          </cell>
          <cell r="E1949">
            <v>9.51</v>
          </cell>
        </row>
        <row r="1950">
          <cell r="A1950"/>
        </row>
        <row r="1951">
          <cell r="A1951" t="str">
            <v>16.04.011</v>
          </cell>
          <cell r="B1951" t="str">
            <v>PINTURA A ÓLEO OU ESMALTE SINTÉTICO EM PAREDES INTERNAS, DUAS DEMÃOS, INCLUSIVE LIXAMENTO, SEM EMASSAMENTO E SEM APLICAÇÃO DE LÍQUIDO PREPARADOR.</v>
          </cell>
          <cell r="C1951" t="str">
            <v>m2</v>
          </cell>
          <cell r="D1951">
            <v>9.3800000000000008</v>
          </cell>
          <cell r="E1951">
            <v>7.51</v>
          </cell>
        </row>
        <row r="1952">
          <cell r="A1952"/>
        </row>
        <row r="1953">
          <cell r="A1953" t="str">
            <v>16.04.020</v>
          </cell>
          <cell r="B1953" t="str">
            <v>PINTURA A OLEO EM PAREDES INTERNAS, TRES DEMAOS, SEM EMASSAMENTO, INCLUSIVE APLICACAO DE LIQUIDO PREPARADOR.</v>
          </cell>
          <cell r="C1953" t="str">
            <v>m2</v>
          </cell>
          <cell r="D1953">
            <v>14.42</v>
          </cell>
          <cell r="E1953">
            <v>11.54</v>
          </cell>
        </row>
        <row r="1954">
          <cell r="A1954"/>
        </row>
        <row r="1955">
          <cell r="A1955" t="str">
            <v>16.04.030</v>
          </cell>
          <cell r="B1955" t="str">
            <v>PINTURA A OLEO EM PAREDES INTERNAS, DUAS DEMAOS, COM EMASSAMENTO, INCLUSIVE APLICACAO DE LIQUIDO PREPARADOR.</v>
          </cell>
          <cell r="C1955" t="str">
            <v>m2</v>
          </cell>
          <cell r="D1955">
            <v>24.2</v>
          </cell>
          <cell r="E1955">
            <v>19.36</v>
          </cell>
        </row>
        <row r="1956">
          <cell r="A1956"/>
        </row>
        <row r="1957">
          <cell r="A1957" t="str">
            <v>16.04.040</v>
          </cell>
          <cell r="B1957" t="str">
            <v>PINTURA A OLEO EM PAREDES INTERNAS, TRES DEMAOS, COM EMASSAMENTO, INCLUSIVE APLICACAO DE LIQUIDO PREPARADOR.</v>
          </cell>
          <cell r="C1957" t="str">
            <v>m2</v>
          </cell>
          <cell r="D1957">
            <v>26.73</v>
          </cell>
          <cell r="E1957">
            <v>21.39</v>
          </cell>
        </row>
        <row r="1958">
          <cell r="A1958"/>
        </row>
        <row r="1959">
          <cell r="A1959" t="str">
            <v>16.04.050</v>
          </cell>
          <cell r="B1959" t="str">
            <v>PINTURA A OLEO EM ESQUADRIAS DE MADEIRA, DUAS DEMAOS, COM APARELHAMENTO E SEM EMASSAMENTO, INCLUSIVE APLICACAO DE FUNDO SINTETICO NIVELADOR BRANCO FOSCO, UMA DEMAO.</v>
          </cell>
          <cell r="C1959" t="str">
            <v>m2</v>
          </cell>
          <cell r="D1959">
            <v>12.01</v>
          </cell>
          <cell r="E1959">
            <v>9.61</v>
          </cell>
        </row>
        <row r="1960">
          <cell r="A1960"/>
        </row>
        <row r="1961">
          <cell r="A1961" t="str">
            <v>16.04.051</v>
          </cell>
          <cell r="B1961" t="str">
            <v xml:space="preserve">PINTURA A ÓLEO EM ESQUADRIAS DE MADEIRA, DUAS DEMÃOS, COM APARELHAMENTO, SEM EMASSAMENTO E SEM APLICAÇÃO DE FUNDO BRANCO FOSCO. INCLUSO LIXAMENTO. </v>
          </cell>
          <cell r="C1961" t="str">
            <v>m2</v>
          </cell>
          <cell r="D1961">
            <v>7.47</v>
          </cell>
          <cell r="E1961">
            <v>5.98</v>
          </cell>
        </row>
        <row r="1962">
          <cell r="A1962"/>
        </row>
        <row r="1963">
          <cell r="A1963" t="str">
            <v>16.04.060</v>
          </cell>
          <cell r="B1963" t="str">
            <v>PINTURA A OLEO EM ESQUADRIAS DE MADEIRA, DUAS DEMAOS, INCLUSIVE APLICACAO DE FUNDO SINTETICO NIVELADOR BRANCO FOSCO, DUAS DEMAOS, COM MASSA A OLEO, DUAS DEMAOS.</v>
          </cell>
          <cell r="C1963" t="str">
            <v>m2</v>
          </cell>
          <cell r="D1963">
            <v>26.83</v>
          </cell>
          <cell r="E1963">
            <v>21.47</v>
          </cell>
        </row>
        <row r="1964">
          <cell r="A1964"/>
        </row>
        <row r="1965">
          <cell r="A1965" t="str">
            <v>16.04.070</v>
          </cell>
          <cell r="B1965" t="str">
            <v>PINTURA A OLEO EM ESQUADRIAS DE FERRO, DUAS DEMAOS, SEM RASPAGEM E SEM APARELHAMENTO.</v>
          </cell>
          <cell r="C1965" t="str">
            <v>m2</v>
          </cell>
          <cell r="D1965">
            <v>10.47</v>
          </cell>
          <cell r="E1965">
            <v>8.3800000000000008</v>
          </cell>
        </row>
        <row r="1966">
          <cell r="A1966"/>
        </row>
        <row r="1967">
          <cell r="A1967" t="str">
            <v>16.04.080</v>
          </cell>
          <cell r="B1967" t="str">
            <v>PINTURA A OLEO EM ESQUADRIAS DE FERRO, DUAS DEMAOS, COM RASPAGEM E APARELHAMENTO COM ZARCAO.</v>
          </cell>
          <cell r="C1967" t="str">
            <v>m2</v>
          </cell>
          <cell r="D1967">
            <v>19.5</v>
          </cell>
          <cell r="E1967">
            <v>15.6</v>
          </cell>
        </row>
        <row r="1968">
          <cell r="A1968"/>
        </row>
        <row r="1969">
          <cell r="A1969" t="str">
            <v>16.04.090</v>
          </cell>
          <cell r="B1969" t="str">
            <v>PINTURA COM ESMALTE SINTETICO EM ESQUADRIA DE FERRO, DUAS DEMAOS, SEM RASPAGEM E SEM APARELHAMENTO.</v>
          </cell>
          <cell r="C1969" t="str">
            <v>m2</v>
          </cell>
          <cell r="D1969">
            <v>10.47</v>
          </cell>
          <cell r="E1969">
            <v>8.3800000000000008</v>
          </cell>
        </row>
        <row r="1970">
          <cell r="A1970"/>
        </row>
        <row r="1971">
          <cell r="A1971" t="str">
            <v>16.04.100</v>
          </cell>
          <cell r="B1971" t="str">
            <v>PINTURA COM ESMALTE SINTETICO EM ESQUADRIA DE FERRO, DUAS DEMAOS, COM RASPAGEM E APARELHAMENTO COM ZARCAO.</v>
          </cell>
          <cell r="C1971" t="str">
            <v>m2</v>
          </cell>
          <cell r="D1971">
            <v>19.5</v>
          </cell>
          <cell r="E1971">
            <v>15.6</v>
          </cell>
        </row>
        <row r="1972">
          <cell r="A1972"/>
        </row>
        <row r="1973">
          <cell r="A1973" t="str">
            <v>16.04.103</v>
          </cell>
          <cell r="B1973" t="str">
            <v>(6067) PINTURA ESMALTE 2 DEMAOS C/1 DEMAO ZARCAO P/ESQUADRIA FERRO</v>
          </cell>
          <cell r="C1973" t="str">
            <v>m2</v>
          </cell>
          <cell r="D1973">
            <v>21.76</v>
          </cell>
          <cell r="E1973">
            <v>17.41</v>
          </cell>
        </row>
        <row r="1974">
          <cell r="A1974"/>
        </row>
        <row r="1975">
          <cell r="A1975" t="str">
            <v>16.04.110</v>
          </cell>
          <cell r="B1975" t="str">
            <v>PINTURA COM ESMALTE SINTETICO EM ESQUADRIA DE FERRO GALVANIZADO, DUAS DEMAOS, SEM RASPAGEM E APARELHAMENTO COM GALVO PRIMER.</v>
          </cell>
          <cell r="C1975" t="str">
            <v>m2</v>
          </cell>
          <cell r="D1975">
            <v>17.53</v>
          </cell>
          <cell r="E1975">
            <v>14.03</v>
          </cell>
        </row>
        <row r="1976">
          <cell r="A1976"/>
        </row>
        <row r="1977">
          <cell r="A1977" t="str">
            <v>16.04.120</v>
          </cell>
          <cell r="B1977" t="str">
            <v>PINTURA COM ESMALTE SINTETICO EM ESQUADRIAS DE FERRO GALVANIZADO, DUAS DEMAOS, COM RASPAGEM E APARELHAMENTO COM GALVO PRIMER.</v>
          </cell>
          <cell r="C1977" t="str">
            <v>m2</v>
          </cell>
          <cell r="D1977">
            <v>20.43</v>
          </cell>
          <cell r="E1977">
            <v>16.350000000000001</v>
          </cell>
        </row>
        <row r="1978">
          <cell r="A1978"/>
        </row>
        <row r="1979">
          <cell r="A1979" t="str">
            <v>16.04.130</v>
          </cell>
          <cell r="B1979" t="str">
            <v>PINTURA COM ESMALTE SINTÉTICO, VERDE ESCOLAR FOSCO, EM DUAS DEMÃOS, SOBRE QUADRO VERDE</v>
          </cell>
          <cell r="C1979" t="str">
            <v>m2</v>
          </cell>
          <cell r="D1979">
            <v>11.9</v>
          </cell>
          <cell r="E1979">
            <v>9.52</v>
          </cell>
        </row>
        <row r="1980">
          <cell r="A1980"/>
        </row>
        <row r="1981">
          <cell r="A1981" t="str">
            <v>16.05.010</v>
          </cell>
          <cell r="B1981" t="str">
            <v>PINTURA COM VERNIZ COPAL SINTETICO, DUAS DEMAOS, EM ESQUADRIAS DE MADEIRA.</v>
          </cell>
          <cell r="C1981" t="str">
            <v>m2</v>
          </cell>
          <cell r="D1981">
            <v>8.7799999999999994</v>
          </cell>
          <cell r="E1981">
            <v>7.03</v>
          </cell>
        </row>
        <row r="1982">
          <cell r="A1982"/>
        </row>
        <row r="1983">
          <cell r="A1983" t="str">
            <v>16.05.030</v>
          </cell>
          <cell r="B1983" t="str">
            <v>PINTURA COM VERNIZ ACRILICO, TRES DEMAOS, SOBRE TIJOLO NATURAL OU CONCRETO APARENTE, INCLUSIVE FUNDO PREPARADOR, UMA DEMAO.</v>
          </cell>
          <cell r="C1983" t="str">
            <v>m2</v>
          </cell>
          <cell r="D1983">
            <v>11.57</v>
          </cell>
          <cell r="E1983">
            <v>9.26</v>
          </cell>
        </row>
        <row r="1984">
          <cell r="A1984"/>
        </row>
        <row r="1985">
          <cell r="A1985" t="str">
            <v>16.05.040</v>
          </cell>
          <cell r="B1985" t="str">
            <v>PINTURA COM VERNIZ POLIURETANICO, TRES DEMAOS SOBRE MADEIRA.</v>
          </cell>
          <cell r="C1985" t="str">
            <v>m2</v>
          </cell>
          <cell r="D1985">
            <v>10.18</v>
          </cell>
          <cell r="E1985">
            <v>8.15</v>
          </cell>
        </row>
        <row r="1986">
          <cell r="A1986"/>
        </row>
        <row r="1987">
          <cell r="A1987" t="str">
            <v>16.05.050</v>
          </cell>
          <cell r="B1987" t="str">
            <v>EXCLUIDO</v>
          </cell>
          <cell r="C1987" t="str">
            <v>m2</v>
          </cell>
          <cell r="D1987">
            <v>10</v>
          </cell>
          <cell r="E1987">
            <v>8</v>
          </cell>
        </row>
        <row r="1988">
          <cell r="A1988"/>
        </row>
        <row r="1989">
          <cell r="A1989" t="str">
            <v>16.06.010</v>
          </cell>
          <cell r="B1989" t="str">
            <v>PINTURA A BASE DE SILICONE, DUAS DEMAOS,SOBRE PAREDE DE CONCRETO OU DE TIJOLOS CERAMICOS.</v>
          </cell>
          <cell r="C1989" t="str">
            <v>m2</v>
          </cell>
          <cell r="D1989">
            <v>34.03</v>
          </cell>
          <cell r="E1989">
            <v>27.23</v>
          </cell>
        </row>
        <row r="1990">
          <cell r="A1990"/>
        </row>
        <row r="1991">
          <cell r="A1991" t="str">
            <v>16.07.020</v>
          </cell>
          <cell r="B1991" t="str">
            <v>PINTURA A BASE DE EPOXI, DUAS DEMAOS, SEM EMASSAMENTO.</v>
          </cell>
          <cell r="C1991" t="str">
            <v>m2</v>
          </cell>
          <cell r="D1991">
            <v>22.15</v>
          </cell>
          <cell r="E1991">
            <v>17.72</v>
          </cell>
        </row>
        <row r="1992">
          <cell r="A1992"/>
        </row>
        <row r="1993">
          <cell r="A1993" t="str">
            <v>16.07.021</v>
          </cell>
          <cell r="B1993" t="str">
            <v>APLICAÇÃO DE VERNIZ PARA CONCRETO APARENTE  TIPO DEKGUARD FS DA FOSROC EM DUAS DEMÃOS SOBRE PRIMER NITOPRIMER AW DA FOSROC OU SIMILAR.</v>
          </cell>
          <cell r="C1993" t="str">
            <v>m2</v>
          </cell>
          <cell r="D1993">
            <v>20.5</v>
          </cell>
          <cell r="E1993">
            <v>16.399999999999999</v>
          </cell>
        </row>
        <row r="1994">
          <cell r="A1994"/>
        </row>
        <row r="1995">
          <cell r="A1995" t="str">
            <v>16.08.010</v>
          </cell>
          <cell r="B1995" t="str">
            <v>PINTURA A BASE DE TINTA ACRILICA CORALPISO,NOVACOR OU SIMILAR PARA PISOS DE QUADRAS DE ESPORTES, ESTACIONAMENTOS, PASSEIOS, ETC(02 DEMAOS),INCLUSIVE PREPARO DA SUPERFICIE QUE DEVE ESTAR LIMPA, SECA E ISENTA DE GORDURA, GRAXA OU MOFO.</v>
          </cell>
          <cell r="C1995" t="str">
            <v>m2</v>
          </cell>
          <cell r="D1995">
            <v>16.559999999999999</v>
          </cell>
          <cell r="E1995">
            <v>13.25</v>
          </cell>
        </row>
        <row r="1996">
          <cell r="A1996"/>
        </row>
        <row r="1997">
          <cell r="A1997" t="str">
            <v>16.08.100</v>
          </cell>
          <cell r="B1997"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997" t="str">
            <v>m</v>
          </cell>
          <cell r="D1997">
            <v>6.68</v>
          </cell>
          <cell r="E1997">
            <v>5.35</v>
          </cell>
        </row>
        <row r="1998">
          <cell r="A1998"/>
        </row>
        <row r="1999">
          <cell r="A1999" t="str">
            <v>16.08.103</v>
          </cell>
          <cell r="B1999" t="str">
            <v xml:space="preserve">(41595) DEMARCACAO COM TINTA ACRILICA PARA PISOS DE FAIXAS EM QUADRA POLIESPORTIVA </v>
          </cell>
          <cell r="C1999" t="str">
            <v>m</v>
          </cell>
          <cell r="D1999">
            <v>5.45</v>
          </cell>
          <cell r="E1999">
            <v>4.3600000000000003</v>
          </cell>
        </row>
        <row r="2000">
          <cell r="A2000"/>
        </row>
        <row r="2001">
          <cell r="A2001" t="str">
            <v>17.00.000</v>
          </cell>
          <cell r="B2001" t="str">
            <v xml:space="preserve">       URBANIZACAO</v>
          </cell>
        </row>
        <row r="2002">
          <cell r="A2002"/>
        </row>
        <row r="2003">
          <cell r="A2003" t="str">
            <v>17.01.020</v>
          </cell>
          <cell r="B2003" t="str">
            <v>PASSEIO EM PEDRA PORTUGUESA ASSENTADA SOBRE ARGAMASSA SECA DE CIMENTO E AREIA NO TRACO 1:6 E REJUNTADA COM ARGAMASSA SECA DE CIMENTO E AREIA NO TRACO 1:2.</v>
          </cell>
          <cell r="C2003" t="str">
            <v>m2</v>
          </cell>
          <cell r="D2003">
            <v>44.2</v>
          </cell>
          <cell r="E2003">
            <v>35.36</v>
          </cell>
        </row>
        <row r="2004">
          <cell r="A2004"/>
        </row>
        <row r="2005">
          <cell r="A2005" t="str">
            <v>17.01.030</v>
          </cell>
          <cell r="B2005" t="str">
            <v>PASSEIO DE CONCRETO 1:4:8 COM 5,0 CM DE ESPESSURA, CAPEADO COM CIMENTO E AREIA NO TRACO 1:3, TENDO 2,0 CM DE ESPESSURA.</v>
          </cell>
          <cell r="C2005" t="str">
            <v>m2</v>
          </cell>
          <cell r="D2005">
            <v>41.32</v>
          </cell>
          <cell r="E2005">
            <v>33.06</v>
          </cell>
        </row>
        <row r="2006">
          <cell r="A2006"/>
        </row>
        <row r="2007">
          <cell r="A2007" t="str">
            <v>17.01.040</v>
          </cell>
          <cell r="B2007" t="str">
            <v>PASSEIO DE CONCRETO 1:3:5 COM 5,0 CM DE ESPESSURA E JUNTAS SECAS EM QUADROS DE 1,0 X 2,0 M.</v>
          </cell>
          <cell r="C2007" t="str">
            <v>m2</v>
          </cell>
          <cell r="D2007">
            <v>33.07</v>
          </cell>
          <cell r="E2007">
            <v>26.46</v>
          </cell>
        </row>
        <row r="2008">
          <cell r="A2008"/>
        </row>
        <row r="2009">
          <cell r="A2009" t="str">
            <v>17.01.050</v>
          </cell>
          <cell r="B2009" t="str">
            <v>PASSEIO DE CONCRETO 1:2,5:4 COM 5,0 CM DE ESPESSURA E JUNTAS SECAS EM QUADROS DE 1,0 X 2,0 M.</v>
          </cell>
          <cell r="C2009" t="str">
            <v>m2</v>
          </cell>
          <cell r="D2009">
            <v>34.47</v>
          </cell>
          <cell r="E2009">
            <v>27.58</v>
          </cell>
        </row>
        <row r="2010">
          <cell r="A2010"/>
        </row>
        <row r="2011">
          <cell r="A2011" t="str">
            <v>17.01.060</v>
          </cell>
          <cell r="B2011" t="str">
            <v>PASSEIO DE CONCRETO 1:3:5 COM 5,0 CM DE ESPESSURA E JUNTAS DE MADEIRA EM QUADROS DE 1,2 X 1,2 M.</v>
          </cell>
          <cell r="C2011" t="str">
            <v>m2</v>
          </cell>
          <cell r="D2011">
            <v>34.270000000000003</v>
          </cell>
          <cell r="E2011">
            <v>27.42</v>
          </cell>
        </row>
        <row r="2012">
          <cell r="A2012"/>
        </row>
        <row r="2013">
          <cell r="A2013" t="str">
            <v>17.01.070</v>
          </cell>
          <cell r="B2013" t="str">
            <v>PASSEIO DE CONCRETO 1:2,5:4 COM 5,0 CM DE ESPESSURA E JUNTAS DE MADEIRA EM QUADROS DE 1,2 X 1,2 M.</v>
          </cell>
          <cell r="C2013" t="str">
            <v>m2</v>
          </cell>
          <cell r="D2013">
            <v>35.659999999999997</v>
          </cell>
          <cell r="E2013">
            <v>28.53</v>
          </cell>
        </row>
        <row r="2014">
          <cell r="A2014"/>
        </row>
        <row r="2015">
          <cell r="A2015" t="str">
            <v>17.01.080</v>
          </cell>
          <cell r="B2015" t="str">
            <v>PASSEIO DE CONCRETO 1:3:5 COM 5,0 CM DE ESPESSURA E JUNTAS DE ASFALTO EM QUADROS DE 1,0 X 2,0 M.</v>
          </cell>
          <cell r="C2015" t="str">
            <v>m2</v>
          </cell>
          <cell r="D2015">
            <v>39.159999999999997</v>
          </cell>
          <cell r="E2015">
            <v>31.33</v>
          </cell>
        </row>
        <row r="2016">
          <cell r="A2016"/>
        </row>
        <row r="2017">
          <cell r="A2017" t="str">
            <v>17.01.090</v>
          </cell>
          <cell r="B2017" t="str">
            <v>PASSEIO DE CONCRETO 1:2,5:4 COM 5,0 CM DE ESPESSURA E JUNTAS DE ASFALTO EM QUADROS DE 1,0 X 2,0 M.</v>
          </cell>
          <cell r="C2017" t="str">
            <v>m2</v>
          </cell>
          <cell r="D2017">
            <v>40.56</v>
          </cell>
          <cell r="E2017">
            <v>32.450000000000003</v>
          </cell>
        </row>
        <row r="2018">
          <cell r="A2018"/>
        </row>
        <row r="2019">
          <cell r="A2019" t="str">
            <v>17.01.100</v>
          </cell>
          <cell r="B2019" t="str">
            <v>PASSEIO DE CONCRETO 1:3:5 COM 5,0 CM DE ESPESSURA E JUNTAS RISCADAS EM QUADROS DE 1,0 X 2,0 M.</v>
          </cell>
          <cell r="C2019" t="str">
            <v>m2</v>
          </cell>
          <cell r="D2019">
            <v>25.01</v>
          </cell>
          <cell r="E2019">
            <v>20.010000000000002</v>
          </cell>
        </row>
        <row r="2020">
          <cell r="A2020"/>
        </row>
        <row r="2021">
          <cell r="A2021" t="str">
            <v>17.01.110</v>
          </cell>
          <cell r="B2021" t="str">
            <v>PASSEIO DE CONCRETO 1:2,5:4 COM 5,0 CM DE ESPESSURA E JUNTAS RISCADAS EM QUADROS DE 1,0X 2,0 M.</v>
          </cell>
          <cell r="C2021" t="str">
            <v>m2</v>
          </cell>
          <cell r="D2021">
            <v>26.4</v>
          </cell>
          <cell r="E2021">
            <v>21.12</v>
          </cell>
        </row>
        <row r="2022">
          <cell r="A2022"/>
        </row>
        <row r="2023">
          <cell r="A2023" t="str">
            <v>17.01.113</v>
          </cell>
          <cell r="B2023" t="str">
            <v>FORNEC.E EXEC.CALÇADA ACESSO CONC MAGRO 1:3:5 ESP  5 CM COM ACAB CIMENTADO ÁSPERO TR. 1:4 ESP.2 CM  JUNTA DE MAD. 2 X 1 CM. ALVEN. DE TIJ. 8 FUROS 1/2 VEZ P/ CONT. ATERRO CAIXÃO,CALÇ H=20CM, 2 LADOS, SOBRE LASTR. CONC. MAG C/3CM. REV. CHAPISCO TR. 1:3 CIM</v>
          </cell>
          <cell r="C2023" t="str">
            <v>m2</v>
          </cell>
          <cell r="D2023">
            <v>75.319999999999993</v>
          </cell>
          <cell r="E2023">
            <v>60.26</v>
          </cell>
        </row>
        <row r="2024">
          <cell r="A2024"/>
        </row>
        <row r="2025">
          <cell r="A2025" t="str">
            <v>17.01.114</v>
          </cell>
          <cell r="B2025"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2025" t="str">
            <v>m</v>
          </cell>
          <cell r="D2025">
            <v>55.72</v>
          </cell>
          <cell r="E2025">
            <v>44.58</v>
          </cell>
        </row>
        <row r="2026">
          <cell r="A2026"/>
        </row>
        <row r="2027">
          <cell r="A2027" t="str">
            <v>17.01.115</v>
          </cell>
          <cell r="B2027"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2027" t="str">
            <v>m</v>
          </cell>
          <cell r="D2027">
            <v>86.78</v>
          </cell>
          <cell r="E2027">
            <v>69.430000000000007</v>
          </cell>
        </row>
        <row r="2028">
          <cell r="A2028"/>
        </row>
        <row r="2029">
          <cell r="A2029" t="str">
            <v>17.01.120</v>
          </cell>
          <cell r="B2029" t="str">
            <v>PASSEIO EM LAJOTA DE CONCRETO 50 X 50, APLICADO SOBRE LASTRO DE CONCRETO 1:4:8 DE 5 CM DE ESPESSURA, INCLUSIVE EXECUCAO DO LASTRO.</v>
          </cell>
          <cell r="C2029" t="str">
            <v>m2</v>
          </cell>
          <cell r="D2029">
            <v>61.65</v>
          </cell>
          <cell r="E2029">
            <v>49.32</v>
          </cell>
        </row>
        <row r="2030">
          <cell r="A2030"/>
        </row>
        <row r="2031">
          <cell r="A2031" t="str">
            <v>17.01.123</v>
          </cell>
          <cell r="B2031" t="str">
            <v>(73764/001) PAVIMENTACAO EM BLOCOS DE CONCRETO SEXTAVADO, ESPESSURA 6 CM, JUNTA RÍGIDA, COM ARGAMASSA NO TRACO 1:4 (CIMENTO E AREIA), ASSENTADOS SOBRE COLCHAO DE PO DE PEDRA, COM APOIO DE CAMINHÃO TOCO.</v>
          </cell>
          <cell r="C2031" t="str">
            <v>m2</v>
          </cell>
          <cell r="D2031">
            <v>57.02</v>
          </cell>
          <cell r="E2031">
            <v>45.62</v>
          </cell>
        </row>
        <row r="2032">
          <cell r="A2032"/>
        </row>
        <row r="2033">
          <cell r="A2033" t="str">
            <v>17.01.130</v>
          </cell>
          <cell r="B2033" t="str">
            <v>PASSEIO EM LAJOTA DE CONCRETO 50 X 50, APLICADO SOBRE LASTRO DE CONCRETO JA PRONTO.</v>
          </cell>
          <cell r="C2033" t="str">
            <v>m2</v>
          </cell>
          <cell r="D2033">
            <v>38.58</v>
          </cell>
          <cell r="E2033">
            <v>30.87</v>
          </cell>
        </row>
        <row r="2034">
          <cell r="A2034"/>
        </row>
        <row r="2035">
          <cell r="A2035" t="str">
            <v>17.01.140</v>
          </cell>
          <cell r="B2035" t="str">
            <v>PASSEIO EM LAJOTA DE CONCRETO 50 X 50, APLICADO SOBRE TERRENO, INCLUSIVE REGULARIZACAO DO MESMO.</v>
          </cell>
          <cell r="C2035" t="str">
            <v>m2</v>
          </cell>
          <cell r="D2035">
            <v>40.299999999999997</v>
          </cell>
          <cell r="E2035">
            <v>32.24</v>
          </cell>
        </row>
        <row r="2036">
          <cell r="A2036"/>
        </row>
        <row r="2037">
          <cell r="A2037" t="str">
            <v>17.01.145</v>
          </cell>
          <cell r="B2037" t="str">
            <v>REVESTIMENTO COM PEDRAS GRANITICAS DE DIMENSOES MEDIAS (0,45 X 0,45 X 0,05) M E COM UMA SUPERFICIE PLANA (NAO TRABALHADA), ASSENTADAS E REJUNTADAS COM ARGAMASSA DE CIMENTO E AREIA NO TRACO 1:6.</v>
          </cell>
          <cell r="C2037" t="str">
            <v>m2</v>
          </cell>
          <cell r="D2037">
            <v>64.86</v>
          </cell>
          <cell r="E2037">
            <v>51.89</v>
          </cell>
        </row>
        <row r="2038">
          <cell r="A2038"/>
        </row>
        <row r="2039">
          <cell r="A2039" t="str">
            <v>17.01.150</v>
          </cell>
          <cell r="B2039" t="str">
            <v>REPOSICAO DE PASSEIO DE PEDRA PORTUGUESA ASSENTADA SOBRE ARGAMASSA SECA DE CIM. E AREIA NO TRACO 1:6 E REJUNTADA COM ARGAMASSA DE CIMENTO E AREIA NO TRACO 1:2.</v>
          </cell>
          <cell r="C2039" t="str">
            <v>m2</v>
          </cell>
          <cell r="D2039">
            <v>31.31</v>
          </cell>
          <cell r="E2039">
            <v>25.05</v>
          </cell>
        </row>
        <row r="2040">
          <cell r="A2040"/>
        </row>
        <row r="2041">
          <cell r="A2041" t="str">
            <v>17.01.160</v>
          </cell>
          <cell r="B2041" t="str">
            <v>REPOSICAO DE PASSEIO EM LAJOTA DE CONCRETO 50 X 50 , APLICADA SOBRE TERRENO REGULARIZADO OU LASTRO DE CONCRETO ( SO O ASSENTAMENTO ).</v>
          </cell>
          <cell r="C2041" t="str">
            <v>m2</v>
          </cell>
          <cell r="D2041">
            <v>25.18</v>
          </cell>
          <cell r="E2041">
            <v>20.149999999999999</v>
          </cell>
        </row>
        <row r="2042">
          <cell r="A2042"/>
        </row>
        <row r="2043">
          <cell r="A2043" t="str">
            <v>17.01.170</v>
          </cell>
          <cell r="B2043" t="str">
            <v>FORNECIMENTO E EXECUÇÃO DE PISO TÁTIL, DIMENSÕES 0,50X0,50M COM ESP.3CM, ASSENTADA COM ARGAMASSA DE CIMENTO E AREIA 1:6 (ESP:2,5CM) E REJUNTADA COM ARGAMASSA DE CIMENTO E AREIA 1:4, SOBRE LASTRO DE CONCRETO PRONTO.</v>
          </cell>
          <cell r="C2043" t="str">
            <v>m2</v>
          </cell>
          <cell r="D2043">
            <v>44.3</v>
          </cell>
          <cell r="E2043">
            <v>35.44</v>
          </cell>
        </row>
        <row r="2044">
          <cell r="A2044"/>
        </row>
        <row r="2045">
          <cell r="A2045" t="str">
            <v>17.010.015</v>
          </cell>
          <cell r="B2045" t="str">
            <v>Fornecimento e instalação de totem medindo 0,80x1,80m, dupla face, estrutura interna em tubo industrial de 30x30, tubo laterais patentes de 11/2", revestimento com chapa galvanizada 20 com aplicação de vinil adesivo calandrado impresso pelo sistema digita</v>
          </cell>
          <cell r="C2045" t="str">
            <v>Un</v>
          </cell>
          <cell r="D2045">
            <v>1771.63</v>
          </cell>
          <cell r="E2045">
            <v>1417.31</v>
          </cell>
        </row>
        <row r="2046">
          <cell r="A2046"/>
        </row>
        <row r="2047">
          <cell r="A2047" t="str">
            <v>17.010.020</v>
          </cell>
          <cell r="B2047" t="str">
            <v>Fornecimento e instalação de placa medindo 6,00x3,60m, estrutura interna em tubo industrial de 30x30, cantoneira L de 11/2"x1/8", tubo patente de 3/4", tratado com anti corrosivo e com aplicação de esmalte sintético, iluminada internamente com 10 conjunto</v>
          </cell>
          <cell r="C2047" t="str">
            <v>Un</v>
          </cell>
          <cell r="D2047">
            <v>20159.91</v>
          </cell>
          <cell r="E2047">
            <v>16127.93</v>
          </cell>
        </row>
        <row r="2048">
          <cell r="A2048"/>
        </row>
        <row r="2049">
          <cell r="A2049" t="str">
            <v>17.010.030</v>
          </cell>
          <cell r="B2049" t="str">
            <v>Fornecimento e instalação de totem medindo 4,00x2,40m, dupla face, estrutura interna em tubo industrial de 30x30 cantoneira L de 11/2"x1/8" e 1"x1/8", tubo patente de 5" todo travado com anticorrosivo e aplicado com esmalte sintético iluminado internament</v>
          </cell>
          <cell r="C2049" t="str">
            <v>Un</v>
          </cell>
          <cell r="D2049">
            <v>27171.22</v>
          </cell>
          <cell r="E2049">
            <v>21736.98</v>
          </cell>
        </row>
        <row r="2050">
          <cell r="A2050"/>
        </row>
        <row r="2051">
          <cell r="A2051" t="str">
            <v>17.010.040</v>
          </cell>
          <cell r="B2051" t="str">
            <v>Fornecimento e instalação de totem indicativo medindo 0,30x1,40m, dupla face, estrutura interna em tubo industrial de 30x30, tubo laterais patentes de 11/2", revestimento com chapa galvanizada 20 com aplicação de vinil adesivo calandrado impresso pelo sis</v>
          </cell>
          <cell r="C2051" t="str">
            <v>Un</v>
          </cell>
          <cell r="D2051">
            <v>830.82</v>
          </cell>
          <cell r="E2051">
            <v>664.66</v>
          </cell>
        </row>
        <row r="2052">
          <cell r="A2052"/>
        </row>
        <row r="2053">
          <cell r="A2053" t="str">
            <v>17.010.050</v>
          </cell>
          <cell r="B2053" t="str">
            <v>Fornecimento e instalação de placa medindo 0,60x0,13m em pvc expandido de 4mm para aplicação de vinil adesivo calandrado impresso pelo sistema digital, detalhes laterais em pvc de 8mm com aplicação de tinta vinilica nas cores indicadas, instalada com util</v>
          </cell>
          <cell r="C2053" t="str">
            <v>Un</v>
          </cell>
          <cell r="D2053">
            <v>119.15</v>
          </cell>
          <cell r="E2053">
            <v>95.32</v>
          </cell>
        </row>
        <row r="2054">
          <cell r="A2054"/>
        </row>
        <row r="2055">
          <cell r="A2055" t="str">
            <v>17.02.010</v>
          </cell>
          <cell r="B2055" t="str">
            <v>FORNECIMENTO DE BARRO DE JARDIM (POSTO OBRA NA PRACA DO RECIFE).</v>
          </cell>
          <cell r="C2055" t="str">
            <v>m3</v>
          </cell>
          <cell r="D2055">
            <v>56.38</v>
          </cell>
          <cell r="E2055">
            <v>45.11</v>
          </cell>
        </row>
        <row r="2056">
          <cell r="A2056"/>
        </row>
        <row r="2057">
          <cell r="A2057" t="str">
            <v>17.02.020</v>
          </cell>
          <cell r="B2057" t="str">
            <v>FORNECIMENTO DE ESTRUME BOVINO CURTIDO (POSTO OBRA NA PRACA DO RECIFE).</v>
          </cell>
          <cell r="C2057" t="str">
            <v>m3</v>
          </cell>
          <cell r="D2057">
            <v>70.48</v>
          </cell>
          <cell r="E2057">
            <v>56.39</v>
          </cell>
        </row>
        <row r="2058">
          <cell r="A2058"/>
        </row>
        <row r="2059">
          <cell r="A2059" t="str">
            <v>17.02.025</v>
          </cell>
          <cell r="B2059" t="str">
            <v>FORNECIMENTO DE PO DE COCO (POSTO OBRA NA PRACA DO RECIFE).</v>
          </cell>
          <cell r="C2059" t="str">
            <v>m3</v>
          </cell>
          <cell r="D2059">
            <v>70.48</v>
          </cell>
          <cell r="E2059">
            <v>56.39</v>
          </cell>
        </row>
        <row r="2060">
          <cell r="A2060"/>
        </row>
        <row r="2061">
          <cell r="A2061" t="str">
            <v>17.02.030</v>
          </cell>
          <cell r="B2061" t="str">
            <v>FORNECIMENTO DE CASCALHINHO, INCLUSIVE O ESPALHAMENTO DO MESMO ( POSTO OBRA NA PRACA DO RECIFE)</v>
          </cell>
          <cell r="C2061" t="str">
            <v>m3</v>
          </cell>
          <cell r="D2061">
            <v>68.58</v>
          </cell>
          <cell r="E2061">
            <v>54.87</v>
          </cell>
        </row>
        <row r="2062">
          <cell r="A2062"/>
        </row>
        <row r="2063">
          <cell r="A2063" t="str">
            <v>17.02.040</v>
          </cell>
          <cell r="B2063" t="str">
            <v>FORNECIMENTO DE CASCALHINHO, SEM O ESPALHAMENTO DO MESMO ( POSTO OBRA NA PRACA DO RECIFE).</v>
          </cell>
          <cell r="C2063" t="str">
            <v>m3</v>
          </cell>
          <cell r="D2063">
            <v>67.67</v>
          </cell>
          <cell r="E2063">
            <v>54.14</v>
          </cell>
        </row>
        <row r="2064">
          <cell r="A2064"/>
        </row>
        <row r="2065">
          <cell r="A2065" t="str">
            <v>17.02.050</v>
          </cell>
          <cell r="B2065" t="str">
            <v>FORNECIMENTO DE VARAO COM 2,0 M DE ALTURA E DIAMETRO DE 3,0 CM PARA TUTORAMENTO DE MUDAS INCLUSIVE O ASSENTAMENTO.</v>
          </cell>
          <cell r="C2065" t="str">
            <v>Un</v>
          </cell>
          <cell r="D2065">
            <v>5.43</v>
          </cell>
          <cell r="E2065">
            <v>4.3499999999999996</v>
          </cell>
        </row>
        <row r="2066">
          <cell r="A2066"/>
        </row>
        <row r="2067">
          <cell r="A2067" t="str">
            <v>17.02.060</v>
          </cell>
          <cell r="B2067" t="str">
            <v>FORNECIMENTO DE VARAO COM 2,0 M DE ALTURA E DIAMETRO DE 3,0 CM PARA TUTORAMENTO DE MUDAS SEM O ASSENTAMENTO DO MESMO.</v>
          </cell>
          <cell r="C2067" t="str">
            <v>Un</v>
          </cell>
          <cell r="D2067">
            <v>4.93</v>
          </cell>
          <cell r="E2067">
            <v>3.95</v>
          </cell>
        </row>
        <row r="2068">
          <cell r="A2068"/>
        </row>
        <row r="2069">
          <cell r="A2069" t="str">
            <v>17.02.070</v>
          </cell>
          <cell r="B2069" t="str">
            <v>FORNECIMENTO DE ESTACAS PARA SUSTENTACAO DE GRADES DE PROTECAO DE MUDAS COM 2,0 M DE ALTURA E DIAMETRO DE 5,0 CM,INCLUSIVE O ASSENTAMENTO DA MESMA.</v>
          </cell>
          <cell r="C2069" t="str">
            <v>Un</v>
          </cell>
          <cell r="D2069">
            <v>6.28</v>
          </cell>
          <cell r="E2069">
            <v>5.03</v>
          </cell>
        </row>
        <row r="2070">
          <cell r="A2070"/>
        </row>
        <row r="2071">
          <cell r="A2071" t="str">
            <v>17.02.080</v>
          </cell>
          <cell r="B2071" t="str">
            <v>FORNECIMENTO DE ESTACAS PARA SUSTENTACAO DE GRADES DE PROTECAO DE MUDAS COM 2,0 M DE ALTURA E DIAMETRO DE 5,0 CM, SEM O ASSENTAMENTO DA MESMA.</v>
          </cell>
          <cell r="C2071" t="str">
            <v>Un</v>
          </cell>
          <cell r="D2071">
            <v>5.77</v>
          </cell>
          <cell r="E2071">
            <v>4.62</v>
          </cell>
        </row>
        <row r="2072">
          <cell r="A2072"/>
        </row>
        <row r="2073">
          <cell r="A2073" t="str">
            <v>17.02.090</v>
          </cell>
          <cell r="B2073" t="str">
            <v>FORNECIMENTO DE GRADES DE RIPAS DE MACARANDUBA, COM 1,80 M DE ALTURA POR 1,50 M DE LARGURA,CONFECCIONADAS COM 12 RIPAS DE 5 CM DE LARGURA E 3 FIADAS DE ARAME GALVANIZADO N. 14,INCLUSIVE ASSENTAMENTO.</v>
          </cell>
          <cell r="C2073" t="str">
            <v>Un</v>
          </cell>
          <cell r="D2073">
            <v>50.92</v>
          </cell>
          <cell r="E2073">
            <v>40.74</v>
          </cell>
        </row>
        <row r="2074">
          <cell r="A2074"/>
        </row>
        <row r="2075">
          <cell r="A2075" t="str">
            <v>17.02.100</v>
          </cell>
          <cell r="B2075" t="str">
            <v>FORNECIMENTO DE GRADES DE RIPAS DE MACARANDUBA, COM 1,80 M DE ALTURA POR 1,50 M DE LARGURA CONFECCIONADAS COM 12 RIPAS DE 5 CM DE LARGURA E 3 FIADAS DE ARAME GALVANIZADO N. 14, SEM O ASSENTAMENTO.</v>
          </cell>
          <cell r="C2075" t="str">
            <v>Un</v>
          </cell>
          <cell r="D2075">
            <v>49.33</v>
          </cell>
          <cell r="E2075">
            <v>39.47</v>
          </cell>
        </row>
        <row r="2076">
          <cell r="A2076"/>
        </row>
        <row r="2077">
          <cell r="A2077" t="str">
            <v>17.03.010</v>
          </cell>
          <cell r="B2077" t="str">
            <v>MEIO-FIO DE ALVENARIA REVESTIDO COM ARGAMASSA DE CIMENTO E AREIA 1:3.</v>
          </cell>
          <cell r="C2077" t="str">
            <v>m</v>
          </cell>
          <cell r="D2077">
            <v>15.17</v>
          </cell>
          <cell r="E2077">
            <v>12.14</v>
          </cell>
        </row>
        <row r="2078">
          <cell r="A2078"/>
        </row>
        <row r="2079">
          <cell r="A2079" t="str">
            <v>17.03.020</v>
          </cell>
          <cell r="B2079" t="str">
            <v>PREPARO DE SOLO PARA GRAMADO COM 10,0 CM DE ESPESSURA , FEITO COM BARRO DE JARDIM E ESTRUME BOVINO CURTIDO, TRACO 4:1, COM TODO MATERIAL FORNECIDO PELO EMPREITEIRO.</v>
          </cell>
          <cell r="C2079" t="str">
            <v>m2</v>
          </cell>
          <cell r="D2079">
            <v>9.4600000000000009</v>
          </cell>
          <cell r="E2079">
            <v>7.57</v>
          </cell>
        </row>
        <row r="2080">
          <cell r="A2080"/>
        </row>
        <row r="2081">
          <cell r="A2081" t="str">
            <v>17.03.030</v>
          </cell>
          <cell r="B2081" t="str">
            <v>PREPARO DE SOLO PARA CANTEIRO COM 20,0 CM DE ESPESSURA, FEITO COM BARRO DE JARDIM E ESTRUME BOVINO CURTIDO, TRACO 2:1,COM TODO MATERIAL FORNECIDO PELO EMPREITEIRO.</v>
          </cell>
          <cell r="C2081" t="str">
            <v>m2</v>
          </cell>
          <cell r="D2081">
            <v>15.75</v>
          </cell>
          <cell r="E2081">
            <v>12.6</v>
          </cell>
        </row>
        <row r="2082">
          <cell r="A2082"/>
        </row>
        <row r="2083">
          <cell r="A2083" t="str">
            <v>17.03.040</v>
          </cell>
          <cell r="B2083" t="str">
            <v>FORNECIMENTO E PLANTIO DE GRAMA INGLESA (STENOTAPHUM).</v>
          </cell>
          <cell r="C2083" t="str">
            <v>m2</v>
          </cell>
          <cell r="D2083">
            <v>6.85</v>
          </cell>
          <cell r="E2083">
            <v>5.48</v>
          </cell>
        </row>
        <row r="2084">
          <cell r="A2084"/>
        </row>
        <row r="2085">
          <cell r="A2085" t="str">
            <v>17.03.045</v>
          </cell>
          <cell r="B2085" t="str">
            <v>FORNECIMENTO E PLANTIO DE GRAMA ESMERALDA (EM TAPETE), INCLUINDO PREPARO DE SOLO COM APENAS BARRO DE JARDIM.</v>
          </cell>
          <cell r="C2085" t="str">
            <v>m2</v>
          </cell>
          <cell r="D2085">
            <v>11.82</v>
          </cell>
          <cell r="E2085">
            <v>9.4600000000000009</v>
          </cell>
        </row>
        <row r="2086">
          <cell r="A2086"/>
        </row>
        <row r="2087">
          <cell r="A2087" t="str">
            <v>17.03.050</v>
          </cell>
          <cell r="B2087" t="str">
            <v>FORNECIMENTO E PLANTIO DE GRAMA PAPUAM (PASPALUM CONJUGATUM).</v>
          </cell>
          <cell r="C2087" t="str">
            <v>m2</v>
          </cell>
          <cell r="D2087">
            <v>6.85</v>
          </cell>
          <cell r="E2087">
            <v>5.48</v>
          </cell>
        </row>
        <row r="2088">
          <cell r="A2088"/>
        </row>
        <row r="2089">
          <cell r="A2089" t="str">
            <v>17.03.060</v>
          </cell>
          <cell r="B2089" t="str">
            <v>FORNECIMENTO E PLANTIO DE GRAMA DE BURRO (CYNODON DACTYLON).</v>
          </cell>
          <cell r="C2089" t="str">
            <v>m2</v>
          </cell>
          <cell r="D2089">
            <v>5.8</v>
          </cell>
          <cell r="E2089">
            <v>4.6399999999999997</v>
          </cell>
        </row>
        <row r="2090">
          <cell r="A2090"/>
        </row>
        <row r="2091">
          <cell r="A2091" t="str">
            <v>17.03.070</v>
          </cell>
          <cell r="B2091" t="str">
            <v>FORNECIMENTO E PLANTIO DE MUDAS HERBACEAS TIPO FOLHAGEM - GRUPO 1 (ROXINHO, CROTON PEXAIN, CUIA DE POBRE, CROTON ROXO, CROTON CAXIADO, ARCA DE NOE, BOM DIA, BOA NOITE, ETC.).</v>
          </cell>
          <cell r="C2091" t="str">
            <v>Un</v>
          </cell>
          <cell r="D2091">
            <v>4.45</v>
          </cell>
          <cell r="E2091">
            <v>3.56</v>
          </cell>
        </row>
        <row r="2092">
          <cell r="A2092"/>
        </row>
        <row r="2093">
          <cell r="A2093" t="str">
            <v>17.03.080</v>
          </cell>
          <cell r="B2093" t="str">
            <v>FORNECIMENTO E PLANTIO DE MUDAS HERBACEAS TIPO FOLHAGEM - GRUPO 2 (CANA DA INDIA, BRASILEIRINHO, NUVEM, PANAMA, PAQUEVIRA, PINGO DE OURO, ACALIFA, CHUMBINHO, IXORA, BEIJO, SAVIA AZUL, TINHORAO, ETC)</v>
          </cell>
          <cell r="C2093" t="str">
            <v>Un</v>
          </cell>
          <cell r="D2093">
            <v>3.75</v>
          </cell>
          <cell r="E2093">
            <v>3</v>
          </cell>
        </row>
        <row r="2094">
          <cell r="A2094"/>
        </row>
        <row r="2095">
          <cell r="A2095" t="str">
            <v>17.03.090</v>
          </cell>
          <cell r="B2095" t="str">
            <v>FORNECIMENTO E PLANTIO DE MUDAS HERBACEAS TIPO FOLHAGEM - GRUPO 3 (COMIGO NINGUEM PODE, DRACENA, MILIDRAO, LIRIO, COQUEIRINHO, CLOROFITON, COPO DE LEITE, AVENCA, CAMARAO AMARELO BEGONIAS, ETC.)</v>
          </cell>
          <cell r="C2095" t="str">
            <v>Un</v>
          </cell>
          <cell r="D2095">
            <v>8.4</v>
          </cell>
          <cell r="E2095">
            <v>6.72</v>
          </cell>
        </row>
        <row r="2096">
          <cell r="A2096"/>
        </row>
        <row r="2097">
          <cell r="A2097" t="str">
            <v>17.03.100</v>
          </cell>
          <cell r="B2097" t="str">
            <v>FORNECIMENTO E PLANTIO DE MUDAS ARBUSTIVAS - GRUPO 1 (PAPOULA, JASMIM ALFINETE,JASMIM VAPOR, ESPIRRADEIRA, ETC.).</v>
          </cell>
          <cell r="C2097" t="str">
            <v>Un</v>
          </cell>
          <cell r="D2097">
            <v>5.58</v>
          </cell>
          <cell r="E2097">
            <v>4.47</v>
          </cell>
        </row>
        <row r="2098">
          <cell r="A2098"/>
        </row>
        <row r="2099">
          <cell r="A2099" t="str">
            <v>17.03.110</v>
          </cell>
          <cell r="B2099" t="str">
            <v>FORNECIMENTO E PLANTIO DE MUDAS ARBUSTIVAS - GRUPO 2 (CHAPEU DE NAPOLEAO, PINCEL DE BARBEIRO, PAU D`ARQUINHO, PATA DE VACA, ETC.).</v>
          </cell>
          <cell r="C2099" t="str">
            <v>Un</v>
          </cell>
          <cell r="D2099">
            <v>7.7</v>
          </cell>
          <cell r="E2099">
            <v>6.16</v>
          </cell>
        </row>
        <row r="2100">
          <cell r="A2100"/>
        </row>
        <row r="2101">
          <cell r="A2101" t="str">
            <v>17.03.120</v>
          </cell>
          <cell r="B2101" t="str">
            <v>FORNECIMENTO E PLANTIO DE MUDAS ARBUSTIVAS - GRUPO 3 (SHEFLERA, CAFEZINHO, MUSSAENDA).</v>
          </cell>
          <cell r="C2101" t="str">
            <v>Un</v>
          </cell>
          <cell r="D2101">
            <v>9.81</v>
          </cell>
          <cell r="E2101">
            <v>7.85</v>
          </cell>
        </row>
        <row r="2102">
          <cell r="A2102"/>
        </row>
        <row r="2103">
          <cell r="A2103" t="str">
            <v>17.03.130</v>
          </cell>
          <cell r="B2103" t="str">
            <v>FORNECIMENTO E PLANTIO DE MUDAS ARBOREAS DE TAMANHO MEDIO, COM CERCA DE 1,50 M DE ALTURA, INCLUINDO A PREPARACAO DE COVA DE 40,0 X 40,0 X 40,0 CM, COM BARRO DE JARDIM E ESTRUME BOVINO CURTIDO.</v>
          </cell>
          <cell r="C2103" t="str">
            <v>Un</v>
          </cell>
          <cell r="D2103">
            <v>27.32</v>
          </cell>
          <cell r="E2103">
            <v>21.86</v>
          </cell>
        </row>
        <row r="2104">
          <cell r="A2104"/>
        </row>
        <row r="2105">
          <cell r="A2105" t="str">
            <v>17.03.140</v>
          </cell>
          <cell r="B2105" t="str">
            <v>FORNECIMENTO E PLANTIO DE ARECA BAMBU DE TAMANHO MEDIO, COM CERCA DE 1,50 M DE ALTURA,INCLUINDO A PREPARACAO DE COVA DE 40,0 X 40,0 X 40,0 CM, COM BARRO DE JARDIM E ESTRUME BOVINO CURTIDO.</v>
          </cell>
          <cell r="C2105" t="str">
            <v>Un</v>
          </cell>
          <cell r="D2105">
            <v>44.23</v>
          </cell>
          <cell r="E2105">
            <v>35.39</v>
          </cell>
        </row>
        <row r="2106">
          <cell r="A2106"/>
        </row>
        <row r="2107">
          <cell r="A2107" t="str">
            <v>17.03.142</v>
          </cell>
          <cell r="B2107" t="str">
            <v>FORNECIMENTO E PLANTIO DE PALMEIRA PHONIX (ALTURA DO FUSTE DE 0,60M), INCLUINDO A PREPARACAO DE COVA DE 40,0 X 40,0 X 40,0 CM, COM BARRO DE JARDIM E ESTRUME BOVINO CURTIDO.</v>
          </cell>
          <cell r="C2107" t="str">
            <v>Un</v>
          </cell>
          <cell r="D2107">
            <v>47.76</v>
          </cell>
          <cell r="E2107">
            <v>38.21</v>
          </cell>
        </row>
        <row r="2108">
          <cell r="A2108"/>
        </row>
        <row r="2109">
          <cell r="A2109" t="str">
            <v>17.03.144</v>
          </cell>
          <cell r="B2109" t="str">
            <v>FORNECIMENTO E PLANTIO DE PALMEIRAS (IMPERIAL DENDE, JAPONESA, ETC.), COM CERCA DE 1,50 M DE ALTURA, INCLUINDO A PREPARACAO DE COVA DE 40,0 X 40,0 X 40,0 CM, COM BARRO DE JARDIM E ESTRUME BOVINO CURTIDO.</v>
          </cell>
          <cell r="C2109" t="str">
            <v>Un</v>
          </cell>
          <cell r="D2109">
            <v>48.28</v>
          </cell>
          <cell r="E2109">
            <v>38.630000000000003</v>
          </cell>
        </row>
        <row r="2110">
          <cell r="A2110"/>
        </row>
        <row r="2111">
          <cell r="A2111" t="str">
            <v>17.03.150</v>
          </cell>
          <cell r="B2111" t="str">
            <v>FORNECIMENTO E PLANTIO DE COQUEIRO (ALTURA DO FUSTE DE 0,60 M),INCLUINDO A PREPARACAO DE COVA DE 40,0 X 40,0 X 40,0 CM, COM BARRO DE JARDIM E ESTRUME BOVINO CURTIDO.</v>
          </cell>
          <cell r="C2111" t="str">
            <v>Un</v>
          </cell>
          <cell r="D2111">
            <v>35.619999999999997</v>
          </cell>
          <cell r="E2111">
            <v>28.5</v>
          </cell>
        </row>
        <row r="2112">
          <cell r="A2112"/>
        </row>
        <row r="2113">
          <cell r="A2113" t="str">
            <v>17.03.160</v>
          </cell>
          <cell r="B2113" t="str">
            <v>FORNECIMENTO E PLANTIO DE MACAIBEIRA (ALTURA DO FUSTE DE 1,00 M), INCLUINDO PREPARACAO DE COVA DE 40,0 X 40,0 X 40,0 CM, COM BARRO DE JARDIM E ESTRUME BOVINO CURTIDO.</v>
          </cell>
          <cell r="C2113" t="str">
            <v>Un</v>
          </cell>
          <cell r="D2113">
            <v>137.83000000000001</v>
          </cell>
          <cell r="E2113">
            <v>110.27</v>
          </cell>
        </row>
        <row r="2114">
          <cell r="A2114"/>
        </row>
        <row r="2115">
          <cell r="A2115" t="str">
            <v>17.03.170</v>
          </cell>
          <cell r="B2115" t="str">
            <v>FORNECIMENTO E PLANTIO DE FILODENDRO, DE PORTE MEDIO, (ALTURA APROXIMADA DE 0,80 M ).</v>
          </cell>
          <cell r="C2115" t="str">
            <v>Un</v>
          </cell>
          <cell r="D2115">
            <v>19.3</v>
          </cell>
          <cell r="E2115">
            <v>15.44</v>
          </cell>
        </row>
        <row r="2116">
          <cell r="A2116"/>
        </row>
        <row r="2117">
          <cell r="A2117" t="str">
            <v>17.03.180</v>
          </cell>
          <cell r="B2117" t="str">
            <v>FORNECIMENTO E PLANTIO DE GRAVATA,YUCA(TROMBA DE ELEFANTE), AGAVE VARIEGATA, DE PORTE MEDIO (ALTURA APROXIMADA DE 0,60 M).</v>
          </cell>
          <cell r="C2117" t="str">
            <v>Un</v>
          </cell>
          <cell r="D2117">
            <v>19.3</v>
          </cell>
          <cell r="E2117">
            <v>15.44</v>
          </cell>
        </row>
        <row r="2118">
          <cell r="A2118"/>
        </row>
        <row r="2119">
          <cell r="A2119" t="str">
            <v>17.03.190</v>
          </cell>
          <cell r="B2119" t="str">
            <v>FORNECIMENTO E PLANTIO DE MUDAS RASTEIRAS PARA FORRACAO DE CANTEIROS E MANCHAS DE CONTRASTES EM GRAMADOS - GRUPO 1 ( VIOLETA, MAL-ME-QUER, ZEBRINA, ETC).</v>
          </cell>
          <cell r="C2119" t="str">
            <v>m2</v>
          </cell>
          <cell r="D2119">
            <v>5.8</v>
          </cell>
          <cell r="E2119">
            <v>4.6399999999999997</v>
          </cell>
        </row>
        <row r="2120">
          <cell r="A2120"/>
        </row>
        <row r="2121">
          <cell r="A2121" t="str">
            <v>17.03.200</v>
          </cell>
          <cell r="B2121" t="str">
            <v>FORNECIMENTO E PLANTIO DE MUDAS RASTEIRAS PARA FORRACAO DE CANTEIROS E MANCHAS DE CONTRASTES EM GRAMADOS - GRUPO 2 (VIUVA ALEGRE, FUMACA, ONZE HORAS, ANDARCA, VIUVINHA, ETC. )</v>
          </cell>
          <cell r="C2121" t="str">
            <v>m2</v>
          </cell>
          <cell r="D2121">
            <v>6.5</v>
          </cell>
          <cell r="E2121">
            <v>5.2</v>
          </cell>
        </row>
        <row r="2122">
          <cell r="A2122"/>
        </row>
        <row r="2123">
          <cell r="A2123" t="str">
            <v>17.04.010</v>
          </cell>
          <cell r="B2123" t="str">
            <v>CONSTRUCAO DE BANCO EM CONCRETO ARMADO, COM APOIOS A CADA 2,00 M, EM ALVENARIA DE 1/2 VEZ CHAPISCADA E REVESTIDA, SOBRE SAPATA DE CONCRETO ARMADO, INCLUSIVE ESCAVACAO, REATERRO E REMOCAO. (MOD.AV-27/2000 OPCAO 01).</v>
          </cell>
          <cell r="C2123" t="str">
            <v>m</v>
          </cell>
          <cell r="D2123">
            <v>165.98</v>
          </cell>
          <cell r="E2123">
            <v>132.79</v>
          </cell>
        </row>
        <row r="2124">
          <cell r="A2124"/>
        </row>
        <row r="2125">
          <cell r="A2125" t="str">
            <v>17.04.020</v>
          </cell>
          <cell r="B2125" t="str">
            <v>CONSTRUCAO DE BANCO MURETA EM CONCRETO ARMADO, APOIADO EM ALVENARIA DE 1 VEZ CHAPISCADA E REVESTIDA,SOBRE BASE DE CONCRETO ARMADO, INCLUSIVE ESCAVACAO,REATERRO E REMOCAO.(MOD.AV- 27/2000 OPCAO 02).</v>
          </cell>
          <cell r="C2125" t="str">
            <v>m</v>
          </cell>
          <cell r="D2125">
            <v>206.5</v>
          </cell>
          <cell r="E2125">
            <v>165.2</v>
          </cell>
        </row>
        <row r="2126">
          <cell r="A2126"/>
        </row>
        <row r="2127">
          <cell r="A2127" t="str">
            <v>17.04.030</v>
          </cell>
          <cell r="B2127" t="str">
            <v>CONSTRUCAO DE BANCO JARDINEIRA EM CONCRETO ARMADO, APOIADO EM ALVENARIA DE 1/2 VEZ CHAPISCADA E REVESTIDA, SOBRE BASE DE CONCRETO ARMADO, INCLUSIVE ESCAVACAO, REATERRO E REMOCAO. (MOD. AV-27/2000 OPCAO 03).</v>
          </cell>
          <cell r="C2127" t="str">
            <v>m</v>
          </cell>
          <cell r="D2127">
            <v>217.68</v>
          </cell>
          <cell r="E2127">
            <v>174.15</v>
          </cell>
        </row>
        <row r="2128">
          <cell r="A2128"/>
        </row>
        <row r="2129">
          <cell r="A2129" t="str">
            <v>17.04.040</v>
          </cell>
          <cell r="B2129"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2129" t="str">
            <v>m</v>
          </cell>
          <cell r="D2129">
            <v>183.72</v>
          </cell>
          <cell r="E2129">
            <v>146.97999999999999</v>
          </cell>
        </row>
        <row r="2130">
          <cell r="A2130"/>
        </row>
        <row r="2131">
          <cell r="A2131" t="str">
            <v>17.04.050</v>
          </cell>
          <cell r="B2131" t="str">
            <v>CONSTRUCAO DE BANCO MURETA EM CONCRETO ARMADO REVESTIDO COM GRANITO ARTIFICIAL, NA COR CINZA, APOIADO EM ALVENARIA DE 1 VEZ CHAPISCADA E REVESTIDA, SOBRE BASE DE CONCRETO ARMADO, INCLUSIVE ESCAVACAO, REATERRO E REMOCAO.( MOD AV-27/2000 OPCAO 05).</v>
          </cell>
          <cell r="C2131" t="str">
            <v>m</v>
          </cell>
          <cell r="D2131">
            <v>283.06</v>
          </cell>
          <cell r="E2131">
            <v>226.45</v>
          </cell>
        </row>
        <row r="2132">
          <cell r="A2132"/>
        </row>
        <row r="2133">
          <cell r="A2133" t="str">
            <v>17.04.060</v>
          </cell>
          <cell r="B2133" t="str">
            <v>CONSTRUCAO DE BANCO JARDINEIRA EM CONCRETO ARMADO, REVESTIDO COM GRANITO ARTIFICIAL, NA COR CINZA, APOIADO EM ALVENARIA DE 1/2 VEZ CHAPISCADA E REVESTIDA SOBRE BASE DE CONCRETO ARMADO, INCLUSIVE ESCAVACAO, REATERRO E REMOCAO.(MOD.AV-27/2000 OPCAO 06).</v>
          </cell>
          <cell r="C2133" t="str">
            <v>m</v>
          </cell>
          <cell r="D2133">
            <v>249.85</v>
          </cell>
          <cell r="E2133">
            <v>199.88</v>
          </cell>
        </row>
        <row r="2134">
          <cell r="A2134"/>
        </row>
        <row r="2135">
          <cell r="A2135" t="str">
            <v>17.04.100</v>
          </cell>
          <cell r="B2135" t="str">
            <v>FORNECIMENTO E ASSENTAMENTO DE BANCO MODELO RECIFE ANTIGO REF. B-112, GRAMETAL OU SIMILAR PINTADO E COM ROSCAS PARA CHUMBAMENTO,INCLUSIVE ESCAVACAO, REMOCAO E BASE DE CONCRETO.</v>
          </cell>
          <cell r="C2135" t="str">
            <v>Un</v>
          </cell>
          <cell r="D2135">
            <v>937.07</v>
          </cell>
          <cell r="E2135">
            <v>749.66</v>
          </cell>
        </row>
        <row r="2136">
          <cell r="A2136"/>
        </row>
        <row r="2137">
          <cell r="A2137" t="str">
            <v>17.04.110</v>
          </cell>
          <cell r="B2137" t="str">
            <v>FORNECIMENTO E ASSENTAMENTO DE BANCO MODELO TAMANDUA REF.B-108 GRAMETAL OU SIMILAR PINTADO E COM ROSCAS PARA CHUMBAMENTO,INCLUSIVE ESCAVACAO,REMOCAO E BASE DE CONCRETO.</v>
          </cell>
          <cell r="C2137" t="str">
            <v>Un</v>
          </cell>
          <cell r="D2137">
            <v>701.78</v>
          </cell>
          <cell r="E2137">
            <v>561.42999999999995</v>
          </cell>
        </row>
        <row r="2138">
          <cell r="A2138"/>
        </row>
        <row r="2139">
          <cell r="A2139" t="str">
            <v>17.04.200</v>
          </cell>
          <cell r="B2139" t="str">
            <v>FORNECIMENTO E ASSENTAMENTO DE BANCO PRE-MOL DADO TIPO GRANILITE,INCLUSIVE ESCAVACAO ,REMOCAO E BASE DE CONCRETO.</v>
          </cell>
          <cell r="C2139" t="str">
            <v>Un</v>
          </cell>
          <cell r="D2139">
            <v>96.61</v>
          </cell>
          <cell r="E2139">
            <v>77.290000000000006</v>
          </cell>
        </row>
        <row r="2140">
          <cell r="A2140"/>
        </row>
        <row r="2141">
          <cell r="A2141" t="str">
            <v>17.05.010</v>
          </cell>
          <cell r="B2141" t="str">
            <v>FORNECIMENTO E ASSENTAMENTO DE BALANCO MIRIM COM 01 CADEIRA REF. 097, GIRASSOL OU SIMILAR, INCLUSIVE PINTURA E TRANSPORTE PARA REGIAO ME TROPOLITANA DO GRANDE RECIFE.</v>
          </cell>
          <cell r="C2141" t="str">
            <v>Un</v>
          </cell>
          <cell r="D2141">
            <v>255.12</v>
          </cell>
          <cell r="E2141">
            <v>204.1</v>
          </cell>
        </row>
        <row r="2142">
          <cell r="A2142"/>
        </row>
        <row r="2143">
          <cell r="A2143" t="str">
            <v>17.05.020</v>
          </cell>
          <cell r="B2143" t="str">
            <v>FORNECIMENTO E ASSENTAMENTO DE BALANCO MIRIM COM 02 CADEIRAS REF. 098, GIRASSOL OU SIMILAR INCLUSIVE PINTURA E TRANSPORTE PARA REGIAO ME TROPOLITANA DO GRANDE RECIFE.</v>
          </cell>
          <cell r="C2143" t="str">
            <v>Un</v>
          </cell>
          <cell r="D2143">
            <v>493.38</v>
          </cell>
          <cell r="E2143">
            <v>394.71</v>
          </cell>
        </row>
        <row r="2144">
          <cell r="A2144"/>
        </row>
        <row r="2145">
          <cell r="A2145" t="str">
            <v>17.05.030</v>
          </cell>
          <cell r="B2145" t="str">
            <v>FORNECIMENTO E ASSENTAMENTO DE BALANCO MIRIM COM 03 CADEIRAS REF. 099, GIRASSOL OU SIMILAR INCLUSIVE PINTURA E TRANSPORTE PARA REGIAO METROPOLITANA DO GRANDE RECIFE.</v>
          </cell>
          <cell r="C2145" t="str">
            <v>Un</v>
          </cell>
          <cell r="D2145">
            <v>669.6</v>
          </cell>
          <cell r="E2145">
            <v>535.67999999999995</v>
          </cell>
        </row>
        <row r="2146">
          <cell r="A2146"/>
        </row>
        <row r="2147">
          <cell r="A2147" t="str">
            <v>17.05.040</v>
          </cell>
          <cell r="B2147" t="str">
            <v>FORNECIMENTO E ASSENTAMENTO DE BALANCO COLEGIAL COM 02 CADEIRAS REF. 120,GIRASSOL OU SIMILAR,INCLUSIVE PINTURA E TRANSPORTE PARA REGIAO METROPOLITANA DO GRANDE RECIFE.</v>
          </cell>
          <cell r="C2147" t="str">
            <v>Un</v>
          </cell>
          <cell r="D2147">
            <v>683.7</v>
          </cell>
          <cell r="E2147">
            <v>546.96</v>
          </cell>
        </row>
        <row r="2148">
          <cell r="A2148"/>
        </row>
        <row r="2149">
          <cell r="A2149" t="str">
            <v>17.05.043</v>
          </cell>
          <cell r="B2149" t="str">
            <v>(25399) CONJUNTO P/VOLEI(POSTES FOGO H=255 REDE NYLON 2 MM</v>
          </cell>
          <cell r="C2149" t="str">
            <v>Cj</v>
          </cell>
          <cell r="D2149">
            <v>682.21</v>
          </cell>
          <cell r="E2149">
            <v>545.77</v>
          </cell>
        </row>
        <row r="2150">
          <cell r="A2150"/>
        </row>
        <row r="2151">
          <cell r="A2151" t="str">
            <v>17.05.050</v>
          </cell>
          <cell r="B2151" t="str">
            <v>FORNECIMENTO E ASSENTAMENTO DE BALANCO COLEGIAL COM 03 CADEIRAS REF. 121,GIRASSOL OU SIMILAR,INCLUSIVE PINTURA E TRANSPORTE PARA REGIAO METROPOLITANA DO GRANDE RECIFE.</v>
          </cell>
          <cell r="C2151" t="str">
            <v>Un</v>
          </cell>
          <cell r="D2151">
            <v>810.58</v>
          </cell>
          <cell r="E2151">
            <v>648.47</v>
          </cell>
        </row>
        <row r="2152">
          <cell r="A2152"/>
        </row>
        <row r="2153">
          <cell r="A2153" t="str">
            <v>17.05.060</v>
          </cell>
          <cell r="B2153" t="str">
            <v>FORNECIMENTO E ASSENTAMENTO DE BALANCO COLEGIAL COM 04 CADEIRAS REF. 122,GIRASSOL OU SIMILAR,INCLUSIVE PINTURA E TRANSPORTE PARA REGIAO METROPOLITANA DO GRANDE RECIFE.</v>
          </cell>
          <cell r="C2153" t="str">
            <v>Un</v>
          </cell>
          <cell r="D2153">
            <v>951.56</v>
          </cell>
          <cell r="E2153">
            <v>761.25</v>
          </cell>
        </row>
        <row r="2154">
          <cell r="A2154"/>
        </row>
        <row r="2155">
          <cell r="A2155" t="str">
            <v>17.05.070</v>
          </cell>
          <cell r="B2155" t="str">
            <v>FORNECIMENTO E ASSENTAMENTO DE CARROSSEL STAND TAMANHO PEQUENO REF. 130,GIRASSOL OU SIMILAR,INCLUSIVE PINTURA E TRANSPORTE PARA REGIAO METROPOLITANA DO GRANDE RECIFE.</v>
          </cell>
          <cell r="C2155" t="str">
            <v>Un</v>
          </cell>
          <cell r="D2155">
            <v>903.81</v>
          </cell>
          <cell r="E2155">
            <v>723.05</v>
          </cell>
        </row>
        <row r="2156">
          <cell r="A2156"/>
        </row>
        <row r="2157">
          <cell r="A2157" t="str">
            <v>17.05.080</v>
          </cell>
          <cell r="B2157" t="str">
            <v>FORNECIMENTO E ASSENTAMENTO DE CARROSSEL STAND TAMANHO MEDIO REF. 131,GIRASSOL OU SIMILAR,INCLUSIVE PINTURA E TRANSPORTE PARA REGIAO METROPOLITANA DO GRANDE RECIFE.</v>
          </cell>
          <cell r="C2157" t="str">
            <v>Un</v>
          </cell>
          <cell r="D2157">
            <v>1044.78</v>
          </cell>
          <cell r="E2157">
            <v>835.83</v>
          </cell>
        </row>
        <row r="2158">
          <cell r="A2158"/>
        </row>
        <row r="2159">
          <cell r="A2159" t="str">
            <v>17.05.090</v>
          </cell>
          <cell r="B2159" t="str">
            <v>FORNECIMENTO E ASSENTAMENTO DE CARROSSEL STAND TAMANHO GRANDE REF. 132,GIRASSOL OU SIMILAR,INCLUSIVE PINTURA E TRANSPORTE PARA REGIAO METROPOLITANA DO GRANDE RECIFE.</v>
          </cell>
          <cell r="C2159" t="str">
            <v>Un</v>
          </cell>
          <cell r="D2159">
            <v>1228.06</v>
          </cell>
          <cell r="E2159">
            <v>982.45</v>
          </cell>
        </row>
        <row r="2160">
          <cell r="A2160"/>
        </row>
        <row r="2161">
          <cell r="A2161" t="str">
            <v>17.05.100</v>
          </cell>
          <cell r="B2161" t="str">
            <v>FORNECIMENTO E ASSENTAMENTO DE ESCORREGO MIRIM COM RAMPA DE 1.50M REF.180,GIRASSOL OU SIMILAR,INCLUSIVE PINTURA E TRANSPORTE PARA REGIAO METROPOLITANA DO GRANDE RECIFE.</v>
          </cell>
          <cell r="C2161" t="str">
            <v>Un</v>
          </cell>
          <cell r="D2161">
            <v>500.42</v>
          </cell>
          <cell r="E2161">
            <v>400.34</v>
          </cell>
        </row>
        <row r="2162">
          <cell r="A2162"/>
        </row>
        <row r="2163">
          <cell r="A2163" t="str">
            <v>17.05.110</v>
          </cell>
          <cell r="B2163" t="str">
            <v>FORNECIMENTO E ASSENTAMENTO DE ESCORRREGO MEDIO COM RAMPA DE 2.00M REF. 181, GIRASSOL OU SIMILAR,INCLUSIVE PINTURA E TRANSPORTE PARA REGIAO METROPOLITANA DO GRANDE RECIFE.</v>
          </cell>
          <cell r="C2163" t="str">
            <v>Un</v>
          </cell>
          <cell r="D2163">
            <v>655.51</v>
          </cell>
          <cell r="E2163">
            <v>524.41</v>
          </cell>
        </row>
        <row r="2164">
          <cell r="A2164"/>
        </row>
        <row r="2165">
          <cell r="A2165" t="str">
            <v>17.05.120</v>
          </cell>
          <cell r="B2165" t="str">
            <v>FORNECIMENTO E ASSENTAMENTO DE ESCORREGO GRANDE COM RAMPA DE 3.00M REF. 182,GIRASSOL OU SIMILAR,INCLUSIVE PINTURA E TRANSPORTE PARA REGIAO METROPOLITANA DO GRANDE RECIFE.</v>
          </cell>
          <cell r="C2165" t="str">
            <v>Un</v>
          </cell>
          <cell r="D2165">
            <v>859.92</v>
          </cell>
          <cell r="E2165">
            <v>687.94</v>
          </cell>
        </row>
        <row r="2166">
          <cell r="A2166"/>
        </row>
        <row r="2167">
          <cell r="A2167" t="str">
            <v>17.05.130</v>
          </cell>
          <cell r="B2167" t="str">
            <v>FORNECIMENTO E ASSENTAMENTO DE ESCORREGO COM RAMPA DE 4.00M REF.183, GIRASSOL OU SIMILAR, INCLUSIVE PINTURA E TRANSPORTE PARA REGIAO METROPOLITANA DO GRANDE RECIFE.</v>
          </cell>
          <cell r="C2167" t="str">
            <v>Un</v>
          </cell>
          <cell r="D2167">
            <v>1134.83</v>
          </cell>
          <cell r="E2167">
            <v>907.87</v>
          </cell>
        </row>
        <row r="2168">
          <cell r="A2168"/>
        </row>
        <row r="2169">
          <cell r="A2169" t="str">
            <v>17.05.140</v>
          </cell>
          <cell r="B2169" t="str">
            <v>FORNECIMENTO E ASSENTAMENTO DE ESCADA VERTICAL L ALTURA 2.00M REF. 190,GIRASSOL OU SIMILAR,INCLUSIVE PINTURA E TRANSPORTE PARA REGIAO METROPOLITANA DO GRANDE RECIFE.</v>
          </cell>
          <cell r="C2169" t="str">
            <v>Un</v>
          </cell>
          <cell r="D2169">
            <v>434.46</v>
          </cell>
          <cell r="E2169">
            <v>347.57</v>
          </cell>
        </row>
        <row r="2170">
          <cell r="A2170"/>
        </row>
        <row r="2171">
          <cell r="A2171" t="str">
            <v>17.05.150</v>
          </cell>
          <cell r="B2171" t="str">
            <v>FORNECIMENTO E ASSENTAMENTO DE ESCADA VERTICAL L ALTURA 3.00M REF. 191,GIRASSOL OU SIMILAR,INCLUSIVE PINTURA E TRANSPORTE PARA REGIAO METROPOLITANA DO GRANDE RECIFE.</v>
          </cell>
          <cell r="C2171" t="str">
            <v>Un</v>
          </cell>
          <cell r="D2171">
            <v>658.62</v>
          </cell>
          <cell r="E2171">
            <v>526.9</v>
          </cell>
        </row>
        <row r="2172">
          <cell r="A2172"/>
        </row>
        <row r="2173">
          <cell r="A2173" t="str">
            <v>17.05.160</v>
          </cell>
          <cell r="B2173" t="str">
            <v>FORNECIMENTO E ASSENTAMENTO DE ESCADA HORIZONTAL U ALTURA 2.00M REF. 192,GIRASSOL OU SIMILAR,INCLUSIVE PINTURA E TRANSPORTE PARA REGIAO METROPOLITANA DO GRANDE RECIFE.</v>
          </cell>
          <cell r="C2173" t="str">
            <v>Un</v>
          </cell>
          <cell r="D2173">
            <v>662.55</v>
          </cell>
          <cell r="E2173">
            <v>530.04</v>
          </cell>
        </row>
        <row r="2174">
          <cell r="A2174"/>
        </row>
        <row r="2175">
          <cell r="A2175" t="str">
            <v>17.05.170</v>
          </cell>
          <cell r="B2175" t="str">
            <v>FORNECIMENTO E ASSENTAMENTO DE ESCADA HORIZONTAL U ALTURA 3.00M REF. 193,GIRASSOL OU SIMILAR,INCLUSIVE PINTURA E TRANSPORTE PARA REGIAO METROPOLITANA DO GRANDE RECIFE.</v>
          </cell>
          <cell r="C2175" t="str">
            <v>Un</v>
          </cell>
          <cell r="D2175">
            <v>810.58</v>
          </cell>
          <cell r="E2175">
            <v>648.47</v>
          </cell>
        </row>
        <row r="2176">
          <cell r="A2176"/>
        </row>
        <row r="2177">
          <cell r="A2177" t="str">
            <v>17.05.180</v>
          </cell>
          <cell r="B2177" t="str">
            <v>FORNECIMENTO E ASSENTAMENTO DE ESCADA VERTICAL Y ALTURA 3.00M REF. 194,GIRASSOL OU SIMILAR,INCLUSIVE PINTURA E TRANSPORTE PARA REGIAO METROPOLITANA DO GRANDE RECIFE.</v>
          </cell>
          <cell r="C2177" t="str">
            <v>Un</v>
          </cell>
          <cell r="D2177">
            <v>923.36</v>
          </cell>
          <cell r="E2177">
            <v>738.69</v>
          </cell>
        </row>
        <row r="2178">
          <cell r="A2178"/>
        </row>
        <row r="2179">
          <cell r="A2179" t="str">
            <v>17.05.190</v>
          </cell>
          <cell r="B2179" t="str">
            <v>FORNECIMENTO E ASSENTAMENTO DE GANGORRA MIRIM COM 01 PECA REF. 200,GIRASSOL OU SIMILAR, INCLUSIVE PINTURA E TRANSPORTE PARA REGIAO METROPOLITANA DO GRANDE RECIFE.</v>
          </cell>
          <cell r="C2179" t="str">
            <v>Un</v>
          </cell>
          <cell r="D2179">
            <v>438.4</v>
          </cell>
          <cell r="E2179">
            <v>350.72</v>
          </cell>
        </row>
        <row r="2180">
          <cell r="A2180"/>
        </row>
        <row r="2181">
          <cell r="A2181" t="str">
            <v>17.05.200</v>
          </cell>
          <cell r="B2181" t="str">
            <v>FORNECIMENTO E ASSENTAMENTO DE GANGORRA MIRIM COM 02 PECAS REF. 201,GIRASSOL OU SIMILAR,INCLUSIVE PINTURA E TRANSPORTE PARA REGIAO METROPOLITANA DO GRANDE RECIFE.</v>
          </cell>
          <cell r="C2181" t="str">
            <v>Un</v>
          </cell>
          <cell r="D2181">
            <v>621.66999999999996</v>
          </cell>
          <cell r="E2181">
            <v>497.34</v>
          </cell>
        </row>
        <row r="2182">
          <cell r="A2182"/>
        </row>
        <row r="2183">
          <cell r="A2183" t="str">
            <v>17.05.210</v>
          </cell>
          <cell r="B2183" t="str">
            <v>FORNECIMENTO E ASSENTAMENTO DE GANGORRA MIRIM COM 03 PECAS REF. 202,GIRASSOL OU SIMILAR,INCLUSIVE PINTURA E TRANSPORTE PARA REGIAO METROPOLITANA DO GRANDE RECIFE.</v>
          </cell>
          <cell r="C2183" t="str">
            <v>Un</v>
          </cell>
          <cell r="D2183">
            <v>804.95</v>
          </cell>
          <cell r="E2183">
            <v>643.96</v>
          </cell>
        </row>
        <row r="2184">
          <cell r="A2184"/>
        </row>
        <row r="2185">
          <cell r="A2185" t="str">
            <v>17.05.220</v>
          </cell>
          <cell r="B2185" t="str">
            <v>FORNECIMENTO E ASSENTAMENTO DE GANGORRA STAND COM 02 PECAS REF. 203,GIRASSOL OU SIMILAR,INCLUSIVE PINTURA E TRANSPORTE PARA REGIAO METROPOLITANA DO GRANDE RECIFE.</v>
          </cell>
          <cell r="C2185" t="str">
            <v>Un</v>
          </cell>
          <cell r="D2185">
            <v>804.95</v>
          </cell>
          <cell r="E2185">
            <v>643.96</v>
          </cell>
        </row>
        <row r="2186">
          <cell r="A2186"/>
        </row>
        <row r="2187">
          <cell r="A2187" t="str">
            <v>17.05.230</v>
          </cell>
          <cell r="B2187" t="str">
            <v>FORNECIMENTO E ASSENTAMENTO DE GANGORRA STAND COM 03 PECAS REF. 204,GIRASSOL OU SIMILAR,INCLUSIVE PINTURA E TRANSPORTE PARA REGIAO METROPOLITANA DO GRANDE RECIFE.</v>
          </cell>
          <cell r="C2187" t="str">
            <v>Un</v>
          </cell>
          <cell r="D2187">
            <v>951.56</v>
          </cell>
          <cell r="E2187">
            <v>761.25</v>
          </cell>
        </row>
        <row r="2188">
          <cell r="A2188"/>
        </row>
        <row r="2189">
          <cell r="A2189" t="str">
            <v>17.05.240</v>
          </cell>
          <cell r="B2189" t="str">
            <v>FORNECIMENTO E ASSENTAMENTO DE GANGORRA STAND COM 04 PECAS REF. 205,GIRASSOL OU SIMILAR,INCLUSIVE PINTURA E TRANSPORTE PARA REGIAO METROPOLITANA DO GRANDE RECIFE.</v>
          </cell>
          <cell r="C2189" t="str">
            <v>Un</v>
          </cell>
          <cell r="D2189">
            <v>1134.83</v>
          </cell>
          <cell r="E2189">
            <v>907.87</v>
          </cell>
        </row>
        <row r="2190">
          <cell r="A2190"/>
        </row>
        <row r="2191">
          <cell r="A2191" t="str">
            <v>17.05.250</v>
          </cell>
          <cell r="B2191" t="str">
            <v>FORNECIMENTO E ASSENTAMENTO DE GAIOLA COM (1.20 X 1.20 X 2.50)M REF. 220,GIRASSOL OU SI MILAR,INCLUSIVE PINTURA E TRANSPORTE PARA REGIAO METROPOLITANA DO GRANDE RECIFE.</v>
          </cell>
          <cell r="C2191" t="str">
            <v>Un</v>
          </cell>
          <cell r="D2191">
            <v>1006.06</v>
          </cell>
          <cell r="E2191">
            <v>804.85</v>
          </cell>
        </row>
        <row r="2192">
          <cell r="A2192"/>
        </row>
        <row r="2193">
          <cell r="A2193" t="str">
            <v>17.05.260</v>
          </cell>
          <cell r="B2193" t="str">
            <v>FORNECIMENTO E ASSENTAMENTO DE GAIOLA COM (1.40 X 1.40 X 2.50)M REF. 221,GIRASSOL OU SI MILAR,INCLUSIVE PINTURA E TRANSPORTE PARA REGIAO METROPOLITANA DO GRANDE RECIFE.</v>
          </cell>
          <cell r="C2193" t="str">
            <v>Un</v>
          </cell>
          <cell r="D2193">
            <v>1189.33</v>
          </cell>
          <cell r="E2193">
            <v>951.47</v>
          </cell>
        </row>
        <row r="2194">
          <cell r="A2194"/>
        </row>
        <row r="2195">
          <cell r="A2195" t="str">
            <v>17.05.270</v>
          </cell>
          <cell r="B2195" t="str">
            <v>FORNECIMENTO E ASSENTAMENTO DE GAIOLA COM (1.60 X 1.60 X 2.50)M, REF. 222, GIRASSOL OU SIMILAR, INCLUSIVE PINTURA E TRANSPORTE PARA REGIAO METROPOLITANA DO GRANDE RECIFE.</v>
          </cell>
          <cell r="C2195" t="str">
            <v>Un</v>
          </cell>
          <cell r="D2195">
            <v>1372.61</v>
          </cell>
          <cell r="E2195">
            <v>1098.0899999999999</v>
          </cell>
        </row>
        <row r="2196">
          <cell r="A2196"/>
        </row>
        <row r="2197">
          <cell r="A2197" t="str">
            <v>17.05.280</v>
          </cell>
          <cell r="B2197" t="str">
            <v>FORNECIMENTO E ASSENTAMENTO DE BARRAS PARA FUTEBOL DE SALAO (MOVEIS), TUBO 1 1/2 POL, REF. 410,GIRASSOL OU SIMILAR,INCLUSIVE PINTURA E TRANSPORTE PARA REGIAO METROPOLITANA DO GRANDE RECIFE.</v>
          </cell>
          <cell r="C2197" t="str">
            <v>PAR</v>
          </cell>
          <cell r="D2197">
            <v>1239.97</v>
          </cell>
          <cell r="E2197">
            <v>991.98</v>
          </cell>
        </row>
        <row r="2198">
          <cell r="A2198"/>
        </row>
        <row r="2199">
          <cell r="A2199" t="str">
            <v>17.05.290</v>
          </cell>
          <cell r="B2199" t="str">
            <v>FORNECIMENTO E ASSENTAMENTO DE BARRAS PARA FUTEBOL DE SALAO (MOVEIS) TUBO 2 POL,REF.411,GIRASSOL OU SIMILAR,INCLUSIVE PINTURA E TRANSPORTE PARA REGIAO METROPOLITANA DO GRANDE RECIFE.</v>
          </cell>
          <cell r="C2199" t="str">
            <v>PAR</v>
          </cell>
          <cell r="D2199">
            <v>1578.32</v>
          </cell>
          <cell r="E2199">
            <v>1262.6600000000001</v>
          </cell>
        </row>
        <row r="2200">
          <cell r="A2200"/>
        </row>
        <row r="2201">
          <cell r="A2201" t="str">
            <v>17.05.291</v>
          </cell>
          <cell r="B2201" t="str">
            <v>FORNECIMENTO E FIXAÇÃO DE ABRAÇADEIRA METÁLICA TIPO "U", PARA TUBO DE 2", FIXADA EM CONCRETO ATRAVÉS DE DOIS CHUMBADORES TIPO PARABOLT EXPANSIVO COM PARAFUSO GALVANIZADO 3/8" E COMPRIMENTO 80MM</v>
          </cell>
          <cell r="C2201" t="str">
            <v>Cj</v>
          </cell>
          <cell r="D2201">
            <v>10.67</v>
          </cell>
          <cell r="E2201">
            <v>8.5399999999999991</v>
          </cell>
        </row>
        <row r="2202">
          <cell r="A2202"/>
        </row>
        <row r="2203">
          <cell r="A2203" t="str">
            <v>17.05.300</v>
          </cell>
          <cell r="B2203" t="str">
            <v>FORNECIMENTO E ASSENTAMENTO DE BARRAS PARA FUTEBOL DE SALAO (MOVEIS),TUBO 3 POL, REF. 412, GIRASSOL OU SIMILAR,INCLUSIVE PINTURA E TRANSPORTE PARA REGIAO METROPOLITANA DO GRANDE RECIFE.</v>
          </cell>
          <cell r="C2203" t="str">
            <v>PAR</v>
          </cell>
          <cell r="D2203">
            <v>2128.13</v>
          </cell>
          <cell r="E2203">
            <v>1702.51</v>
          </cell>
        </row>
        <row r="2204">
          <cell r="A2204"/>
        </row>
        <row r="2205">
          <cell r="A2205" t="str">
            <v>17.05.301</v>
          </cell>
          <cell r="B2205" t="str">
            <v>FORNECIMENTO E FIXAÇÃO DE ABRAÇADEIRA METÁLICA TIPO "U", PARA TUBO DE 3", FIXADA EM CONCRETO ATRAVÉS DE DOIS CHUMBADORES TIPO PARABOLT EXPANSIVO COM PARAFUSO GALVANIZADO 3/8" E COMPRIMENTO 80MM</v>
          </cell>
          <cell r="C2205" t="str">
            <v>Cj</v>
          </cell>
          <cell r="D2205">
            <v>10.8</v>
          </cell>
          <cell r="E2205">
            <v>8.64</v>
          </cell>
        </row>
        <row r="2206">
          <cell r="A2206"/>
        </row>
        <row r="2207">
          <cell r="A2207" t="str">
            <v>17.05.303</v>
          </cell>
          <cell r="B2207" t="str">
            <v>(73604) CONJUNTO DE TRAVES PARA FUTSAL PINTADAS, INCLUSO REDE</v>
          </cell>
          <cell r="C2207" t="str">
            <v>Cj</v>
          </cell>
          <cell r="D2207">
            <v>3162.13</v>
          </cell>
          <cell r="E2207">
            <v>2529.71</v>
          </cell>
        </row>
        <row r="2208">
          <cell r="A2208"/>
        </row>
        <row r="2209">
          <cell r="A2209" t="str">
            <v>17.05.310</v>
          </cell>
          <cell r="B2209" t="str">
            <v>FORNECIMENTO E ASSENTAMENTO DE BARRAS PARA FUTEBOL DE CAMPO SOCIETY,TUBO 4 POL,REF. 413,GIRASSOL OU SIMILAR, INCLUSIVE PINTURA E TRANSPORTE PARA REGIAO METROPOLITANA DO GRANDE RECIFE.</v>
          </cell>
          <cell r="C2209" t="str">
            <v>PAR</v>
          </cell>
          <cell r="D2209">
            <v>2682.02</v>
          </cell>
          <cell r="E2209">
            <v>2145.62</v>
          </cell>
        </row>
        <row r="2210">
          <cell r="A2210"/>
        </row>
        <row r="2211">
          <cell r="A2211" t="str">
            <v>17.05.320</v>
          </cell>
          <cell r="B2211" t="str">
            <v>FORNECIMENTO E ASSENTAMENTO DE BARRAS PARA FUTEBOL DE CAMPO OFICIAL,TUBO 4 POL,REF. 414,GIRASSOL OU SIMILAR, INCLUSIVE PINTURA E TRANSPORTE PARA REGIAO METROPOLITANA DO GRANDE RECIFE.</v>
          </cell>
          <cell r="C2211" t="str">
            <v>PAR</v>
          </cell>
          <cell r="D2211">
            <v>3950.83</v>
          </cell>
          <cell r="E2211">
            <v>3160.67</v>
          </cell>
        </row>
        <row r="2212">
          <cell r="A2212"/>
        </row>
        <row r="2213">
          <cell r="A2213" t="str">
            <v>17.05.330</v>
          </cell>
          <cell r="B2213" t="str">
            <v>FORNECIMENTO E ASSENTAMENTO DE TRAVES PARA VOLEIBOL,TUBO 2 POL,REF. 400, GIRASSOL OU SIMILAR,INCLUSIVE PINTURA E TRANSPORTE PARA REGIAO METROPOLITANA DO GRANDE RECIFE.</v>
          </cell>
          <cell r="C2213" t="str">
            <v>PAR</v>
          </cell>
          <cell r="D2213">
            <v>792.55</v>
          </cell>
          <cell r="E2213">
            <v>634.04</v>
          </cell>
        </row>
        <row r="2214">
          <cell r="A2214"/>
        </row>
        <row r="2215">
          <cell r="A2215" t="str">
            <v>17.05.340</v>
          </cell>
          <cell r="B2215" t="str">
            <v>FORNECIMENTO E ASSENTAMENTO DE TRAVES PARA VOLEIBOL,TUBO 3 POL,REF. 401, GIRASSOL OU SIMILAR,INCLUSIVE PINTURA E TRANSPORTE PARA REGIAO METROPOLITANA DO GRANDE RECIFE.</v>
          </cell>
          <cell r="C2215" t="str">
            <v>PAR</v>
          </cell>
          <cell r="D2215">
            <v>1032.21</v>
          </cell>
          <cell r="E2215">
            <v>825.77</v>
          </cell>
        </row>
        <row r="2216">
          <cell r="A2216"/>
        </row>
        <row r="2217">
          <cell r="A2217" t="str">
            <v>17.05.350</v>
          </cell>
          <cell r="B2217" t="str">
            <v>FORNECIMENTO E ASSENTAMENTO DE TABELA PARA BASQUETE (OFICIAL) REF. 420 COM ARO PARA TABELA REF. 422,GIRASSOL OU SIMILAR,INCLUSIVE PINTURA E TRANSPORTE PARA REGIAO METROPOLITANA DO GRANDE RECIFE.</v>
          </cell>
          <cell r="C2217" t="str">
            <v>PAR</v>
          </cell>
          <cell r="D2217">
            <v>1545.58</v>
          </cell>
          <cell r="E2217">
            <v>1236.47</v>
          </cell>
        </row>
        <row r="2218">
          <cell r="A2218"/>
        </row>
        <row r="2219">
          <cell r="A2219" t="str">
            <v>17.05.360</v>
          </cell>
          <cell r="B2219" t="str">
            <v>FORNECIMENTO E ASSENTAMENTO DE ESTRUTURA PARA BASQUETE FIXA REF. 430 E TABELA PARA BASQUETE (OFICIAL) REF.420 COM ARO PARA TABELA REF.422 GIRASSOL OU SIMILAR,INCLUSIVE PINTURA E TRANSPORTE PARA REGIAO METROPOLITANA DO GRANDE RECIFE.</v>
          </cell>
          <cell r="C2219" t="str">
            <v>PAR</v>
          </cell>
          <cell r="D2219">
            <v>4068.17</v>
          </cell>
          <cell r="E2219">
            <v>3254.54</v>
          </cell>
        </row>
        <row r="2220">
          <cell r="A2220"/>
        </row>
        <row r="2221">
          <cell r="A2221" t="str">
            <v>17.05.366</v>
          </cell>
          <cell r="B2221" t="str">
            <v>FORNECIMENTO DE ESTRUTURA MÓVEL PARA TABELA DE BASQUETE EM TUBOS DE FERRO DIN 2440 3" E 2", SUPORTE PARA FIXAÇÃO DA TABELA EM CANTONEIRA L 2" X 1/4" ASTM A36, CONTRAPESO EM CHAPA ASTM A36, RODÍZIO DE FERRO FUNDIDO REVESTIDO COM POLIURETANO COM ROLDANA GIR</v>
          </cell>
          <cell r="C2221" t="str">
            <v>PAR</v>
          </cell>
          <cell r="D2221">
            <v>5286.68</v>
          </cell>
          <cell r="E2221">
            <v>4229.3500000000004</v>
          </cell>
        </row>
        <row r="2222">
          <cell r="A2222"/>
        </row>
        <row r="2223">
          <cell r="A2223" t="str">
            <v>17.05.370</v>
          </cell>
          <cell r="B2223" t="str">
            <v>FORNECIMENTO E ASSENTAMENTO DE MASTRO COM 5 M DE ALTURA REF. 530,GIRASSOL OU SIMILAR,INCLUSIVE PINTURA E TRANSPORTE PARA REGIAO METROPOLITANA DO GRANDE RECIFE.</v>
          </cell>
          <cell r="C2223" t="str">
            <v>Un</v>
          </cell>
          <cell r="D2223">
            <v>499.58</v>
          </cell>
          <cell r="E2223">
            <v>399.67</v>
          </cell>
        </row>
        <row r="2224">
          <cell r="A2224"/>
        </row>
        <row r="2225">
          <cell r="A2225" t="str">
            <v>17.05.380</v>
          </cell>
          <cell r="B2225" t="str">
            <v>FORNECIMENTO E ASSENTAMENTO DE MASTRO COM 6 M DE ALTURA REF. 531,GIRASSOL OU SIMILAR,INCLUSIVE PINTURA E TRANSPORTE PARA REGIAO METROPOLITANA DO GRANDE RECIFE.</v>
          </cell>
          <cell r="C2225" t="str">
            <v>Un</v>
          </cell>
          <cell r="D2225">
            <v>548.91999999999996</v>
          </cell>
          <cell r="E2225">
            <v>439.14</v>
          </cell>
        </row>
        <row r="2226">
          <cell r="A2226"/>
        </row>
        <row r="2227">
          <cell r="A2227" t="str">
            <v>17.05.390</v>
          </cell>
          <cell r="B2227" t="str">
            <v>FORNECIMENTO E ASSENTAMENTO DE MASTRO COM 7 M DE ALTURA REF. 532,GIRASSOL OU SIMILAR,INCLUSIVE PINTURA E TRANSPORTE PARA REGIAO METROPOLITANA DO GRANDE RECIFE.</v>
          </cell>
          <cell r="C2227" t="str">
            <v>Un</v>
          </cell>
          <cell r="D2227">
            <v>681.45</v>
          </cell>
          <cell r="E2227">
            <v>545.16</v>
          </cell>
        </row>
        <row r="2228">
          <cell r="A2228"/>
        </row>
        <row r="2229">
          <cell r="A2229" t="str">
            <v>17.05.400</v>
          </cell>
          <cell r="B2229" t="str">
            <v>FORNECIMENTO E ASSENTAMENTO DE MASTRO COM 8 M DE ALTURA REF. 533,GIRASSOL OU SIMILAR,INCLUSIVE PINTURA E TRANSPORTE PARA REGIAO METROPOLITANA DO GRANDE RECIFE.</v>
          </cell>
          <cell r="C2229" t="str">
            <v>Un</v>
          </cell>
          <cell r="D2229">
            <v>809.73</v>
          </cell>
          <cell r="E2229">
            <v>647.79</v>
          </cell>
        </row>
        <row r="2230">
          <cell r="A2230"/>
        </row>
        <row r="2231">
          <cell r="A2231" t="str">
            <v>17.07.010</v>
          </cell>
          <cell r="B2231" t="str">
            <v>FORNECIMENTO E ASSENTAMENTO DE GRADIL E/OU PORTAO COM FERRAGENS, MODELO AV 31/2000-OP 01 INCLUSIVE APARELHAMENTO E PINTURA COM ESMALTE SINTETICO DUAS DEMAOS.</v>
          </cell>
          <cell r="C2231" t="str">
            <v>m2</v>
          </cell>
          <cell r="D2231">
            <v>254.18</v>
          </cell>
          <cell r="E2231">
            <v>203.35</v>
          </cell>
        </row>
        <row r="2232">
          <cell r="A2232"/>
        </row>
        <row r="2233">
          <cell r="A2233" t="str">
            <v>17.07.020</v>
          </cell>
          <cell r="B2233" t="str">
            <v>FORNECIMENTO E ASSENTAMENTO DE GRADIL E/OU PORTAO COM FERRAGENS, MODELO AV 31/2000-OP 02 INCLUSIVE APARELHAMENTO E PINTURA COM ESMALTE SINTETICO DUAS DEMAOS.</v>
          </cell>
          <cell r="C2233" t="str">
            <v>m2</v>
          </cell>
          <cell r="D2233">
            <v>317.62</v>
          </cell>
          <cell r="E2233">
            <v>254.1</v>
          </cell>
        </row>
        <row r="2234">
          <cell r="A2234"/>
        </row>
        <row r="2235">
          <cell r="A2235" t="str">
            <v>17.07.030</v>
          </cell>
          <cell r="B2235" t="str">
            <v>FORNECIMENTO E ASSENTAMENTO DE GRADIL E/OU PORTAO COM FERRAGENS, MODELO AV 31/2000-OP 03 INCLUSIVE APARELHAMENTO E PINTURA COM ESMALTE SINTETICO DUAS DEMAOS.</v>
          </cell>
          <cell r="C2235" t="str">
            <v>m2</v>
          </cell>
          <cell r="D2235">
            <v>333.13</v>
          </cell>
          <cell r="E2235">
            <v>266.51</v>
          </cell>
        </row>
        <row r="2236">
          <cell r="A2236"/>
        </row>
        <row r="2237">
          <cell r="A2237" t="str">
            <v>17.08.010</v>
          </cell>
          <cell r="B2237" t="str">
            <v>FORNECIMENTO E ASSENTAMENTO DE CAIXA PRE-MOLDADA PARA AR CONDICIONADO, CAPACIDADE 7000BTU TIPO PADRAO (ABERTA).</v>
          </cell>
          <cell r="C2237" t="str">
            <v>Un</v>
          </cell>
          <cell r="D2237">
            <v>82.37</v>
          </cell>
          <cell r="E2237">
            <v>65.900000000000006</v>
          </cell>
        </row>
        <row r="2238">
          <cell r="A2238"/>
        </row>
        <row r="2239">
          <cell r="A2239" t="str">
            <v>17.08.020</v>
          </cell>
          <cell r="B2239" t="str">
            <v>FORNECIMENTO E ASSENTAMENTO DE CAIXA PRE-MOLDADA PARA AR CONDICIONADO, CAPACIDADE 10000/ 12000 BTU, TIPO PADRAO (ABERTA).</v>
          </cell>
          <cell r="C2239" t="str">
            <v>Un</v>
          </cell>
          <cell r="D2239">
            <v>102.57</v>
          </cell>
          <cell r="E2239">
            <v>82.06</v>
          </cell>
        </row>
        <row r="2240">
          <cell r="A2240"/>
        </row>
        <row r="2241">
          <cell r="A2241" t="str">
            <v>17.08.021</v>
          </cell>
          <cell r="B2241" t="str">
            <v>FORNECIMENTO E ASSENTAMENTO DE CAIXA PRÉ-MOLDADA DE CONCRETO PARA AR CONDICIONADO, CAPACIDADE 10000/21000 BTU´S 82X56X73CM - FECHADA - TECNOFORM OU SIMILAR.</v>
          </cell>
          <cell r="C2241" t="str">
            <v>Un</v>
          </cell>
          <cell r="D2241">
            <v>187.22</v>
          </cell>
          <cell r="E2241">
            <v>149.78</v>
          </cell>
        </row>
        <row r="2242">
          <cell r="A2242"/>
        </row>
        <row r="2243">
          <cell r="A2243" t="str">
            <v>17.08.030</v>
          </cell>
          <cell r="B2243" t="str">
            <v>FORNECIMENTO E ASSENTAMENTO DE CAIXA PRE-MOLDADA PARA AR CONDICIONADO, CAPACIDADE 21000 BTU TIPO PADRAO (ABERTA).</v>
          </cell>
          <cell r="C2243" t="str">
            <v>Un</v>
          </cell>
          <cell r="D2243">
            <v>147.22</v>
          </cell>
          <cell r="E2243">
            <v>117.78</v>
          </cell>
        </row>
        <row r="2244">
          <cell r="A2244"/>
        </row>
        <row r="2245">
          <cell r="A2245" t="str">
            <v>17.08.080</v>
          </cell>
          <cell r="B2245" t="str">
            <v>SUPORTE PARA APARELHO DE AR CONDICIONADO DE 0,65X0,65X0,50M, FIXADO EM MADEIRITE, CONFORME DETALHE SEDUC DEZ/2006, EM CANTONEIRA "L" 2"X1/4", TAMPO EM CHAPA 12 E BARRA CHATA DE 2"X1/4". SEM PINTURA.</v>
          </cell>
          <cell r="C2245" t="str">
            <v>Un</v>
          </cell>
          <cell r="D2245">
            <v>277.36</v>
          </cell>
          <cell r="E2245">
            <v>221.89</v>
          </cell>
        </row>
        <row r="2246">
          <cell r="A2246"/>
        </row>
        <row r="2247">
          <cell r="A2247" t="str">
            <v>17.09.010</v>
          </cell>
          <cell r="B2247" t="str">
            <v>FORNECIMENTO E ASSENTAMENTO DE COLETOR INDIVIDUAL  EM POLIETILENO PARA COLETA SELETIVA,COM CAP. DE 50 LITROS COM IMPRESSÃO DE LOGOTIPO "GOVERNO DO ESTADO", FIXADO EM PAREDES ATRAVÉS DE PARAF. GALV. SEXTAV. ROSCA SOBERBA DE 1/4"X50MM COM BUCHA E ARRUELA.</v>
          </cell>
          <cell r="C2247" t="str">
            <v>Un</v>
          </cell>
          <cell r="D2247">
            <v>191.61</v>
          </cell>
          <cell r="E2247">
            <v>153.29</v>
          </cell>
        </row>
        <row r="2248">
          <cell r="A2248"/>
        </row>
        <row r="2249">
          <cell r="A2249" t="str">
            <v>17.09.020</v>
          </cell>
          <cell r="B2249"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249" t="str">
            <v>Cj</v>
          </cell>
          <cell r="D2249">
            <v>835.55</v>
          </cell>
          <cell r="E2249">
            <v>668.44</v>
          </cell>
        </row>
        <row r="2250">
          <cell r="A2250"/>
        </row>
        <row r="2251">
          <cell r="A2251" t="str">
            <v>17.10.010</v>
          </cell>
          <cell r="B2251" t="str">
            <v>FORNECIMENTO E INSTALAÇÃO DE TELA DE NYLON PARA COBERTURA DE QUADRA, MALHA 10X10CM, FIO 3,6MM, INCLUSIVE CABO DE AÇO DE 3/16" TRANSVERSAL A CADA 2,00M, PRESILHAS E ESTICADORES.</v>
          </cell>
          <cell r="C2251" t="str">
            <v>m2</v>
          </cell>
          <cell r="D2251">
            <v>10.36</v>
          </cell>
          <cell r="E2251">
            <v>8.2899999999999991</v>
          </cell>
        </row>
        <row r="2252">
          <cell r="A2252"/>
        </row>
        <row r="2253">
          <cell r="A2253" t="str">
            <v>18.00.000</v>
          </cell>
          <cell r="B2253" t="str">
            <v xml:space="preserve">   INSTALACOES ELETRICAS</v>
          </cell>
        </row>
        <row r="2254">
          <cell r="A2254"/>
        </row>
        <row r="2255">
          <cell r="A2255" t="str">
            <v>18.01.005</v>
          </cell>
          <cell r="B2255" t="str">
            <v>FIO DE COBRE NU, TEMPERA MEIO-DURO, CLASSE 1A S.M. - 10 MM2, INCLUSIVE ASSENTAMENTO.</v>
          </cell>
          <cell r="C2255" t="str">
            <v>m</v>
          </cell>
          <cell r="D2255">
            <v>8.85</v>
          </cell>
          <cell r="E2255">
            <v>7.08</v>
          </cell>
        </row>
        <row r="2256">
          <cell r="A2256"/>
        </row>
        <row r="2257">
          <cell r="A2257" t="str">
            <v>18.01.010</v>
          </cell>
          <cell r="B2257" t="str">
            <v>FIO DE COBRE, TEMPERA MEIO-DURO, CLASSE 1, COM COBERTURA DE PVC, TIPO WPP, S.M. - 4 MM2, INCLUSIVE ASSENTAMENTO.</v>
          </cell>
          <cell r="C2257" t="str">
            <v>m</v>
          </cell>
          <cell r="D2257">
            <v>4.3099999999999996</v>
          </cell>
          <cell r="E2257">
            <v>3.45</v>
          </cell>
        </row>
        <row r="2258">
          <cell r="A2258"/>
        </row>
        <row r="2259">
          <cell r="A2259" t="str">
            <v>18.01.020</v>
          </cell>
          <cell r="B2259" t="str">
            <v>FIO DE COBRE, TEMPERA MEIO-DURO, CLASSE 1, COM COBERTURA DE PVC, TIPO WPP, S.M. - 6 MM2, INCLUSIVE ASSENTAMENTO.</v>
          </cell>
          <cell r="C2259" t="str">
            <v>m</v>
          </cell>
          <cell r="D2259">
            <v>5.68</v>
          </cell>
          <cell r="E2259">
            <v>4.55</v>
          </cell>
        </row>
        <row r="2260">
          <cell r="A2260"/>
        </row>
        <row r="2261">
          <cell r="A2261" t="str">
            <v>18.01.025</v>
          </cell>
          <cell r="B2261" t="str">
            <v>FIO DE COBRE, TEMPERA MEIO-DURO, CLASSE 1, COM COBERTURA DE PVC, TIPO WPP, S.M. - 10 MM2, INCLUSIVE ASSENTAMENTO.</v>
          </cell>
          <cell r="C2261" t="str">
            <v>m</v>
          </cell>
          <cell r="D2261">
            <v>9.01</v>
          </cell>
          <cell r="E2261">
            <v>7.21</v>
          </cell>
        </row>
        <row r="2262">
          <cell r="A2262"/>
        </row>
        <row r="2263">
          <cell r="A2263" t="str">
            <v>18.01.030</v>
          </cell>
          <cell r="B2263" t="str">
            <v>CABO DE COBRE, TEMPERA MEIO-DURO, ENCORDOAMENTO CLASSE 2, COM COBERTURA DE PVC, TIPO WPP, S.M. - 10 MM2, INCLUSIVE ASSENTAMENTO.</v>
          </cell>
          <cell r="C2263" t="str">
            <v>m</v>
          </cell>
          <cell r="D2263">
            <v>7.15</v>
          </cell>
          <cell r="E2263">
            <v>5.72</v>
          </cell>
        </row>
        <row r="2264">
          <cell r="A2264"/>
        </row>
        <row r="2265">
          <cell r="A2265" t="str">
            <v>18.01.040</v>
          </cell>
          <cell r="B2265" t="str">
            <v>CABO DE COBRE, TEMPERA MEIO-DURO, ENCORDOAMENTO CLASSE 2, COM COBERTURA DE PVC, TIPO WPP, S.M. - 16 MM2, INCLUSIVE ASSENTAMENTO.</v>
          </cell>
          <cell r="C2265" t="str">
            <v>m</v>
          </cell>
          <cell r="D2265">
            <v>9.48</v>
          </cell>
          <cell r="E2265">
            <v>7.59</v>
          </cell>
        </row>
        <row r="2266">
          <cell r="A2266"/>
        </row>
        <row r="2267">
          <cell r="A2267" t="str">
            <v>18.01.050</v>
          </cell>
          <cell r="B2267" t="str">
            <v>CABO DE COBRE, TEMPERA MEIO DURO, ENCORDOAMENTO CLASSE 2, COM COBERTURA DE PVC, TIPO WPP, S.M. - 25 MM2, INCLUSIVE ASSENTAMENTO.</v>
          </cell>
          <cell r="C2267" t="str">
            <v>m</v>
          </cell>
          <cell r="D2267">
            <v>13.52</v>
          </cell>
          <cell r="E2267">
            <v>10.82</v>
          </cell>
        </row>
        <row r="2268">
          <cell r="A2268"/>
        </row>
        <row r="2269">
          <cell r="A2269" t="str">
            <v>18.01.055</v>
          </cell>
          <cell r="B2269" t="str">
            <v>FORNECIMENTO E INSTALAÇÃO DE CABO PP 4 X 6MM2.</v>
          </cell>
          <cell r="C2269" t="str">
            <v>m</v>
          </cell>
          <cell r="D2269">
            <v>15.87</v>
          </cell>
          <cell r="E2269">
            <v>12.7</v>
          </cell>
        </row>
        <row r="2270">
          <cell r="A2270"/>
        </row>
        <row r="2271">
          <cell r="A2271" t="str">
            <v>18.01.105</v>
          </cell>
          <cell r="B2271" t="str">
            <v>FORNECIMENTO E INSTALAÇÃO DE CANTONEIRA "L" DE FERRO GALVANIZADO 2"X2"X1/4", COMPRIMENTO TOTAL DE 1,50M, CHUMBADA A 40CM NA ALVENARIA COM ARGAMASSA DE CIMENTO E AREIA TRAÇO 1:6.</v>
          </cell>
          <cell r="C2271" t="str">
            <v>Un</v>
          </cell>
          <cell r="D2271">
            <v>53.81</v>
          </cell>
          <cell r="E2271">
            <v>43.05</v>
          </cell>
        </row>
        <row r="2272">
          <cell r="A2272"/>
        </row>
        <row r="2273">
          <cell r="A2273" t="str">
            <v>18.02.018</v>
          </cell>
          <cell r="B2273" t="str">
            <v>POSTE DE CONCRETO SEÇÃO DUPLO T, 75/6, COM ENGASTAMENTO DIRETO NO SOLO, INCLUSIVE COLOCAÇÃO.</v>
          </cell>
          <cell r="C2273" t="str">
            <v>Un</v>
          </cell>
          <cell r="D2273">
            <v>274.18</v>
          </cell>
          <cell r="E2273">
            <v>219.35</v>
          </cell>
        </row>
        <row r="2274">
          <cell r="A2274"/>
        </row>
        <row r="2275">
          <cell r="A2275" t="str">
            <v>18.02.019</v>
          </cell>
          <cell r="B2275" t="str">
            <v>POSTE DE CONCRETO SEÇÃO DUPLO T, 75/7, COM ENGASTAMENTO DIRETO NO SOLO, INCLUSIVE COLOCAÇÃO.</v>
          </cell>
          <cell r="C2275" t="str">
            <v>Un</v>
          </cell>
          <cell r="D2275">
            <v>313.52999999999997</v>
          </cell>
          <cell r="E2275">
            <v>250.83</v>
          </cell>
        </row>
        <row r="2276">
          <cell r="A2276"/>
        </row>
        <row r="2277">
          <cell r="A2277" t="str">
            <v>18.02.020</v>
          </cell>
          <cell r="B2277" t="str">
            <v>POSTE DE CONCRETO SECCAO DUPLO T, 100/8, COM ENGASTAMENTO DIRETO NO SOLO DE 1,40 M, INCLUSIVE COLOCACAO.</v>
          </cell>
          <cell r="C2277" t="str">
            <v>Un</v>
          </cell>
          <cell r="D2277">
            <v>436.08</v>
          </cell>
          <cell r="E2277">
            <v>348.87</v>
          </cell>
        </row>
        <row r="2278">
          <cell r="A2278"/>
        </row>
        <row r="2279">
          <cell r="A2279" t="str">
            <v>18.02.021</v>
          </cell>
          <cell r="B2279" t="str">
            <v>COLOCAÇÃO DE POSTE DE CONCRETO TIPO DUPLO T COM 8M DE ALTURA, CONSIDERANDO ENGASTAMENTO DIRETO NO SOLO DE 1,40M. SEM FORNECIMENTO DO POSTE.</v>
          </cell>
          <cell r="C2279" t="str">
            <v>Un</v>
          </cell>
          <cell r="D2279">
            <v>111.83</v>
          </cell>
          <cell r="E2279">
            <v>89.47</v>
          </cell>
        </row>
        <row r="2280">
          <cell r="A2280"/>
        </row>
        <row r="2281">
          <cell r="A2281" t="str">
            <v>18.02.025</v>
          </cell>
          <cell r="B2281" t="str">
            <v>POSTE DE CONCRETO SECCAO DUPLO T, 150/8, COM ENGASTAMENTO DIRETO NO SOLO DE 1.40 M, INCLUSIVE COLOCACAO.</v>
          </cell>
          <cell r="C2281" t="str">
            <v>Un</v>
          </cell>
          <cell r="D2281">
            <v>464.28</v>
          </cell>
          <cell r="E2281">
            <v>371.43</v>
          </cell>
        </row>
        <row r="2282">
          <cell r="A2282"/>
        </row>
        <row r="2283">
          <cell r="A2283" t="str">
            <v>18.02.030</v>
          </cell>
          <cell r="B2283" t="str">
            <v>POSTE DE CONCRETO SECCAO DUPLO T, 200/8, COM ENGASTAMENTO DIRETO NO SOLO DE 1,40 M, INCLUSIVE COLOCACAO.</v>
          </cell>
          <cell r="C2283" t="str">
            <v>Un</v>
          </cell>
          <cell r="D2283">
            <v>482.61</v>
          </cell>
          <cell r="E2283">
            <v>386.09</v>
          </cell>
        </row>
        <row r="2284">
          <cell r="A2284"/>
        </row>
        <row r="2285">
          <cell r="A2285" t="str">
            <v>18.02.040</v>
          </cell>
          <cell r="B2285" t="str">
            <v>POSTE DE CONCRETO SECCAO DUPLO T, 200/12, COM ENGASTAMENTO DIRETO NO SOLO DE 1,80 M, INCLUSIVE COLOCACAO.</v>
          </cell>
          <cell r="C2285" t="str">
            <v>Un</v>
          </cell>
          <cell r="D2285">
            <v>839.93</v>
          </cell>
          <cell r="E2285">
            <v>671.95</v>
          </cell>
        </row>
        <row r="2286">
          <cell r="A2286"/>
        </row>
        <row r="2287">
          <cell r="A2287" t="str">
            <v>18.02.045</v>
          </cell>
          <cell r="B2287" t="str">
            <v>POSTE DE CONCRETO SECCAO DUPLO T, 300/8, COM ENGASTAMENTO DIRETO NO SOLO DE 1,40 M, INCLUSIVE COLOCACAO.</v>
          </cell>
          <cell r="C2287" t="str">
            <v>Un</v>
          </cell>
          <cell r="D2287">
            <v>564.37</v>
          </cell>
          <cell r="E2287">
            <v>451.5</v>
          </cell>
        </row>
        <row r="2288">
          <cell r="A2288"/>
        </row>
        <row r="2289">
          <cell r="A2289" t="str">
            <v>18.02.050</v>
          </cell>
          <cell r="B2289" t="str">
            <v>POSTE DE CONCRETO SECCAO DUPLO T, 300/12, COM ENGASTAMENTO DIRETO NO SOLO DE 1,80 M, INCLUSIVE COLOCACAO.</v>
          </cell>
          <cell r="C2289" t="str">
            <v>Un</v>
          </cell>
          <cell r="D2289">
            <v>1210.71</v>
          </cell>
          <cell r="E2289">
            <v>968.57</v>
          </cell>
        </row>
        <row r="2290">
          <cell r="A2290"/>
        </row>
        <row r="2291">
          <cell r="A2291" t="str">
            <v>18.02.060</v>
          </cell>
          <cell r="B2291" t="str">
            <v>POSTE DE CONCRETO CONICO 200/17, COM ENGASTAMENTO DIRETO NO SOLO DE 2.30M, INCLUSIVE COLOCACAO.</v>
          </cell>
          <cell r="C2291" t="str">
            <v>Un</v>
          </cell>
          <cell r="D2291">
            <v>2483.4699999999998</v>
          </cell>
          <cell r="E2291">
            <v>1986.78</v>
          </cell>
        </row>
        <row r="2292">
          <cell r="A2292"/>
        </row>
        <row r="2293">
          <cell r="A2293" t="str">
            <v>18.02.070</v>
          </cell>
          <cell r="B2293" t="str">
            <v>POSTE RETO GALV. A FOGO COM 2.50M, FLANGEADO, 02 ESTAGIOS COM 0.50M - 88.90 MM DOTADO DE JANELA E ALOJAMENTO PARA EQUIPAMENTO, INCLUSIVE COLOCACAO.</v>
          </cell>
          <cell r="C2293" t="str">
            <v>Un</v>
          </cell>
          <cell r="D2293">
            <v>541.75</v>
          </cell>
          <cell r="E2293">
            <v>433.4</v>
          </cell>
        </row>
        <row r="2294">
          <cell r="A2294"/>
        </row>
        <row r="2295">
          <cell r="A2295" t="str">
            <v>18.02.080</v>
          </cell>
          <cell r="B2295" t="str">
            <v>POSTE RETO GALV. A FOGO COM 3.00M, FLANGEADO, 02 ESTAGIOS COM 0.50M - 165.10 MM DOTADO DE JANELA E ALOJAMENTO PARA EQUIPAMENTO, INCLUSIVE COLOCACAO.</v>
          </cell>
          <cell r="C2295" t="str">
            <v>Un</v>
          </cell>
          <cell r="D2295">
            <v>630</v>
          </cell>
          <cell r="E2295">
            <v>504</v>
          </cell>
        </row>
        <row r="2296">
          <cell r="A2296"/>
        </row>
        <row r="2297">
          <cell r="A2297" t="str">
            <v>18.02.090</v>
          </cell>
          <cell r="B2297" t="str">
            <v>POSTE RETO SIMPLES GALV. A FOGO COM 5.00M, 2 POLEGADAS DE DIAMETRO, INCLUSIVE COLOCACAO.</v>
          </cell>
          <cell r="C2297" t="str">
            <v>Un</v>
          </cell>
          <cell r="D2297">
            <v>618.21</v>
          </cell>
          <cell r="E2297">
            <v>494.57</v>
          </cell>
        </row>
        <row r="2298">
          <cell r="A2298"/>
        </row>
        <row r="2299">
          <cell r="A2299" t="str">
            <v>18.02.110</v>
          </cell>
          <cell r="B2299" t="str">
            <v>POSTE CURVO DUPLO GALV. A FOGO COM 6.00M, FLANGEADO, 02 ESTAGIOS - 88.90 MM, INCLUSIVE COLOCACAO.</v>
          </cell>
          <cell r="C2299" t="str">
            <v>Un</v>
          </cell>
          <cell r="D2299">
            <v>909.7</v>
          </cell>
          <cell r="E2299">
            <v>727.76</v>
          </cell>
        </row>
        <row r="2300">
          <cell r="A2300"/>
        </row>
        <row r="2301">
          <cell r="A2301" t="str">
            <v>18.02.120</v>
          </cell>
          <cell r="B2301" t="str">
            <v>POSTE CURVO DUPLO GALV. A FOGO COM 8.00M, FLANGEADO, 02 ESTAGIOS, INCLUSIVE COLOCACAO.</v>
          </cell>
          <cell r="C2301" t="str">
            <v>Un</v>
          </cell>
          <cell r="D2301">
            <v>1142.32</v>
          </cell>
          <cell r="E2301">
            <v>913.86</v>
          </cell>
        </row>
        <row r="2302">
          <cell r="A2302"/>
        </row>
        <row r="2303">
          <cell r="A2303" t="str">
            <v>18.02.130</v>
          </cell>
          <cell r="B2303" t="str">
            <v>POSTE RETO GALV. A FOGO COM 15.00M DE ALTURA, COM ENGASTAMENTO DIRETO NO SOLO DE 2.10M, INCLUSIVE COLOCACAO.</v>
          </cell>
          <cell r="C2303" t="str">
            <v>Un</v>
          </cell>
          <cell r="D2303">
            <v>3476.75</v>
          </cell>
          <cell r="E2303">
            <v>2781.4</v>
          </cell>
        </row>
        <row r="2304">
          <cell r="A2304"/>
        </row>
        <row r="2305">
          <cell r="A2305" t="str">
            <v>18.02.140</v>
          </cell>
          <cell r="B2305" t="str">
            <v>POSTE DE FERRO GALV. A FOGO, COM 15.00M DE ALTURA, FLANGEADO, INCLUSIVE COLOCACAO.</v>
          </cell>
          <cell r="C2305" t="str">
            <v>Un</v>
          </cell>
          <cell r="D2305">
            <v>3889.72</v>
          </cell>
          <cell r="E2305">
            <v>3111.78</v>
          </cell>
        </row>
        <row r="2306">
          <cell r="A2306"/>
        </row>
        <row r="2307">
          <cell r="A2307" t="str">
            <v>18.02.150</v>
          </cell>
          <cell r="B2307" t="str">
            <v>POSTE RETO GALV. A FOGO, COM 17.00M DE ALTURA COM ENGASTAMENTO DIRETO NO SOLO DE 2.30M, INCLUSIVE COLOCACAO.</v>
          </cell>
          <cell r="C2307" t="str">
            <v>Un</v>
          </cell>
          <cell r="D2307">
            <v>4343.7700000000004</v>
          </cell>
          <cell r="E2307">
            <v>3475.02</v>
          </cell>
        </row>
        <row r="2308">
          <cell r="A2308"/>
        </row>
        <row r="2309">
          <cell r="A2309" t="str">
            <v>18.02.160</v>
          </cell>
          <cell r="B2309" t="str">
            <v>POSTE RETO GALV. A FOGO, COM 17.00M DE ALTURA FLANGEADO, INCLUSIVE COLOCACAO.</v>
          </cell>
          <cell r="C2309" t="str">
            <v>Un</v>
          </cell>
          <cell r="D2309">
            <v>4951.28</v>
          </cell>
          <cell r="E2309">
            <v>3961.03</v>
          </cell>
        </row>
        <row r="2310">
          <cell r="A2310"/>
        </row>
        <row r="2311">
          <cell r="A2311" t="str">
            <v>18.02.180</v>
          </cell>
          <cell r="B2311" t="str">
            <v>FORNECIMENTO E COLOCAÇÃO DE POSTE DE CONCRETO 300/10, COM ENGASTAMENTO DIRETO NO SOLO DE 1,60M. INCLUINDO ESCAVAÇÃO, REMOÇÃO E CONCRETO ESTRUTURAL PARA ENGASTAMENTO.</v>
          </cell>
          <cell r="C2311" t="str">
            <v>Un</v>
          </cell>
          <cell r="D2311">
            <v>853.23</v>
          </cell>
          <cell r="E2311">
            <v>682.59</v>
          </cell>
        </row>
        <row r="2312">
          <cell r="A2312"/>
        </row>
        <row r="2313">
          <cell r="A2313" t="str">
            <v>18.03.010</v>
          </cell>
          <cell r="B2313" t="str">
            <v>ESTRUTURA SECUNDARIA B1 COMPLETA, INCLUSIVE FIXACAO.</v>
          </cell>
          <cell r="C2313" t="str">
            <v>Un</v>
          </cell>
          <cell r="D2313">
            <v>60.42</v>
          </cell>
          <cell r="E2313">
            <v>48.34</v>
          </cell>
        </row>
        <row r="2314">
          <cell r="A2314"/>
        </row>
        <row r="2315">
          <cell r="A2315" t="str">
            <v>18.03.015</v>
          </cell>
          <cell r="B2315" t="str">
            <v>ESTRUTURA SECUNDARIA B2 COMPLETA, INCLUSIVE FIXACAO.</v>
          </cell>
          <cell r="C2315" t="str">
            <v>Un</v>
          </cell>
          <cell r="D2315">
            <v>72</v>
          </cell>
          <cell r="E2315">
            <v>57.6</v>
          </cell>
        </row>
        <row r="2316">
          <cell r="A2316"/>
        </row>
        <row r="2317">
          <cell r="A2317" t="str">
            <v>18.03.020</v>
          </cell>
          <cell r="B2317" t="str">
            <v>ESTRUTURA SECUNDARIA B3 COMPLETA, INCLUSIVE FIXACAO.</v>
          </cell>
          <cell r="C2317" t="str">
            <v>Un</v>
          </cell>
          <cell r="D2317">
            <v>124.32</v>
          </cell>
          <cell r="E2317">
            <v>99.46</v>
          </cell>
        </row>
        <row r="2318">
          <cell r="A2318"/>
        </row>
        <row r="2319">
          <cell r="A2319" t="str">
            <v>18.03.030</v>
          </cell>
          <cell r="B2319" t="str">
            <v>ESTRUTURA SECUNDARIA B4 COMPLETA, INCLUSIVE FIXACAO.</v>
          </cell>
          <cell r="C2319" t="str">
            <v>Un</v>
          </cell>
          <cell r="D2319">
            <v>137.37</v>
          </cell>
          <cell r="E2319">
            <v>109.9</v>
          </cell>
        </row>
        <row r="2320">
          <cell r="A2320"/>
        </row>
        <row r="2321">
          <cell r="A2321" t="str">
            <v>18.03.040</v>
          </cell>
          <cell r="B2321" t="str">
            <v>FORNECIMENTO E INSTALAÇÃO DE CRUZETA "T" DE CONCRETO ARMADO DE 1,90M.</v>
          </cell>
          <cell r="C2321" t="str">
            <v>Un</v>
          </cell>
          <cell r="D2321">
            <v>79.45</v>
          </cell>
          <cell r="E2321">
            <v>63.56</v>
          </cell>
        </row>
        <row r="2322">
          <cell r="A2322"/>
        </row>
        <row r="2323">
          <cell r="A2323" t="str">
            <v>18.03.041</v>
          </cell>
          <cell r="B2323" t="str">
            <v>FORNECIMENTO E INSTALAÇÃO DE CRUZETA "T" DE CONCRETO ARMADO COM 1,20M. INCLUSIVE PARAFUSOS DE MÁQUINA 5/8"X12" E ARRUELAS COM FURO DE 1 1/16".</v>
          </cell>
          <cell r="C2323" t="str">
            <v>Un</v>
          </cell>
          <cell r="D2323">
            <v>67.45</v>
          </cell>
          <cell r="E2323">
            <v>53.96</v>
          </cell>
        </row>
        <row r="2324">
          <cell r="A2324"/>
        </row>
        <row r="2325">
          <cell r="A2325" t="str">
            <v>18.04.010</v>
          </cell>
          <cell r="B2325" t="str">
            <v>FORNECIMENTO DE ELETRODUTO DE FERRO GALVANIZADO (PESADO), INCLUSIVE ASSENTAMENTO.</v>
          </cell>
          <cell r="C2325" t="str">
            <v>m</v>
          </cell>
          <cell r="D2325">
            <v>24.58</v>
          </cell>
          <cell r="E2325">
            <v>19.670000000000002</v>
          </cell>
        </row>
        <row r="2326">
          <cell r="A2326"/>
        </row>
        <row r="2327">
          <cell r="A2327" t="str">
            <v>18.04.020</v>
          </cell>
          <cell r="B2327" t="str">
            <v>FORNECIMENTO DE ELETRODUTO DE FERRO GALVANIZADO DE 1 POL. (PESADO),INCLUSIVE ASSENTAMENTO</v>
          </cell>
          <cell r="C2327" t="str">
            <v>m</v>
          </cell>
          <cell r="D2327">
            <v>34.22</v>
          </cell>
          <cell r="E2327">
            <v>27.38</v>
          </cell>
        </row>
        <row r="2328">
          <cell r="A2328"/>
        </row>
        <row r="2329">
          <cell r="A2329" t="str">
            <v>18.04.030</v>
          </cell>
          <cell r="B2329" t="str">
            <v>FORNECIMENTO DE ELETRODUTO DE FERRO GALVANIZADO DE 1 1/2 POL. (PESADO), INCLUSIVE ASSENTAMENTO.</v>
          </cell>
          <cell r="C2329" t="str">
            <v>m</v>
          </cell>
          <cell r="D2329">
            <v>56.4</v>
          </cell>
          <cell r="E2329">
            <v>45.12</v>
          </cell>
        </row>
        <row r="2330">
          <cell r="A2330"/>
        </row>
        <row r="2331">
          <cell r="A2331" t="str">
            <v>18.04.040</v>
          </cell>
          <cell r="B2331" t="str">
            <v>FORNECIMENTO DE ELETRODUTO DE FERRO GALVANIZADO DE 2 POL. (PESADO),INCLUSIVE ASSENTAMENTO.</v>
          </cell>
          <cell r="C2331" t="str">
            <v>m</v>
          </cell>
          <cell r="D2331">
            <v>92.78</v>
          </cell>
          <cell r="E2331">
            <v>74.23</v>
          </cell>
        </row>
        <row r="2332">
          <cell r="A2332"/>
        </row>
        <row r="2333">
          <cell r="A2333" t="str">
            <v>18.04.050</v>
          </cell>
          <cell r="B2333" t="str">
            <v>FORNECIMENTO DE ELETRODUTO DE FERRO GALVANIZADO DE 2 1/2 POL.(PESADO), INCLUSIVE ASSENTAMENTO.</v>
          </cell>
          <cell r="C2333" t="str">
            <v>m</v>
          </cell>
          <cell r="D2333">
            <v>124.08</v>
          </cell>
          <cell r="E2333">
            <v>99.27</v>
          </cell>
        </row>
        <row r="2334">
          <cell r="A2334"/>
        </row>
        <row r="2335">
          <cell r="A2335" t="str">
            <v>18.04.060</v>
          </cell>
          <cell r="B2335" t="str">
            <v>FORNECIMENTO DE ELETRODUTO DE FERRO GALVANIZADO DE 4 POL. (PESADO), INCLUSIVE ASSENTAMENTO.</v>
          </cell>
          <cell r="C2335" t="str">
            <v>m</v>
          </cell>
          <cell r="D2335">
            <v>229.62</v>
          </cell>
          <cell r="E2335">
            <v>183.7</v>
          </cell>
        </row>
        <row r="2336">
          <cell r="A2336"/>
        </row>
        <row r="2337">
          <cell r="A2337" t="str">
            <v>18.04.070</v>
          </cell>
          <cell r="B2337" t="str">
            <v>FORNECIMENTO DE ELETRODUTO DE FERRO GALVANIZADO DE 3/4 DE POL. (LEVE), INCLUSIVE ASSENTAMENTO.</v>
          </cell>
          <cell r="C2337" t="str">
            <v>m</v>
          </cell>
          <cell r="D2337">
            <v>12.46</v>
          </cell>
          <cell r="E2337">
            <v>9.9700000000000006</v>
          </cell>
        </row>
        <row r="2338">
          <cell r="A2338"/>
        </row>
        <row r="2339">
          <cell r="A2339" t="str">
            <v>18.04.080</v>
          </cell>
          <cell r="B2339" t="str">
            <v>FORNECIMENTO DE ELETRODUTO DE FERRO GALVANIZADO DE 1 POL. (LEVE), INCLUSIVE ASSENTAMENTO.</v>
          </cell>
          <cell r="C2339" t="str">
            <v>m</v>
          </cell>
          <cell r="D2339">
            <v>16.32</v>
          </cell>
          <cell r="E2339">
            <v>13.06</v>
          </cell>
        </row>
        <row r="2340">
          <cell r="A2340"/>
        </row>
        <row r="2341">
          <cell r="A2341" t="str">
            <v>18.04.090</v>
          </cell>
          <cell r="B2341" t="str">
            <v>FORNECIMENTO DE ELETRODUTO DE FERRO GALVANIZADO DE 1 1/2 POL. (LEVE), INCLUSIVE ASSENTAMENTO.</v>
          </cell>
          <cell r="C2341" t="str">
            <v>m</v>
          </cell>
          <cell r="D2341">
            <v>26.8</v>
          </cell>
          <cell r="E2341">
            <v>21.44</v>
          </cell>
        </row>
        <row r="2342">
          <cell r="A2342"/>
        </row>
        <row r="2343">
          <cell r="A2343" t="str">
            <v>18.04.100</v>
          </cell>
          <cell r="B2343" t="str">
            <v>FORNECIMENTO DE ELETRODUTO DE FERRO GALVANIZADO DE 2 POL. (LEVE), INCLUSIVE ASSENTAMENTO.</v>
          </cell>
          <cell r="C2343" t="str">
            <v>m</v>
          </cell>
          <cell r="D2343">
            <v>45.32</v>
          </cell>
          <cell r="E2343">
            <v>36.26</v>
          </cell>
        </row>
        <row r="2344">
          <cell r="A2344"/>
        </row>
        <row r="2345">
          <cell r="A2345" t="str">
            <v>18.04.110</v>
          </cell>
          <cell r="B2345" t="str">
            <v>FORNECIMENTO DE ELETRODUTO DE FERRO GALVANIZADO DE 2 1/2 POL. (LEVE), INCLUSIVE ASSENTAMENTO.</v>
          </cell>
          <cell r="C2345" t="str">
            <v>m</v>
          </cell>
          <cell r="D2345">
            <v>83.67</v>
          </cell>
          <cell r="E2345">
            <v>66.94</v>
          </cell>
        </row>
        <row r="2346">
          <cell r="A2346"/>
        </row>
        <row r="2347">
          <cell r="A2347" t="str">
            <v>18.04.120</v>
          </cell>
          <cell r="B2347" t="str">
            <v>FORNECIMENTO DE ELETRODUTO DE FERRO GALVANIZADO DE 4 POL. (LEVE), INCLUSIVE ASSENTAMENTO.</v>
          </cell>
          <cell r="C2347" t="str">
            <v>m</v>
          </cell>
          <cell r="D2347">
            <v>111.2</v>
          </cell>
          <cell r="E2347">
            <v>88.96</v>
          </cell>
        </row>
        <row r="2348">
          <cell r="A2348"/>
        </row>
        <row r="2349">
          <cell r="A2349" t="str">
            <v>18.05.010</v>
          </cell>
          <cell r="B2349" t="str">
            <v>FORNECIMENTO DE CURVA DE FERRO GALVANIZADO DE 3/4 POL. (PESADA), INCLUSIVE ASSENTAMENTO.</v>
          </cell>
          <cell r="C2349" t="str">
            <v>Un</v>
          </cell>
          <cell r="D2349">
            <v>11.97</v>
          </cell>
          <cell r="E2349">
            <v>9.58</v>
          </cell>
        </row>
        <row r="2350">
          <cell r="A2350"/>
        </row>
        <row r="2351">
          <cell r="A2351" t="str">
            <v>18.05.020</v>
          </cell>
          <cell r="B2351" t="str">
            <v>FORNECIMENTO DE CURVA DE FERRO GALVANIZADO DE 1 POL. (PESADA), INCLUSIVE ASSENTAMENTO.</v>
          </cell>
          <cell r="C2351" t="str">
            <v>Un</v>
          </cell>
          <cell r="D2351">
            <v>24.81</v>
          </cell>
          <cell r="E2351">
            <v>19.850000000000001</v>
          </cell>
        </row>
        <row r="2352">
          <cell r="A2352"/>
        </row>
        <row r="2353">
          <cell r="A2353" t="str">
            <v>18.05.030</v>
          </cell>
          <cell r="B2353" t="str">
            <v>FORNECIMENTO DE CURVA DE FERRO GALVANIZADO DE 1 1/2 POL. (PESADA), INCLUSIVE ASSENTAMENTO.</v>
          </cell>
          <cell r="C2353" t="str">
            <v>Un</v>
          </cell>
          <cell r="D2353">
            <v>53.01</v>
          </cell>
          <cell r="E2353">
            <v>42.41</v>
          </cell>
        </row>
        <row r="2354">
          <cell r="A2354"/>
        </row>
        <row r="2355">
          <cell r="A2355" t="str">
            <v>18.05.040</v>
          </cell>
          <cell r="B2355" t="str">
            <v>FORNECIMENTO DE CURVA DE FERRO GALVANIZADO DE 2 POL. (PESADA), INCLUSIVE ASSENTAMENTO.</v>
          </cell>
          <cell r="C2355" t="str">
            <v>Un</v>
          </cell>
          <cell r="D2355">
            <v>85.12</v>
          </cell>
          <cell r="E2355">
            <v>68.099999999999994</v>
          </cell>
        </row>
        <row r="2356">
          <cell r="A2356"/>
        </row>
        <row r="2357">
          <cell r="A2357" t="str">
            <v>18.05.050</v>
          </cell>
          <cell r="B2357" t="str">
            <v>FORNECIMENTO DE CURVA DE FERRO GALVANIZADO DE 2 1/2 POL. (PESADA), INCLUSIVE ASSENTAMENTO.</v>
          </cell>
          <cell r="C2357" t="str">
            <v>Un</v>
          </cell>
          <cell r="D2357">
            <v>154.28</v>
          </cell>
          <cell r="E2357">
            <v>123.43</v>
          </cell>
        </row>
        <row r="2358">
          <cell r="A2358"/>
        </row>
        <row r="2359">
          <cell r="A2359" t="str">
            <v>18.05.060</v>
          </cell>
          <cell r="B2359" t="str">
            <v>FORNECIMENTO DE CURVA DE FERRO GALVANIZADO DE 4 POL. (PESADA), INCLUSIVE ASSENTAMENTO.</v>
          </cell>
          <cell r="C2359" t="str">
            <v>Un</v>
          </cell>
          <cell r="D2359">
            <v>268.68</v>
          </cell>
          <cell r="E2359">
            <v>214.95</v>
          </cell>
        </row>
        <row r="2360">
          <cell r="A2360"/>
        </row>
        <row r="2361">
          <cell r="A2361" t="str">
            <v>18.05.070</v>
          </cell>
          <cell r="B2361" t="str">
            <v>FORNECIMENTO DE CURVA DE FERRO GALVANIZADO DE 3/4 POL. (LEVE), INCLUSIVE ASSENTAMENTO.</v>
          </cell>
          <cell r="C2361" t="str">
            <v>Un</v>
          </cell>
          <cell r="D2361">
            <v>4.92</v>
          </cell>
          <cell r="E2361">
            <v>3.94</v>
          </cell>
        </row>
        <row r="2362">
          <cell r="A2362"/>
        </row>
        <row r="2363">
          <cell r="A2363" t="str">
            <v>18.05.080</v>
          </cell>
          <cell r="B2363" t="str">
            <v>FORNECIMENTO DE CURVA DE FERRO GALVANIZADO DE 1 POL. (LEVE), INCLUSIVE ASSENTAMENTO.</v>
          </cell>
          <cell r="C2363" t="str">
            <v>Un</v>
          </cell>
          <cell r="D2363">
            <v>12.1</v>
          </cell>
          <cell r="E2363">
            <v>9.68</v>
          </cell>
        </row>
        <row r="2364">
          <cell r="A2364"/>
        </row>
        <row r="2365">
          <cell r="A2365" t="str">
            <v>18.05.090</v>
          </cell>
          <cell r="B2365" t="str">
            <v>FORNECIMENTO DE CURVA DE FERRO GALVANIZADO DE 1 1/2 POL. (LEVE), INCLUSIVE ASSENTAMENTO.</v>
          </cell>
          <cell r="C2365" t="str">
            <v>Un</v>
          </cell>
          <cell r="D2365">
            <v>17.760000000000002</v>
          </cell>
          <cell r="E2365">
            <v>14.21</v>
          </cell>
        </row>
        <row r="2366">
          <cell r="A2366"/>
        </row>
        <row r="2367">
          <cell r="A2367" t="str">
            <v>18.05.100</v>
          </cell>
          <cell r="B2367" t="str">
            <v>FORNECIMENTO DE CURVA DE FERRO GALVANIZADO DE 2 POL. (LEVE), INCLUSIVE ASSENTAMENTO.</v>
          </cell>
          <cell r="C2367" t="str">
            <v>Un</v>
          </cell>
          <cell r="D2367">
            <v>25.35</v>
          </cell>
          <cell r="E2367">
            <v>20.28</v>
          </cell>
        </row>
        <row r="2368">
          <cell r="A2368"/>
        </row>
        <row r="2369">
          <cell r="A2369" t="str">
            <v>18.05.110</v>
          </cell>
          <cell r="B2369" t="str">
            <v>FORNECIMENTO DE CURVA DE FERRO GALVANIZADO DE 2 1/2 POL. (LEVE), INCLUSIVE ASSENTAMENTO.</v>
          </cell>
          <cell r="C2369" t="str">
            <v>Un</v>
          </cell>
          <cell r="D2369">
            <v>68.28</v>
          </cell>
          <cell r="E2369">
            <v>54.63</v>
          </cell>
        </row>
        <row r="2370">
          <cell r="A2370"/>
        </row>
        <row r="2371">
          <cell r="A2371" t="str">
            <v>18.05.120</v>
          </cell>
          <cell r="B2371" t="str">
            <v>FORNECIMENTO DE CURVA DE FERRO GALVANIZADO DE 4 POL. (LEVE), INCLUSIVE ASSENTAMENTO.</v>
          </cell>
          <cell r="C2371" t="str">
            <v>Un</v>
          </cell>
          <cell r="D2371">
            <v>124.88</v>
          </cell>
          <cell r="E2371">
            <v>99.91</v>
          </cell>
        </row>
        <row r="2372">
          <cell r="A2372"/>
        </row>
        <row r="2373">
          <cell r="A2373" t="str">
            <v>18.06.010</v>
          </cell>
          <cell r="B2373" t="str">
            <v>FORNECIMENTO DE LUVA DE FERRO GALVANIZADO DE 3/4 POL. (PESADA), INCLUSIVE ASSENTAMENTO.</v>
          </cell>
          <cell r="C2373" t="str">
            <v>Un</v>
          </cell>
          <cell r="D2373">
            <v>6.07</v>
          </cell>
          <cell r="E2373">
            <v>4.8600000000000003</v>
          </cell>
        </row>
        <row r="2374">
          <cell r="A2374"/>
        </row>
        <row r="2375">
          <cell r="A2375" t="str">
            <v>18.06.020</v>
          </cell>
          <cell r="B2375" t="str">
            <v>FORNECIMENTO DE LUVA DE FERRO GALVANIZADO DE 1 POL. (PESADA), INCLUSIVE ASSENTAMENTO.</v>
          </cell>
          <cell r="C2375" t="str">
            <v>Un</v>
          </cell>
          <cell r="D2375">
            <v>10.68</v>
          </cell>
          <cell r="E2375">
            <v>8.5500000000000007</v>
          </cell>
        </row>
        <row r="2376">
          <cell r="A2376"/>
        </row>
        <row r="2377">
          <cell r="A2377" t="str">
            <v>18.06.030</v>
          </cell>
          <cell r="B2377" t="str">
            <v>FORNECIMENTO DE LUVA DE FERRO GALVANIZADO DE 1 1/2 POL. (PESADA), INCLUSIVE ASSENTAMENTO.</v>
          </cell>
          <cell r="C2377" t="str">
            <v>Un</v>
          </cell>
          <cell r="D2377">
            <v>19.05</v>
          </cell>
          <cell r="E2377">
            <v>15.24</v>
          </cell>
        </row>
        <row r="2378">
          <cell r="A2378"/>
        </row>
        <row r="2379">
          <cell r="A2379" t="str">
            <v>18.06.040</v>
          </cell>
          <cell r="B2379" t="str">
            <v>FORNECIMENTO DE LUVA DE FERRO GALVANIZADO DE 2 POL. (PESADA), INCLUSIVE ASSENTAMENTO.</v>
          </cell>
          <cell r="C2379" t="str">
            <v>Un</v>
          </cell>
          <cell r="D2379">
            <v>20.85</v>
          </cell>
          <cell r="E2379">
            <v>16.68</v>
          </cell>
        </row>
        <row r="2380">
          <cell r="A2380"/>
        </row>
        <row r="2381">
          <cell r="A2381" t="str">
            <v>18.06.050</v>
          </cell>
          <cell r="B2381" t="str">
            <v>FORNECIMENTO DE LUVA DE FERRO GALVANIZADO DE 2 1/2 POL. (PESADA), INCLUSIVE ASSENTAMENTO.</v>
          </cell>
          <cell r="C2381" t="str">
            <v>Un</v>
          </cell>
          <cell r="D2381">
            <v>35.049999999999997</v>
          </cell>
          <cell r="E2381">
            <v>28.04</v>
          </cell>
        </row>
        <row r="2382">
          <cell r="A2382"/>
        </row>
        <row r="2383">
          <cell r="A2383" t="str">
            <v>18.06.060</v>
          </cell>
          <cell r="B2383" t="str">
            <v>FORNECIMENTO DE LUVA DE FERRO GALVANIZADO DE 4 POL. (PESADA), INCLUSIVE ASSENTAMENTO.</v>
          </cell>
          <cell r="C2383" t="str">
            <v>Un</v>
          </cell>
          <cell r="D2383">
            <v>86.4</v>
          </cell>
          <cell r="E2383">
            <v>69.12</v>
          </cell>
        </row>
        <row r="2384">
          <cell r="A2384"/>
        </row>
        <row r="2385">
          <cell r="A2385" t="str">
            <v>18.06.070</v>
          </cell>
          <cell r="B2385" t="str">
            <v>FORNECIMENTO DE LUVA DE FERRO GALVANIZADO DE 3/4 POL. (LEVE), INCLUSIVE ASSENTAMENTO.</v>
          </cell>
          <cell r="C2385" t="str">
            <v>Un</v>
          </cell>
          <cell r="D2385">
            <v>2.4300000000000002</v>
          </cell>
          <cell r="E2385">
            <v>1.95</v>
          </cell>
        </row>
        <row r="2386">
          <cell r="A2386"/>
        </row>
        <row r="2387">
          <cell r="A2387" t="str">
            <v>18.06.080</v>
          </cell>
          <cell r="B2387" t="str">
            <v>FORNECIMENTO DE LUVA DE FERRO GALVANIZADO DE 1 POL. (LEVE), INCLUSIVE ASSENTAMENTO.</v>
          </cell>
          <cell r="C2387" t="str">
            <v>Un</v>
          </cell>
          <cell r="D2387">
            <v>3.77</v>
          </cell>
          <cell r="E2387">
            <v>3.02</v>
          </cell>
        </row>
        <row r="2388">
          <cell r="A2388"/>
        </row>
        <row r="2389">
          <cell r="A2389" t="str">
            <v>18.06.090</v>
          </cell>
          <cell r="B2389" t="str">
            <v>FORNECIMENTO DE LUVA DE FERRO GALVANIZADO DE 1 1/2 POL. (LEVE), INCLUSIVE ASSENTAMENTO.</v>
          </cell>
          <cell r="C2389" t="str">
            <v>Un</v>
          </cell>
          <cell r="D2389">
            <v>7.41</v>
          </cell>
          <cell r="E2389">
            <v>5.93</v>
          </cell>
        </row>
        <row r="2390">
          <cell r="A2390"/>
        </row>
        <row r="2391">
          <cell r="A2391" t="str">
            <v>18.06.100</v>
          </cell>
          <cell r="B2391" t="str">
            <v>FORNECIMENTO DE LUVA DE FERRO GALVANIZADO DE 2 POL. (LEVE), INCLUSIVE ASSENTAMENTO.</v>
          </cell>
          <cell r="C2391" t="str">
            <v>Un</v>
          </cell>
          <cell r="D2391">
            <v>8.58</v>
          </cell>
          <cell r="E2391">
            <v>6.87</v>
          </cell>
        </row>
        <row r="2392">
          <cell r="A2392"/>
        </row>
        <row r="2393">
          <cell r="A2393" t="str">
            <v>18.06.110</v>
          </cell>
          <cell r="B2393" t="str">
            <v>FORNECIMENTO DE LUVA DE FERRO GALVANIZADO DE 2.1/2 POL. (LEVE), INCLUSIVE ASSENTAMENTO.</v>
          </cell>
          <cell r="C2393" t="str">
            <v>Un</v>
          </cell>
          <cell r="D2393">
            <v>15.17</v>
          </cell>
          <cell r="E2393">
            <v>12.14</v>
          </cell>
        </row>
        <row r="2394">
          <cell r="A2394"/>
        </row>
        <row r="2395">
          <cell r="A2395" t="str">
            <v>18.06.120</v>
          </cell>
          <cell r="B2395" t="str">
            <v>FORNECIMENTO DE LUVA DE FERRO GALVANIZADO DE 4 POL. (LEVE), INCLUSIVE ASSENTAMENTO.</v>
          </cell>
          <cell r="C2395" t="str">
            <v>Un</v>
          </cell>
          <cell r="D2395">
            <v>31.42</v>
          </cell>
          <cell r="E2395">
            <v>25.14</v>
          </cell>
        </row>
        <row r="2396">
          <cell r="A2396"/>
        </row>
        <row r="2397">
          <cell r="A2397" t="str">
            <v>18.07.010</v>
          </cell>
          <cell r="B2397" t="str">
            <v>JOGO DE BUCHA E ARRUELA DE ALUMINIO DE 1/2 POL., INCLUSIVE FIXACAO.</v>
          </cell>
          <cell r="C2397" t="str">
            <v>Cj</v>
          </cell>
          <cell r="D2397">
            <v>1.06</v>
          </cell>
          <cell r="E2397">
            <v>0.85</v>
          </cell>
        </row>
        <row r="2398">
          <cell r="A2398"/>
        </row>
        <row r="2399">
          <cell r="A2399" t="str">
            <v>18.07.020</v>
          </cell>
          <cell r="B2399" t="str">
            <v>JOGO DE BUCHA E ARRUELA DE ALUMINIO DE 3/4 POL., INCLUSIVE FIXACAO.</v>
          </cell>
          <cell r="C2399" t="str">
            <v>Cj</v>
          </cell>
          <cell r="D2399">
            <v>1.18</v>
          </cell>
          <cell r="E2399">
            <v>0.95</v>
          </cell>
        </row>
        <row r="2400">
          <cell r="A2400"/>
        </row>
        <row r="2401">
          <cell r="A2401" t="str">
            <v>18.07.030</v>
          </cell>
          <cell r="B2401" t="str">
            <v>JOGO DE BUCHA E ARRUELA DE ALUMINIO DE 1 POL. INCLUSIVE FIXACAO.</v>
          </cell>
          <cell r="C2401" t="str">
            <v>Cj</v>
          </cell>
          <cell r="D2401">
            <v>1.77</v>
          </cell>
          <cell r="E2401">
            <v>1.42</v>
          </cell>
        </row>
        <row r="2402">
          <cell r="A2402"/>
        </row>
        <row r="2403">
          <cell r="A2403" t="str">
            <v>18.07.040</v>
          </cell>
          <cell r="B2403" t="str">
            <v>JOGO DE BUCHA E ARRUELA DE ALUMINIO DE 1 1/2 POL., INCLUSIVE FIXACAO.</v>
          </cell>
          <cell r="C2403" t="str">
            <v>Cj</v>
          </cell>
          <cell r="D2403">
            <v>3.1</v>
          </cell>
          <cell r="E2403">
            <v>2.48</v>
          </cell>
        </row>
        <row r="2404">
          <cell r="A2404"/>
        </row>
        <row r="2405">
          <cell r="A2405" t="str">
            <v>18.07.050</v>
          </cell>
          <cell r="B2405" t="str">
            <v>JOGO DE BUCHA E ARRUELA DE ALUMINIO DE 2 POL. INCLUSIVE FIXACAO.</v>
          </cell>
          <cell r="C2405" t="str">
            <v>Cj</v>
          </cell>
          <cell r="D2405">
            <v>4.78</v>
          </cell>
          <cell r="E2405">
            <v>3.83</v>
          </cell>
        </row>
        <row r="2406">
          <cell r="A2406"/>
        </row>
        <row r="2407">
          <cell r="A2407" t="str">
            <v>18.07.060</v>
          </cell>
          <cell r="B2407" t="str">
            <v>JOGO DE BUCHA E ARRUELA DE ALUMINIO DE 2 1/2 POL., INCLUSIVE FIXACAO.</v>
          </cell>
          <cell r="C2407" t="str">
            <v>Cj</v>
          </cell>
          <cell r="D2407">
            <v>7.51</v>
          </cell>
          <cell r="E2407">
            <v>6.01</v>
          </cell>
        </row>
        <row r="2408">
          <cell r="A2408"/>
        </row>
        <row r="2409">
          <cell r="A2409" t="str">
            <v>18.07.070</v>
          </cell>
          <cell r="B2409" t="str">
            <v>JOGO DE BUCHA E ARRUELA DE ALUMINIO DE 3 POL. INCLUSIVE FIXACAO.</v>
          </cell>
          <cell r="C2409" t="str">
            <v>Cj</v>
          </cell>
          <cell r="D2409">
            <v>10.83</v>
          </cell>
          <cell r="E2409">
            <v>8.67</v>
          </cell>
        </row>
        <row r="2410">
          <cell r="A2410"/>
        </row>
        <row r="2411">
          <cell r="A2411" t="str">
            <v>18.07.080</v>
          </cell>
          <cell r="B2411" t="str">
            <v>JOGO DE BUCHA E ARRUELA DE ALUMINIO DE 4 POL. INCLUSIVE FIXACAO.</v>
          </cell>
          <cell r="C2411" t="str">
            <v>Cj</v>
          </cell>
          <cell r="D2411">
            <v>15.28</v>
          </cell>
          <cell r="E2411">
            <v>12.23</v>
          </cell>
        </row>
        <row r="2412">
          <cell r="A2412"/>
        </row>
        <row r="2413">
          <cell r="A2413" t="str">
            <v>18.08.030</v>
          </cell>
          <cell r="B2413" t="str">
            <v>FORNECIMENTO E ASSENTAMENTO DE CAIXA PARA MEDICAO MONOFASICA E CAIXA PARA DISJUNTOR MONO-FASICO DE POLICARBONATO E NORYL CINZA, INCLUSIVE BUCHAS PLASTICAS E PARAFUSOS PARA INSTALACAO DAS CAIXAS EM PAREDE (PADRAO CELPE) SEM DISJUNTOR.</v>
          </cell>
          <cell r="C2413" t="str">
            <v>UD</v>
          </cell>
          <cell r="D2413">
            <v>127.95</v>
          </cell>
          <cell r="E2413">
            <v>102.36</v>
          </cell>
        </row>
        <row r="2414">
          <cell r="A2414"/>
        </row>
        <row r="2415">
          <cell r="A2415" t="str">
            <v>18.08.040</v>
          </cell>
          <cell r="B2415" t="str">
            <v>FORNECIMENTO E ASSENTAMENTO DE CAIXA PARA MEDICAO MONOFASICA E CAIXA PARA DISJUNTOR MONO-FASICO DE POLICARBONATO E NORYL CINZA, INCLUSIVE FITA METALICA E PRESILHA PARA INSTALACAO CAIXAS EM POSTE (PADRAO CELPE) SEM DISJUNTOR.</v>
          </cell>
          <cell r="C2415" t="str">
            <v>UD</v>
          </cell>
          <cell r="D2415">
            <v>135.69999999999999</v>
          </cell>
          <cell r="E2415">
            <v>108.56</v>
          </cell>
        </row>
        <row r="2416">
          <cell r="A2416"/>
        </row>
        <row r="2417">
          <cell r="A2417" t="str">
            <v>18.09.030</v>
          </cell>
          <cell r="B2417" t="str">
            <v>FORNECIMENTO E ASSENTAMENTO DE CAIXA PARA MEDICAO TRIFASICA E CAIXA PARA DISJUNTOR TRI-FASICO DE POLICARBONATO E NORYL CINZA, INCLUSIVE BUCHAS PLASTICAS E PARAFUSOS PARA INSTALACAO DAS CAIXAS EM PAREDE (PADRAO CELPE) SEM DISJUNTOR.</v>
          </cell>
          <cell r="C2417" t="str">
            <v>UD</v>
          </cell>
          <cell r="D2417">
            <v>234.71</v>
          </cell>
          <cell r="E2417">
            <v>187.77</v>
          </cell>
        </row>
        <row r="2418">
          <cell r="A2418"/>
        </row>
        <row r="2419">
          <cell r="A2419" t="str">
            <v>18.09.040</v>
          </cell>
          <cell r="B2419" t="str">
            <v>FORNECIMENTO E ASSENTAMENTO DE CAIXA PARA MEDICAO TRIFASICA E CAIXA PARA DISJUNTOR TRI-FASICO DE POLICARBONATO E NORYL CINZA, INCLUSIVE FITA METALICA E PRESILHA PARA INSTALACAO DAS CAIXAS EM POSTE (PADRAO CELPE) SEM DISJUN TOR.</v>
          </cell>
          <cell r="C2419" t="str">
            <v>UD</v>
          </cell>
          <cell r="D2419">
            <v>247.4</v>
          </cell>
          <cell r="E2419">
            <v>197.92</v>
          </cell>
        </row>
        <row r="2420">
          <cell r="A2420"/>
        </row>
        <row r="2421">
          <cell r="A2421" t="str">
            <v>18.09.075</v>
          </cell>
          <cell r="B2421" t="str">
            <v>FORNECIMENTO E INSTALAÇÃO DE ATERRAMENTO DO QUADRO DE MEDIÇÃO, COM 01 HASTE DE ATERRAMENTO TIPO COPPERWELD DE 5/8"X2,4M COM CONECTOR, CABO DE COBRE NÚ 25MM² E ELETRODUTO DE PVC RÍGIDO DE 3/4".</v>
          </cell>
          <cell r="C2421" t="str">
            <v>Cj</v>
          </cell>
          <cell r="D2421">
            <v>67.92</v>
          </cell>
          <cell r="E2421">
            <v>54.34</v>
          </cell>
        </row>
        <row r="2422">
          <cell r="A2422"/>
        </row>
        <row r="2423">
          <cell r="A2423" t="str">
            <v>18.09.085</v>
          </cell>
          <cell r="B2423" t="str">
            <v>FORNECIMENTO E INSTALAÇÃO DE ATERRAMENTO DO NEUTRO COM 03 HASTES DE ATERRAMENTO TIPO COPPERWELD DE 5/8"X2,4M COM CONECTORES INTERLIGADAS EM TRIÂNGULO COM DISTÂNCIA ENTRE AS MESMAS DE 3m E CABO DE COBRE NÚ 25MM².</v>
          </cell>
          <cell r="C2423" t="str">
            <v>Cj</v>
          </cell>
          <cell r="D2423">
            <v>309.06</v>
          </cell>
          <cell r="E2423">
            <v>247.25</v>
          </cell>
        </row>
        <row r="2424">
          <cell r="A2424"/>
        </row>
        <row r="2425">
          <cell r="A2425" t="str">
            <v>18.09.088</v>
          </cell>
          <cell r="B2425" t="str">
            <v>(18803) ASSENTAMENTO DE HASTE DE ATERRAMENTO DE 5/8X2,40 M COPPERWELD OU SIMILAR, COM CONECTOR PARALELO E PARAFUSOS (INCLUSIVE O FORNECIMENTO DO MATERIAL)</v>
          </cell>
          <cell r="C2425" t="str">
            <v>Un</v>
          </cell>
          <cell r="D2425">
            <v>76.92</v>
          </cell>
          <cell r="E2425">
            <v>61.54</v>
          </cell>
        </row>
        <row r="2426">
          <cell r="A2426"/>
        </row>
        <row r="2427">
          <cell r="A2427" t="str">
            <v>18.10.020</v>
          </cell>
          <cell r="B2427" t="str">
            <v>CHAVE DE FACA DE 2 POLOS, 30 A, 250 V, COM BASE DE ARDOSIA, COM 02 FUSIVEIS TIPO CARTUCHO E PARAFUSOS, INCLUSIVE INSTALACAO EM QUADRO DE MEDICAO.</v>
          </cell>
          <cell r="C2427" t="str">
            <v>Un</v>
          </cell>
          <cell r="D2427">
            <v>24.58</v>
          </cell>
          <cell r="E2427">
            <v>19.670000000000002</v>
          </cell>
        </row>
        <row r="2428">
          <cell r="A2428"/>
        </row>
        <row r="2429">
          <cell r="A2429" t="str">
            <v>18.10.030</v>
          </cell>
          <cell r="B2429" t="str">
            <v>CHAVE DE FACA DE 2 POLOS, 60 A, 250 V, COM BASE DE ARDOSIA, COM 02 FUSIVEIS TIPO CARTUCHO E PARAFUSOS, INCLUSIVE INSTALACAO EM QUADRO DE MEDICAO.</v>
          </cell>
          <cell r="C2429" t="str">
            <v>Un</v>
          </cell>
          <cell r="D2429">
            <v>30.36</v>
          </cell>
          <cell r="E2429">
            <v>24.29</v>
          </cell>
        </row>
        <row r="2430">
          <cell r="A2430"/>
        </row>
        <row r="2431">
          <cell r="A2431" t="str">
            <v>18.10.040</v>
          </cell>
          <cell r="B2431" t="str">
            <v>CHAVE DE FACA DE 3 POLOS, 60 A, 600 V, COM BASE DE ARDOSIA, COM 03 FUSIVEIS TIPO CARTUCHO E PARAFUSOS, INCLUSIVE INSTALACAO EM QUADRO DE MEDICAO.</v>
          </cell>
          <cell r="C2431" t="str">
            <v>Un</v>
          </cell>
          <cell r="D2431">
            <v>96.13</v>
          </cell>
          <cell r="E2431">
            <v>76.91</v>
          </cell>
        </row>
        <row r="2432">
          <cell r="A2432"/>
        </row>
        <row r="2433">
          <cell r="A2433" t="str">
            <v>18.10.050</v>
          </cell>
          <cell r="B2433" t="str">
            <v>CHAVE DE FACA DE 3 POLOS, 100 A, 600 V, COM BASE DE ARDOSIA, COM 03 FUSIVEIS TIPO CARTUCHO E PARAFUSOS, INCLUSIVE INSTALACAO EM QUADRO DE MEDICAO.</v>
          </cell>
          <cell r="C2433" t="str">
            <v>Un</v>
          </cell>
          <cell r="D2433">
            <v>118.63</v>
          </cell>
          <cell r="E2433">
            <v>94.91</v>
          </cell>
        </row>
        <row r="2434">
          <cell r="A2434"/>
        </row>
        <row r="2435">
          <cell r="A2435" t="str">
            <v>18.10.060</v>
          </cell>
          <cell r="B2435" t="str">
            <v>CHAVE SECCIONADORA COM FUSIVEL, 125A, TIPO 3NP4090 SIEMENS OU SIMILAR, TRIPOLAR COM 03 FUSIVEIS NH TAMANHO 00 E PARAFUSOS, INCLUSIVE INSTALACAO EM QUADRO DE MEDICAO.</v>
          </cell>
          <cell r="C2435" t="str">
            <v>Un</v>
          </cell>
          <cell r="D2435">
            <v>316.62</v>
          </cell>
          <cell r="E2435">
            <v>253.3</v>
          </cell>
        </row>
        <row r="2436">
          <cell r="A2436"/>
        </row>
        <row r="2437">
          <cell r="A2437" t="str">
            <v>18.10.070</v>
          </cell>
          <cell r="B2437" t="str">
            <v>CHAVE SECCIONADORA COM FUSIVEL, 250A, TIPO 3NN2200 SIEMENS OU SIMILAR, TRIPOLAR COM 03 FUSIVEIS NH TAMANHO 01 E PARAFUSOS, INCLUSIVE INSTALACAO EM QUADRO DE MEDICAO.</v>
          </cell>
          <cell r="C2437" t="str">
            <v>Un</v>
          </cell>
          <cell r="D2437">
            <v>615.83000000000004</v>
          </cell>
          <cell r="E2437">
            <v>492.67</v>
          </cell>
        </row>
        <row r="2438">
          <cell r="A2438"/>
        </row>
        <row r="2439">
          <cell r="A2439" t="str">
            <v>18.11.030</v>
          </cell>
          <cell r="B2439" t="str">
            <v>BASE PARA FUSIVEL TIPO NH DE 6A A 125A, TAMANHO 00, SIEMENS OU SIMILAR, COM PARAFUSOS,INCLUSIVE INSTALACAO EM QUADRO.</v>
          </cell>
          <cell r="C2439" t="str">
            <v>Un</v>
          </cell>
          <cell r="D2439">
            <v>34.049999999999997</v>
          </cell>
          <cell r="E2439">
            <v>27.24</v>
          </cell>
        </row>
        <row r="2440">
          <cell r="A2440"/>
        </row>
        <row r="2441">
          <cell r="A2441" t="str">
            <v>18.11.040</v>
          </cell>
          <cell r="B2441" t="str">
            <v>BASE PARA FUSIVEL TIPO NH DE 36A A 250A TAMANHO 1, SIEMENS OU SIMILAR, COM PARAFUSOS INCLUSIVE INSTALACAO EM QUADRO.</v>
          </cell>
          <cell r="C2441" t="str">
            <v>Un</v>
          </cell>
          <cell r="D2441">
            <v>87.81</v>
          </cell>
          <cell r="E2441">
            <v>70.25</v>
          </cell>
        </row>
        <row r="2442">
          <cell r="A2442"/>
        </row>
        <row r="2443">
          <cell r="A2443" t="str">
            <v>18.12.070</v>
          </cell>
          <cell r="B2443" t="str">
            <v>FUSIVEL TIPO NH DE 20A, TAMANHO 00, SIEMENS OU SIMILAR, INCLUSIVE INSTALACAO EM QUADRO.</v>
          </cell>
          <cell r="C2443" t="str">
            <v>Un</v>
          </cell>
          <cell r="D2443">
            <v>25.71</v>
          </cell>
          <cell r="E2443">
            <v>20.57</v>
          </cell>
        </row>
        <row r="2444">
          <cell r="A2444"/>
        </row>
        <row r="2445">
          <cell r="A2445" t="str">
            <v>18.12.080</v>
          </cell>
          <cell r="B2445" t="str">
            <v>FUSIVEL TIPO NH DE 25A, TAMANHO 00, SIEMENS OU SIMILAR, INCLUSIVE INSTALACAO EM QUADRO.</v>
          </cell>
          <cell r="C2445" t="str">
            <v>Un</v>
          </cell>
          <cell r="D2445">
            <v>25.71</v>
          </cell>
          <cell r="E2445">
            <v>20.57</v>
          </cell>
        </row>
        <row r="2446">
          <cell r="A2446"/>
        </row>
        <row r="2447">
          <cell r="A2447" t="str">
            <v>18.12.090</v>
          </cell>
          <cell r="B2447" t="str">
            <v>FUSIVEL TIPO NH DE 36A, TAMANHO 00, SIEMENS OU SIMILAR, INCLUSIVE INSTALACAO EM QUADRO.</v>
          </cell>
          <cell r="C2447" t="str">
            <v>Un</v>
          </cell>
          <cell r="D2447">
            <v>25.71</v>
          </cell>
          <cell r="E2447">
            <v>20.57</v>
          </cell>
        </row>
        <row r="2448">
          <cell r="A2448"/>
        </row>
        <row r="2449">
          <cell r="A2449" t="str">
            <v>18.12.100</v>
          </cell>
          <cell r="B2449" t="str">
            <v>FUSIVEL TIPO NH DE 50A, TAMANHO 00, SIEMENS OU SIMILAR, INCLUSIVE INSTALACAO EM QUADRO.</v>
          </cell>
          <cell r="C2449" t="str">
            <v>Un</v>
          </cell>
          <cell r="D2449">
            <v>25.71</v>
          </cell>
          <cell r="E2449">
            <v>20.57</v>
          </cell>
        </row>
        <row r="2450">
          <cell r="A2450"/>
        </row>
        <row r="2451">
          <cell r="A2451" t="str">
            <v>18.12.110</v>
          </cell>
          <cell r="B2451" t="str">
            <v>FUSIVEL TIPO NH DE 63A, TAMANHO 00, SIEMENS OU SIMILAR, INCLUSIVE INSTALACAO EM QUADRO.</v>
          </cell>
          <cell r="C2451" t="str">
            <v>Un</v>
          </cell>
          <cell r="D2451">
            <v>25.71</v>
          </cell>
          <cell r="E2451">
            <v>20.57</v>
          </cell>
        </row>
        <row r="2452">
          <cell r="A2452"/>
        </row>
        <row r="2453">
          <cell r="A2453" t="str">
            <v>18.12.120</v>
          </cell>
          <cell r="B2453" t="str">
            <v>FUSIVEL TIPO NH DE 80A, TAMANHO 00, SIEMENS OU SIMILAR, INCLUSIVE INSTALACAO EM QUADRO.</v>
          </cell>
          <cell r="C2453" t="str">
            <v>Un</v>
          </cell>
          <cell r="D2453">
            <v>25.71</v>
          </cell>
          <cell r="E2453">
            <v>20.57</v>
          </cell>
        </row>
        <row r="2454">
          <cell r="A2454"/>
        </row>
        <row r="2455">
          <cell r="A2455" t="str">
            <v>18.12.130</v>
          </cell>
          <cell r="B2455" t="str">
            <v>FUSIVEL TIPO NH DE 100A, TAMANHO 00, SIEMENS OU SIMILAR, INCLUSIVE INSTALACAO EM QUADRO.</v>
          </cell>
          <cell r="C2455" t="str">
            <v>Un</v>
          </cell>
          <cell r="D2455">
            <v>25.71</v>
          </cell>
          <cell r="E2455">
            <v>20.57</v>
          </cell>
        </row>
        <row r="2456">
          <cell r="A2456"/>
        </row>
        <row r="2457">
          <cell r="A2457" t="str">
            <v>18.12.140</v>
          </cell>
          <cell r="B2457" t="str">
            <v>FUSIVEL TIPO NH DE 125A, TAMANHO 00, SIEMENS OU SIMILAR, INCLUSIVE INSTALACAO EM QUADRO.</v>
          </cell>
          <cell r="C2457" t="str">
            <v>Un</v>
          </cell>
          <cell r="D2457">
            <v>25.71</v>
          </cell>
          <cell r="E2457">
            <v>20.57</v>
          </cell>
        </row>
        <row r="2458">
          <cell r="A2458"/>
        </row>
        <row r="2459">
          <cell r="A2459" t="str">
            <v>18.12.150</v>
          </cell>
          <cell r="B2459" t="str">
            <v>FUSIVEL TIPO NH DE 160A, TAMANHO 1, SIEMENS OU SIMILAR, INCLUSIVE INSTALACAO EM QUADRO.</v>
          </cell>
          <cell r="C2459" t="str">
            <v>Un</v>
          </cell>
          <cell r="D2459">
            <v>43.33</v>
          </cell>
          <cell r="E2459">
            <v>34.67</v>
          </cell>
        </row>
        <row r="2460">
          <cell r="A2460"/>
        </row>
        <row r="2461">
          <cell r="A2461" t="str">
            <v>18.12.160</v>
          </cell>
          <cell r="B2461" t="str">
            <v>FUSIVEL TIPO NH DE 200A, TAMANHO 1, SIEMENS OU SIMILAR, INCLUSIVE INSTALACAO EM QUADRO.</v>
          </cell>
          <cell r="C2461" t="str">
            <v>Un</v>
          </cell>
          <cell r="D2461">
            <v>44.03</v>
          </cell>
          <cell r="E2461">
            <v>35.229999999999997</v>
          </cell>
        </row>
        <row r="2462">
          <cell r="A2462"/>
        </row>
        <row r="2463">
          <cell r="A2463" t="str">
            <v>18.12.170</v>
          </cell>
          <cell r="B2463" t="str">
            <v>FUSIVEL TIPO NH DE 250 A, TAMANHO 1, SIEMENS OU SIMILAR, INCLUSIVE INSTALACAO EM QUADRO.</v>
          </cell>
          <cell r="C2463" t="str">
            <v>Un</v>
          </cell>
          <cell r="D2463">
            <v>46.3</v>
          </cell>
          <cell r="E2463">
            <v>37.04</v>
          </cell>
        </row>
        <row r="2464">
          <cell r="A2464"/>
        </row>
        <row r="2465">
          <cell r="A2465" t="str">
            <v>18.13.010</v>
          </cell>
          <cell r="B2465" t="str">
            <v>ELETRODUTO DE PVC RIGIDO ROSQUEAVEL DE 1/2 POL.,COM LUVA DE ROSCA INTERNA, INCLUSIVE ASSENTAMENTO EM LAJES.</v>
          </cell>
          <cell r="C2465" t="str">
            <v>m</v>
          </cell>
          <cell r="D2465">
            <v>4.08</v>
          </cell>
          <cell r="E2465">
            <v>3.27</v>
          </cell>
        </row>
        <row r="2466">
          <cell r="A2466"/>
        </row>
        <row r="2467">
          <cell r="A2467" t="str">
            <v>18.13.020</v>
          </cell>
          <cell r="B2467" t="str">
            <v>ELETRODUTO DE PVC RIGIDO ROSQUEAVEL DE 3/4 POL.,COM LUVA DE ROSCA INTERNA, INCLUSIVE ASSENTAMENTO EM LAJES.</v>
          </cell>
          <cell r="C2467" t="str">
            <v>m</v>
          </cell>
          <cell r="D2467">
            <v>5.22</v>
          </cell>
          <cell r="E2467">
            <v>4.18</v>
          </cell>
        </row>
        <row r="2468">
          <cell r="A2468"/>
        </row>
        <row r="2469">
          <cell r="A2469" t="str">
            <v>18.13.023</v>
          </cell>
          <cell r="B2469" t="str">
            <v xml:space="preserve"> (9972/002) ELETRODUTO RIGIDO DE 3/4" EM LAJES</v>
          </cell>
          <cell r="C2469" t="str">
            <v>m</v>
          </cell>
          <cell r="D2469">
            <v>5.03</v>
          </cell>
          <cell r="E2469">
            <v>4.03</v>
          </cell>
        </row>
        <row r="2470">
          <cell r="A2470"/>
        </row>
        <row r="2471">
          <cell r="A2471" t="str">
            <v>18.13.030</v>
          </cell>
          <cell r="B2471" t="str">
            <v>ELETRODUTO DE PVC RIGIDO ROSQUEAVEL DE 1POL., COM LUVA DE ROSCA INTERNA,INCLUSIVE ASSENTAMENTO EM LAJES.</v>
          </cell>
          <cell r="C2471" t="str">
            <v>m</v>
          </cell>
          <cell r="D2471">
            <v>9</v>
          </cell>
          <cell r="E2471">
            <v>7.2</v>
          </cell>
        </row>
        <row r="2472">
          <cell r="A2472"/>
        </row>
        <row r="2473">
          <cell r="A2473" t="str">
            <v>18.13.033</v>
          </cell>
          <cell r="B2473" t="str">
            <v xml:space="preserve"> (9972/003) ELETRODUTO RIGIDO DE 1" EM LAJES</v>
          </cell>
          <cell r="C2473" t="str">
            <v>m</v>
          </cell>
          <cell r="D2473">
            <v>9.17</v>
          </cell>
          <cell r="E2473">
            <v>7.34</v>
          </cell>
        </row>
        <row r="2474">
          <cell r="A2474"/>
        </row>
        <row r="2475">
          <cell r="A2475" t="str">
            <v>18.13.040</v>
          </cell>
          <cell r="B2475" t="str">
            <v>ELETRODUTO DE PVC RIGIDO ROSQUEAVEL DE 1/2 POL.,COM LUVA DE ROSCA INTERNA, INCLUSIVE ASSENTAMENTO COM RASGOS EM ALVENARIA.</v>
          </cell>
          <cell r="C2475" t="str">
            <v>m</v>
          </cell>
          <cell r="D2475">
            <v>6.75</v>
          </cell>
          <cell r="E2475">
            <v>5.4</v>
          </cell>
        </row>
        <row r="2476">
          <cell r="A2476"/>
        </row>
        <row r="2477">
          <cell r="A2477" t="str">
            <v>18.13.050</v>
          </cell>
          <cell r="B2477" t="str">
            <v>ELETRODUTO DE PVC RIGIDO ROSQUEAVEL DE 3/4 POL.,COM LUVA DE ROSCA INTERNA, INCLUSIVE ASSENTAMENTO COM RASGOS EM ALVENARIA.</v>
          </cell>
          <cell r="C2477" t="str">
            <v>m</v>
          </cell>
          <cell r="D2477">
            <v>7.9</v>
          </cell>
          <cell r="E2477">
            <v>6.32</v>
          </cell>
        </row>
        <row r="2478">
          <cell r="A2478"/>
        </row>
        <row r="2479">
          <cell r="A2479" t="str">
            <v>18.13.060</v>
          </cell>
          <cell r="B2479" t="str">
            <v>ELETRODUTO DE PVC RIGIDO ROSQUEAVEL DE 1POL., COM LUVA DE ROSCA INTERNA, INCLUSIVE ASSENTAMENTO COM RASGOS EM ALVENARIA.</v>
          </cell>
          <cell r="C2479" t="str">
            <v>m</v>
          </cell>
          <cell r="D2479">
            <v>11.65</v>
          </cell>
          <cell r="E2479">
            <v>9.32</v>
          </cell>
        </row>
        <row r="2480">
          <cell r="A2480"/>
        </row>
        <row r="2481">
          <cell r="A2481" t="str">
            <v>18.13.070</v>
          </cell>
          <cell r="B2481" t="str">
            <v>ELETRODUTO DE PVC RIGIDO ROSQUEAVEL DE 1 1/4 POL.,COM LUVA DE ROSCA INTERNA, INCLUSIVE ASSENTAMENTO COM RASGOS EM ALVENARIA.</v>
          </cell>
          <cell r="C2481" t="str">
            <v>m</v>
          </cell>
          <cell r="D2481">
            <v>13.77</v>
          </cell>
          <cell r="E2481">
            <v>11.02</v>
          </cell>
        </row>
        <row r="2482">
          <cell r="A2482"/>
        </row>
        <row r="2483">
          <cell r="A2483" t="str">
            <v>18.13.073</v>
          </cell>
          <cell r="B2483" t="str">
            <v>(16338/004) ELETRODUTO RIGIDO DE 1 1/4" EM ALVENARIA</v>
          </cell>
          <cell r="C2483" t="str">
            <v>m</v>
          </cell>
          <cell r="D2483">
            <v>15.15</v>
          </cell>
          <cell r="E2483">
            <v>12.12</v>
          </cell>
        </row>
        <row r="2484">
          <cell r="A2484"/>
        </row>
        <row r="2485">
          <cell r="A2485" t="str">
            <v>18.13.080</v>
          </cell>
          <cell r="B2485" t="str">
            <v>ELETRODUTO DE PVC RIGIDO ROSQUEAVEL DE 1 1/2 POL.,COM LUVA DE ROSCA INTERNA, INCLUSIVE ASSENTAMENTO COM RASGOS EM ALVENARIA.</v>
          </cell>
          <cell r="C2485" t="str">
            <v>m</v>
          </cell>
          <cell r="D2485">
            <v>16.21</v>
          </cell>
          <cell r="E2485">
            <v>12.97</v>
          </cell>
        </row>
        <row r="2486">
          <cell r="A2486"/>
        </row>
        <row r="2487">
          <cell r="A2487" t="str">
            <v>18.13.090</v>
          </cell>
          <cell r="B2487" t="str">
            <v>ELETRODUTO DE PVC RIGIDO ROSQUEAVEL DE 2POL., COM LUVA DE ROSCA INTERNA, INCLUSIVE ASSENTAMENTO COM RASGOS EM ALVENARIA.</v>
          </cell>
          <cell r="C2487" t="str">
            <v>m</v>
          </cell>
          <cell r="D2487">
            <v>20.32</v>
          </cell>
          <cell r="E2487">
            <v>16.260000000000002</v>
          </cell>
        </row>
        <row r="2488">
          <cell r="A2488"/>
        </row>
        <row r="2489">
          <cell r="A2489" t="str">
            <v>18.13.100</v>
          </cell>
          <cell r="B2489" t="str">
            <v>ELETRODUTO DE PVC RIGIDO ROSQUEAVEL DE 3POL., COM LUVA DE ROSCA INTERNA, INCLUSIVE ASSENTAMENTO COM RASGOS EM ALVENARIA.</v>
          </cell>
          <cell r="C2489" t="str">
            <v>m</v>
          </cell>
          <cell r="D2489">
            <v>44.43</v>
          </cell>
          <cell r="E2489">
            <v>35.549999999999997</v>
          </cell>
        </row>
        <row r="2490">
          <cell r="A2490"/>
        </row>
        <row r="2491">
          <cell r="A2491" t="str">
            <v>18.13.110</v>
          </cell>
          <cell r="B2491" t="str">
            <v>ELETRODUTO DE PVC RIGIDO ROSQUEAVEL DE 1/2 POL., COM LUVA DE ROSCA INTERNA ASSENTADO EM VALAS COM PROFUNDIDADE DE 0,60M, INCLUSIVE ESCAVACAO E REATERRO.</v>
          </cell>
          <cell r="C2491" t="str">
            <v>m</v>
          </cell>
          <cell r="D2491">
            <v>10.57</v>
          </cell>
          <cell r="E2491">
            <v>8.4600000000000009</v>
          </cell>
        </row>
        <row r="2492">
          <cell r="A2492"/>
        </row>
        <row r="2493">
          <cell r="A2493" t="str">
            <v>18.13.120</v>
          </cell>
          <cell r="B2493" t="str">
            <v>ELETRODUTO DE PVC RIGIDO ROSQUEAVEL DE 3/4 POL., COM LUVA DE ROSCA INTERNA, ASSENTADO EM VALAS COM PROFUNDIDADE DE 0,60M, INCLUSIVE ESCAVACAO E REATERRO.</v>
          </cell>
          <cell r="C2493" t="str">
            <v>m</v>
          </cell>
          <cell r="D2493">
            <v>11.71</v>
          </cell>
          <cell r="E2493">
            <v>9.3699999999999992</v>
          </cell>
        </row>
        <row r="2494">
          <cell r="A2494"/>
        </row>
        <row r="2495">
          <cell r="A2495" t="str">
            <v>18.13.130</v>
          </cell>
          <cell r="B2495" t="str">
            <v>ELETRODUTO DE PVC RIGIDO ROSQUEAVEL DE 1POL., COM LUVA DE ROSCA INTERNA, ASSENTADO EM VALAS COM PROFUNDIDADE DE 0,60M, INCLUSIVE ESCAVACAO E REATERRO.</v>
          </cell>
          <cell r="C2495" t="str">
            <v>m</v>
          </cell>
          <cell r="D2495">
            <v>15.47</v>
          </cell>
          <cell r="E2495">
            <v>12.38</v>
          </cell>
        </row>
        <row r="2496">
          <cell r="A2496"/>
        </row>
        <row r="2497">
          <cell r="A2497" t="str">
            <v>18.13.140</v>
          </cell>
          <cell r="B2497" t="str">
            <v>ELETRODUTO DE PVC RIGIDO ROSQUEAVEL DE 1 1/2 POL., COM LUVA DE ROSCA INTERNA, ASSENTADO EM VALAS COM PROFUNDIDADE DE 0,60M, INCLUSIVE ESCAVACAO E REATERRO.</v>
          </cell>
          <cell r="C2497" t="str">
            <v>m</v>
          </cell>
          <cell r="D2497">
            <v>18.559999999999999</v>
          </cell>
          <cell r="E2497">
            <v>14.85</v>
          </cell>
        </row>
        <row r="2498">
          <cell r="A2498"/>
        </row>
        <row r="2499">
          <cell r="A2499" t="str">
            <v>18.13.150</v>
          </cell>
          <cell r="B2499" t="str">
            <v>ELETRODUTO DE PVC RIGIDO ROSQUEAVEL DE 2POL., COM LUVA DE ROSCA INTERNA, ASSENTADO EM VALAS COM PROFUNDIDADE DE 0,60M, INCLUSIVE ESCAVACAO E REATERRO.</v>
          </cell>
          <cell r="C2499" t="str">
            <v>m</v>
          </cell>
          <cell r="D2499">
            <v>22.67</v>
          </cell>
          <cell r="E2499">
            <v>18.14</v>
          </cell>
        </row>
        <row r="2500">
          <cell r="A2500"/>
        </row>
        <row r="2501">
          <cell r="A2501" t="str">
            <v>18.13.160</v>
          </cell>
          <cell r="B2501" t="str">
            <v>ELETRODUTO DE PVC RIGIDO ROSQUEAVEL DE 3POL., COM LUVA DE ROSCA INTERNA, ASSENTADO EM VALAS COM PROFUNDIDADE DE 0,60M, INCLUSIVE ESCAVACAO E REATERRO.</v>
          </cell>
          <cell r="C2501" t="str">
            <v>m</v>
          </cell>
          <cell r="D2501">
            <v>44.95</v>
          </cell>
          <cell r="E2501">
            <v>35.96</v>
          </cell>
        </row>
        <row r="2502">
          <cell r="A2502"/>
        </row>
        <row r="2503">
          <cell r="A2503" t="str">
            <v>18.13.170</v>
          </cell>
          <cell r="B2503" t="str">
            <v>ELETRODUTO DE PVC RIGIDO ROSQUEAVEL DE 4POL., COM LUVA DE ROSCA INTERNA, ASSENTADO EM VALAS COM PROFUNDIDADE DE 0,60M, INCLUSIVE ESCAVACAO E REATERRO.</v>
          </cell>
          <cell r="C2503" t="str">
            <v>m</v>
          </cell>
          <cell r="D2503">
            <v>57.06</v>
          </cell>
          <cell r="E2503">
            <v>45.65</v>
          </cell>
        </row>
        <row r="2504">
          <cell r="A2504"/>
        </row>
        <row r="2505">
          <cell r="A2505" t="str">
            <v>18.13.180</v>
          </cell>
          <cell r="B2505" t="str">
            <v>FORNECIMENTO E INSTALAÇÃO DE ELETRODUTO DE PVC RÍGIDO ROSQUEÁVEL DE 1 1/4", COM CURVA DE ROSCA INTERNA, ASSENTADOS EM VALAS COM PROFUNDIDADE DE 0,60M,INCLUSIVE ESCAVAÇÃO E REATERRO.</v>
          </cell>
          <cell r="C2505" t="str">
            <v>m</v>
          </cell>
          <cell r="D2505">
            <v>16.98</v>
          </cell>
          <cell r="E2505">
            <v>13.59</v>
          </cell>
        </row>
        <row r="2506">
          <cell r="A2506"/>
        </row>
        <row r="2507">
          <cell r="A2507" t="str">
            <v>18.13.195</v>
          </cell>
          <cell r="B2507" t="str">
            <v>FORNECIMENTO E ASSENTAMENTO DE DUTO CORRUGADO EM PEAD (POLIETILENO DE ALTA DENSIDADE) COM DIÂMETRO NOMINAL DE 3", TIPO KANALEX, FAB.: KANAFLEX OU SIMILAR; ASSENTADO EM VALAS COM LARGURA DE 0,20M E PROFUNDIDADE DE 0,60M, INCLUSIVE ESCAVAÇÃO E REATERRO.</v>
          </cell>
          <cell r="C2507" t="str">
            <v>m</v>
          </cell>
          <cell r="D2507">
            <v>30.07</v>
          </cell>
          <cell r="E2507">
            <v>24.06</v>
          </cell>
        </row>
        <row r="2508">
          <cell r="A2508"/>
        </row>
        <row r="2509">
          <cell r="A2509" t="str">
            <v>18.13.320</v>
          </cell>
          <cell r="B2509" t="str">
            <v>FORNECIMENTO E INSTALAÇÃO DE ELETRODUTO DE PVC FLEXÍVEL CORRUGADO 3/4"</v>
          </cell>
          <cell r="C2509" t="str">
            <v>m</v>
          </cell>
          <cell r="D2509">
            <v>4.3499999999999996</v>
          </cell>
          <cell r="E2509">
            <v>3.48</v>
          </cell>
        </row>
        <row r="2510">
          <cell r="A2510"/>
        </row>
        <row r="2511">
          <cell r="A2511" t="str">
            <v>18.13.330</v>
          </cell>
          <cell r="B2511" t="str">
            <v>FORNECIMENTO E INSTALAÇÃO DE ELETRODUTO DE PVC FLEXÍVEL CORRUGADO 1"</v>
          </cell>
          <cell r="C2511" t="str">
            <v>m</v>
          </cell>
          <cell r="D2511">
            <v>5.31</v>
          </cell>
          <cell r="E2511">
            <v>4.25</v>
          </cell>
        </row>
        <row r="2512">
          <cell r="A2512"/>
        </row>
        <row r="2513">
          <cell r="A2513" t="str">
            <v>18.13.340</v>
          </cell>
          <cell r="B2513" t="str">
            <v>ELETRODUTO DE PVC RÍGIDO ROSCÁVEL, COM CONEXÕES DIAMETRO 25MM (3/4)</v>
          </cell>
          <cell r="C2513" t="str">
            <v>m</v>
          </cell>
          <cell r="D2513">
            <v>8.17</v>
          </cell>
          <cell r="E2513">
            <v>6.54</v>
          </cell>
        </row>
        <row r="2514">
          <cell r="A2514"/>
        </row>
        <row r="2515">
          <cell r="A2515" t="str">
            <v>18.13.341</v>
          </cell>
          <cell r="B2515" t="str">
            <v>ELETRODUTO DE PVC RÍGIDO ROSCÁVEL, COM CONEXÕES DIÂMETRO 32MM (1")</v>
          </cell>
          <cell r="C2515" t="str">
            <v>m</v>
          </cell>
          <cell r="D2515">
            <v>9.66</v>
          </cell>
          <cell r="E2515">
            <v>7.73</v>
          </cell>
        </row>
        <row r="2516">
          <cell r="A2516"/>
        </row>
        <row r="2517">
          <cell r="A2517" t="str">
            <v>18.13.342</v>
          </cell>
          <cell r="B2517" t="str">
            <v>ELETRODUTO DE PVC RÍGIDO ROSCÁVEL, COM CONEXÕES DIÂMETRO 40MM (1 1/4")</v>
          </cell>
          <cell r="C2517" t="str">
            <v>m</v>
          </cell>
          <cell r="D2517">
            <v>13.5</v>
          </cell>
          <cell r="E2517">
            <v>10.8</v>
          </cell>
        </row>
        <row r="2518">
          <cell r="A2518"/>
        </row>
        <row r="2519">
          <cell r="A2519" t="str">
            <v>18.13.343</v>
          </cell>
          <cell r="B2519" t="str">
            <v>ELETRODUTO DE PVC RÍGIDO ROSCÁVEL, COM CONEXÕES DIÂMETRO 60MM (2")</v>
          </cell>
          <cell r="C2519" t="str">
            <v>m</v>
          </cell>
          <cell r="D2519">
            <v>17.18</v>
          </cell>
          <cell r="E2519">
            <v>13.75</v>
          </cell>
        </row>
        <row r="2520">
          <cell r="A2520"/>
        </row>
        <row r="2521">
          <cell r="A2521" t="str">
            <v>18.13.344</v>
          </cell>
          <cell r="B2521" t="str">
            <v>ELETRODUTO DE PVC RÍGIDO ROSCÁVEL, COM CONEXÕES DIAMETRO 75MM (2 1/1)</v>
          </cell>
          <cell r="C2521" t="str">
            <v>m</v>
          </cell>
          <cell r="D2521">
            <v>20.92</v>
          </cell>
          <cell r="E2521">
            <v>16.739999999999998</v>
          </cell>
        </row>
        <row r="2522">
          <cell r="A2522"/>
        </row>
        <row r="2523">
          <cell r="A2523" t="str">
            <v>18.13.345</v>
          </cell>
          <cell r="B2523" t="str">
            <v>ELETRODUTO DE PVC RÍGIDO ROSCÁVEL, COM CONEXÕES DIÂMETRO 85MM (3")</v>
          </cell>
          <cell r="C2523" t="str">
            <v>m</v>
          </cell>
          <cell r="D2523">
            <v>40.799999999999997</v>
          </cell>
          <cell r="E2523">
            <v>32.64</v>
          </cell>
        </row>
        <row r="2524">
          <cell r="A2524"/>
        </row>
        <row r="2525">
          <cell r="A2525" t="str">
            <v>18.13.346</v>
          </cell>
          <cell r="B2525" t="str">
            <v>ELETRODUTO DE PVC RÍGIDO ROSCÁVEL, COM CONEXÕES DIÂMETRO 50MM (1 1/2")</v>
          </cell>
          <cell r="C2525" t="str">
            <v>m</v>
          </cell>
          <cell r="D2525">
            <v>14.43</v>
          </cell>
          <cell r="E2525">
            <v>11.55</v>
          </cell>
        </row>
        <row r="2526">
          <cell r="A2526"/>
        </row>
        <row r="2527">
          <cell r="A2527" t="str">
            <v>18.14.010</v>
          </cell>
          <cell r="B2527" t="str">
            <v>CURVA DE PVC RIGIDO ROSQUEAVEL DE 3/4 POL., COM LUVA DE ROSCA INTERNA, INCLUSIVE ASSENTAMENTO.</v>
          </cell>
          <cell r="C2527" t="str">
            <v>Un</v>
          </cell>
          <cell r="D2527">
            <v>5.96</v>
          </cell>
          <cell r="E2527">
            <v>4.7699999999999996</v>
          </cell>
        </row>
        <row r="2528">
          <cell r="A2528"/>
        </row>
        <row r="2529">
          <cell r="A2529" t="str">
            <v>18.14.020</v>
          </cell>
          <cell r="B2529" t="str">
            <v>CURVA DE PVC RIGIDO ROSQUEAVEL DE 1 POL., COM LUVA DE ROSCA INTERNA, INCLUSIVE ASSENTAMENTO.</v>
          </cell>
          <cell r="C2529" t="str">
            <v>Un</v>
          </cell>
          <cell r="D2529">
            <v>8.27</v>
          </cell>
          <cell r="E2529">
            <v>6.62</v>
          </cell>
        </row>
        <row r="2530">
          <cell r="A2530"/>
        </row>
        <row r="2531">
          <cell r="A2531" t="str">
            <v>18.14.030</v>
          </cell>
          <cell r="B2531" t="str">
            <v>CURVA DE PVC RIGIDO ROSQUEAVEL DE 1 1/4 POL., COM LUVA DE ROSCA INTERNA, INCLUSIVE ASSENTAMENTO.</v>
          </cell>
          <cell r="C2531" t="str">
            <v>Un</v>
          </cell>
          <cell r="D2531">
            <v>13.71</v>
          </cell>
          <cell r="E2531">
            <v>10.97</v>
          </cell>
        </row>
        <row r="2532">
          <cell r="A2532"/>
        </row>
        <row r="2533">
          <cell r="A2533" t="str">
            <v>18.14.040</v>
          </cell>
          <cell r="B2533" t="str">
            <v>CURVA DE PVC RIGIDO ROSQUEAVEL DE 1 1/2 POL., COM LUVA DE ROSCA INTERNA, INCLUSIVE ASSENTAMENTO.</v>
          </cell>
          <cell r="C2533" t="str">
            <v>Un</v>
          </cell>
          <cell r="D2533">
            <v>15.4</v>
          </cell>
          <cell r="E2533">
            <v>12.32</v>
          </cell>
        </row>
        <row r="2534">
          <cell r="A2534"/>
        </row>
        <row r="2535">
          <cell r="A2535" t="str">
            <v>18.14.050</v>
          </cell>
          <cell r="B2535" t="str">
            <v>CURVA DE PVC RIGIDO ROSQUEAVEL DE 2 POL., COM LUVA DE ROSCA INTERNA, INCLUSIVE ASSENTAMENTO.</v>
          </cell>
          <cell r="C2535" t="str">
            <v>Un</v>
          </cell>
          <cell r="D2535">
            <v>25.22</v>
          </cell>
          <cell r="E2535">
            <v>20.18</v>
          </cell>
        </row>
        <row r="2536">
          <cell r="A2536"/>
        </row>
        <row r="2537">
          <cell r="A2537" t="str">
            <v>18.14.060</v>
          </cell>
          <cell r="B2537" t="str">
            <v>CURVA DE PVC RIGIDO ROSQUEAVEL DE 3 POL., COM LUVA DE ROSCA INTERNA, INCLUSIVE ASSENTAMENTO.</v>
          </cell>
          <cell r="C2537" t="str">
            <v>Un</v>
          </cell>
          <cell r="D2537">
            <v>73.459999999999994</v>
          </cell>
          <cell r="E2537">
            <v>58.77</v>
          </cell>
        </row>
        <row r="2538">
          <cell r="A2538"/>
        </row>
        <row r="2539">
          <cell r="A2539" t="str">
            <v>18.14.070</v>
          </cell>
          <cell r="B2539" t="str">
            <v>CURVA DE PVC RIGIDO ROSQUEAVEL DE 4 POL. COM LUVA DE ROSCA INTERNA, INCLUSIVE ASSENTAMENTO.</v>
          </cell>
          <cell r="C2539" t="str">
            <v>Un</v>
          </cell>
          <cell r="D2539">
            <v>120.2</v>
          </cell>
          <cell r="E2539">
            <v>96.16</v>
          </cell>
        </row>
        <row r="2540">
          <cell r="A2540"/>
        </row>
        <row r="2541">
          <cell r="A2541" t="str">
            <v>18.15.010</v>
          </cell>
          <cell r="B2541" t="str">
            <v>CAIXA 4 X 2 POL. TIGREFLEX OU SIMILAR, INCLUSIVE ASSENTAMENTO.</v>
          </cell>
          <cell r="C2541" t="str">
            <v>Un</v>
          </cell>
          <cell r="D2541">
            <v>4.95</v>
          </cell>
          <cell r="E2541">
            <v>3.96</v>
          </cell>
        </row>
        <row r="2542">
          <cell r="A2542"/>
        </row>
        <row r="2543">
          <cell r="A2543" t="str">
            <v>18.15.020</v>
          </cell>
          <cell r="B2543" t="str">
            <v>CAIXA 4 X 4 POL. TIGREFLEX OU SIMILAR, INCLUSIVE ASSENTAMENTO.</v>
          </cell>
          <cell r="C2543" t="str">
            <v>Un</v>
          </cell>
          <cell r="D2543">
            <v>6.63</v>
          </cell>
          <cell r="E2543">
            <v>5.31</v>
          </cell>
        </row>
        <row r="2544">
          <cell r="A2544"/>
        </row>
        <row r="2545">
          <cell r="A2545" t="str">
            <v>18.15.021</v>
          </cell>
          <cell r="B2545" t="str">
            <v>FORNECIMENTO E COLOCAÇÃO DE CAIXA DE PASSAGEM ELÉTRICA 20X20CM</v>
          </cell>
          <cell r="C2545" t="str">
            <v>Un</v>
          </cell>
          <cell r="D2545">
            <v>44.56</v>
          </cell>
          <cell r="E2545">
            <v>35.65</v>
          </cell>
        </row>
        <row r="2546">
          <cell r="A2546"/>
        </row>
        <row r="2547">
          <cell r="A2547" t="str">
            <v>18.15.022</v>
          </cell>
          <cell r="B2547" t="str">
            <v>FORNECIMENTO E INSTALAÇÃO DE CAIXA DE PASSAGEM ELÉTRICA, DE EMBUTIR, FAB.CEMAR REF. CPE - 40 PP OU SIMILAR,DIMENSÕES DE 43X43X15CM , COM TAMPA PINTADA E FUNDO GALVANIZADO. INCLUSIVE MÃO-DE-OBRA DE LIGAÇÃO DOS ELETRODUTOS.</v>
          </cell>
          <cell r="C2547" t="str">
            <v>Un</v>
          </cell>
          <cell r="D2547">
            <v>128.27000000000001</v>
          </cell>
          <cell r="E2547">
            <v>102.62</v>
          </cell>
        </row>
        <row r="2548">
          <cell r="A2548"/>
        </row>
        <row r="2549">
          <cell r="A2549" t="str">
            <v>18.15.023</v>
          </cell>
          <cell r="B2549" t="str">
            <v>FORNECIMENTO E COLOCAÇÃO DE CAIXA METÁLICA PARA PASSAGEM DE CABOS COM DIMENSÕES 10 X 10 X 5 CM.</v>
          </cell>
          <cell r="C2549" t="str">
            <v>Un</v>
          </cell>
          <cell r="D2549">
            <v>30.7</v>
          </cell>
          <cell r="E2549">
            <v>24.56</v>
          </cell>
        </row>
        <row r="2550">
          <cell r="A2550"/>
        </row>
        <row r="2551">
          <cell r="A2551" t="str">
            <v>18.15.024</v>
          </cell>
          <cell r="B2551" t="str">
            <v>FORNECIMENTO E COLOCAÇÃO DE CAIXA METÁLICA PARA PASSAGEM DE CABOS COM DIMENSÕES 30 X 30 X 12 CM.</v>
          </cell>
          <cell r="C2551" t="str">
            <v>Un</v>
          </cell>
          <cell r="D2551">
            <v>69.56</v>
          </cell>
          <cell r="E2551">
            <v>55.65</v>
          </cell>
        </row>
        <row r="2552">
          <cell r="A2552"/>
        </row>
        <row r="2553">
          <cell r="A2553" t="str">
            <v>18.15.025</v>
          </cell>
          <cell r="B2553" t="str">
            <v>FORNECIMENTO E COLOCAÇÃO DE CAIXA METÁLICA PARA PASSAGEM DE CABOS COM DIMENSÕES 40 X 40 X 12CM.</v>
          </cell>
          <cell r="C2553" t="str">
            <v>Un</v>
          </cell>
          <cell r="D2553">
            <v>130.58000000000001</v>
          </cell>
          <cell r="E2553">
            <v>104.47</v>
          </cell>
        </row>
        <row r="2554">
          <cell r="A2554"/>
        </row>
        <row r="2555">
          <cell r="A2555" t="str">
            <v>18.15.026</v>
          </cell>
          <cell r="B2555" t="str">
            <v>(9970/002) CAIXA DE LUZ 4X4" EM PVC PARA EMBUTIR - FORNECIMENTO E INSTALACAO</v>
          </cell>
          <cell r="C2555" t="str">
            <v>Un</v>
          </cell>
          <cell r="D2555">
            <v>6.2</v>
          </cell>
          <cell r="E2555">
            <v>4.96</v>
          </cell>
        </row>
        <row r="2556">
          <cell r="A2556"/>
        </row>
        <row r="2557">
          <cell r="A2557" t="str">
            <v>18.15.030</v>
          </cell>
          <cell r="B2557" t="str">
            <v>CAIXA OCTOGONAL DE 4 " TIGREFLEX OU SIMILAR, COM FUNDO MOVEL, INCLUSIVE ASSENTAMENTO EM LAJE.</v>
          </cell>
          <cell r="C2557" t="str">
            <v>Un</v>
          </cell>
          <cell r="D2557">
            <v>6.81</v>
          </cell>
          <cell r="E2557">
            <v>5.45</v>
          </cell>
        </row>
        <row r="2558">
          <cell r="A2558"/>
        </row>
        <row r="2559">
          <cell r="A2559" t="str">
            <v>18.15.031</v>
          </cell>
          <cell r="B2559" t="str">
            <v>CAIXA DE LIGAÇÃO DE PVC RIGIDO PARA ELETRODUTO ROSCÁVEL, RETANGULAR, DIMENSÕES 4" X 2" DE PISO.</v>
          </cell>
          <cell r="C2559" t="str">
            <v>Un</v>
          </cell>
          <cell r="D2559">
            <v>3.3</v>
          </cell>
          <cell r="E2559">
            <v>2.64</v>
          </cell>
        </row>
        <row r="2560">
          <cell r="A2560"/>
        </row>
        <row r="2561">
          <cell r="A2561" t="str">
            <v>18.15.040</v>
          </cell>
          <cell r="B2561" t="str">
            <v>FORNECIMENTO E INSTALAÇÃO DE CONDULETE 4"X2" EM LIGA DE ALUMINIO FUNDIDO TIPO C DE  3/4".</v>
          </cell>
          <cell r="C2561" t="str">
            <v>Un</v>
          </cell>
          <cell r="D2561">
            <v>14.57</v>
          </cell>
          <cell r="E2561">
            <v>11.66</v>
          </cell>
        </row>
        <row r="2562">
          <cell r="A2562"/>
        </row>
        <row r="2563">
          <cell r="A2563" t="str">
            <v>18.15.041</v>
          </cell>
          <cell r="B2563" t="str">
            <v>FORNECIMENTO E INSTALAÇÃO DE CONDULETE EM LIGA DE ALUMÍNIO FUNDIDO TIPO " X" DE 3/4"</v>
          </cell>
          <cell r="C2563" t="str">
            <v>Un</v>
          </cell>
          <cell r="D2563">
            <v>22.37</v>
          </cell>
          <cell r="E2563">
            <v>17.899999999999999</v>
          </cell>
        </row>
        <row r="2564">
          <cell r="A2564"/>
        </row>
        <row r="2565">
          <cell r="A2565" t="str">
            <v>18.15.042</v>
          </cell>
          <cell r="B2565" t="str">
            <v>FORNECIMENTO E INSTALAÇÃO DE CONDULETE EM LIGA DE ALUMÍNIO FUNDIDO TIPO "X" DE 1".</v>
          </cell>
          <cell r="C2565" t="str">
            <v>Un</v>
          </cell>
          <cell r="D2565">
            <v>27.1</v>
          </cell>
          <cell r="E2565">
            <v>21.68</v>
          </cell>
        </row>
        <row r="2566">
          <cell r="A2566"/>
        </row>
        <row r="2567">
          <cell r="A2567" t="str">
            <v>18.15.043</v>
          </cell>
          <cell r="B2567" t="str">
            <v>FORNECIMENTO E INSTALAÇÃO DE CONDULETE EM LIGA DE ALUMÍNIO FUNDIDO TIPO "X" DE 1 1/2".</v>
          </cell>
          <cell r="C2567" t="str">
            <v>Un</v>
          </cell>
          <cell r="D2567">
            <v>51.02</v>
          </cell>
          <cell r="E2567">
            <v>40.82</v>
          </cell>
        </row>
        <row r="2568">
          <cell r="A2568"/>
        </row>
        <row r="2569">
          <cell r="A2569" t="str">
            <v>18.15.044</v>
          </cell>
          <cell r="B2569" t="str">
            <v>CONDULETE EM LIGA DE ALUMÍNIO FUNDIDO TIPO "T" DIÂMETRO 3/4"</v>
          </cell>
          <cell r="C2569" t="str">
            <v>Un</v>
          </cell>
          <cell r="D2569">
            <v>17.93</v>
          </cell>
          <cell r="E2569">
            <v>14.35</v>
          </cell>
        </row>
        <row r="2570">
          <cell r="A2570"/>
        </row>
        <row r="2571">
          <cell r="A2571" t="str">
            <v>18.15.045</v>
          </cell>
          <cell r="B2571" t="str">
            <v>CONDULETE EM LIGA DE ALUMÍNIO FUNDIDO TIPO "T" DIÂMETRO 1"</v>
          </cell>
          <cell r="C2571" t="str">
            <v>Un</v>
          </cell>
          <cell r="D2571">
            <v>21.23</v>
          </cell>
          <cell r="E2571">
            <v>16.989999999999998</v>
          </cell>
        </row>
        <row r="2572">
          <cell r="A2572"/>
        </row>
        <row r="2573">
          <cell r="A2573" t="str">
            <v>18.15.046</v>
          </cell>
          <cell r="B2573" t="str">
            <v>CONDULETE EM LIGA DE ALUMÍNIO FUNDIDO TIPO "T" DIÂMETRO 2"</v>
          </cell>
          <cell r="C2573" t="str">
            <v>Un</v>
          </cell>
          <cell r="D2573">
            <v>58.3</v>
          </cell>
          <cell r="E2573">
            <v>46.64</v>
          </cell>
        </row>
        <row r="2574">
          <cell r="A2574"/>
        </row>
        <row r="2575">
          <cell r="A2575" t="str">
            <v>18.16.010</v>
          </cell>
          <cell r="B2575" t="str">
            <v>TOMADA DE EMBUTIR (2P+1T) C/PLACA P/ CAIXA DE 4 X 2 POL.,20A, 250V, PIAL (LINHA SILENTOQUE) OU SIMILAR, INCLUSIVE INSTALACAO.</v>
          </cell>
          <cell r="C2575" t="str">
            <v>Un</v>
          </cell>
          <cell r="D2575">
            <v>16.329999999999998</v>
          </cell>
          <cell r="E2575">
            <v>13.07</v>
          </cell>
        </row>
        <row r="2576">
          <cell r="A2576"/>
        </row>
        <row r="2577">
          <cell r="A2577" t="str">
            <v>18.16.020</v>
          </cell>
          <cell r="B2577" t="str">
            <v>TOMADA DE EMBUTIR PARA TELEFONE QUATRO POLOS, PADRAO TELEBRAS, COM PLACA, PARA CAIXA 4 X 2 POL., PIAL (LINHA SILENTOQUE) OU SIMILAR, INCLUSIVE INSTALACAO.</v>
          </cell>
          <cell r="C2577" t="str">
            <v>Un</v>
          </cell>
          <cell r="D2577">
            <v>17.600000000000001</v>
          </cell>
          <cell r="E2577">
            <v>14.08</v>
          </cell>
        </row>
        <row r="2578">
          <cell r="A2578"/>
        </row>
        <row r="2579">
          <cell r="A2579" t="str">
            <v>18.16.050</v>
          </cell>
          <cell r="B2579" t="str">
            <v>FORNECIMENTO E INSTALAÇÃO DE TOMADA TIPO GARFO,COM DOIS POLOS, PINOS REDONDOS, FAB:PIAL OU SIMILAR.</v>
          </cell>
          <cell r="C2579" t="str">
            <v>Un</v>
          </cell>
          <cell r="D2579">
            <v>6.11</v>
          </cell>
          <cell r="E2579">
            <v>4.8899999999999997</v>
          </cell>
        </row>
        <row r="2580">
          <cell r="A2580"/>
        </row>
        <row r="2581">
          <cell r="A2581" t="str">
            <v>18.17.010</v>
          </cell>
          <cell r="B2581" t="str">
            <v>CONJUNTO ARSTOP OU SIMILAR DE EMBUTIR,EM CAIXA 4 X 4 POL., COM PLACA, TOMADA TRIPOLAR PARA PINO CHATO E DISJUNTOR TERMOMAGNETICO DE 25A, 250V, INCLUSIVE INSTALACAO.</v>
          </cell>
          <cell r="C2581" t="str">
            <v>Un</v>
          </cell>
          <cell r="D2581">
            <v>60.12</v>
          </cell>
          <cell r="E2581">
            <v>48.1</v>
          </cell>
        </row>
        <row r="2582">
          <cell r="A2582"/>
        </row>
        <row r="2583">
          <cell r="A2583" t="str">
            <v>18.18.005</v>
          </cell>
          <cell r="B2583" t="str">
            <v>FORNECIMENTO E INSTALAÇÃO DE PLACA CEGA PARA CAIXA 4X2", FAB.PIAL OU SIMILAR.</v>
          </cell>
          <cell r="C2583" t="str">
            <v>Un</v>
          </cell>
          <cell r="D2583">
            <v>3.07</v>
          </cell>
          <cell r="E2583">
            <v>2.46</v>
          </cell>
        </row>
        <row r="2584">
          <cell r="A2584"/>
        </row>
        <row r="2585">
          <cell r="A2585" t="str">
            <v>18.18.010</v>
          </cell>
          <cell r="B2585" t="str">
            <v>INTERRUPTOR DE EMBUTIR DE UMA SECCAO PARA CAIXA DE 4 X 2 POL., COM PLACA, 10A, 250V, PIAL (LINHA SILENTOQUE) OU SIMILAR, INCLUSIVE INSTALACAO.</v>
          </cell>
          <cell r="C2585" t="str">
            <v>Un</v>
          </cell>
          <cell r="D2585">
            <v>10.7</v>
          </cell>
          <cell r="E2585">
            <v>8.56</v>
          </cell>
        </row>
        <row r="2586">
          <cell r="A2586"/>
        </row>
        <row r="2587">
          <cell r="A2587" t="str">
            <v>18.18.020</v>
          </cell>
          <cell r="B2587" t="str">
            <v>INTERRUPTOR DE EMBUTIR DE DUAS SECCOES PARA CAIXA DE 4 X 2 POL.,COM PLACA, 10A, 250V,PIAL (LINHA SILENTOQUE) OU SIMILAR, INCLUSIVE INSTALACAO.</v>
          </cell>
          <cell r="C2587" t="str">
            <v>Un</v>
          </cell>
          <cell r="D2587">
            <v>18.18</v>
          </cell>
          <cell r="E2587">
            <v>14.55</v>
          </cell>
        </row>
        <row r="2588">
          <cell r="A2588"/>
        </row>
        <row r="2589">
          <cell r="A2589" t="str">
            <v>18.18.030</v>
          </cell>
          <cell r="B2589" t="str">
            <v>INTERRUPTOR DE EMBUTIR DE TRES SECCOES PARA CAIXA DE 4 X 2 POL.,COM PLACA, 10A, 250V,PIAL (LINHA SILENTOQUE) OU SIMILAR, INCLUSIVE INSTALACAO.</v>
          </cell>
          <cell r="C2589" t="str">
            <v>Un</v>
          </cell>
          <cell r="D2589">
            <v>25.43</v>
          </cell>
          <cell r="E2589">
            <v>20.350000000000001</v>
          </cell>
        </row>
        <row r="2590">
          <cell r="A2590"/>
        </row>
        <row r="2591">
          <cell r="A2591" t="str">
            <v>18.18.040</v>
          </cell>
          <cell r="B2591" t="str">
            <v>INTERRUPTOR DE EMBUTIR DE UMA SECCAO CONJUGADO COM TOMADA, PARA CAIXA DE 4 X 2 POL., COM PLACA, 10A, 250V, PIAL (LINHA SILENTOQUE) OU SIMILAR, INCLUSIVE INSTALACAO.</v>
          </cell>
          <cell r="C2591" t="str">
            <v>Un</v>
          </cell>
          <cell r="D2591">
            <v>19.170000000000002</v>
          </cell>
          <cell r="E2591">
            <v>15.34</v>
          </cell>
        </row>
        <row r="2592">
          <cell r="A2592"/>
        </row>
        <row r="2593">
          <cell r="A2593" t="str">
            <v>18.18.050</v>
          </cell>
          <cell r="B2593" t="str">
            <v>INTERRUPTOR DE EMBUTIR DE DUAS SECCOES CONJUGADO COM TOMADA, PARA CAIXA DE 4 X 2 POL.,COM PLACA, 10A, 250V, PIAL (LINHA SILENTOQUE) OU SIMILAR, INCLUSIVE INSTALACAO.</v>
          </cell>
          <cell r="C2593" t="str">
            <v>Un</v>
          </cell>
          <cell r="D2593">
            <v>26.25</v>
          </cell>
          <cell r="E2593">
            <v>21</v>
          </cell>
        </row>
        <row r="2594">
          <cell r="A2594"/>
        </row>
        <row r="2595">
          <cell r="A2595" t="str">
            <v>18.18.060</v>
          </cell>
          <cell r="B2595" t="str">
            <v>INTERRUPTOR DE EMBUTIR THREE-WAY ( VAI E VEM) PARA CAIXA DE 4 X 2 POL.,COM PLACA, 10A,250V, PIAL (LINHA SILENTOQUE) OU SIMILAR, INCLUSIVE INSTALACAO.</v>
          </cell>
          <cell r="C2595" t="str">
            <v>Un</v>
          </cell>
          <cell r="D2595">
            <v>14.58</v>
          </cell>
          <cell r="E2595">
            <v>11.67</v>
          </cell>
        </row>
        <row r="2596">
          <cell r="A2596"/>
        </row>
        <row r="2597">
          <cell r="A2597" t="str">
            <v>18.19.010</v>
          </cell>
          <cell r="B2597" t="str">
            <v>FIO DE COBRE,TEMPERA MOLE,CLASSE 1,ISOLAMENTO DE PVC - 70 C, TIPO BWF, 750 V, FOREPLAST OU SIMILAR, S.M. - 1,5 MM2, INCLUSIVE INSTALACAO EM ELETRODUTO.</v>
          </cell>
          <cell r="C2597" t="str">
            <v>m</v>
          </cell>
          <cell r="D2597">
            <v>2.5499999999999998</v>
          </cell>
          <cell r="E2597">
            <v>2.04</v>
          </cell>
        </row>
        <row r="2598">
          <cell r="A2598"/>
        </row>
        <row r="2599">
          <cell r="A2599" t="str">
            <v>18.19.020</v>
          </cell>
          <cell r="B2599" t="str">
            <v>FIO DE COBRE,TEMPERA MOLE,CLASSE 1,ISOLAMENTO DE PVC - 70 C, TIPO BWF, 750 V, FOREPLAST OU SIMILAR, S.M. - 2,5 MM2, INCLUSIVE INSTALACAO EM ELETRODUTO.</v>
          </cell>
          <cell r="C2599" t="str">
            <v>m</v>
          </cell>
          <cell r="D2599">
            <v>3</v>
          </cell>
          <cell r="E2599">
            <v>2.4</v>
          </cell>
        </row>
        <row r="2600">
          <cell r="A2600"/>
        </row>
        <row r="2601">
          <cell r="A2601" t="str">
            <v>18.19.025</v>
          </cell>
          <cell r="B2601" t="str">
            <v>CABO DE COBRE,TEMPERA MOLE,ENCORDOAMENTO CLASSE 2, ISOLAMENTO DE PVC - 70 C, TIPO BWF,750V FOREPLAST OU SIMILAR, S.M. - 2,5 MM2,INCLUSIVE INSTALACAO EM ELETRODUTO.</v>
          </cell>
          <cell r="C2601" t="str">
            <v>m</v>
          </cell>
          <cell r="D2601">
            <v>3</v>
          </cell>
          <cell r="E2601">
            <v>2.4</v>
          </cell>
        </row>
        <row r="2602">
          <cell r="A2602"/>
        </row>
        <row r="2603">
          <cell r="A2603" t="str">
            <v>18.19.030</v>
          </cell>
          <cell r="B2603" t="str">
            <v>CABO DE COBRE,TEMPERA MOLE,ENCORDOAMENTO CLASSE 2, ISOLAMENTO DE PVC - 70 C, TIPO BWF,750V FOREPLAST OU SIMILAR, S.M. - 4 MM2, INCLUSIVE INSTALACAO EM ELETRODUTO.</v>
          </cell>
          <cell r="C2603" t="str">
            <v>m</v>
          </cell>
          <cell r="D2603">
            <v>3.95</v>
          </cell>
          <cell r="E2603">
            <v>3.16</v>
          </cell>
        </row>
        <row r="2604">
          <cell r="A2604"/>
        </row>
        <row r="2605">
          <cell r="A2605" t="str">
            <v>18.19.033</v>
          </cell>
          <cell r="B2605" t="str">
            <v>(73860/008) CABO DE COBRE ISOLADO PVC RESISTENTE A CHAMA 450/750 V 2,5 MM2 FORNECIMENTO E INSTALACAO</v>
          </cell>
          <cell r="C2605" t="str">
            <v>m</v>
          </cell>
          <cell r="D2605">
            <v>2.5299999999999998</v>
          </cell>
          <cell r="E2605">
            <v>2.0299999999999998</v>
          </cell>
        </row>
        <row r="2606">
          <cell r="A2606"/>
        </row>
        <row r="2607">
          <cell r="A2607" t="str">
            <v>18.19.040</v>
          </cell>
          <cell r="B2607" t="str">
            <v>CABO DE COBRE,TEMPERA MOLE,ENCORDOAMENTO CLASSE 2, ISOLAMENTO DE PVC - 70 C, TIPO BWF,750V FOREPLAST OU SIMILAR, S.M. - 6 MM2, INCLUSIVE INSTALACAO EM ELETRODUTO.</v>
          </cell>
          <cell r="C2607" t="str">
            <v>m</v>
          </cell>
          <cell r="D2607">
            <v>5.7</v>
          </cell>
          <cell r="E2607">
            <v>4.5599999999999996</v>
          </cell>
        </row>
        <row r="2608">
          <cell r="A2608"/>
        </row>
        <row r="2609">
          <cell r="A2609" t="str">
            <v>18.19.041</v>
          </cell>
          <cell r="B2609" t="str">
            <v>CABO DE COBRE,TEMPERA MOLE,ENCORDOAMENTO CLASSE 2, ISOLAMENTO DE PVC - 70 C, TIPO BWF,750V FOREPLAST OU SIMILAR, S.M. - 10MM2, INCLUSIVE INSTALACAO EM ELETRODUTO.</v>
          </cell>
          <cell r="C2609" t="str">
            <v>m</v>
          </cell>
          <cell r="D2609">
            <v>9.93</v>
          </cell>
          <cell r="E2609">
            <v>7.95</v>
          </cell>
        </row>
        <row r="2610">
          <cell r="A2610"/>
        </row>
        <row r="2611">
          <cell r="A2611" t="str">
            <v>18.19.042</v>
          </cell>
          <cell r="B2611" t="str">
            <v>CABO DE COBRE,TEMPERA MOLE,ENCORDOAMENTO CLASSE 2, ISOLAMENTO DE PVC - 70 C, TIPO BWF,750V FOREPLAST OU SIMILAR, S.M. - 16MM2, INCLUSIVE INSTALACAO EM ELETRODUTO.</v>
          </cell>
          <cell r="C2611" t="str">
            <v>m</v>
          </cell>
          <cell r="D2611">
            <v>13.81</v>
          </cell>
          <cell r="E2611">
            <v>11.05</v>
          </cell>
        </row>
        <row r="2612">
          <cell r="A2612"/>
        </row>
        <row r="2613">
          <cell r="A2613" t="str">
            <v>18.19.043</v>
          </cell>
          <cell r="B2613" t="str">
            <v>CABO DE COBRE,TEMPERA MOLE,ENCORDOAMENTO CLASSE 2, ISOLAMENTO DE PVC - 70 C, TIPO BWF,750V FOREPLAST OU SIMILAR, S.M. - 25MM2, INCLUSIVE INSTALACAO EM ELETRODUTO.</v>
          </cell>
          <cell r="C2613" t="str">
            <v>m</v>
          </cell>
          <cell r="D2613">
            <v>20.65</v>
          </cell>
          <cell r="E2613">
            <v>16.52</v>
          </cell>
        </row>
        <row r="2614">
          <cell r="A2614"/>
        </row>
        <row r="2615">
          <cell r="A2615" t="str">
            <v>18.19.046</v>
          </cell>
          <cell r="B2615" t="str">
            <v>CABO DE COBRE (1 CONDUTOR), TEMPERA MOLE, ENCORDOAMENTO CLASSE 2, ISOLAMENTO DE PVC-FLAME RESISTANT - 70 C, 0,6/1 KV, COBERTURA DE PVC- ST1, FORENAX OU SIMILAR,S.M. - 1,5 MM2,INCLUSIVE INSTALACAO EM ELETRODUTO.</v>
          </cell>
          <cell r="C2615" t="str">
            <v>m</v>
          </cell>
          <cell r="D2615">
            <v>2.91</v>
          </cell>
          <cell r="E2615">
            <v>2.33</v>
          </cell>
        </row>
        <row r="2616">
          <cell r="A2616"/>
        </row>
        <row r="2617">
          <cell r="A2617" t="str">
            <v>18.19.047</v>
          </cell>
          <cell r="B2617" t="str">
            <v>CABO DE COBRE (1 CONDUTOR), TEMPERA MOLE, ENCORDOAMENTO CLASSE 2,ISOLAMENTO DE PVC - FLAME RESISTANT - 70 C, 0,6/1 KV, COBERTURA DE PVC - ST1, FORENAX OU SIMILAR, S.M. - 2,5 MM2, INCLUSIVE INSTALACAO EM ELETRODUTO.</v>
          </cell>
          <cell r="C2617" t="str">
            <v>m</v>
          </cell>
          <cell r="D2617">
            <v>4.37</v>
          </cell>
          <cell r="E2617">
            <v>3.5</v>
          </cell>
        </row>
        <row r="2618">
          <cell r="A2618"/>
        </row>
        <row r="2619">
          <cell r="A2619" t="str">
            <v>18.19.048</v>
          </cell>
          <cell r="B2619" t="str">
            <v>CABO DE COBRE (1 CONDUTOR), TEMPERA MOLE, ENCORDOAMENTO CLASSE 2,ISOLAMENTO DE PVC - FLAME RESISTANT - 70 C, 0,6/1 KV, COBERTURA DE PVC - ST1, FORENAX OU SIMILAR, S.M. - 4 MM2, INCLUSIVE INSTALACAO EM ELETRODUTO.</v>
          </cell>
          <cell r="C2619" t="str">
            <v>m</v>
          </cell>
          <cell r="D2619">
            <v>4.9000000000000004</v>
          </cell>
          <cell r="E2619">
            <v>3.92</v>
          </cell>
        </row>
        <row r="2620">
          <cell r="A2620"/>
        </row>
        <row r="2621">
          <cell r="A2621" t="str">
            <v>18.19.049</v>
          </cell>
          <cell r="B2621" t="str">
            <v>CABO DE COBRE (1 CONDUTOR), TEMPERA MOLE, ENCORDOAMENTO CLASSE 2,ISOLAMENTO DE PVC - FLAME RESISTANT - 70 C, 0,6/1 KV, COBERTURA DE PVC - ST1, FORENAX OU SIMILAR, S.M. - 6 MM2, INCLUSIVE INSTALACAO EM ELETRODUTO.</v>
          </cell>
          <cell r="C2621" t="str">
            <v>m</v>
          </cell>
          <cell r="D2621">
            <v>6.28</v>
          </cell>
          <cell r="E2621">
            <v>5.03</v>
          </cell>
        </row>
        <row r="2622">
          <cell r="A2622"/>
        </row>
        <row r="2623">
          <cell r="A2623" t="str">
            <v>18.19.050</v>
          </cell>
          <cell r="B2623" t="str">
            <v>CABO DE COBRE (1 CONDUTOR), TEMPERA MOLE, ENCORDOAMENTO CLASSE 2,ISOLAMENTO DE PVC - FLAME RESISTANT - 70 C, 0,6/1 KV, COBERTURA DE PVC - ST1, FORENAX OU SIMILAR, S.M. - 10 MM2, INCLUSIVE INSTALACAO EM ELETRODUTO.</v>
          </cell>
          <cell r="C2623" t="str">
            <v>m</v>
          </cell>
          <cell r="D2623">
            <v>8.91</v>
          </cell>
          <cell r="E2623">
            <v>7.13</v>
          </cell>
        </row>
        <row r="2624">
          <cell r="A2624"/>
        </row>
        <row r="2625">
          <cell r="A2625" t="str">
            <v>18.19.051</v>
          </cell>
          <cell r="B2625" t="str">
            <v>(16287/004) CABO DE COBRE (1 CONDUTOR), S.M. 6 MM2</v>
          </cell>
          <cell r="C2625" t="str">
            <v>m</v>
          </cell>
          <cell r="D2625">
            <v>6.83</v>
          </cell>
          <cell r="E2625">
            <v>5.47</v>
          </cell>
        </row>
        <row r="2626">
          <cell r="A2626"/>
        </row>
        <row r="2627">
          <cell r="A2627" t="str">
            <v>18.19.052</v>
          </cell>
          <cell r="B2627" t="str">
            <v>(73860/011) CABO DE COBRE ISOLADO PVC RESISTENTE A CHAMA 450/750 V 10 MM2 FORNECIMENTO E INSTALACAO</v>
          </cell>
          <cell r="C2627" t="str">
            <v>m</v>
          </cell>
          <cell r="D2627">
            <v>8.73</v>
          </cell>
          <cell r="E2627">
            <v>6.99</v>
          </cell>
        </row>
        <row r="2628">
          <cell r="A2628"/>
        </row>
        <row r="2629">
          <cell r="A2629" t="str">
            <v>18.19.060</v>
          </cell>
          <cell r="B2629" t="str">
            <v>CABO DE COBRE (1 CONDUTOR), TEMPERA MOLE, ENCORDOAMENTO CLASSE 2,ISOLAMENTO DE PVC - FLAME RESISTANT - 70 C, 0,6/1 KV, COBERTURA DE PVC - ST1, FORENAX OU SIMILAR, S.M. - 16 MM2, INCLUSIVE INSTALACAO EM ELETRODUTO.</v>
          </cell>
          <cell r="C2629" t="str">
            <v>m</v>
          </cell>
          <cell r="D2629">
            <v>12.88</v>
          </cell>
          <cell r="E2629">
            <v>10.31</v>
          </cell>
        </row>
        <row r="2630">
          <cell r="A2630"/>
        </row>
        <row r="2631">
          <cell r="A2631" t="str">
            <v>18.19.070</v>
          </cell>
          <cell r="B2631" t="str">
            <v>CABO DE COBRE (1 CONDUTOR), TEMPERA MOLE, ENCORDOAMENTO CLASSE 2,ISOLAMENTO DE PVC - FLAME RESISTANT - 70 C, 0,6/1 KV, COBERTURA DE PVC - ST1, FORENAX OU SIMILAR, S.M. - 25 MM2, INCLUSIVE INSTALACAO EM ELETRODUTO.</v>
          </cell>
          <cell r="C2631" t="str">
            <v>m</v>
          </cell>
          <cell r="D2631">
            <v>18.86</v>
          </cell>
          <cell r="E2631">
            <v>15.09</v>
          </cell>
        </row>
        <row r="2632">
          <cell r="A2632"/>
        </row>
        <row r="2633">
          <cell r="A2633" t="str">
            <v>18.19.080</v>
          </cell>
          <cell r="B2633" t="str">
            <v>CABO DE COBRE (1 CONDUTOR), TEMPERA MOLE, ENCORDOAMENTO CLASSE 2,ISOLAMENTO DE PVC - FLAME RESISTANT - 70 C, 0,6/1 KV, COBERTURA DE PVC - ST1, FORENAX OU SIMILAR, S.M. - 35 MM2, INCLUSIVE INSTALACAO EM ELETRODUTO.</v>
          </cell>
          <cell r="C2633" t="str">
            <v>m</v>
          </cell>
          <cell r="D2633">
            <v>22.02</v>
          </cell>
          <cell r="E2633">
            <v>17.62</v>
          </cell>
        </row>
        <row r="2634">
          <cell r="A2634"/>
        </row>
        <row r="2635">
          <cell r="A2635" t="str">
            <v>18.19.090</v>
          </cell>
          <cell r="B2635" t="str">
            <v>FORNECIMENTO E INSTALAÇÃO DE CABO PARA REDE DE ALIMENTAÇÃO TRIFÁSICA DE # 95 MM².</v>
          </cell>
          <cell r="C2635" t="str">
            <v>m</v>
          </cell>
          <cell r="D2635">
            <v>74.099999999999994</v>
          </cell>
          <cell r="E2635">
            <v>59.28</v>
          </cell>
        </row>
        <row r="2636">
          <cell r="A2636"/>
        </row>
        <row r="2637">
          <cell r="A2637" t="str">
            <v>18.19.100</v>
          </cell>
          <cell r="B2637" t="str">
            <v>FORNECIMENTO E INSTALAÇÃO DE CABO PARA REDE DE ALIMENTAÇÃO TRIFÁSICA DE 70 MM2.</v>
          </cell>
          <cell r="C2637" t="str">
            <v>m</v>
          </cell>
          <cell r="D2637">
            <v>49.92</v>
          </cell>
          <cell r="E2637">
            <v>39.94</v>
          </cell>
        </row>
        <row r="2638">
          <cell r="A2638"/>
        </row>
        <row r="2639">
          <cell r="A2639" t="str">
            <v>18.19.120</v>
          </cell>
          <cell r="B2639" t="str">
            <v>FORNECIMENTO E INSTALAÇÃO DE CABO SINGELO 0,6/1KV, ENCORDOAMENTO CLASSE 2 (RÍGIDO) DE 50MM² EM ELETRODUTO.</v>
          </cell>
          <cell r="C2639" t="str">
            <v>m</v>
          </cell>
          <cell r="D2639">
            <v>32.450000000000003</v>
          </cell>
          <cell r="E2639">
            <v>25.96</v>
          </cell>
        </row>
        <row r="2640">
          <cell r="A2640"/>
        </row>
        <row r="2641">
          <cell r="A2641" t="str">
            <v>18.19.125</v>
          </cell>
          <cell r="B2641" t="str">
            <v>FORNECIMENTO E INSTALAÇÃO DE CABO SINGELO 0,6/1KV, ENCORDOAMENTO CLASSE 2 (RÍGIDO) DE 120MM² EM ELETRODUTO.</v>
          </cell>
          <cell r="C2641" t="str">
            <v>m</v>
          </cell>
          <cell r="D2641">
            <v>77.760000000000005</v>
          </cell>
          <cell r="E2641">
            <v>62.21</v>
          </cell>
        </row>
        <row r="2642">
          <cell r="A2642"/>
        </row>
        <row r="2643">
          <cell r="A2643" t="str">
            <v>18.19.126</v>
          </cell>
          <cell r="B2643" t="str">
            <v>FORNECIMENTO E INSTALAÇÃO DE CABO SINGELO, 1KV, ENCORDOAMENTO CLASSE 2 (RÍGIDO), TEMPERA MEIO MOLE DE 150MM2 FAB:FICAP OU SIMILAR EM ELETRODUTO</v>
          </cell>
          <cell r="C2643" t="str">
            <v>m</v>
          </cell>
          <cell r="D2643">
            <v>97.86</v>
          </cell>
          <cell r="E2643">
            <v>78.290000000000006</v>
          </cell>
        </row>
        <row r="2644">
          <cell r="A2644"/>
        </row>
        <row r="2645">
          <cell r="A2645" t="str">
            <v>18.19.127</v>
          </cell>
          <cell r="B2645" t="str">
            <v>FORNECIMENTO E INSTALAÇÃO DE CABO SINGELO 1KV, ENCORDOAMENTO CLASSE 2 (RÍGIDO), DE 240MM2 EM ELETRODUTO</v>
          </cell>
          <cell r="C2645" t="str">
            <v>m</v>
          </cell>
          <cell r="D2645">
            <v>149.02000000000001</v>
          </cell>
          <cell r="E2645">
            <v>119.22</v>
          </cell>
        </row>
        <row r="2646">
          <cell r="A2646"/>
        </row>
        <row r="2647">
          <cell r="A2647" t="str">
            <v>18.19.128</v>
          </cell>
          <cell r="B2647" t="str">
            <v>FORNECIMENTO E INSTALAÇÃO DE CABO DE COBRE NU PARA ATERRAMENTO, DIÂMETRO DE 10MM2</v>
          </cell>
          <cell r="C2647" t="str">
            <v>m</v>
          </cell>
          <cell r="D2647">
            <v>7.42</v>
          </cell>
          <cell r="E2647">
            <v>5.94</v>
          </cell>
        </row>
        <row r="2648">
          <cell r="A2648"/>
        </row>
        <row r="2649">
          <cell r="A2649" t="str">
            <v>18.19.129</v>
          </cell>
          <cell r="B2649" t="str">
            <v>FORNECIMENTO E INSTALAÇÃO DE CABO DE COBRE NU, PARA ATERRAMENTO, DIÂMETRO DE 16MM²</v>
          </cell>
          <cell r="C2649" t="str">
            <v>m</v>
          </cell>
          <cell r="D2649">
            <v>12.82</v>
          </cell>
          <cell r="E2649">
            <v>10.26</v>
          </cell>
        </row>
        <row r="2650">
          <cell r="A2650"/>
        </row>
        <row r="2651">
          <cell r="A2651" t="str">
            <v>18.19.130</v>
          </cell>
          <cell r="B2651" t="str">
            <v>FORNECIMENTO E INSTALAÇÃO DE CABO DE COBRE NÚ PARA ATERRAMENTO, DIÂMETRO DE 25MM2.</v>
          </cell>
          <cell r="C2651" t="str">
            <v>m</v>
          </cell>
          <cell r="D2651">
            <v>17.350000000000001</v>
          </cell>
          <cell r="E2651">
            <v>13.88</v>
          </cell>
        </row>
        <row r="2652">
          <cell r="A2652"/>
        </row>
        <row r="2653">
          <cell r="A2653" t="str">
            <v>18.19.132</v>
          </cell>
          <cell r="B2653" t="str">
            <v>FORNECIMENTO E INSTALAÇÃO DE CABO DE COBRE NÚ PARA ATERRAMENTO, DIÂMETRO DE 35MM²</v>
          </cell>
          <cell r="C2653" t="str">
            <v>m</v>
          </cell>
          <cell r="D2653">
            <v>23.65</v>
          </cell>
          <cell r="E2653">
            <v>18.920000000000002</v>
          </cell>
        </row>
        <row r="2654">
          <cell r="A2654"/>
        </row>
        <row r="2655">
          <cell r="A2655" t="str">
            <v>18.19.133</v>
          </cell>
          <cell r="B2655" t="str">
            <v>FORNECIMENTO E INSTALAÇÃO DE CABO DE COBRE NÚ PARA ATERRAMENTO, DIAM. DE 50 MM².</v>
          </cell>
          <cell r="C2655" t="str">
            <v>m</v>
          </cell>
          <cell r="D2655">
            <v>24.83</v>
          </cell>
          <cell r="E2655">
            <v>19.87</v>
          </cell>
        </row>
        <row r="2656">
          <cell r="A2656"/>
        </row>
        <row r="2657">
          <cell r="A2657" t="str">
            <v>18.19.140</v>
          </cell>
          <cell r="B2657" t="str">
            <v>FORNECIMENTO E INSTALAÇÃO DE CABO PP 2X2,5MM²</v>
          </cell>
          <cell r="C2657" t="str">
            <v>m</v>
          </cell>
          <cell r="D2657">
            <v>9.66</v>
          </cell>
          <cell r="E2657">
            <v>7.73</v>
          </cell>
        </row>
        <row r="2658">
          <cell r="A2658"/>
        </row>
        <row r="2659">
          <cell r="A2659" t="str">
            <v>18.19.141</v>
          </cell>
          <cell r="B2659" t="str">
            <v>FORNECIMENTO E INSTALAÇÃO DE CABO PP 3X2,5MM²</v>
          </cell>
          <cell r="C2659" t="str">
            <v>m</v>
          </cell>
          <cell r="D2659">
            <v>13.12</v>
          </cell>
          <cell r="E2659">
            <v>10.5</v>
          </cell>
        </row>
        <row r="2660">
          <cell r="A2660"/>
        </row>
        <row r="2661">
          <cell r="A2661" t="str">
            <v>18.19.142</v>
          </cell>
          <cell r="B2661" t="str">
            <v>FORNECIMENTO E INSTALAÇÃO DE CABO PP 3X4,0MM²</v>
          </cell>
          <cell r="C2661" t="str">
            <v>m</v>
          </cell>
          <cell r="D2661">
            <v>15.91</v>
          </cell>
          <cell r="E2661">
            <v>12.73</v>
          </cell>
        </row>
        <row r="2662">
          <cell r="A2662"/>
        </row>
        <row r="2663">
          <cell r="A2663" t="str">
            <v>18.19.150</v>
          </cell>
          <cell r="B2663" t="str">
            <v>FORNECIMENTO E INSTALAÇÃO DE CABO SINGELO 0,6/1KV, ENCORDOAMENTO CLASSE 5 (FLEXÍVEL) DE 16MM² EM ELETRODUTO</v>
          </cell>
          <cell r="C2663" t="str">
            <v>m</v>
          </cell>
          <cell r="D2663">
            <v>11.97</v>
          </cell>
          <cell r="E2663">
            <v>9.58</v>
          </cell>
        </row>
        <row r="2664">
          <cell r="A2664"/>
        </row>
        <row r="2665">
          <cell r="A2665" t="str">
            <v>18.19.151</v>
          </cell>
          <cell r="B2665" t="str">
            <v>FORNECIMENTO E INSTALAÇÃO DE CABO SINGELO 0,6/1KV, ENCORDOAMENTO CLASSE 5 (FLEXÍVEL) DE 50MM² EM ELETRODUTO</v>
          </cell>
          <cell r="C2665" t="str">
            <v>m</v>
          </cell>
          <cell r="D2665">
            <v>30.95</v>
          </cell>
          <cell r="E2665">
            <v>24.76</v>
          </cell>
        </row>
        <row r="2666">
          <cell r="A2666"/>
        </row>
        <row r="2667">
          <cell r="A2667" t="str">
            <v>18.19.200</v>
          </cell>
          <cell r="B2667" t="str">
            <v>FORNECIMENTO E INSTALAÇÃO DE CABO TELEFÔNICO CCI-2 PARES</v>
          </cell>
          <cell r="C2667" t="str">
            <v>m</v>
          </cell>
          <cell r="D2667">
            <v>3.01</v>
          </cell>
          <cell r="E2667">
            <v>2.41</v>
          </cell>
        </row>
        <row r="2668">
          <cell r="A2668"/>
        </row>
        <row r="2669">
          <cell r="A2669" t="str">
            <v>18.19.210</v>
          </cell>
          <cell r="B2669" t="str">
            <v>FORNECIMENTO E INSTALAÇÃO DE CABO TELEFÔNICO CCI-4 PARES.</v>
          </cell>
          <cell r="C2669" t="str">
            <v>m</v>
          </cell>
          <cell r="D2669">
            <v>3.63</v>
          </cell>
          <cell r="E2669">
            <v>2.91</v>
          </cell>
        </row>
        <row r="2670">
          <cell r="A2670"/>
        </row>
        <row r="2671">
          <cell r="A2671" t="str">
            <v>18.19.220</v>
          </cell>
          <cell r="B2671" t="str">
            <v>FORNECIMENTO E INSTALAÇÃO DE CABO TELEFÔNICO CCI 50-10 PARES.</v>
          </cell>
          <cell r="C2671" t="str">
            <v>m</v>
          </cell>
          <cell r="D2671">
            <v>6.92</v>
          </cell>
          <cell r="E2671">
            <v>5.54</v>
          </cell>
        </row>
        <row r="2672">
          <cell r="A2672"/>
        </row>
        <row r="2673">
          <cell r="A2673" t="str">
            <v>18.19.230</v>
          </cell>
          <cell r="B2673" t="str">
            <v>FORNECIMENTO E INSTALAÇÃO DE CABO TELEFÔNICO CCE 2 PARES</v>
          </cell>
          <cell r="C2673" t="str">
            <v>m</v>
          </cell>
          <cell r="D2673">
            <v>4.58</v>
          </cell>
          <cell r="E2673">
            <v>3.67</v>
          </cell>
        </row>
        <row r="2674">
          <cell r="A2674"/>
        </row>
        <row r="2675">
          <cell r="A2675" t="str">
            <v>18.19.231</v>
          </cell>
          <cell r="B2675" t="str">
            <v>CABO TELEFONICO CTP - APL, DIAMETRO 0,50MM, COM 20 PARES</v>
          </cell>
          <cell r="C2675" t="str">
            <v>m</v>
          </cell>
          <cell r="D2675">
            <v>12.88</v>
          </cell>
          <cell r="E2675">
            <v>10.31</v>
          </cell>
        </row>
        <row r="2676">
          <cell r="A2676"/>
        </row>
        <row r="2677">
          <cell r="A2677" t="str">
            <v>18.20.010</v>
          </cell>
          <cell r="B2677" t="str">
            <v>DISJUNTOR MONOPOLAR TERMOMAGNETICO ATE 30A, 220V, PIAL OU SIMILAR, INCLUSIVE INSTALACAO EM QUADRO DE DISTRIBUICAO.</v>
          </cell>
          <cell r="C2677" t="str">
            <v>Un</v>
          </cell>
          <cell r="D2677">
            <v>13.31</v>
          </cell>
          <cell r="E2677">
            <v>10.65</v>
          </cell>
        </row>
        <row r="2678">
          <cell r="A2678"/>
        </row>
        <row r="2679">
          <cell r="A2679" t="str">
            <v>18.20.013</v>
          </cell>
          <cell r="B2679" t="str">
            <v>(74130001) DISJUNTOR TERMOMAGNETICO MONOPOLAR PADRAO NEMA (AMERICANO) 10 A 30A 240V, FORNECIMENTO E INSTALACAO</v>
          </cell>
          <cell r="C2679" t="str">
            <v>Un</v>
          </cell>
          <cell r="D2679">
            <v>11.05</v>
          </cell>
          <cell r="E2679">
            <v>8.84</v>
          </cell>
        </row>
        <row r="2680">
          <cell r="A2680"/>
        </row>
        <row r="2681">
          <cell r="A2681" t="str">
            <v>18.20.020</v>
          </cell>
          <cell r="B2681" t="str">
            <v>DISJUNTOR MONOPOLAR TERMOMAGNETICO DE 35 A 50A, 220V, PIAL OU SIMILAR, INCLUSIVE INSTALACAO EM QUADRO DE DISTRIBUICAO.</v>
          </cell>
          <cell r="C2681" t="str">
            <v>Un</v>
          </cell>
          <cell r="D2681">
            <v>17.36</v>
          </cell>
          <cell r="E2681">
            <v>13.89</v>
          </cell>
        </row>
        <row r="2682">
          <cell r="A2682"/>
        </row>
        <row r="2683">
          <cell r="A2683" t="str">
            <v>18.20.030</v>
          </cell>
          <cell r="B2683" t="str">
            <v>DISJUNTOR TRIPOLAR TERMOMAGNETICO ATE 50A, 380V, PIAL OU SIMILAR, INCLUSIVE INSTALACAO EM QUADRO DE DISTRIBUICAO.</v>
          </cell>
          <cell r="C2683" t="str">
            <v>Un</v>
          </cell>
          <cell r="D2683">
            <v>83.6</v>
          </cell>
          <cell r="E2683">
            <v>66.88</v>
          </cell>
        </row>
        <row r="2684">
          <cell r="A2684"/>
        </row>
        <row r="2685">
          <cell r="A2685" t="str">
            <v>18.20.033</v>
          </cell>
          <cell r="B2685" t="str">
            <v>(74130/004) DISJUNTOR TERMOMAGNETICO TRIPOLAR PADRAO NEMA (AMERICANO) 10 A 50A 240V, FORNECIMENTO E INSTALACAO</v>
          </cell>
          <cell r="C2685" t="str">
            <v>Un</v>
          </cell>
          <cell r="D2685">
            <v>71.88</v>
          </cell>
          <cell r="E2685">
            <v>57.51</v>
          </cell>
        </row>
        <row r="2686">
          <cell r="A2686"/>
        </row>
        <row r="2687">
          <cell r="A2687" t="str">
            <v>18.20.040</v>
          </cell>
          <cell r="B2687" t="str">
            <v>DISJUNTOR TRIPOLAR TERMOMAGNETICO DE 60 A 100A, 380V, PIAL OU SIMILAR, INCLUSIVE INSTALACAO EM QUADRO DE DISTRIBUICAO.</v>
          </cell>
          <cell r="C2687" t="str">
            <v>Un</v>
          </cell>
          <cell r="D2687">
            <v>100.71</v>
          </cell>
          <cell r="E2687">
            <v>80.569999999999993</v>
          </cell>
        </row>
        <row r="2688">
          <cell r="A2688"/>
        </row>
        <row r="2689">
          <cell r="A2689" t="str">
            <v>18.20.050</v>
          </cell>
          <cell r="B2689" t="str">
            <v>DISJUNTOR TRIPOLAR TERMOMAGNETICO DE 120 A 150A 380V, PIAL OU SIMILAR, INCLUSIVE INSTALACAO EM QUADRO DE DISTRIBUICAO.</v>
          </cell>
          <cell r="C2689" t="str">
            <v>Un</v>
          </cell>
          <cell r="D2689">
            <v>326.27</v>
          </cell>
          <cell r="E2689">
            <v>261.02</v>
          </cell>
        </row>
        <row r="2690">
          <cell r="A2690"/>
        </row>
        <row r="2691">
          <cell r="A2691" t="str">
            <v>18.20.071</v>
          </cell>
          <cell r="B2691" t="str">
            <v>FORNECIMENTO E INSTALAÇÃO DE DISJUNTOR TERMOMAGNÉTICO TRIPOLAR DE 200A, EM CAIXA MOLDADA REF. - QHL3-200A-380V-10KA SIEMENS OU SIMILAR.</v>
          </cell>
          <cell r="C2691" t="str">
            <v>Un</v>
          </cell>
          <cell r="D2691">
            <v>551.79999999999995</v>
          </cell>
          <cell r="E2691">
            <v>441.44</v>
          </cell>
        </row>
        <row r="2692">
          <cell r="A2692"/>
        </row>
        <row r="2693">
          <cell r="A2693" t="str">
            <v>18.20.072</v>
          </cell>
          <cell r="B2693" t="str">
            <v xml:space="preserve">(74130/007) DISJUNTOR TERMOMAGNETICO TRIPOLAR EM CAIXA MOLDADA 250A 600V, FORNECIMENTO E INSTALACAO.  </v>
          </cell>
          <cell r="C2693" t="str">
            <v>Un</v>
          </cell>
          <cell r="D2693">
            <v>1039.2</v>
          </cell>
          <cell r="E2693">
            <v>831.36</v>
          </cell>
        </row>
        <row r="2694">
          <cell r="A2694"/>
        </row>
        <row r="2695">
          <cell r="A2695" t="str">
            <v>18.20.075</v>
          </cell>
          <cell r="B2695" t="str">
            <v>FORNECIMENTO E INSTALAÇÃO DE DISJUNTOR TERMOMAGNÉTICO TRIPOLAR (3P) DE 400A, EM CAIXA MOLDADA SIEMENS OU SIMILAR.</v>
          </cell>
          <cell r="C2695" t="str">
            <v>Un</v>
          </cell>
          <cell r="D2695">
            <v>1546.86</v>
          </cell>
          <cell r="E2695">
            <v>1237.49</v>
          </cell>
        </row>
        <row r="2696">
          <cell r="A2696"/>
        </row>
        <row r="2697">
          <cell r="A2697" t="str">
            <v>18.20.080</v>
          </cell>
          <cell r="B2697" t="str">
            <v>(74130/009 )DISJUNTOR TERMOMAGNETICO TRIPOLAR EM CAIXA MOLDADA    500 A 600A 600V, FORNECIMENTO E INSTALACAO</v>
          </cell>
          <cell r="C2697" t="str">
            <v>Un</v>
          </cell>
          <cell r="D2697">
            <v>2999.66</v>
          </cell>
          <cell r="E2697">
            <v>2399.73</v>
          </cell>
        </row>
        <row r="2698">
          <cell r="A2698"/>
        </row>
        <row r="2699">
          <cell r="A2699" t="str">
            <v>18.20.200</v>
          </cell>
          <cell r="B2699" t="str">
            <v>FORNECIMENTO E INSTALAÇÃO DE DISPOSITIVO DE PROTEÇÃO DR, TIPO AC, CORRENTE NOMINAL RESIDUAL 30mA, BIPOLAR, CORRENTE NOMINAL 25A, FAB.:SIEMENS OU SIMILAR.</v>
          </cell>
          <cell r="C2699" t="str">
            <v>Un</v>
          </cell>
          <cell r="D2699">
            <v>139.63</v>
          </cell>
          <cell r="E2699">
            <v>111.71</v>
          </cell>
        </row>
        <row r="2700">
          <cell r="A2700"/>
        </row>
        <row r="2701">
          <cell r="A2701" t="str">
            <v>18.20.201</v>
          </cell>
          <cell r="B2701" t="str">
            <v>FORNECIMENTO E INSTALAÇÃO DE DISPOSITIVO DE PROTEÇÃO DR, TIPO AC, CORRENTE NOMINAL RESIDUAL 30mA, BIPOLAR, CORRENTE NOMINAL 40A, FAB.:SIEMENS OU SIMILAR.</v>
          </cell>
          <cell r="C2701" t="str">
            <v>Un</v>
          </cell>
          <cell r="D2701">
            <v>144.72999999999999</v>
          </cell>
          <cell r="E2701">
            <v>115.79</v>
          </cell>
        </row>
        <row r="2702">
          <cell r="A2702"/>
        </row>
        <row r="2703">
          <cell r="A2703" t="str">
            <v>18.20.202</v>
          </cell>
          <cell r="B2703" t="str">
            <v>FORNECIMENTO E INSTALAÇÃO DE DISPOSITIVO DE PROTEÇÃO DR, TIPO AC, CORRENTE NOMINAL RESIDUAL 30mA, BIPOLAR, CORRENTE NOMINAL 63A, FAB.:SIEMENS OU SIMILAR.</v>
          </cell>
          <cell r="C2703" t="str">
            <v>Un</v>
          </cell>
          <cell r="D2703">
            <v>232.22</v>
          </cell>
          <cell r="E2703">
            <v>185.78</v>
          </cell>
        </row>
        <row r="2704">
          <cell r="A2704"/>
        </row>
        <row r="2705">
          <cell r="A2705" t="str">
            <v>18.20.210</v>
          </cell>
          <cell r="B2705" t="str">
            <v>FORNECIMENTO E INSTALAÇÃO DE DISPOSITIVO DE PROTEÇÃO DR, TIPO AC, CORRENTE NOMINAL RESIDUAL 30mA, TETRAPOLAR, CORRENTE NOMINAL 25A, FAB.:SIEMENS OU SIMILAR.</v>
          </cell>
          <cell r="C2705" t="str">
            <v>Un</v>
          </cell>
          <cell r="D2705">
            <v>188.73</v>
          </cell>
          <cell r="E2705">
            <v>150.99</v>
          </cell>
        </row>
        <row r="2706">
          <cell r="A2706"/>
        </row>
        <row r="2707">
          <cell r="A2707" t="str">
            <v>18.20.211</v>
          </cell>
          <cell r="B2707" t="str">
            <v>FORNECIMENTO E INSTALAÇÃO DE DISPOSITIVO DE PROTEÇÃO DR, TIPO AC, CORRENTE NOMINAL RESIDUAL 30mA, TETRAPOLAR, CORRENTE NOMINAL 40A, FAB.:SIEMENS OU SIMILAR.</v>
          </cell>
          <cell r="C2707" t="str">
            <v>Un</v>
          </cell>
          <cell r="D2707">
            <v>192.63</v>
          </cell>
          <cell r="E2707">
            <v>154.11000000000001</v>
          </cell>
        </row>
        <row r="2708">
          <cell r="A2708"/>
        </row>
        <row r="2709">
          <cell r="A2709" t="str">
            <v>18.20.212</v>
          </cell>
          <cell r="B2709" t="str">
            <v>FORNECIMENTO E INSTALAÇÃO DE DISPOSITIVO DE PROTEÇÃO DR, TIPO AC, CORRENTE NOMINAL RESIDUAL 30mA, TETRAPOLAR, CORRENTE NOMINAL 63A, FAB.:SIEMENS OU SIMILAR.</v>
          </cell>
          <cell r="C2709" t="str">
            <v>Un</v>
          </cell>
          <cell r="D2709">
            <v>234.72</v>
          </cell>
          <cell r="E2709">
            <v>187.78</v>
          </cell>
        </row>
        <row r="2710">
          <cell r="A2710"/>
        </row>
        <row r="2711">
          <cell r="A2711" t="str">
            <v>18.21.060</v>
          </cell>
          <cell r="B2711" t="str">
            <v>QUADRO DE DISTRIBUICAO METALICO DE EMBUTIR, SEM BARRAMENTO, TIPO QCSP, GOMES OU SIMILAR, PARA ATE 3 CIRCUITOS MONOPOLARES, SEM PORTA, INCLUSIVE INSTALACAO.</v>
          </cell>
          <cell r="C2711" t="str">
            <v>Un</v>
          </cell>
          <cell r="D2711">
            <v>43.33</v>
          </cell>
          <cell r="E2711">
            <v>34.67</v>
          </cell>
        </row>
        <row r="2712">
          <cell r="A2712"/>
        </row>
        <row r="2713">
          <cell r="A2713" t="str">
            <v>18.21.070</v>
          </cell>
          <cell r="B2713" t="str">
            <v>QUADRO DE DISTRIBUICAO METALICO DE EMBUTIR, SEM BARRAMENTO, TIPO QCCP, GOMES OU SIMILAR, PARA ATE 3 CIRCUITOS MONOPOLARES, COM PORTA, INCLUSIVE INSTALACAO.</v>
          </cell>
          <cell r="C2713" t="str">
            <v>Un</v>
          </cell>
          <cell r="D2713">
            <v>47.06</v>
          </cell>
          <cell r="E2713">
            <v>37.65</v>
          </cell>
        </row>
        <row r="2714">
          <cell r="A2714"/>
        </row>
        <row r="2715">
          <cell r="A2715" t="str">
            <v>18.21.080</v>
          </cell>
          <cell r="B2715" t="str">
            <v>QUADRO DE DISTRIBUICAO METALICO DE EMBUTIR, SEM BARRAMENTO, TIPO QCCP, GOMES OU SIMILAR, PARA ATE 6 CIRCUITOS MONOPOLARES, COM PORTA, INCLUSIVE INSTALACAO.</v>
          </cell>
          <cell r="C2715" t="str">
            <v>Un</v>
          </cell>
          <cell r="D2715">
            <v>59.4</v>
          </cell>
          <cell r="E2715">
            <v>47.52</v>
          </cell>
        </row>
        <row r="2716">
          <cell r="A2716"/>
        </row>
        <row r="2717">
          <cell r="A2717" t="str">
            <v>18.21.090</v>
          </cell>
          <cell r="B2717" t="str">
            <v>QUADRO DE DISTRIBUICAO METALICO DE EMBUTIR, SEM BARRAMENTO, TIPO QCCP, GOMES OU SIMILAR, PARA ATE 12 CIRCUITOS MONOPOLARES, COM PORTA, INCLUSIVE INSTALACAO.</v>
          </cell>
          <cell r="C2717" t="str">
            <v>Un</v>
          </cell>
          <cell r="D2717">
            <v>77.37</v>
          </cell>
          <cell r="E2717">
            <v>61.9</v>
          </cell>
        </row>
        <row r="2718">
          <cell r="A2718"/>
        </row>
        <row r="2719">
          <cell r="A2719" t="str">
            <v>18.21.100</v>
          </cell>
          <cell r="B2719" t="str">
            <v>QUADRO DE DISTRIBUICAO METALICO DE EMBUTIR, C0M BARRAMENTO, TIPO QCCP, GOMES OU SIMILAR, PARA ATE 18 CIRCUITOS MONOPOLARES , E CHAVE GERAL, COM PORTA, INCLUSIVE INSTALACAO.</v>
          </cell>
          <cell r="C2719" t="str">
            <v>Un</v>
          </cell>
          <cell r="D2719">
            <v>154.11000000000001</v>
          </cell>
          <cell r="E2719">
            <v>123.29</v>
          </cell>
        </row>
        <row r="2720">
          <cell r="A2720"/>
        </row>
        <row r="2721">
          <cell r="A2721" t="str">
            <v>18.21.110</v>
          </cell>
          <cell r="B2721" t="str">
            <v>QUADRO DE DISTRIBUICAO EM RESINA TERMOPLASTICA DE EMBUTIR, COM PORTA, SEM BARRAMENTO PARA ATE 3 CIRCUITOS MONOPOLARES, REF. CDEC-3E, CEMAR OU SIMILAR, INCLUSIVE INSTALACAO.</v>
          </cell>
          <cell r="C2721" t="str">
            <v>Un</v>
          </cell>
          <cell r="D2721">
            <v>46.07</v>
          </cell>
          <cell r="E2721">
            <v>36.86</v>
          </cell>
        </row>
        <row r="2722">
          <cell r="A2722"/>
        </row>
        <row r="2723">
          <cell r="A2723" t="str">
            <v>18.21.120</v>
          </cell>
          <cell r="B2723" t="str">
            <v>QUADRO DE DISTRIBUICAO EM RESINA TERMOPLASTICA DE EMBUTIR,COM PORTA, SEM BARRAMENTO, PARA ATE 6 CIRCUITOS MONOPOLARES, REF. CDEC-6E, CEMAR OU SIMILAR, INCLUSIVE INSTALACAO.</v>
          </cell>
          <cell r="C2723" t="str">
            <v>Un</v>
          </cell>
          <cell r="D2723">
            <v>57.21</v>
          </cell>
          <cell r="E2723">
            <v>45.77</v>
          </cell>
        </row>
        <row r="2724">
          <cell r="A2724"/>
        </row>
        <row r="2725">
          <cell r="A2725" t="str">
            <v>18.21.130</v>
          </cell>
          <cell r="B2725" t="str">
            <v>QUADRO DE DISTRIBUICAO EM RESINA TERMOPLASTICA DE EMBUTIR, COM PORTA, SEM BARRAMENTO, PARA ATE 12 CIRCUITOS MONOPOLARES, REF. CDEC-12E, CEMAR OU SIMILAR, INCLUSIVE INSTALACAO.</v>
          </cell>
          <cell r="C2725" t="str">
            <v>Un</v>
          </cell>
          <cell r="D2725">
            <v>61.86</v>
          </cell>
          <cell r="E2725">
            <v>49.49</v>
          </cell>
        </row>
        <row r="2726">
          <cell r="A2726"/>
        </row>
        <row r="2727">
          <cell r="A2727" t="str">
            <v>18.21.140</v>
          </cell>
          <cell r="B2727" t="str">
            <v>QUADRO DE DISTRIBUICAO EM RESINA TERMOPLASTICA DE EMBUTIR, COM PORTA, SEM BARRAMENTO, PARA ATE 16 CIRCUITOS MONOPOLARES, REF. CDSC-16S, CEMAR OU SIMILAR, INCLUSIVE INSTALACAO.</v>
          </cell>
          <cell r="C2727" t="str">
            <v>Un</v>
          </cell>
          <cell r="D2727">
            <v>97.02</v>
          </cell>
          <cell r="E2727">
            <v>77.62</v>
          </cell>
        </row>
        <row r="2728">
          <cell r="A2728"/>
        </row>
        <row r="2729">
          <cell r="A2729" t="str">
            <v>18.21.150</v>
          </cell>
          <cell r="B2729" t="str">
            <v>QUADRO DE DISTRIBUICAO METALICO DE EMBUTIR,C/ PORTA, BARRAMENTO, CHAVE GERAL E PLACA DE NEUTRO PARA ATE 12 CIRCUITOS MONOPOLARES, REF. QDETN-12, CEMAR OU SIMILAR, INCLUSIVE INSTALACAO.</v>
          </cell>
          <cell r="C2729" t="str">
            <v>Un</v>
          </cell>
          <cell r="D2729">
            <v>199.45</v>
          </cell>
          <cell r="E2729">
            <v>159.56</v>
          </cell>
        </row>
        <row r="2730">
          <cell r="A2730"/>
        </row>
        <row r="2731">
          <cell r="A2731" t="str">
            <v>18.21.153</v>
          </cell>
          <cell r="B2731" t="str">
            <v>(74247/001) QUADRO DE DISTRIBUICAO DE ENERGIA EM CHAPA METALICA, DE EMBUTIR, PARA 12 DISJUNTORES TERMOMAGNETICOS MONOPOLARES, COM BARRAMENTO TRIFASICO, FORNECIMENTO E INSTALACAO</v>
          </cell>
          <cell r="C2731" t="str">
            <v>Un</v>
          </cell>
          <cell r="D2731">
            <v>141</v>
          </cell>
          <cell r="E2731">
            <v>112.8</v>
          </cell>
        </row>
        <row r="2732">
          <cell r="A2732"/>
        </row>
        <row r="2733">
          <cell r="A2733" t="str">
            <v>18.21.160</v>
          </cell>
          <cell r="B2733" t="str">
            <v>QUADRO DE DISTRIBUICAO METALICO DE EMBUTIR,C/ PORTA, BARRAMENTO, CHAVE GERAL E PLACA DE NEUTRO PARA ATE 20 CIRCUITOS MONOPOLARES, REF. QDETN-20, CEMAR OU SIMILAR, INCLUSIVE INSTALACAO.</v>
          </cell>
          <cell r="C2733" t="str">
            <v>Un</v>
          </cell>
          <cell r="D2733">
            <v>260.55</v>
          </cell>
          <cell r="E2733">
            <v>208.44</v>
          </cell>
        </row>
        <row r="2734">
          <cell r="A2734"/>
        </row>
        <row r="2735">
          <cell r="A2735" t="str">
            <v>18.21.170</v>
          </cell>
          <cell r="B2735" t="str">
            <v>QUADRO DE DISTRIBUICAO METALICO DE EMBUTIR,C/ PORTA, BARRAMENTO, CHAVE GERAL E PLACA DE NEUTRO PARA ATE 32 CIRCUITOS MONOPOLARES, REF. QDETN-32, CEMAR OU SIMILAR, INCLUSIVE INSTALACAO.</v>
          </cell>
          <cell r="C2735" t="str">
            <v>Un</v>
          </cell>
          <cell r="D2735">
            <v>411.03</v>
          </cell>
          <cell r="E2735">
            <v>328.83</v>
          </cell>
        </row>
        <row r="2736">
          <cell r="A2736"/>
        </row>
        <row r="2737">
          <cell r="A2737" t="str">
            <v>18.21.195</v>
          </cell>
          <cell r="B2737" t="str">
            <v>FORNEC.E INSTAL.QUADRO DIST. GERAL EM CHAPA DE AÇO, DE SOBREPOR, BARRAM. TRIFÁSICO, BARRA DE FASE E NEUTRO DE 120MM² E BARRA DE TERRA DE 70MM², INC.PINT.ELETROST., C/ CAPAC. DE 250A/35KA, INC.CONTRA-PORTA EM CHAPA METÁLICA, PARA 08 DISJ.TRIPOL.10KA, DIMEN</v>
          </cell>
          <cell r="C2737" t="str">
            <v>Un</v>
          </cell>
          <cell r="D2737">
            <v>4004.4</v>
          </cell>
          <cell r="E2737">
            <v>3203.52</v>
          </cell>
        </row>
        <row r="2738">
          <cell r="A2738"/>
        </row>
        <row r="2739">
          <cell r="A2739" t="str">
            <v>18.21.197</v>
          </cell>
          <cell r="B2739" t="str">
            <v>QUADRO DE DIST.GERAL EM CHAPA DE AÇO, SOBREPOR, BARRAMENTO TRIF., BARRA DE FASES E NEUTRO DE 90MM2 E BARRA DE TERRA DE 35MM2, INCL.PINTURA ELETROSTÁTICA, C/ CAPAC.P/DISJ.TRIF.130A/10KA, INCL.CONTRA-PORTA EM CHAPA METÁLICA, PREPARADA P/10 DISJ. TRIP.10KA,C</v>
          </cell>
          <cell r="C2739" t="str">
            <v>Un</v>
          </cell>
          <cell r="D2739">
            <v>3374.56</v>
          </cell>
          <cell r="E2739">
            <v>2699.65</v>
          </cell>
        </row>
        <row r="2740">
          <cell r="A2740"/>
        </row>
        <row r="2741">
          <cell r="A2741" t="str">
            <v>18.21.198</v>
          </cell>
          <cell r="B2741" t="str">
            <v>FORNECIMENTO E COLOCAÇÃO DE QUADRO DE DISTRIBUIÇÃO DE TELEFONE (0,40 X 0,40 X 0,12)M, TIPO EMBUTIR, PADRÃO TELEBRÁS, COM BLOCO BLI 10 PARES.</v>
          </cell>
          <cell r="C2741" t="str">
            <v>Un</v>
          </cell>
          <cell r="D2741">
            <v>108.43</v>
          </cell>
          <cell r="E2741">
            <v>86.75</v>
          </cell>
        </row>
        <row r="2742">
          <cell r="A2742"/>
        </row>
        <row r="2743">
          <cell r="A2743" t="str">
            <v>18.21.199</v>
          </cell>
          <cell r="B2743" t="str">
            <v>FORNECIMENTO E COLOCAÇÃO DE QUADRO DE DISTRIBUIÇÃO DE TELEFONE (0,40 X 0,40 X 0,12)M, TIPO SOBREPOR, PADRÃO TELEBRÁS, COM BLOCO BLI 10 PARES.</v>
          </cell>
          <cell r="C2743" t="str">
            <v>Un</v>
          </cell>
          <cell r="D2743">
            <v>113.68</v>
          </cell>
          <cell r="E2743">
            <v>90.95</v>
          </cell>
        </row>
        <row r="2744">
          <cell r="A2744"/>
        </row>
        <row r="2745">
          <cell r="A2745" t="str">
            <v>18.21.204</v>
          </cell>
          <cell r="B2745" t="str">
            <v>FORNECIMENTO E INSTALAÇÃO DE QUADRO DE DISTRIBUIÇÃO TRIFÁSICO, DE EMBUTIR,COM BARRAMENTO (100A) PARA 16 CIRCUITOS.</v>
          </cell>
          <cell r="C2745" t="str">
            <v>Un</v>
          </cell>
          <cell r="D2745">
            <v>271.37</v>
          </cell>
          <cell r="E2745">
            <v>217.1</v>
          </cell>
        </row>
        <row r="2746">
          <cell r="A2746"/>
        </row>
        <row r="2747">
          <cell r="A2747" t="str">
            <v>18.21.209</v>
          </cell>
          <cell r="B2747" t="str">
            <v>FORNECIMENTO E INSTALAÇÃO DE QUADRO DE DISTRIBUIÇÃO TRIFÁSICO, DE EMBUTIR,COM BARRAMENTO (100A) PARA 40 CIRCUITOS.</v>
          </cell>
          <cell r="C2747" t="str">
            <v>Un</v>
          </cell>
          <cell r="D2747">
            <v>483.47</v>
          </cell>
          <cell r="E2747">
            <v>386.78</v>
          </cell>
        </row>
        <row r="2748">
          <cell r="A2748"/>
        </row>
        <row r="2749">
          <cell r="A2749" t="str">
            <v>18.21.210</v>
          </cell>
          <cell r="B2749" t="str">
            <v>FORNECIMENTO E INSTALAÇÃO DE QUADRO DE DISTRIBUIÇÃO TRIFÁSICO, METÁLICO, DE EMBUTIR,COM BARRAMENTO, CHAVE GERAL E PLACA DE NEUTRO PARA ATÉ 50 CIRCUITOS MONOPOLARES, REF. QDETG-X56S 225A DIN - CÓDIGO 90.40.25 - CEMAR OU SIMILAR. NÃO INCLUINDO OS DISJUNTORE</v>
          </cell>
          <cell r="C2749" t="str">
            <v>Un</v>
          </cell>
          <cell r="D2749">
            <v>929.8</v>
          </cell>
          <cell r="E2749">
            <v>743.84</v>
          </cell>
        </row>
        <row r="2750">
          <cell r="A2750"/>
        </row>
        <row r="2751">
          <cell r="A2751" t="str">
            <v>18.21.211</v>
          </cell>
          <cell r="B2751" t="str">
            <v>FORNECIMENTO E INSTALAÇÃO DE QUADRO DE DISTRIBUIÇÃO TRIFÁSICO, METÁLICO, DE EMBUTIR, COM BARRAMENTO, CHAVE GERAL E PLACA DE NEUTRO PARA ATÉ 50 CIRCUITOS MONOPOLARES, REF. QDETG-50EX 225A UL - CÓDIGO 90.40.06 - CEMAR OU SIMILAR.NÃO INCLUINDO OS DISJUNTORES</v>
          </cell>
          <cell r="C2751" t="str">
            <v>Un</v>
          </cell>
          <cell r="D2751">
            <v>1144.48</v>
          </cell>
          <cell r="E2751">
            <v>915.59</v>
          </cell>
        </row>
        <row r="2752">
          <cell r="A2752"/>
        </row>
        <row r="2753">
          <cell r="A2753" t="str">
            <v>18.21.212</v>
          </cell>
          <cell r="B2753" t="str">
            <v>FORNECIMENTO E INSTALAÇÃO DE QUADRO DE DISTRIBUIÇÃO UNIVERSAL TRIFÁSICO, DE EMBUTIR,COM BARRAMENTO (150A), CHAVE GERAL E PLACA DE NEUTRO PARA ATÉ 24 CIRCUITOS MONOPOLARES,REF.QDETG II-24UL - CEMAR OU SIMILAR.NÃO INCLUINDO OS DISJUNTORES E/OU OUTROS DISPOS</v>
          </cell>
          <cell r="C2753" t="str">
            <v>Un</v>
          </cell>
          <cell r="D2753">
            <v>577.01</v>
          </cell>
          <cell r="E2753">
            <v>461.61</v>
          </cell>
        </row>
        <row r="2754">
          <cell r="A2754"/>
        </row>
        <row r="2755">
          <cell r="A2755" t="str">
            <v>18.21.213</v>
          </cell>
          <cell r="B2755" t="str">
            <v>FORNECIMENTO E INSTALAÇÃO DE QUADRO DE DISTRIBUIÇÃO UNIVERSAL TRIFÁSICO, DE EMBUTIR,COM BARRAMENTO (150A), CHAVE GERAL E PLACA DE NEUTRO PARA ATÉ 32 CIRCUITOS MONOPOLARES,REF.QDETG II-32UL - CEMAR OU SIMILAR.NÃO INCLUINDO OS DISJUNTORES E/OU OUTROS DISPOS</v>
          </cell>
          <cell r="C2755" t="str">
            <v>Un</v>
          </cell>
          <cell r="D2755">
            <v>664.6</v>
          </cell>
          <cell r="E2755">
            <v>531.67999999999995</v>
          </cell>
        </row>
        <row r="2756">
          <cell r="A2756"/>
        </row>
        <row r="2757">
          <cell r="A2757" t="str">
            <v>18.21.214</v>
          </cell>
          <cell r="B2757" t="str">
            <v>FORNECIMENTO E INSTALAÇÃO DE QUADRO DE DISTRIBUIÇÃO UNIVERSAL TRIFÁSICO, DE EMBUTIR,COM BARRAMENTO (225A), CHAVE GERAL E PLACA DE NEUTRO PARA ATÉ 40 CIRCUITOS MONOPOLARES,REF.QDETG - 40EX  - FAB.CEMAR OU SIMILAR.NÃO INCLUINDO OS DISJUNTORES E/OU OUTROS DI</v>
          </cell>
          <cell r="C2757" t="str">
            <v>Un</v>
          </cell>
          <cell r="D2757">
            <v>880.23</v>
          </cell>
          <cell r="E2757">
            <v>704.19</v>
          </cell>
        </row>
        <row r="2758">
          <cell r="A2758"/>
        </row>
        <row r="2759">
          <cell r="A2759" t="str">
            <v>18.21.220</v>
          </cell>
          <cell r="B2759" t="str">
            <v>FORNECIMENTO E INSTALAÇÃO DE QUADRO EM CHAPA DE AÇO Nº16 BWG NAS DIMENSÕES 0,80X0,60X0,20M, COM BARRAMENTOS DE FASES,NEUTRO E TERRA DE 1"X3/16", MONTADOS SOBRE ISOLADORES DE EPOXI 25X30MM E CONTENDO EM SEU INTERIOR DISJUNTOR GERAL E 125A/10KA E SEIS DISJU</v>
          </cell>
          <cell r="C2759" t="str">
            <v>Un</v>
          </cell>
          <cell r="D2759">
            <v>3821.85</v>
          </cell>
          <cell r="E2759">
            <v>3057.48</v>
          </cell>
        </row>
        <row r="2760">
          <cell r="A2760"/>
        </row>
        <row r="2761">
          <cell r="A2761" t="str">
            <v>18.21.230</v>
          </cell>
          <cell r="B2761" t="str">
            <v>FORNECIMENTO E INSTALAÇÃO DE BARRA CHATA DE COBRE 3/8"X1/16" EM BARRAMENTO DE QUADRO ELÉTRICO</v>
          </cell>
          <cell r="C2761" t="str">
            <v>m</v>
          </cell>
          <cell r="D2761">
            <v>46.55</v>
          </cell>
          <cell r="E2761">
            <v>37.24</v>
          </cell>
        </row>
        <row r="2762">
          <cell r="A2762"/>
        </row>
        <row r="2763">
          <cell r="A2763" t="str">
            <v>18.22.010</v>
          </cell>
          <cell r="B2763" t="str">
            <v>PONTO DE LUZ EM TETO OU PAREDE, INCLUINDO CAIXA 4 X 4 POL. TIGREFLEX OU SIMILAR, TUBULACAO PVC RIGIDO E FIACAO, ATE O QUADRO DE DISTRIBUICAO.</v>
          </cell>
          <cell r="C2763" t="str">
            <v>Pt</v>
          </cell>
          <cell r="D2763">
            <v>68.67</v>
          </cell>
          <cell r="E2763">
            <v>54.94</v>
          </cell>
        </row>
        <row r="2764">
          <cell r="A2764"/>
        </row>
        <row r="2765">
          <cell r="A2765" t="str">
            <v>18.22.015</v>
          </cell>
          <cell r="B2765" t="str">
            <v>PONTO DE LUZ EM TETO OU PAREDE, INCLUINDO CAIXA 4" X 4" TIGREFLE OU SIMILAR E FIAÇÃO, ATÉ O QUADRO DE DISTRIBUIÇÃO ( SEM ELETRODUTO).</v>
          </cell>
          <cell r="C2765" t="str">
            <v>Pt</v>
          </cell>
          <cell r="D2765">
            <v>59.9</v>
          </cell>
          <cell r="E2765">
            <v>47.92</v>
          </cell>
        </row>
        <row r="2766">
          <cell r="A2766"/>
        </row>
        <row r="2767">
          <cell r="A2767" t="str">
            <v>18.22.020</v>
          </cell>
          <cell r="B2767" t="str">
            <v>PONTO DE INTERRUPTOR DE UMA SECCAO, PIAL OU SIMILAR,INCLUSIVE TUBULACAO PVC RIGIDO, FIACAO, CX. 4 X 2 POL. TIGREFLEX OU SIMILAR PLACA E DEMAIS ACESSORIOS, ATE O PONTO DE LUZ.</v>
          </cell>
          <cell r="C2767" t="str">
            <v>Pt</v>
          </cell>
          <cell r="D2767">
            <v>57.12</v>
          </cell>
          <cell r="E2767">
            <v>45.7</v>
          </cell>
        </row>
        <row r="2768">
          <cell r="A2768"/>
        </row>
        <row r="2769">
          <cell r="A2769" t="str">
            <v>18.22.030</v>
          </cell>
          <cell r="B2769" t="str">
            <v>PONTO DE INTERRUPTOR DE 2 SECCOES, PIAL OU SIMILAR, INCLUSIVE TUBULACAO PVC RIGIDO, FIACAO CAIXA 4 X 2 POL. TIGREFLEX OU SIMILAR, PLACA E DEMAIS ACESSORIOS, ATE O PONTO DE LUZ.</v>
          </cell>
          <cell r="C2769" t="str">
            <v>Pt</v>
          </cell>
          <cell r="D2769">
            <v>89.45</v>
          </cell>
          <cell r="E2769">
            <v>71.56</v>
          </cell>
        </row>
        <row r="2770">
          <cell r="A2770"/>
        </row>
        <row r="2771">
          <cell r="A2771" t="str">
            <v>18.22.040</v>
          </cell>
          <cell r="B2771" t="str">
            <v>PONTO DE INTERRUPTOR DE 3 SECCOES, PIAL OU SIMILAR, INCLUSIVE TUBULACAO PVC RIGIDO, FIACAO CAIXA 4 X 2 POL. TIGREFLEX OU SIMILAR, PLACA E DEMAIS ACESSORIOS, ATE O PONTO DE LUZ.</v>
          </cell>
          <cell r="C2771" t="str">
            <v>Pt</v>
          </cell>
          <cell r="D2771">
            <v>111.36</v>
          </cell>
          <cell r="E2771">
            <v>89.09</v>
          </cell>
        </row>
        <row r="2772">
          <cell r="A2772"/>
        </row>
        <row r="2773">
          <cell r="A2773" t="str">
            <v>18.22.050</v>
          </cell>
          <cell r="B2773" t="str">
            <v>PONTO DE INTERRUPTOR THREE-WAY, PIAL OU SIMILAR, INCLUSIVE TUBULACAO PVC RIGIDO, FIACAO, CAIXA 4 X 2 POL. TIGREFLEX OU SIMILAR, PLACA E DEMAIS ACESSORIOS, ATE O PONTO DE LUZ.</v>
          </cell>
          <cell r="C2773" t="str">
            <v>Pt</v>
          </cell>
          <cell r="D2773">
            <v>177.31</v>
          </cell>
          <cell r="E2773">
            <v>141.85</v>
          </cell>
        </row>
        <row r="2774">
          <cell r="A2774"/>
        </row>
        <row r="2775">
          <cell r="A2775" t="str">
            <v>18.22.060</v>
          </cell>
          <cell r="B2775" t="str">
            <v>PONTO DE TOMADA UNIV.(2P+1 T) PIAL OU SIMILAR INCLUSIVE TUBULACAO PVC RIGIDO, FIACAO, CAIXA 4 X 2 POL. TIGREFLEX OU SIMILAR, PLACA E DEMAIS ACESSORIOS, ATE O PONTO DE LUZ OU QUADRO DE DISTRIBUICAO.</v>
          </cell>
          <cell r="C2775" t="str">
            <v>Pt</v>
          </cell>
          <cell r="D2775">
            <v>105.21</v>
          </cell>
          <cell r="E2775">
            <v>84.17</v>
          </cell>
        </row>
        <row r="2776">
          <cell r="A2776"/>
        </row>
        <row r="2777">
          <cell r="A2777" t="str">
            <v>18.22.063</v>
          </cell>
          <cell r="B2777" t="str">
            <v>(74054/002) PONTO DE TOMADA (CAIXA, ELETRODUTO, FIOS E TOMADA)</v>
          </cell>
          <cell r="C2777" t="str">
            <v>Pt</v>
          </cell>
          <cell r="D2777">
            <v>76.38</v>
          </cell>
          <cell r="E2777">
            <v>61.11</v>
          </cell>
        </row>
        <row r="2778">
          <cell r="A2778"/>
        </row>
        <row r="2779">
          <cell r="A2779" t="str">
            <v>18.22.070</v>
          </cell>
          <cell r="B2779" t="str">
            <v>PONTO DE TOMADA UNIVERSAL (2P+1 T),PIAL OU SIMILAR P/ 2000 W INCLUSIVE TUBULACAO PVC RIGIDO, FIACAO, CAIXA 4 X 2 POL.TIGREFLEX OU SIMILAR, PLACA E DEMAIS ACESSORIOS ATE O QUADRO DE DISTRIBUICAO.</v>
          </cell>
          <cell r="C2779" t="str">
            <v>Pt</v>
          </cell>
          <cell r="D2779">
            <v>167.62</v>
          </cell>
          <cell r="E2779">
            <v>134.1</v>
          </cell>
        </row>
        <row r="2780">
          <cell r="A2780"/>
        </row>
        <row r="2781">
          <cell r="A2781" t="str">
            <v>18.22.080</v>
          </cell>
          <cell r="B2781" t="str">
            <v>PONTO DE TOMADA P/AR CONDICIONADO C/CONJ. TIPO ARSTOP OU SIMILAR,EM CAIXA TIGREFLEX OU SIMILAR 4 X 4 POL.,C/PLACA, TOMADA TRIP. P/PINO CHATO E DISJ. TERMOMAG. DE 25A, INCLUSIVE TUBULACAO PVC RIGIDO, FIACAO, ATERRAMENTO E DEMAIS ACESS. ATE O QUADRO DE DIST</v>
          </cell>
          <cell r="C2781" t="str">
            <v>Pt</v>
          </cell>
          <cell r="D2781">
            <v>206.46</v>
          </cell>
          <cell r="E2781">
            <v>165.17</v>
          </cell>
        </row>
        <row r="2782">
          <cell r="A2782"/>
        </row>
        <row r="2783">
          <cell r="A2783" t="str">
            <v>18.22.090</v>
          </cell>
          <cell r="B2783" t="str">
            <v>PONTO DE TOMADA PARA TELEFONE, PIAL OU SIMILAR, EM CAIXA TIGREFLEX OU SIMILAR DE 4 X 2 POL., INCLUSIVE PLACA, TUBULACAO EM PVC RIGIDO, FIACAO, CAIXAS DE PASSAGEM E DEMAIS ACESSORIOS, ATE A CAIXA DE DISTRIBUICAO DO PAVIMENTO.</v>
          </cell>
          <cell r="C2783" t="str">
            <v>Pt</v>
          </cell>
          <cell r="D2783">
            <v>99.38</v>
          </cell>
          <cell r="E2783">
            <v>79.510000000000005</v>
          </cell>
        </row>
        <row r="2784">
          <cell r="A2784"/>
        </row>
        <row r="2785">
          <cell r="A2785" t="str">
            <v>18.22.100</v>
          </cell>
          <cell r="B2785" t="str">
            <v>PONTO DE CAMPAINHA, INCLUSIVE CAIXA, CIGARRA, BOTAO, ESPELHO, TUBULACAO PVC RIGIDO, FIACAO E DEMAIS ACESSORIOS, ATE QUADRO DE DISTRIBUICAO.</v>
          </cell>
          <cell r="C2785" t="str">
            <v>Pt</v>
          </cell>
          <cell r="D2785">
            <v>157.69999999999999</v>
          </cell>
          <cell r="E2785">
            <v>126.16</v>
          </cell>
        </row>
        <row r="2786">
          <cell r="A2786"/>
        </row>
        <row r="2787">
          <cell r="A2787" t="str">
            <v>18.22.111</v>
          </cell>
          <cell r="B2787" t="str">
            <v>PONTO DE INTERRUPTOR DE UMA SEÇÃO COM TOMADA UNIVERSAL 2P, PIAL OU SIMILAR, INCLUSIVE TUBULAÇÃO DE PVC RÍGIDO, FIAÇÃO, CAIXA 4X2", TIGREFLEX OU SIMILAR, PLACA E DEMAIS ACESSÓRIOS, ATÉ O PONTO DE LUZ OU QUADRO DE DISTRIBUIÇÃO.</v>
          </cell>
          <cell r="C2787" t="str">
            <v>Pt</v>
          </cell>
          <cell r="D2787">
            <v>70.83</v>
          </cell>
          <cell r="E2787">
            <v>56.67</v>
          </cell>
        </row>
        <row r="2788">
          <cell r="A2788"/>
        </row>
        <row r="2789">
          <cell r="A2789" t="str">
            <v>18.23.020</v>
          </cell>
          <cell r="B2789" t="str">
            <v>PONTO DE INTERRUPTOR C/  1 SEÇÃO SIMPLES, INSTALAÇÃO APARENTE EM CONDULETES "X" METÁLICOS, INCLUSIVE ELETRODUTOS DE PVC RÍGIDO ROSCÁVEL 3/4" C/ 3,00M, LUVAS E CURVAS LONGAS EM PVC, ABRAÇADEIRAS TIPO "D", BUCHAS E ARRUELAS DE ALUMÍNIO E FIO DE COBRE, TEMPE</v>
          </cell>
          <cell r="C2789" t="str">
            <v>Pt</v>
          </cell>
          <cell r="D2789">
            <v>100.98</v>
          </cell>
          <cell r="E2789">
            <v>80.790000000000006</v>
          </cell>
        </row>
        <row r="2790">
          <cell r="A2790"/>
        </row>
        <row r="2791">
          <cell r="A2791" t="str">
            <v>18.23.021</v>
          </cell>
          <cell r="B2791"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791" t="str">
            <v>Pt</v>
          </cell>
          <cell r="D2791">
            <v>141.86000000000001</v>
          </cell>
          <cell r="E2791">
            <v>113.49</v>
          </cell>
        </row>
        <row r="2792">
          <cell r="A2792"/>
        </row>
        <row r="2793">
          <cell r="A2793" t="str">
            <v>18.23.022</v>
          </cell>
          <cell r="B2793" t="str">
            <v>PONTO DE INTERRUPTOR C/ 1 SEÇÃO SIMPLES C/ TOMADA 2P 10A/250V,INST. APARENTE EM CONDULETES METÁLICOS, INCL. ELETRODUTOS PVC RÍGIDO ROSCÁVEL 3/4" C/ 6,00M, LUVAS E CURVAS LONGAS EM PVC, ABRAÇADEIRAS TIPO "D", BUCHAS E ARRUELAS DE ALUMÍNIO E FIO DE COBRE,TE</v>
          </cell>
          <cell r="C2793" t="str">
            <v>Pt</v>
          </cell>
          <cell r="D2793">
            <v>151.01</v>
          </cell>
          <cell r="E2793">
            <v>120.81</v>
          </cell>
        </row>
        <row r="2794">
          <cell r="A2794"/>
        </row>
        <row r="2795">
          <cell r="A2795" t="str">
            <v>18.23.023</v>
          </cell>
          <cell r="B2795" t="str">
            <v>PONTO DE INTERRUPTOR C/2 SEÇÕES SIMPLES C/TOMADA 2P 10A/250V INSTAL. APARENTE, EM CONDULETES METÁLICOS, INCL.ELETRODUTO DE PVC RÍGIDO ROSCÁVEL 3/4" C/6,00M,LUVAS E CURVAS LONGAS EM PVC,ABRAÇADEIRAS TIPO "D",BUCHAS E ARRUELAS DE ALUMÍNIO E FIO DE COBRE, TE</v>
          </cell>
          <cell r="C2795" t="str">
            <v>Pt</v>
          </cell>
          <cell r="D2795">
            <v>173.03</v>
          </cell>
          <cell r="E2795">
            <v>138.43</v>
          </cell>
        </row>
        <row r="2796">
          <cell r="A2796"/>
        </row>
        <row r="2797">
          <cell r="A2797" t="str">
            <v>18.23.024</v>
          </cell>
          <cell r="B2797" t="str">
            <v>PONTO DE INTERRUPTOR C/3 SEÇÕES SIMPLES EM CONDULETES METÁLICOS, INCLUSIVE ELETRODUTOS DE PVC RÍGIDO ROSCÁVEL 3/4" COM 6,00M, LUVAS E CURVAS LONGAS EM PVC, ABRAÇADEIRAS TIPO "D", BUCHAS E ARRUELAS DE ALUMÍNIO, E FIO COBRE, TEMPERA MOLE, CLASSE 1, ISOLAMEN</v>
          </cell>
          <cell r="C2797" t="str">
            <v>Pt</v>
          </cell>
          <cell r="D2797">
            <v>155.4</v>
          </cell>
          <cell r="E2797">
            <v>124.32</v>
          </cell>
        </row>
        <row r="2798">
          <cell r="A2798"/>
        </row>
        <row r="2799">
          <cell r="A2799" t="str">
            <v>18.23.030</v>
          </cell>
          <cell r="B2799"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799" t="str">
            <v>Pt</v>
          </cell>
          <cell r="D2799">
            <v>115.67</v>
          </cell>
          <cell r="E2799">
            <v>92.54</v>
          </cell>
        </row>
        <row r="2800">
          <cell r="A2800"/>
        </row>
        <row r="2801">
          <cell r="A2801" t="str">
            <v>18.23.031</v>
          </cell>
          <cell r="B2801" t="str">
            <v>PONTO DE TOMADA 2P+T 10A/250V,INSTALAÇÃO APARENTE EM CONDULETES METÁLICOS, INCL. ELETRODUTO DE PVC RÍG.ROSCÁVEL 3/4" C/9,00M, LUVAS E CURVAS LONGAS EM PVC, ABRAÇADEIRAS TIPO "D" BUCHAS E ARRUELAS DE ALUMÍNIO E FIO COBRE, TEMPERA MOLE,CLASSE 1, ISOL.EM PVC</v>
          </cell>
          <cell r="C2801" t="str">
            <v>Pt</v>
          </cell>
          <cell r="D2801">
            <v>178.16</v>
          </cell>
          <cell r="E2801">
            <v>142.53</v>
          </cell>
        </row>
        <row r="2802">
          <cell r="A2802"/>
        </row>
        <row r="2803">
          <cell r="A2803" t="str">
            <v>18.23.032</v>
          </cell>
          <cell r="B2803" t="str">
            <v>PONTO DE TOMADA DE COMPUTADOR 2P+T 15A/250V, INST. APARENTE, EM CONDULETES METÁL., INCL. ELET.DE PVC RIG.ROSCÁVEL 3/4" C/9,00M, LUVAS E CURVAS LONGAS EM PVC, ABRAÇADEIRAS TIPO "D", BUCHAS E ARRUELAS DE ALUMÍNIO, FIO DE COBRE, TEMPERA MOLE, CLASSE 1, ISOL.</v>
          </cell>
          <cell r="C2803" t="str">
            <v>Pt</v>
          </cell>
          <cell r="D2803">
            <v>175.27</v>
          </cell>
          <cell r="E2803">
            <v>140.22</v>
          </cell>
        </row>
        <row r="2804">
          <cell r="A2804"/>
        </row>
        <row r="2805">
          <cell r="A2805" t="str">
            <v>18.23.040</v>
          </cell>
          <cell r="B2805" t="str">
            <v>PONTO DE TELEFONE,INSTALAÇÃO APARENTE, EM CONDULETES METÁLICOS, INCLUSIVE ELETRODUTOS DE PVC RÍGIDO ROSCÁVEL 3/4" COM 6,00M, LUVAS E CURVAS LONGAS EM PVC, ABRAÇADEIRAS TIPO "D" E CABO CCI-1.</v>
          </cell>
          <cell r="C2805" t="str">
            <v>Pt</v>
          </cell>
          <cell r="D2805">
            <v>102.08</v>
          </cell>
          <cell r="E2805">
            <v>81.67</v>
          </cell>
        </row>
        <row r="2806">
          <cell r="A2806"/>
        </row>
        <row r="2807">
          <cell r="A2807" t="str">
            <v>18.23.050</v>
          </cell>
          <cell r="B2807" t="str">
            <v>PONTO DE TOMADA DE AR CONDICIONADO ATÉ 2.400W, INSTAL. APARENTE, EM CONDULETES METAL.INCL. ELETRODUTOS DE PVC RÍG. ROSCÁVEL 3/4" COM 6,00M, LUVAS E CURVAS LONGAS EM PVC, ABRAÇADEIRAS TIPO "D", CONJ. ARSTOP 25A E FIO DE COBRE AF 0,6/1KV DE 4,00MM² (SEM HAS</v>
          </cell>
          <cell r="C2807" t="str">
            <v>Pt</v>
          </cell>
          <cell r="D2807">
            <v>214.86</v>
          </cell>
          <cell r="E2807">
            <v>171.89</v>
          </cell>
        </row>
        <row r="2808">
          <cell r="A2808"/>
        </row>
        <row r="2809">
          <cell r="A2809" t="str">
            <v>18.23.051</v>
          </cell>
          <cell r="B2809" t="str">
            <v>PONTO DE TOMADA DE AR CONDICIONADO ATÉ 2.400w, INST. APARENTE EM CONDULETES METAL.INCL.ELETRODUTOS DE PVC RÍG. ROSCÁVEL 3/4" COM 6,00M,LUVAS E CURVAS EM PVC, ABRAÇADEIRAS TIPO "D" FIO COBRE AF0,6/1KV DE 4,00MM² ( SEM HASTE DE ATERRAMENTO E CONJUNTO ARSTOP</v>
          </cell>
          <cell r="C2809" t="str">
            <v>Pt</v>
          </cell>
          <cell r="D2809">
            <v>178.87</v>
          </cell>
          <cell r="E2809">
            <v>143.1</v>
          </cell>
        </row>
        <row r="2810">
          <cell r="A2810"/>
        </row>
        <row r="2811">
          <cell r="A2811" t="str">
            <v>18.23.060</v>
          </cell>
          <cell r="B2811" t="str">
            <v>PONTO DE LÓGICA SECO, EM CONDULETES METÁLICOS, INCLUSIVE ELETRODUTOS DE PVC RÍGIDO ROSCÁVEL 3/4" COM 9,00M, LUVAS E CURVAS EM PVC, ABRAÇADEIRAS TIPO "D", BUCHAS E ARRUELAS DE ALUMÍNIO (INSTALAÇÃO APARENTE)</v>
          </cell>
          <cell r="C2811" t="str">
            <v>Pt</v>
          </cell>
          <cell r="D2811">
            <v>100.21</v>
          </cell>
          <cell r="E2811">
            <v>80.17</v>
          </cell>
        </row>
        <row r="2812">
          <cell r="A2812"/>
        </row>
        <row r="2813">
          <cell r="A2813" t="str">
            <v>18.23.070</v>
          </cell>
          <cell r="B2813" t="str">
            <v>DESLOCAMENTO DE PONTO DE INTERRUPTOR OU TOMADA APARENTE. CONSIDERADA A RETIRADA E REINSTALAÇÃO COM APROVEITAMENTO DO MATERIAL: ELETRODUTO DE PVC RÍGIDO, LUVAS E CURVAS LONGAS DE PVC,ABARÇADEIRA TIPO "D", BUCHAS E ARRUELAS DE ALUMÍNIO, CONDULETE METÁLICO E</v>
          </cell>
          <cell r="C2813" t="str">
            <v>Un</v>
          </cell>
          <cell r="D2813">
            <v>75.45</v>
          </cell>
          <cell r="E2813">
            <v>60.36</v>
          </cell>
        </row>
        <row r="2814">
          <cell r="A2814"/>
        </row>
        <row r="2815">
          <cell r="A2815" t="str">
            <v>18.23.080</v>
          </cell>
          <cell r="B2815" t="str">
            <v>PONTO DE INTERRUPTOR DE DUAS SEÇÕES COM TOMADA UNIVERSAL (2P), LINHA PRATIS PIAL OU SIMILAR, INCLUSIVE TUBULAÇÃO EM ELETRODUTO DE PVC RÍGIDO ROSCÁVEL 3/4" , FIO COBRE, TEMPERA MOLE, CLASSE 1, ISOLAMENTO EM PVC DE 2,5MM2, CAIXA 4"X2"  FAB.TIGREFLEX OU SIMI</v>
          </cell>
          <cell r="C2815" t="str">
            <v>Pt</v>
          </cell>
          <cell r="D2815">
            <v>97.26</v>
          </cell>
          <cell r="E2815">
            <v>77.81</v>
          </cell>
        </row>
        <row r="2816">
          <cell r="A2816"/>
        </row>
        <row r="2817">
          <cell r="A2817" t="str">
            <v>18.24.010</v>
          </cell>
          <cell r="B2817" t="str">
            <v>CAIXA DE PASSAGEM SUBTERRANEA COM DIMENSOES INTERNAS 0,40 X 0,40 M, ALTURA 0,60 M, SOBRE CAMADA DE BRITA COM 0.10 M DE ESPESSURA, PAREDES EM ALVENARIA E LAJE DE TAMPA EM CONCRETO ARMADO, INCLUSIVE ESCAVACAO, REMOCAO E REATERRO.</v>
          </cell>
          <cell r="C2817" t="str">
            <v>Un</v>
          </cell>
          <cell r="D2817">
            <v>73.73</v>
          </cell>
          <cell r="E2817">
            <v>58.99</v>
          </cell>
        </row>
        <row r="2818">
          <cell r="A2818"/>
        </row>
        <row r="2819">
          <cell r="A2819" t="str">
            <v>18.24.013</v>
          </cell>
          <cell r="B2819" t="str">
            <v>(74248/001) CAIXA DE PASSAGEM EM ALVENARIA COM TAMPA CONCRETO 40X40X40 CM</v>
          </cell>
          <cell r="C2819" t="str">
            <v>Un</v>
          </cell>
          <cell r="D2819">
            <v>67.33</v>
          </cell>
          <cell r="E2819">
            <v>53.87</v>
          </cell>
        </row>
        <row r="2820">
          <cell r="A2820"/>
        </row>
        <row r="2821">
          <cell r="A2821" t="str">
            <v>18.24.020</v>
          </cell>
          <cell r="B2821" t="str">
            <v>CAIXA DE PASSAGEM SUBTERRANEA PARA ENTRADA DE REDE TELEFONICA,TIPO R1 (ATE 35 PONTOS), COM DIMENSOES INTERNAS 0,60 X 0,35 M, ALTURA 0,50 M,PAREDES EM ALVENARIA, LAJE DE TAMPA E FUNDO EM CONCRETO,INCLUSIVE ESCAVACAO, REMOCAO E REATERRO.</v>
          </cell>
          <cell r="C2821" t="str">
            <v>Un</v>
          </cell>
          <cell r="D2821">
            <v>81.78</v>
          </cell>
          <cell r="E2821">
            <v>65.430000000000007</v>
          </cell>
        </row>
        <row r="2822">
          <cell r="A2822"/>
        </row>
        <row r="2823">
          <cell r="A2823" t="str">
            <v>18.24.040</v>
          </cell>
          <cell r="B2823" t="str">
            <v>FORNECIMENTO E EXECUÇÃO CAIXA DE PASSAGEM ELÉTRICA, DIMEN. INTERNAS:80X80X100CM,EM ALVEN.1/2 VEZ REVESTIDA INTERNA E EXTERNAMENTE C/CHAPISCO 1:3(C:A) E MASSA ÚNICA 1:4:4 (CIMENTO,SAIBRO E AREIA), C/FUNDO FALSO EM BRITA ESP:10CM E TAMPA DE CONC.ARMADO FCK:</v>
          </cell>
          <cell r="C2823" t="str">
            <v>Un</v>
          </cell>
          <cell r="D2823">
            <v>517.26</v>
          </cell>
          <cell r="E2823">
            <v>413.81</v>
          </cell>
        </row>
        <row r="2824">
          <cell r="A2824"/>
        </row>
        <row r="2825">
          <cell r="A2825" t="str">
            <v>18.24.049</v>
          </cell>
          <cell r="B2825" t="str">
            <v>FORNECIMENTO E EXECUÇÃO DE CAIXA DE PASSAGEM ELÉTRICA, DIMENSÕES INTERNAS  30 X 30 X 60CM, EM ALVENARIA, REVESTIDA, COM FUNDO FALSO EM BRITA E TAMPA DE CONCRETO ARMADO COM REFORÇO DE CANTONEIRA EM FERRO DE 3/4"X1/8" NAS BORDAS.INCLUSIVE ESCAVAÇÃO, REATERR</v>
          </cell>
          <cell r="C2825" t="str">
            <v>Un</v>
          </cell>
          <cell r="D2825">
            <v>231.28</v>
          </cell>
          <cell r="E2825">
            <v>185.03</v>
          </cell>
        </row>
        <row r="2826">
          <cell r="A2826"/>
        </row>
        <row r="2827">
          <cell r="A2827" t="str">
            <v>18.24.050</v>
          </cell>
          <cell r="B2827" t="str">
            <v>FORNECIMENTO E EXECUÇÃO DE CAIXA DE PASSAGEM ELÉTRICA, DIMENSÕES INTERNAS  40 X 40 X 60CM, EM ALVENARIA, REVESTIDA, COM FUNDO FALSO EM BRITA E TAMPA DE CONCRETO ARMADO COM REFORÇO DE CANTONEIRA EM FERRO DE 3/4"X1/8" NAS BORDAS.INCLUSIVE ESCAVAÇÃO, REATERR</v>
          </cell>
          <cell r="C2827" t="str">
            <v>Un</v>
          </cell>
          <cell r="D2827">
            <v>247.9</v>
          </cell>
          <cell r="E2827">
            <v>198.32</v>
          </cell>
        </row>
        <row r="2828">
          <cell r="A2828"/>
        </row>
        <row r="2829">
          <cell r="A2829" t="str">
            <v>18.24.060</v>
          </cell>
          <cell r="B2829" t="str">
            <v>FORNEC. E EXECUÇÃO CAIXA PASSAGEM ELÉT. DIMEN.INTER. :50X50X60CM,EM ALVEN.1/2 VEZ REVEST.INTERNA E EXTERN. C/CHAPISCO 1:3(C:A) E MASSA ÚNICA 1:4:4 (CIMENTO,SAIBRO E AREIA), C/FUNDO EM BRITA ESP:10CM E TAMPA CONC.ARM.FCK:20MPA.C/CANTON.DE FERRO "L" DE 3/4"</v>
          </cell>
          <cell r="C2829" t="str">
            <v>Un</v>
          </cell>
          <cell r="D2829">
            <v>295.10000000000002</v>
          </cell>
          <cell r="E2829">
            <v>236.08</v>
          </cell>
        </row>
        <row r="2830">
          <cell r="A2830"/>
        </row>
        <row r="2831">
          <cell r="A2831" t="str">
            <v>18.24.070</v>
          </cell>
          <cell r="B2831" t="str">
            <v>FORNECIMENTO E EXECUÇÃO CAIXA DE PASSAGEM ELÉTRICA, DIMEN. INTERNAS:100X100X100CM,EM ALVEN.1/2 VEZ REVESTIDA INTERNA E EXTERNAMENTE C/CHAPISCO 1:3(C:A) E MASSA ÚNICA 1:4:4 (CIMENTO,SAIBRO E AREIA), C/FUNDO FALSO EMBRITA ESP:10CM E TAMPA CONC.ARMADO FCK:20</v>
          </cell>
          <cell r="C2831" t="str">
            <v>Un</v>
          </cell>
          <cell r="D2831">
            <v>643.23</v>
          </cell>
          <cell r="E2831">
            <v>514.59</v>
          </cell>
        </row>
        <row r="2832">
          <cell r="A2832"/>
        </row>
        <row r="2833">
          <cell r="A2833" t="str">
            <v>18.24.080</v>
          </cell>
          <cell r="B2833" t="str">
            <v>CAIXA DE PASSAGEM EM CHAPA DE AÇO COM TAMPA PARAFUSADA, DIMENSÕES 150 X 150 X 80MM</v>
          </cell>
          <cell r="C2833" t="str">
            <v>Un</v>
          </cell>
          <cell r="D2833">
            <v>28.18</v>
          </cell>
          <cell r="E2833">
            <v>22.55</v>
          </cell>
        </row>
        <row r="2834">
          <cell r="A2834"/>
        </row>
        <row r="2835">
          <cell r="A2835" t="str">
            <v>18.24.090</v>
          </cell>
          <cell r="B2835" t="str">
            <v>CAIXA DE PASSAGEM EM CHAPA DE AÇO COM TAMPA PARAFUSADA, DIMENSÕES 500 X 500 X 150MM.</v>
          </cell>
          <cell r="C2835" t="str">
            <v>Un</v>
          </cell>
          <cell r="D2835">
            <v>157.6</v>
          </cell>
          <cell r="E2835">
            <v>126.08</v>
          </cell>
        </row>
        <row r="2836">
          <cell r="A2836"/>
        </row>
        <row r="2837">
          <cell r="A2837" t="str">
            <v>18.24.100</v>
          </cell>
          <cell r="B2837" t="str">
            <v>FORNECIMENTO E EXECUÇÃO DE TAMPA EM CONCRETO NAS DIMENSÕES: 60X60X5CM PARA CAIXA DE PASSAGEM ELÉTRICA, COM REFORÇO DE CANTONEIRA EM FERRO 2"X2"X3/16" NAS BORDAS DA MESMA.INCLUSO MOLDURA EM CANTONEIRA DE FERRO DE 2 1/2"X2 1/2"X 3/16" FIXADA NA CAIXA DE PAS</v>
          </cell>
          <cell r="C2837" t="str">
            <v>Un</v>
          </cell>
          <cell r="D2837">
            <v>265.36</v>
          </cell>
          <cell r="E2837">
            <v>212.29</v>
          </cell>
        </row>
        <row r="2838">
          <cell r="A2838"/>
        </row>
        <row r="2839">
          <cell r="A2839" t="str">
            <v>18.25.020</v>
          </cell>
          <cell r="B2839" t="str">
            <v>LUMINARIA TIPO SOBREPOR,ABERTA, PARA 2 LAMPADAS FLUORES. DE 20W,REF. TMS-500 PHILLIPS OU SIM., INCLUSIVE REATOR ALTO FATOR DE POTENCIA LAMPADAS, DEMAIS ACESSORIOS E INSTALACAO.</v>
          </cell>
          <cell r="C2839" t="str">
            <v>Cj</v>
          </cell>
          <cell r="D2839">
            <v>109.77</v>
          </cell>
          <cell r="E2839">
            <v>87.82</v>
          </cell>
        </row>
        <row r="2840">
          <cell r="A2840"/>
        </row>
        <row r="2841">
          <cell r="A2841" t="str">
            <v>18.25.021</v>
          </cell>
          <cell r="B2841" t="str">
            <v>FORNECIMENTO E INSTALAÇÃO DE LUMINÁRIA DE EMBUTIR RETANGULAR C/ALETAS E REFLETOR EM ALUMÍNIO P/2 X 28W COM REATOR ELETRÔNICO DE 28W AFP E 02 LÂMPADAS DE 28W FAB. STILLUX OU SIMILAR.</v>
          </cell>
          <cell r="C2841" t="str">
            <v>Un</v>
          </cell>
          <cell r="D2841">
            <v>342.03</v>
          </cell>
          <cell r="E2841">
            <v>273.63</v>
          </cell>
        </row>
        <row r="2842">
          <cell r="A2842"/>
        </row>
        <row r="2843">
          <cell r="A2843" t="str">
            <v>18.25.022</v>
          </cell>
          <cell r="B2843" t="str">
            <v>FORNECIMENTO E INSTALAÇÃO DE LUMINÁRIA DE EMBUTIR QUADRADA, REFLETOR EM ALUMÍNIO E DIFUSOR EM ACRÍLICO LEITOSO P/4 X 14W COM REATOR ELETRÔNICO DE 14W AFP E 02 LÂMPADAS DE 14W FAB. STILLUX OU SIMILAR.</v>
          </cell>
          <cell r="C2843" t="str">
            <v>Un</v>
          </cell>
          <cell r="D2843">
            <v>342.03</v>
          </cell>
          <cell r="E2843">
            <v>273.63</v>
          </cell>
        </row>
        <row r="2844">
          <cell r="A2844"/>
        </row>
        <row r="2845">
          <cell r="A2845" t="str">
            <v>18.25.023</v>
          </cell>
          <cell r="B2845" t="str">
            <v>FORNECIMENTO E INSTALAÇÃO DE LUMINÁRIA DE EMBUTIR QUADRADA, P/2 X 15W COM REATOR ELETRÔNICO E DIFUSOR EM VIDRO LEITOSO AFP E 02 LÂMPADAS DE 15W FAB. STILLUX OU SIMILAR.</v>
          </cell>
          <cell r="C2845" t="str">
            <v>Un</v>
          </cell>
          <cell r="D2845">
            <v>118.75</v>
          </cell>
          <cell r="E2845">
            <v>95</v>
          </cell>
        </row>
        <row r="2846">
          <cell r="A2846"/>
        </row>
        <row r="2847">
          <cell r="A2847" t="str">
            <v>18.25.024</v>
          </cell>
          <cell r="B2847" t="str">
            <v>FORNECIMENTO E INSTALAÇÃO DE LUMINÁRIA DE SOBREPOR TIPO ARANDELA, P/1 X 14W COM ILUMINAÇÃO INDIRETA COM REATOR ELETRÔNICO DE 14W AFP E LÂMPADA DE 14W FAB. STILLUX OU SIMILAR.</v>
          </cell>
          <cell r="C2847" t="str">
            <v>Un</v>
          </cell>
          <cell r="D2847">
            <v>264.77</v>
          </cell>
          <cell r="E2847">
            <v>211.82</v>
          </cell>
        </row>
        <row r="2848">
          <cell r="A2848"/>
        </row>
        <row r="2849">
          <cell r="A2849" t="str">
            <v>18.25.025</v>
          </cell>
          <cell r="B2849" t="str">
            <v>FORNECIMENTO E INSTALAÇÃO DE LUMINÁRIA DE EMBUTIR QUADRADA P/ LÂMPADA PAR 20 50W FAB. STILLUX OU SIMILAR.</v>
          </cell>
          <cell r="C2849" t="str">
            <v>Un</v>
          </cell>
          <cell r="D2849">
            <v>94.01</v>
          </cell>
          <cell r="E2849">
            <v>75.209999999999994</v>
          </cell>
        </row>
        <row r="2850">
          <cell r="A2850"/>
        </row>
        <row r="2851">
          <cell r="A2851" t="str">
            <v>18.25.026</v>
          </cell>
          <cell r="B2851" t="str">
            <v>FORN. E INST. DE LUMINÁRIA DE EMBUTIR COM REFLETOR DE ALUMÍNIO, ALETAS PLANAS BRANCAS PARA 2 LÂMPADAS PL-C LUZ DO DIA DE 26W, PHILLPS OU SIMILAR REF.FBN 260, INCLUSIVE REATOR DE PARTIDA RÁPIDA, LÂMPADAS E ACESSÓRIOS.</v>
          </cell>
          <cell r="C2851" t="str">
            <v>Cj</v>
          </cell>
          <cell r="D2851">
            <v>196</v>
          </cell>
          <cell r="E2851">
            <v>156.80000000000001</v>
          </cell>
        </row>
        <row r="2852">
          <cell r="A2852"/>
        </row>
        <row r="2853">
          <cell r="A2853" t="str">
            <v>18.25.027</v>
          </cell>
          <cell r="B2853" t="str">
            <v>FORNECIMENTO E INSTALAÇÃO DE LUMINÁRIA DE EMBUTIR RETANGULAR C/ REFLETOR EM ALUMÍNIO P/2  X 32W C/ REATOR ELETRÔNICO DE 32W AFP E 02 LÂMPADA DE 32W FAB. STILLUX OU SIMILAR.</v>
          </cell>
          <cell r="C2853" t="str">
            <v>Un</v>
          </cell>
          <cell r="D2853">
            <v>256.52999999999997</v>
          </cell>
          <cell r="E2853">
            <v>205.23</v>
          </cell>
        </row>
        <row r="2854">
          <cell r="A2854"/>
        </row>
        <row r="2855">
          <cell r="A2855" t="str">
            <v>18.25.030</v>
          </cell>
          <cell r="B2855" t="str">
            <v>LUMINARIA TIPO SOBREPOR, ABERTA, PARA 1 LAMPADA FLUORES. DE 40 W,REF. TMS-500 PHILLIPS OU SIM., INCLUSIVE REATOR ALTO FATOR DE POTENCIA LAMPADA, DEMAIS ACESSORIOS E INSTALACAO.</v>
          </cell>
          <cell r="C2855" t="str">
            <v>Cj</v>
          </cell>
          <cell r="D2855">
            <v>88.16</v>
          </cell>
          <cell r="E2855">
            <v>70.53</v>
          </cell>
        </row>
        <row r="2856">
          <cell r="A2856"/>
        </row>
        <row r="2857">
          <cell r="A2857" t="str">
            <v>18.25.040</v>
          </cell>
          <cell r="B2857" t="str">
            <v>LUMINARIA TIPO SOBREPOR,ABERTA,PARA 02 LAMPADAS FLUORES. DE 40W,REF. TMS-500 PHILLIPS OU SIM., INCLUSIVE REATOR ALTO FATOR DE POTENCIA LAMPADAS, DEMAIS ACESSORIOS E INSTALACAO.</v>
          </cell>
          <cell r="C2857" t="str">
            <v>Cj</v>
          </cell>
          <cell r="D2857">
            <v>154.85</v>
          </cell>
          <cell r="E2857">
            <v>123.88</v>
          </cell>
        </row>
        <row r="2858">
          <cell r="A2858"/>
        </row>
        <row r="2859">
          <cell r="A2859" t="str">
            <v>18.25.045</v>
          </cell>
          <cell r="B2859" t="str">
            <v>Luminária de embutir retangular em chapa c/ pintura epoxi branca e fundo branco p/ 3 lâmpadas  PAR 30 75w fab. Stillux ou similar.</v>
          </cell>
          <cell r="C2859" t="str">
            <v>Un</v>
          </cell>
          <cell r="D2859">
            <v>458.47</v>
          </cell>
          <cell r="E2859">
            <v>366.78</v>
          </cell>
        </row>
        <row r="2860">
          <cell r="A2860"/>
        </row>
        <row r="2861">
          <cell r="A2861" t="str">
            <v>18.25.050</v>
          </cell>
          <cell r="B2861" t="str">
            <v>LUMINARIA TIPO SOBREPOR, ABERTA,PARA 1 LAMPADA FLUORES. DE 20 W,REF. 211-R A. B. LEAO OU SIM., INCLUSIVE REATOR ALTO FATOR DE POTENCIA LAMPADA, DEMAIS ACESSORIOS E INSTALACAO.</v>
          </cell>
          <cell r="C2861" t="str">
            <v>Cj</v>
          </cell>
          <cell r="D2861">
            <v>73.709999999999994</v>
          </cell>
          <cell r="E2861">
            <v>58.97</v>
          </cell>
        </row>
        <row r="2862">
          <cell r="A2862"/>
        </row>
        <row r="2863">
          <cell r="A2863" t="str">
            <v>18.25.055</v>
          </cell>
          <cell r="B2863" t="str">
            <v>Projetor externo em alumínio fundido p/ lâmpada AR111 facho 24" fab. Stillux ou similar.</v>
          </cell>
          <cell r="C2863" t="str">
            <v>Un</v>
          </cell>
          <cell r="D2863">
            <v>156.19999999999999</v>
          </cell>
          <cell r="E2863">
            <v>124.96</v>
          </cell>
        </row>
        <row r="2864">
          <cell r="A2864"/>
        </row>
        <row r="2865">
          <cell r="A2865" t="str">
            <v>18.25.060</v>
          </cell>
          <cell r="B2865" t="str">
            <v>LUMINARIA TIPO SOBREPOR,ABERTA,PARA 02 LAMPADAS FLUORES. DE 20W, REF.211-R A.B. LEAO OU SIM., INCLUSIVE REATOR ALTO FATOR DE POTENCIA LAMPADAS, DEMAIS ACESSORIOS E INSTALACAO.</v>
          </cell>
          <cell r="C2865" t="str">
            <v>Cj</v>
          </cell>
          <cell r="D2865">
            <v>101.46</v>
          </cell>
          <cell r="E2865">
            <v>81.17</v>
          </cell>
        </row>
        <row r="2866">
          <cell r="A2866"/>
        </row>
        <row r="2867">
          <cell r="A2867" t="str">
            <v>18.25.061</v>
          </cell>
          <cell r="B2867" t="str">
            <v>LUMINÁRIA DE EMBUTIR 2X20W, CORPO DE AÇO SAE 110/1020 COM PRÉ TRATAMENTO DE FOSFATIZAÇÃO E PINTURA ELETRÓSTÁTICA A PÓ NA COR BRANCA, REFLETOR E COM 7 ALETAS EM ALUMÍNIO ANODIZADO BRILHANTE DE ALTA PUREZA, COM SOQUETES EM POLICARBONATO, INCLUSO REATOR E LÂ</v>
          </cell>
          <cell r="C2867" t="str">
            <v>Un</v>
          </cell>
          <cell r="D2867">
            <v>162.5</v>
          </cell>
          <cell r="E2867">
            <v>130</v>
          </cell>
        </row>
        <row r="2868">
          <cell r="A2868"/>
        </row>
        <row r="2869">
          <cell r="A2869" t="str">
            <v>18.25.062</v>
          </cell>
          <cell r="B2869" t="str">
            <v>LUMINÁRIA DE EMBUTIR 2X32W, CORPO EM CHAPA DE AÇO SAE 110/1020 COM PRÉ TRATAMENTO DE FOSFATIZAÇÃO E PINTURA ELETROSTÁTICA A PÓ NA COR BRANCA, REFLETOR E COM 15 ALETAS EM ALUMÍNIO ANODIZADO BRILHANTE DE ALTA PUREZA, COM SOQUETES EM POLICARBONATO, COM REATO</v>
          </cell>
          <cell r="C2869" t="str">
            <v>Un</v>
          </cell>
          <cell r="D2869">
            <v>216.53</v>
          </cell>
          <cell r="E2869">
            <v>173.23</v>
          </cell>
        </row>
        <row r="2870">
          <cell r="A2870"/>
        </row>
        <row r="2871">
          <cell r="A2871" t="str">
            <v>18.25.065</v>
          </cell>
          <cell r="B2871" t="str">
            <v>Luminária de embutir circular tipo balizador p/ uso interno em led c/12 leds cor branco quente fab. Utilluz ou similar.</v>
          </cell>
          <cell r="C2871" t="str">
            <v>Un</v>
          </cell>
          <cell r="D2871">
            <v>490.63</v>
          </cell>
          <cell r="E2871">
            <v>392.51</v>
          </cell>
        </row>
        <row r="2872">
          <cell r="A2872"/>
        </row>
        <row r="2873">
          <cell r="A2873" t="str">
            <v>18.25.070</v>
          </cell>
          <cell r="B2873" t="str">
            <v>LUMINARIA TIPO SOBREPOR, ABERTA, PARA 01 LAMPADA FLUORES. DE 40 W,REF. 211-R A.B. LEAO OU SIM., INCLUSIVE REATOR ALTO FATOR DE POTENCIA LAMPADA, DEMAIS ACESSORIOS E INSTALACAO.</v>
          </cell>
          <cell r="C2873" t="str">
            <v>Cj</v>
          </cell>
          <cell r="D2873">
            <v>77.45</v>
          </cell>
          <cell r="E2873">
            <v>61.96</v>
          </cell>
        </row>
        <row r="2874">
          <cell r="A2874"/>
        </row>
        <row r="2875">
          <cell r="A2875" t="str">
            <v>18.25.071</v>
          </cell>
          <cell r="B2875" t="str">
            <v>LUMINÁRIA DE EMBUTIR RETANGULAR C/ ALETAS E REFLETOR EM ALUMÍNIO P/ 2X 14W C/ REATOR ELETRÔNICO DE 14W AFP E LÂMPADAS DE 14W FAB. STILLUX OU SIMILAR.</v>
          </cell>
          <cell r="C2875" t="str">
            <v>Un</v>
          </cell>
          <cell r="D2875">
            <v>296.3</v>
          </cell>
          <cell r="E2875">
            <v>237.04</v>
          </cell>
        </row>
        <row r="2876">
          <cell r="A2876"/>
        </row>
        <row r="2877">
          <cell r="A2877" t="str">
            <v>18.25.072</v>
          </cell>
          <cell r="B2877" t="str">
            <v>LUMINÁRIA DE EMBUTIR CIRCULAR C/ REFLETOR EM ALUMÍNIO E VIDRO JATEADO CENTRAL P/ 2 X 15W C/ REATOR INTEGRADO FAB. STILLUX OU SIMILAR.</v>
          </cell>
          <cell r="C2877" t="str">
            <v>Un</v>
          </cell>
          <cell r="D2877">
            <v>125.6</v>
          </cell>
          <cell r="E2877">
            <v>100.48</v>
          </cell>
        </row>
        <row r="2878">
          <cell r="A2878"/>
        </row>
        <row r="2879">
          <cell r="A2879" t="str">
            <v>18.25.073</v>
          </cell>
          <cell r="B2879" t="str">
            <v>LUMINÁRIA DE EMBUTIR CIRCULAR C/ REFLETOR EM ALUMÍNIO E VIDRO JATEADO CENTRAL P/ 1 X15WCOM REATOR INTEGRADO FAB. STILLUX OU SIMILAR.</v>
          </cell>
          <cell r="C2879" t="str">
            <v>Un</v>
          </cell>
          <cell r="D2879">
            <v>110.55</v>
          </cell>
          <cell r="E2879">
            <v>88.44</v>
          </cell>
        </row>
        <row r="2880">
          <cell r="A2880"/>
        </row>
        <row r="2881">
          <cell r="A2881" t="str">
            <v>18.25.074</v>
          </cell>
          <cell r="B2881" t="str">
            <v>LUMINÁRIA DE EMBUTIR EM LED MODELO DICROLED COM UM LED DE 5W DIRECIONÁVEL FAB. UTILUZ OU SIMILAR.</v>
          </cell>
          <cell r="C2881" t="str">
            <v>Un</v>
          </cell>
          <cell r="D2881">
            <v>184.33</v>
          </cell>
          <cell r="E2881">
            <v>147.47</v>
          </cell>
        </row>
        <row r="2882">
          <cell r="A2882"/>
        </row>
        <row r="2883">
          <cell r="A2883" t="str">
            <v>18.25.075</v>
          </cell>
          <cell r="B2883" t="str">
            <v>LUMINÁRIA DE EMBUTIR RETANGULAR C/ REFLETOR EM ALUMÍNIO P/ 2 X 14W  C/ REATOR ELETRÔNICO DE 14W AFP E LÂMPADA DE 14W FAB. STILLUX OU SIMILAR.</v>
          </cell>
          <cell r="C2883" t="str">
            <v>Un</v>
          </cell>
          <cell r="D2883">
            <v>449.55</v>
          </cell>
          <cell r="E2883">
            <v>359.64</v>
          </cell>
        </row>
        <row r="2884">
          <cell r="A2884"/>
        </row>
        <row r="2885">
          <cell r="A2885" t="str">
            <v>18.25.076</v>
          </cell>
          <cell r="B2885" t="str">
            <v>LUMINÁRIA DE EMBUTIR CIRCULAR C/ REFLETOR EM ALUMÍNIO E VIDRO TRANSPARENTE DIRECIONÁVEL P/ 2 X 20W COM REATOR INTEGRADO FAB. LUMALUX OU SIMILAR.</v>
          </cell>
          <cell r="C2885" t="str">
            <v>Un</v>
          </cell>
          <cell r="D2885">
            <v>246.46</v>
          </cell>
          <cell r="E2885">
            <v>197.17</v>
          </cell>
        </row>
        <row r="2886">
          <cell r="A2886"/>
        </row>
        <row r="2887">
          <cell r="A2887" t="str">
            <v>18.25.077</v>
          </cell>
          <cell r="B2887" t="str">
            <v>LUMINÁRIA DE EMBUTIR RETANGULAR TIPO BALIZADOR P/ USO EXTERNO P/ 1X 15W FAB. LUMALUX OU SIMILAR.</v>
          </cell>
          <cell r="C2887" t="str">
            <v>Un</v>
          </cell>
          <cell r="D2887">
            <v>109.5</v>
          </cell>
          <cell r="E2887">
            <v>87.6</v>
          </cell>
        </row>
        <row r="2888">
          <cell r="A2888"/>
        </row>
        <row r="2889">
          <cell r="A2889" t="str">
            <v>18.25.078</v>
          </cell>
          <cell r="B2889" t="str">
            <v>LÂMPADA TUBULAR T5  1X 28W P/ UTILIZAR NA SANCA E REATOR P/  1X 28W.</v>
          </cell>
          <cell r="C2889" t="str">
            <v>Un</v>
          </cell>
          <cell r="D2889">
            <v>148.47</v>
          </cell>
          <cell r="E2889">
            <v>118.78</v>
          </cell>
        </row>
        <row r="2890">
          <cell r="A2890"/>
        </row>
        <row r="2891">
          <cell r="A2891" t="str">
            <v>18.25.079</v>
          </cell>
          <cell r="B2891" t="str">
            <v>LUMINÁRIA DE SOBREPOR TIPO ARANDELA P/  1X20W COM ILUMINAÇÃO INDIRETA COM REATOR INTEGRADO FAB. STILLUX OU SIMILAR.</v>
          </cell>
          <cell r="C2891" t="str">
            <v>Un</v>
          </cell>
          <cell r="D2891">
            <v>235.71</v>
          </cell>
          <cell r="E2891">
            <v>188.57</v>
          </cell>
        </row>
        <row r="2892">
          <cell r="A2892"/>
        </row>
        <row r="2893">
          <cell r="A2893" t="str">
            <v>18.25.080</v>
          </cell>
          <cell r="B2893" t="str">
            <v>LUMINARIA TIPO SOBREPOR, ABERTA, PARA 02 LAMPADAS FLUORES. DE 40 W, REF. 211-R A. B. LEAO OU SIM., INCLUSIVE REATOR ALTO FATOR DE POTEN CIA, LAMPADAS, DEMAIS ACESSORIOS E INSTALACAO.</v>
          </cell>
          <cell r="C2893" t="str">
            <v>Cj</v>
          </cell>
          <cell r="D2893">
            <v>116.36</v>
          </cell>
          <cell r="E2893">
            <v>93.09</v>
          </cell>
        </row>
        <row r="2894">
          <cell r="A2894"/>
        </row>
        <row r="2895">
          <cell r="A2895" t="str">
            <v>18.25.085</v>
          </cell>
          <cell r="B2895" t="str">
            <v>FORNECIMENTO E INSTALAÇÃO DE LUMINÁRIA TIPO CALHA DE SOBREPOR, ABERTA, PARA 3 LÂMPADAS FLUORESCENTES DE 40W, REF.: 211, FAB: A B LEÃO OU SIMILAR, COM REATOR DE PARTIDA RÁPIDA E ALTO FATOR DE POTÊNCIA COM SUPORTE ANTI-VIBRATÓRIO, LÂMPADAS E ACESSÓRIOS.</v>
          </cell>
          <cell r="C2895" t="str">
            <v>Cj</v>
          </cell>
          <cell r="D2895">
            <v>220.16</v>
          </cell>
          <cell r="E2895">
            <v>176.13</v>
          </cell>
        </row>
        <row r="2896">
          <cell r="A2896"/>
        </row>
        <row r="2897">
          <cell r="A2897" t="str">
            <v>18.25.088</v>
          </cell>
          <cell r="B2897" t="str">
            <v>FORN.E INST. DE LUM.FLUORESCENTE DE EMBUTIR QUADRADA EM AÇO TRATADO E PINTADO POR PROCESSO ELETROSTÁTICO. REFLETOR INT. PARABÓLICO EM ALUM. ALTO BRILHO E ALETAS ANTI-OFUSCAMENTO PLANAS BRANCAS P/04 LÂMP.FLUOR. DE 16W, INTERPAM OU SIM., REF. 014316, INCL.R</v>
          </cell>
          <cell r="C2897" t="str">
            <v>Cj</v>
          </cell>
          <cell r="D2897">
            <v>296.26</v>
          </cell>
          <cell r="E2897">
            <v>237.01</v>
          </cell>
        </row>
        <row r="2898">
          <cell r="A2898"/>
        </row>
        <row r="2899">
          <cell r="A2899" t="str">
            <v>18.25.090</v>
          </cell>
          <cell r="B2899" t="str">
            <v>LUMINARIA TIPO DROPS EM GLOBO DE VIDRO LEITOSO, REF. 515 A. B. LEAO, OU SIMILAR,COMPLETA, INCLUSIVE LAMPADA E INSTALACAO.</v>
          </cell>
          <cell r="C2899" t="str">
            <v>Cj</v>
          </cell>
          <cell r="D2899">
            <v>50.26</v>
          </cell>
          <cell r="E2899">
            <v>40.21</v>
          </cell>
        </row>
        <row r="2900">
          <cell r="A2900"/>
        </row>
        <row r="2901">
          <cell r="A2901" t="str">
            <v>18.25.100</v>
          </cell>
          <cell r="B2901" t="str">
            <v>LUMINARIA TIPO BEDD (PRATO), REF. 805 A. B. LEAO OU SIMILAR, COM PENDENTE E SUPORTE, INCLUSIVE LAMPADA E INSTALACAO.</v>
          </cell>
          <cell r="C2901" t="str">
            <v>Cj</v>
          </cell>
          <cell r="D2901">
            <v>64.36</v>
          </cell>
          <cell r="E2901">
            <v>51.49</v>
          </cell>
        </row>
        <row r="2902">
          <cell r="A2902"/>
        </row>
        <row r="2903">
          <cell r="A2903" t="str">
            <v>18.25.110</v>
          </cell>
          <cell r="B2903" t="str">
            <v>LUMINARIA TIPO ARANDELA, REF. 403 A. B. LEAO OU SIMILAR, COMPLETA,INCLUSIVE LAMPADA E INSTALACAO.</v>
          </cell>
          <cell r="C2903" t="str">
            <v>Cj</v>
          </cell>
          <cell r="D2903">
            <v>78.03</v>
          </cell>
          <cell r="E2903">
            <v>62.43</v>
          </cell>
        </row>
        <row r="2904">
          <cell r="A2904"/>
        </row>
        <row r="2905">
          <cell r="A2905" t="str">
            <v>18.25.130</v>
          </cell>
          <cell r="B2905" t="str">
            <v>LUMINARIA TIPO SPOT, REF. 401-P A. B. LEAO OU SIMILAR, COMPLETA,INCLUSIVE LAMPADA E INSTALACAO.</v>
          </cell>
          <cell r="C2905" t="str">
            <v>Cj</v>
          </cell>
          <cell r="D2905">
            <v>35.729999999999997</v>
          </cell>
          <cell r="E2905">
            <v>28.59</v>
          </cell>
        </row>
        <row r="2906">
          <cell r="A2906"/>
        </row>
        <row r="2907">
          <cell r="A2907" t="str">
            <v>18.25.140</v>
          </cell>
          <cell r="B2907" t="str">
            <v>REFLETOR EXTERNO REF. 408/E A.B.LEAO OU SIMILAR, COMPLETO,INCLUSIVE LAMPADA E INSTALACAO.</v>
          </cell>
          <cell r="C2907" t="str">
            <v>Cj</v>
          </cell>
          <cell r="D2907">
            <v>64.36</v>
          </cell>
          <cell r="E2907">
            <v>51.49</v>
          </cell>
        </row>
        <row r="2908">
          <cell r="A2908"/>
        </row>
        <row r="2909">
          <cell r="A2909" t="str">
            <v>18.25.141</v>
          </cell>
          <cell r="B2909" t="str">
            <v>FORNECIMENTO E INSTALAÇÃO DE REFLETOR EXTERNO PARA LÂMPADA HALÓGENA DE 500W, ALUMÍNIO FUNDIDO, COM VIDRO TEMPERADO, DIMENSÕES DE 20X15CM, REF. 408/EF - A.B. LEÃO OU SIMILAR.</v>
          </cell>
          <cell r="C2909" t="str">
            <v>Un</v>
          </cell>
          <cell r="D2909">
            <v>57.53</v>
          </cell>
          <cell r="E2909">
            <v>46.03</v>
          </cell>
        </row>
        <row r="2910">
          <cell r="A2910"/>
        </row>
        <row r="2911">
          <cell r="A2911" t="str">
            <v>18.25.170</v>
          </cell>
          <cell r="B2911" t="str">
            <v>LUMINARIA PARA LAMPADA A VAPOR DE MERCURIO DE 125 W, REF. ABL 50/F A. B. LEAO OU SIMILAR, COMPLETA, INCLUSIVE BRACO, LAMPADA, REATOR ALTO FATOR DE POTENCIA E INSTALACAO.</v>
          </cell>
          <cell r="C2911" t="str">
            <v>Cj</v>
          </cell>
          <cell r="D2911">
            <v>516.72</v>
          </cell>
          <cell r="E2911">
            <v>413.38</v>
          </cell>
        </row>
        <row r="2912">
          <cell r="A2912"/>
        </row>
        <row r="2913">
          <cell r="A2913" t="str">
            <v>18.25.180</v>
          </cell>
          <cell r="B2913" t="str">
            <v>LUMINARIA PARA LAMPADA A VAPOR DE MERCURIO DE 250 W, REF. ABL 50/F A. B. LEAO OU SIMILAR, COMPLETA, INCLUSIVE BRACO, LAMPADA,REATOR ALTO FATOR DE POTENCIA E INSTALACAO.</v>
          </cell>
          <cell r="C2913" t="str">
            <v>Cj</v>
          </cell>
          <cell r="D2913">
            <v>564.33000000000004</v>
          </cell>
          <cell r="E2913">
            <v>451.47</v>
          </cell>
        </row>
        <row r="2914">
          <cell r="A2914"/>
        </row>
        <row r="2915">
          <cell r="A2915" t="str">
            <v>18.25.190</v>
          </cell>
          <cell r="B2915" t="str">
            <v>LUMINARIA PARA LAMPADA A VAPOR DE MERCURIO DE 125 W, REF. ABL 50 A.B. LEAO OU SIMILAR, COMPLETA, INCLUSIVE BRACO, LAMPADA, REATOR ALTO FATOR DE POTENCIA E INSTALACAO.</v>
          </cell>
          <cell r="C2915" t="str">
            <v>Cj</v>
          </cell>
          <cell r="D2915">
            <v>505.45</v>
          </cell>
          <cell r="E2915">
            <v>404.36</v>
          </cell>
        </row>
        <row r="2916">
          <cell r="A2916"/>
        </row>
        <row r="2917">
          <cell r="A2917" t="str">
            <v>18.25.200</v>
          </cell>
          <cell r="B2917" t="str">
            <v>LUMINARIA PARA LAMPADA A VAPOR DE MERCURIO DE 250 W, REF. ABL 50 A.B. LEAO OU SIMILAR, COMPLETA, INCLUSIVE BRACO, LAMPADA, REATOR ALTO FATOR DE POTENCIA E INSTALACAO.</v>
          </cell>
          <cell r="C2917" t="str">
            <v>Cj</v>
          </cell>
          <cell r="D2917">
            <v>553.05999999999995</v>
          </cell>
          <cell r="E2917">
            <v>442.45</v>
          </cell>
        </row>
        <row r="2918">
          <cell r="A2918"/>
        </row>
        <row r="2919">
          <cell r="A2919" t="str">
            <v>18.25.210</v>
          </cell>
          <cell r="B2919" t="str">
            <v>LUMINARIA PARA LAMPADA A VAPOR DE MERCURIO DE 400 W, REF. ABL 50F/400 A. B.LEAO OU SIMILAR, COMPLETA, INCLUSIVE BRACO, LAMPADA, REATOR ALTO FATOR DE POTENCIA E INSTALACAO.</v>
          </cell>
          <cell r="C2919" t="str">
            <v>Un</v>
          </cell>
          <cell r="D2919">
            <v>697.13</v>
          </cell>
          <cell r="E2919">
            <v>557.71</v>
          </cell>
        </row>
        <row r="2920">
          <cell r="A2920"/>
        </row>
        <row r="2921">
          <cell r="A2921" t="str">
            <v>18.25.220</v>
          </cell>
          <cell r="B2921" t="str">
            <v>FORNEC.DE CONJ.C/ LUMINARIA FECHADA P/LAMP.VS 70 W C/ DIFUSOR EM POLICARBONATO,SOQUETE E-27 SUPORTE DE ALUM. FUNDIDO REF.1 PLP 1000,POLIMETAL OU SIM.,INCLUSIVE REATOR UE VS 70WX220V (ACOPLADO),LAMP.,BRACO RETO 3/4 POL.X1M C/PARAFUSO P/FIX.EM POSTE,FIO 1,5</v>
          </cell>
          <cell r="C2921" t="str">
            <v>Un</v>
          </cell>
          <cell r="D2921">
            <v>462.42</v>
          </cell>
          <cell r="E2921">
            <v>369.94</v>
          </cell>
        </row>
        <row r="2922">
          <cell r="A2922"/>
        </row>
        <row r="2923">
          <cell r="A2923" t="str">
            <v>18.25.230</v>
          </cell>
          <cell r="B2923" t="str">
            <v>FORNEC.DE CONJ.C/ LUMINARIA FECHADA P/LAMP.VS 150 W C/DIFUSOR EM POLICARBONATO,SOQUETE E-40 SUPORTE EM ALUM. FUNDIDO REF.1 PLP 1000,POLIMETAL OU SIM.,INCLUSIVE REATOR UE VS 150WX220V (ACOPLADO),LAMP.,BRACO RETO 1 1/4 POL.X 3M C/ PARAF.P/FIX.EM POSTE,FIO 1</v>
          </cell>
          <cell r="C2923" t="str">
            <v>Un</v>
          </cell>
          <cell r="D2923">
            <v>608.87</v>
          </cell>
          <cell r="E2923">
            <v>487.1</v>
          </cell>
        </row>
        <row r="2924">
          <cell r="A2924"/>
        </row>
        <row r="2925">
          <cell r="A2925" t="str">
            <v>18.25.240</v>
          </cell>
          <cell r="B2925" t="str">
            <v>FORNEC.DE CONJ.C/ LUMINARIA FECHADA P/LAMP.VS 250 W C/DIFUSOR EM POLICARBONATO,SOQUETE E-40 SUPORTE EM ALUM. FUNDIDO REF.1 PLP 1000,POLIMETAL OU SIM.,INCLUSIVE REATOR UE VS 250W X220V (ACOPLADO),LAMP.,BRACO RETO DE 1 1/2 POL.X 3M C/PARAF.P/ FIX. POSTE,FIO</v>
          </cell>
          <cell r="C2925" t="str">
            <v>Un</v>
          </cell>
          <cell r="D2925">
            <v>681.23</v>
          </cell>
          <cell r="E2925">
            <v>544.99</v>
          </cell>
        </row>
        <row r="2926">
          <cell r="A2926"/>
        </row>
        <row r="2927">
          <cell r="A2927" t="str">
            <v>18.25.300</v>
          </cell>
          <cell r="B2927" t="str">
            <v>FORNECIMENTO E INSTALACAO DE LUMINARIA TIPO PETALA COM DIFUSOR EM POLICARBONATO PARA LAMPADA VS 250 W, SERIE IVA INDALUX OU SIMILAR, COM LAMPADA, REATOR, IGNITOR E CAPACITOR EM POSTES ATE 23 M.</v>
          </cell>
          <cell r="C2927" t="str">
            <v>Un</v>
          </cell>
          <cell r="D2927">
            <v>943.8</v>
          </cell>
          <cell r="E2927">
            <v>755.04</v>
          </cell>
        </row>
        <row r="2928">
          <cell r="A2928"/>
        </row>
        <row r="2929">
          <cell r="A2929" t="str">
            <v>18.25.310</v>
          </cell>
          <cell r="B2929" t="str">
            <v>FORNECIMENTO DE LUMINARIA TIPO PETALA COM DIFUSOR EM POLICARBONATO PARA LAMPADA V.MET. DE 250 W, SERIE IVA, INDALUX OU SIMILAR, INCLUSIVE LAMPADA, REATOR, IGNITOR, CAPACITOR E INSTALACAO EM POSTES DE ATE 17 M.</v>
          </cell>
          <cell r="C2929" t="str">
            <v>Un</v>
          </cell>
          <cell r="D2929">
            <v>1009.7</v>
          </cell>
          <cell r="E2929">
            <v>807.76</v>
          </cell>
        </row>
        <row r="2930">
          <cell r="A2930"/>
        </row>
        <row r="2931">
          <cell r="A2931" t="str">
            <v>18.25.400</v>
          </cell>
          <cell r="B2931" t="str">
            <v>FORNECIMENTO DE LUMINARIA FECHADA,TIPO PETALA COM DIFUSOR EM POLICARBONATO PARA LAMPADA VS DE 400W,MODELO VIENTO IVH,INDALUX OU SIMILAR, INCLUSIVE LAMPADA, REATOR, IGNITOR, CAPACITOR E INSTALACAO.</v>
          </cell>
          <cell r="C2931" t="str">
            <v>Un</v>
          </cell>
          <cell r="D2931">
            <v>1536.86</v>
          </cell>
          <cell r="E2931">
            <v>1229.49</v>
          </cell>
        </row>
        <row r="2932">
          <cell r="A2932"/>
        </row>
        <row r="2933">
          <cell r="A2933" t="str">
            <v>18.25.410</v>
          </cell>
          <cell r="B2933" t="str">
            <v>FORNECIMENTO DE LUMINARIA FECHADA,TIPO PETALA COM DIFUSOR EM POLICARBONATO PARA LAMPADA V.MET. DE 400 W, MODELO VIENTO IVH,INDALUX OU SIMILAR, INCLUSIVE LAMPADA, REATOR, IGNITOR, CAPACITOR E INSTALACAO.</v>
          </cell>
          <cell r="C2933" t="str">
            <v>Un</v>
          </cell>
          <cell r="D2933">
            <v>1603.12</v>
          </cell>
          <cell r="E2933">
            <v>1282.5</v>
          </cell>
        </row>
        <row r="2934">
          <cell r="A2934"/>
        </row>
        <row r="2935">
          <cell r="A2935" t="str">
            <v>18.25.500</v>
          </cell>
          <cell r="B2935" t="str">
            <v>FORNECIMENTO DE LUMINARIA TIPO PETALA COM DIFUSOR EM POLICARBONATO PARA LAMPADA VS DE 250 W, MODELO STAR PC,FAELLUCE OU SIMILAR COM LAMPADA VS 250 W, REATOR, IGNITOR, CAPACITOR E INSTALACAO EM POSTES DE ATE 14 M.</v>
          </cell>
          <cell r="C2935" t="str">
            <v>Un</v>
          </cell>
          <cell r="D2935">
            <v>917.35</v>
          </cell>
          <cell r="E2935">
            <v>733.88</v>
          </cell>
        </row>
        <row r="2936">
          <cell r="A2936"/>
        </row>
        <row r="2937">
          <cell r="A2937" t="str">
            <v>18.25.510</v>
          </cell>
          <cell r="B2937" t="str">
            <v>FORNECIMENTO DE LUMINARIA TIPO PETALA COM DIFUSOR EM POLICARBONATO PARA LAMPADA V.MET. DE 250 W, MODELO STAR PC,FAELLUCE OU SIMILAR COM LAMPADA V.MET. 250 W, REATOR, IGNITOR, CAPACITOR E INSTALACAO EM POSTES DE ATE 14 M.</v>
          </cell>
          <cell r="C2937" t="str">
            <v>Un</v>
          </cell>
          <cell r="D2937">
            <v>983.25</v>
          </cell>
          <cell r="E2937">
            <v>786.6</v>
          </cell>
        </row>
        <row r="2938">
          <cell r="A2938"/>
        </row>
        <row r="2939">
          <cell r="A2939" t="str">
            <v>18.25.600</v>
          </cell>
          <cell r="B2939" t="str">
            <v>FORNECIMENTO DE LUMINARIA TIPO PETALA COM DIFUSOR EM POLICARBONATO PARA LAMPADA VS DE 400 W,MODELO MIRA VTP (VIDRO PLANO), FAELLUCE OU SIMILAR, INCLUSIVE LAMPADA,REATOR, IGNITOR, CAPACITOR E INSTALACAO EM POSTES DE ATE 17 M.</v>
          </cell>
          <cell r="C2939" t="str">
            <v>Un</v>
          </cell>
          <cell r="D2939">
            <v>1224.1099999999999</v>
          </cell>
          <cell r="E2939">
            <v>979.29</v>
          </cell>
        </row>
        <row r="2940">
          <cell r="A2940"/>
        </row>
        <row r="2941">
          <cell r="A2941" t="str">
            <v>18.25.610</v>
          </cell>
          <cell r="B2941" t="str">
            <v>FORNECIMENTO DE LUMINARIA TIPO PETALA COM DIFUSOR EM POLICARBONATO PARA LAMPADA V.MET. DE 400 W,MODELO MIRA VTP, (VIDRO PLANO),FAELLUCE OU SIMILAR, INCLUSIVE LAMPADA, REATOR, IGNITOR, CAPACITOR E INSTALACAO EM POSTES DE ATE 17 M.</v>
          </cell>
          <cell r="C2941" t="str">
            <v>Un</v>
          </cell>
          <cell r="D2941">
            <v>1290.3699999999999</v>
          </cell>
          <cell r="E2941">
            <v>1032.3</v>
          </cell>
        </row>
        <row r="2942">
          <cell r="A2942"/>
        </row>
        <row r="2943">
          <cell r="A2943" t="str">
            <v>18.25.620</v>
          </cell>
          <cell r="B2943" t="str">
            <v>FORNECIMENTO E INSTALAÇÃO  DE LUMINÁRIA DE EMERGÊNCIA COM 2 LÂMPADAS DE 8 WATTS BIVOLT, COM BATERIA INTERNA</v>
          </cell>
          <cell r="C2943" t="str">
            <v>Un</v>
          </cell>
          <cell r="D2943">
            <v>53.83</v>
          </cell>
          <cell r="E2943">
            <v>43.07</v>
          </cell>
        </row>
        <row r="2944">
          <cell r="A2944"/>
        </row>
        <row r="2945">
          <cell r="A2945" t="str">
            <v>18.25.700</v>
          </cell>
          <cell r="B2945" t="str">
            <v>FORNECIMENTO DE LAMPIAO, MODELO RECIFE ANTIGO EM ALUMINIO FUNDIDO COM DIFUSOR EM POLICARBONATO COM TRATAMENTO EM UV, TRANSPARENTE OU LEITOSO, COM SUPORTE E-40, EDESA OU SIMILAR, INCLUSIVE INSTALACAO.</v>
          </cell>
          <cell r="C2945" t="str">
            <v>Un</v>
          </cell>
          <cell r="D2945">
            <v>351.03</v>
          </cell>
          <cell r="E2945">
            <v>280.83</v>
          </cell>
        </row>
        <row r="2946">
          <cell r="A2946"/>
        </row>
        <row r="2947">
          <cell r="A2947" t="str">
            <v>18.25.800</v>
          </cell>
          <cell r="B2947" t="str">
            <v>FORNECIMENTO DE PROJETOR, MOD. MLE 502, EDESA OU SIMILAR PARA LAMPADA A VAPOR DE SODIO 250W INCLUSIVE LAMPADA, REATOR, AFP UE (ACOPLADO)E INSTALACAO.</v>
          </cell>
          <cell r="C2947" t="str">
            <v>Un</v>
          </cell>
          <cell r="D2947">
            <v>436.47</v>
          </cell>
          <cell r="E2947">
            <v>349.18</v>
          </cell>
        </row>
        <row r="2948">
          <cell r="A2948"/>
        </row>
        <row r="2949">
          <cell r="A2949" t="str">
            <v>18.25.810</v>
          </cell>
          <cell r="B2949" t="str">
            <v>FORNECIMENTO DE PROJETOR, MOD. MLE 502, EDESA OU SIMILAR PARA LAMPADA A VAPOR DE SODIO DE 400 W ,INCLUSIVE LAMPADA, REATOR AFP UE (ACOPLADO) E INSTALACAO.</v>
          </cell>
          <cell r="C2949" t="str">
            <v>Un</v>
          </cell>
          <cell r="D2949">
            <v>486.37</v>
          </cell>
          <cell r="E2949">
            <v>389.1</v>
          </cell>
        </row>
        <row r="2950">
          <cell r="A2950"/>
        </row>
        <row r="2951">
          <cell r="A2951" t="str">
            <v>18.25.811</v>
          </cell>
          <cell r="B2951" t="str">
            <v>FORNEC. E INSTAL.PROJETOR RETANG., CORPO REFLETOR EM CHAPA ALUMÍNIO ESTAMP.REFORÇ.NAS LATERAIS,C/SUPORTE Q PERMITE REGULAGEM VERT. E HORIZ.,SOQUETE PORCELANA E-40, P/ LÂMPADA VAPOR MERCÚRIO 250W. REFRATOR EM LENTE DE VIDRO TEMP.,REF.MLE502-EDESA OU SIMILA</v>
          </cell>
          <cell r="C2951" t="str">
            <v>Un</v>
          </cell>
          <cell r="D2951">
            <v>248.23</v>
          </cell>
          <cell r="E2951">
            <v>198.59</v>
          </cell>
        </row>
        <row r="2952">
          <cell r="A2952"/>
        </row>
        <row r="2953">
          <cell r="A2953" t="str">
            <v>18.25.812</v>
          </cell>
          <cell r="B2953" t="str">
            <v>FORNEC. E INSTAL.PROJETOR RETANG., CORPO REFLETOR EM CHAPA ALUMÍNIO ESTAMP.REFORÇ.NAS LATERAIS,C/SUPORTE Q PERM.REGUL.VERT. E HORIZ.,SOQUETE PORCELANA E-40, P/ LÂMPADA VAPOR METÁLICO 250W. REFRATOR EM LENTE DE VIDRO TEMP.,REF.MLE502-EDESA OU SIMILAR.INC.L</v>
          </cell>
          <cell r="C2953" t="str">
            <v>Un</v>
          </cell>
          <cell r="D2953">
            <v>327.85</v>
          </cell>
          <cell r="E2953">
            <v>262.27999999999997</v>
          </cell>
        </row>
        <row r="2954">
          <cell r="A2954"/>
        </row>
        <row r="2955">
          <cell r="A2955" t="str">
            <v>18.25.813</v>
          </cell>
          <cell r="B2955" t="str">
            <v>FORNEC. E INSTAL.PROJETOR RETANG., CORPO REFLETOR EM CHAPA ALUMÍNIO ESTAMP.REFORÇ.NAS LATERAIS,C/SUPORTE Q PERMITE REGULAGEM VERT. E HORIZ.,SOQUETE PORCELANA E-40, P/ LÂMPADA VAPOR MERCÚRIO 400W. REFRATOR EM LENTE DE VIDRO TEMP.,REF.MLE502-EDESA OU SIMILA</v>
          </cell>
          <cell r="C2955" t="str">
            <v>Un</v>
          </cell>
          <cell r="D2955">
            <v>280.23</v>
          </cell>
          <cell r="E2955">
            <v>224.19</v>
          </cell>
        </row>
        <row r="2956">
          <cell r="A2956"/>
        </row>
        <row r="2957">
          <cell r="A2957" t="str">
            <v>18.25.814</v>
          </cell>
          <cell r="B2957" t="str">
            <v>FORNEC. E INSTAL.PROJETOR RETANG., CORPO REFLETOR EM CHAPA ALUMÍNIO ESTAMP.REFORÇ.NAS LATERAIS,C/SUPORTE Q PERM.REGUL.VERT. E HORIZ.,SOQUETE PORCELANA E-40, P/ LÂMPADA VAPOR METÁLICO 400W. REFRATOR EM LENTE DE VIDRO TEMP.,REF.MLE502-EDESA OU SIMILAR.INC.L</v>
          </cell>
          <cell r="C2957" t="str">
            <v>Un</v>
          </cell>
          <cell r="D2957">
            <v>361.75</v>
          </cell>
          <cell r="E2957">
            <v>289.39999999999998</v>
          </cell>
        </row>
        <row r="2958">
          <cell r="A2958"/>
        </row>
        <row r="2959">
          <cell r="A2959" t="str">
            <v>18.25.818</v>
          </cell>
          <cell r="B2959" t="str">
            <v>(74246/001) REFLETOR RETANGULAR FECHADO COM LAMPADA VAPOR METALICO 400 W</v>
          </cell>
          <cell r="C2959" t="str">
            <v>Un</v>
          </cell>
          <cell r="D2959">
            <v>294.25</v>
          </cell>
          <cell r="E2959">
            <v>235.4</v>
          </cell>
        </row>
        <row r="2960">
          <cell r="A2960"/>
        </row>
        <row r="2961">
          <cell r="A2961" t="str">
            <v>18.25.820</v>
          </cell>
          <cell r="B2961" t="str">
            <v>FORNECIMENTO DE PROJETOR, MOD. MLE 508, EDESA OU SIMILAR, PARA LAMPADA VAPOR METALICO ATE 1000 W, INCLUSIVE INSTALACAO.</v>
          </cell>
          <cell r="C2961" t="str">
            <v>Un</v>
          </cell>
          <cell r="D2961">
            <v>2071.0300000000002</v>
          </cell>
          <cell r="E2961">
            <v>1656.83</v>
          </cell>
        </row>
        <row r="2962">
          <cell r="A2962"/>
        </row>
        <row r="2963">
          <cell r="A2963" t="str">
            <v>18.25.830</v>
          </cell>
          <cell r="B2963" t="str">
            <v>FORNECIMENTO DE PROJETOR, MOD. JET 1000, SIMETRICO MARTELADO, FAELLUCE OU SIMILAR, PARA LAMPADA VAPOR METALICO 1000 W, INCLUSIVE LAMPADA, REATOR AFP UE (ACOPLADO) E INSTALACAO.</v>
          </cell>
          <cell r="C2963" t="str">
            <v>Un</v>
          </cell>
          <cell r="D2963">
            <v>2498.9</v>
          </cell>
          <cell r="E2963">
            <v>1999.12</v>
          </cell>
        </row>
        <row r="2964">
          <cell r="A2964"/>
        </row>
        <row r="2965">
          <cell r="A2965" t="str">
            <v>18.25.840</v>
          </cell>
          <cell r="B2965" t="str">
            <v>FORNECIMENTO DE PROJETOR, MOD. JET 1000 SIMETRICO ESPECULAR, FAELLUCE OU SIMILAR,PARA LAMPADA VAPOR METALICO 1000 W,INCLUSIVE LAMPADA, REATOR AFP, UE (ACOPLADO) E INSTALACAO.</v>
          </cell>
          <cell r="C2965" t="str">
            <v>Un</v>
          </cell>
          <cell r="D2965">
            <v>2498.9</v>
          </cell>
          <cell r="E2965">
            <v>1999.12</v>
          </cell>
        </row>
        <row r="2966">
          <cell r="A2966"/>
        </row>
        <row r="2967">
          <cell r="A2967" t="str">
            <v>18.25.850</v>
          </cell>
          <cell r="B2967" t="str">
            <v>FORNECIMENTO DE PROJETOR, MOD. JET 2000 SIMETRICO MARTELADO, FAELLUCE OU SIMILAR, PARA LAMPADA VAPOR METALICO 2000 W, INCLUSIVE LAMPADA, REATOR AFP UE (ACOPLADO) E INSTALACAO.</v>
          </cell>
          <cell r="C2967" t="str">
            <v>Un</v>
          </cell>
          <cell r="D2967">
            <v>4359.91</v>
          </cell>
          <cell r="E2967">
            <v>3487.93</v>
          </cell>
        </row>
        <row r="2968">
          <cell r="A2968"/>
        </row>
        <row r="2969">
          <cell r="A2969" t="str">
            <v>18.25.860</v>
          </cell>
          <cell r="B2969" t="str">
            <v>FORNECIMENTO DE PROJETOR, MOD. JET 2000 SIMETRICO ESPECULAR, FAELLUCE OU SIMILAR,PARA LAMPADA VAPOR METALICO 2000 W,INCLUSIVE LAMPADA, REATOR AFP, UE,(ACOPLADO) E INSTALACAO.</v>
          </cell>
          <cell r="C2969" t="str">
            <v>Un</v>
          </cell>
          <cell r="D2969">
            <v>4359.91</v>
          </cell>
          <cell r="E2969">
            <v>3487.93</v>
          </cell>
        </row>
        <row r="2970">
          <cell r="A2970"/>
        </row>
        <row r="2971">
          <cell r="A2971" t="str">
            <v>18.25.943</v>
          </cell>
          <cell r="B2971" t="str">
            <v>FORNECIMENTO E INSTALAÇÃO DE LÂMPADA FLUORESCENTE DE 40W</v>
          </cell>
          <cell r="C2971" t="str">
            <v>Un</v>
          </cell>
          <cell r="D2971">
            <v>5.4</v>
          </cell>
          <cell r="E2971">
            <v>4.32</v>
          </cell>
        </row>
        <row r="2972">
          <cell r="A2972"/>
        </row>
        <row r="2973">
          <cell r="A2973" t="str">
            <v>18.25.944</v>
          </cell>
          <cell r="B2973" t="str">
            <v>FORNECIMENTO E INSTALAÇÃO DE TÉRMICO PARA LÂMPADA FLUORESCENTE EM LUMINÁRIA.</v>
          </cell>
          <cell r="C2973" t="str">
            <v>Un</v>
          </cell>
          <cell r="D2973">
            <v>3.98</v>
          </cell>
          <cell r="E2973">
            <v>3.19</v>
          </cell>
        </row>
        <row r="2974">
          <cell r="A2974"/>
        </row>
        <row r="2975">
          <cell r="A2975" t="str">
            <v>18.25.945</v>
          </cell>
          <cell r="B2975" t="str">
            <v>FORNECIMENTO E INSTALAÇÃO DE REATOR PARTIDA RAPIDA DUPLO PARA 02 LAMP.FLUORESCENTE 40W-220V, LUMINÁRIA TIPO CALHA DE SOBREPOR.</v>
          </cell>
          <cell r="C2975" t="str">
            <v>Un</v>
          </cell>
          <cell r="D2975">
            <v>60.13</v>
          </cell>
          <cell r="E2975">
            <v>48.11</v>
          </cell>
        </row>
        <row r="2976">
          <cell r="A2976"/>
        </row>
        <row r="2977">
          <cell r="A2977" t="str">
            <v>18.25.946</v>
          </cell>
          <cell r="B2977" t="str">
            <v>FORNECIMENTO E INSTALAÇÃO DE REATOR PARTIDA RAPIDA SIMPLES PARA 01 LAMP.FLUORESCENTE 40W-220V, LUMINÁRIA TIPO CALHA DE SOBREPOR.</v>
          </cell>
          <cell r="C2977" t="str">
            <v>Un</v>
          </cell>
          <cell r="D2977">
            <v>39.35</v>
          </cell>
          <cell r="E2977">
            <v>31.48</v>
          </cell>
        </row>
        <row r="2978">
          <cell r="A2978"/>
        </row>
        <row r="2979">
          <cell r="A2979" t="str">
            <v>18.25.947</v>
          </cell>
          <cell r="B2979" t="str">
            <v>REINSTALAÇÃO DE LUMINÁRIA FLUORESCENTE COMPLETA, EXISTENTE, DE 2X40W, TIPO CALHA DE SOBREPOR.</v>
          </cell>
          <cell r="C2979" t="str">
            <v>Cj</v>
          </cell>
          <cell r="D2979">
            <v>17.72</v>
          </cell>
          <cell r="E2979">
            <v>14.18</v>
          </cell>
        </row>
        <row r="2980">
          <cell r="A2980"/>
        </row>
        <row r="2981">
          <cell r="A2981" t="str">
            <v>18.25.948</v>
          </cell>
          <cell r="B2981" t="str">
            <v>FORNECIMENTO E COLOCAÇÃO DE LÂMPADA DE VAPOR DE MERCÚRIO DE 250W.</v>
          </cell>
          <cell r="C2981" t="str">
            <v>Un</v>
          </cell>
          <cell r="D2981">
            <v>28.86</v>
          </cell>
          <cell r="E2981">
            <v>23.09</v>
          </cell>
        </row>
        <row r="2982">
          <cell r="A2982"/>
        </row>
        <row r="2983">
          <cell r="A2983" t="str">
            <v>18.25.949</v>
          </cell>
          <cell r="B2983" t="str">
            <v>FORNECIMENTO E INSTALAÇÃO DE CORRENTE PARA FIXAÇÃO DE LUMINÁRIA, FIO 14BWG, COM ABERTURA DE 1,50 A 3,00CM.</v>
          </cell>
          <cell r="C2983" t="str">
            <v>m</v>
          </cell>
          <cell r="D2983">
            <v>7.28</v>
          </cell>
          <cell r="E2983">
            <v>5.83</v>
          </cell>
        </row>
        <row r="2984">
          <cell r="A2984"/>
        </row>
        <row r="2985">
          <cell r="A2985" t="str">
            <v>18.25.950</v>
          </cell>
          <cell r="B2985" t="str">
            <v>FORNECIMENTO E INSTALAÇÃO DE LÂMPADA MISTA DE 500W</v>
          </cell>
          <cell r="C2985" t="str">
            <v>Un</v>
          </cell>
          <cell r="D2985">
            <v>60.02</v>
          </cell>
          <cell r="E2985">
            <v>48.02</v>
          </cell>
        </row>
        <row r="2986">
          <cell r="A2986"/>
        </row>
        <row r="2987">
          <cell r="A2987" t="str">
            <v>18.25.951</v>
          </cell>
          <cell r="B2987" t="str">
            <v>FORNECIMENTO E INSTALAÇÃO DE REATOR CONVENCIONAL SIMPLES PARA 01 LÂMPADA FLUORESCENTE DE 40W-220V, 0,5 FATOR DE POTÊNCIA, LUMINÁRIA TIPO CALHA SOBREPOR.</v>
          </cell>
          <cell r="C2987" t="str">
            <v>Un</v>
          </cell>
          <cell r="D2987">
            <v>24.88</v>
          </cell>
          <cell r="E2987">
            <v>19.91</v>
          </cell>
        </row>
        <row r="2988">
          <cell r="A2988"/>
        </row>
        <row r="2989">
          <cell r="A2989" t="str">
            <v>18.25.952</v>
          </cell>
          <cell r="B2989" t="str">
            <v>REINSTALAÇÃO DE LUMINÁRIA  FLUORESCENTE 1 X 40 W(APENAS MÃO DE OBRA)</v>
          </cell>
          <cell r="C2989" t="str">
            <v>Un</v>
          </cell>
          <cell r="D2989">
            <v>16.12</v>
          </cell>
          <cell r="E2989">
            <v>12.9</v>
          </cell>
        </row>
        <row r="2990">
          <cell r="A2990"/>
        </row>
        <row r="2991">
          <cell r="A2991" t="str">
            <v>18.25.955</v>
          </cell>
          <cell r="B2991" t="str">
            <v>FORNECIMENTO E INSTALAÇÃO DE RELÊ FOTOCÉLULA PARA LUMINÁRIAS DE 1000W-127/220V.</v>
          </cell>
          <cell r="C2991" t="str">
            <v>Un</v>
          </cell>
          <cell r="D2991">
            <v>53.77</v>
          </cell>
          <cell r="E2991">
            <v>43.02</v>
          </cell>
        </row>
        <row r="2992">
          <cell r="A2992"/>
        </row>
        <row r="2993">
          <cell r="A2993" t="str">
            <v>18.26.010</v>
          </cell>
          <cell r="B2993" t="str">
            <v>ASSENTAMENTO DE HASTE DE ATERRAMENTO DE 5/8"X 2.40 M COPPERWELD OU SIMILAR,COM CONECTOR PARALELO E PARAFUSOS (INCLUSIVE O FORNECIMENTO DO MATERIAL).</v>
          </cell>
          <cell r="C2993" t="str">
            <v>UD</v>
          </cell>
          <cell r="D2993">
            <v>60.22</v>
          </cell>
          <cell r="E2993">
            <v>48.18</v>
          </cell>
        </row>
        <row r="2994">
          <cell r="A2994"/>
        </row>
        <row r="2995">
          <cell r="A2995" t="str">
            <v>18.26.020</v>
          </cell>
          <cell r="B2995" t="str">
            <v>ASSENTAMENTO DE BENGALA DE PVC RIGIDO DE 3/4 POL. MARCA TIGRE OU SIMILAR, INCLUSIVE RASGO EM ALVENARIA E FORNECIMENTO DO MATERIAL.</v>
          </cell>
          <cell r="C2995" t="str">
            <v>UD</v>
          </cell>
          <cell r="D2995">
            <v>35.65</v>
          </cell>
          <cell r="E2995">
            <v>28.52</v>
          </cell>
        </row>
        <row r="2996">
          <cell r="A2996"/>
        </row>
        <row r="2997">
          <cell r="A2997" t="str">
            <v>18.26.022</v>
          </cell>
          <cell r="B2997" t="str">
            <v>FORNECIMENTO E INSTALAÇÃO DE BENGALA DE PVC RÍGIDO 1 1/2", FAB:TIGRE OU SIMILAR, INCLUSIVE FITA AÇO INOX E FIVELA PARA FIXAÇÃO.</v>
          </cell>
          <cell r="C2997" t="str">
            <v>Un</v>
          </cell>
          <cell r="D2997">
            <v>69.8</v>
          </cell>
          <cell r="E2997">
            <v>55.84</v>
          </cell>
        </row>
        <row r="2998">
          <cell r="A2998"/>
        </row>
        <row r="2999">
          <cell r="A2999" t="str">
            <v>18.26.024</v>
          </cell>
          <cell r="B2999" t="str">
            <v>FORNECIMENTO E INSTALAÇÃO DE BENGALA DE PVC RÍGIDO 2", FAB.: TIGRE OU SIMILAR, INCLUSIVE FITA AÇO INOX E FIVELA PARA FIXAÇÃO.</v>
          </cell>
          <cell r="C2999" t="str">
            <v>Un</v>
          </cell>
          <cell r="D2999">
            <v>85.62</v>
          </cell>
          <cell r="E2999">
            <v>68.5</v>
          </cell>
        </row>
        <row r="3000">
          <cell r="A3000"/>
        </row>
        <row r="3001">
          <cell r="A3001" t="str">
            <v>18.26.030</v>
          </cell>
          <cell r="B3001" t="str">
            <v>ASSENTAMENTO DE CHAVE DE BOIA AUTOMATICA,15A, SUPERIOR OU INFERIOR MARCA LENZ OU SIMILAR(INCLUSIVE O FORNECIMENTO DO MATERIAL).</v>
          </cell>
          <cell r="C3001" t="str">
            <v>UD</v>
          </cell>
          <cell r="D3001">
            <v>43.66</v>
          </cell>
          <cell r="E3001">
            <v>34.93</v>
          </cell>
        </row>
        <row r="3002">
          <cell r="A3002"/>
        </row>
        <row r="3003">
          <cell r="A3003" t="str">
            <v>18.26.040</v>
          </cell>
          <cell r="B3003" t="str">
            <v>ASSENTAMENTO DE CHAVE REVERSORA BLINDADA 30A, 500 V, ELETROMAR OU SIMILAR,(INCLUSIVE FORNECIMENTO DO MATERIAL).</v>
          </cell>
          <cell r="C3003" t="str">
            <v>UD</v>
          </cell>
          <cell r="D3003">
            <v>144.66</v>
          </cell>
          <cell r="E3003">
            <v>115.73</v>
          </cell>
        </row>
        <row r="3004">
          <cell r="A3004"/>
        </row>
        <row r="3005">
          <cell r="A3005" t="str">
            <v>18.26.045</v>
          </cell>
          <cell r="B3005" t="str">
            <v>ASSENTAMENTO DE CHAVE REVERSORA BLINDADA 30A, 250 V, ELETROMAR OU SIMILAR, INCLUSIVE FORNECIMENTO DO MATERIAL.</v>
          </cell>
          <cell r="C3005" t="str">
            <v>Un</v>
          </cell>
          <cell r="D3005">
            <v>174.48</v>
          </cell>
          <cell r="E3005">
            <v>139.59</v>
          </cell>
        </row>
        <row r="3006">
          <cell r="A3006"/>
        </row>
        <row r="3007">
          <cell r="A3007" t="str">
            <v>18.26.050</v>
          </cell>
          <cell r="B3007" t="str">
            <v>ASSENTAMENTO DE CHAVE MAGNETICA GUARDA-MOTOR ATE 7.5 CV, ELETROMAR OU SIMILAR (INCLUSIVE FORNECIMENTO DO MATERIAL ).</v>
          </cell>
          <cell r="C3007" t="str">
            <v>UD</v>
          </cell>
          <cell r="D3007">
            <v>237.7</v>
          </cell>
          <cell r="E3007">
            <v>190.16</v>
          </cell>
        </row>
        <row r="3008">
          <cell r="A3008"/>
        </row>
        <row r="3009">
          <cell r="A3009" t="str">
            <v>18.26.060</v>
          </cell>
          <cell r="B3009" t="str">
            <v>ASSENTAMENTO DE CHAVE MAGNETICA DE 2 X 30A PARA COMANDO DE ILUMINACAO PUBLICA, ACIONADA P/ RELE FOTO-ELETRICO NA, 220V, 60HZ, TIPO LUX CONTROL MODELO CIP-F/70, (INCLUSIVE FORNECIMENTO DO MATERIAL).</v>
          </cell>
          <cell r="C3009" t="str">
            <v>UD</v>
          </cell>
          <cell r="D3009">
            <v>494.5</v>
          </cell>
          <cell r="E3009">
            <v>395.6</v>
          </cell>
        </row>
        <row r="3010">
          <cell r="A3010"/>
        </row>
        <row r="3011">
          <cell r="A3011" t="str">
            <v>18.27.010</v>
          </cell>
          <cell r="B3011" t="str">
            <v>FORNECIMENTO DE FIO DE COBRE NU,TEMPERA MEIO-DURO,CLASSE 1A,SM-10MM2,PARA UM LANCE DE REDE INCLUSIVE ARMACAO SECUNDARIA B1,ISOLADOR,PARA FUSOS,BRACADEIRA REDONDA DE FERRO GALV. A FOGO,EQUIPAMENTO E INSTALACAO.</v>
          </cell>
          <cell r="C3011" t="str">
            <v>Un</v>
          </cell>
          <cell r="D3011">
            <v>322.43</v>
          </cell>
          <cell r="E3011">
            <v>257.95</v>
          </cell>
        </row>
        <row r="3012">
          <cell r="A3012"/>
        </row>
        <row r="3013">
          <cell r="A3013" t="str">
            <v>18.27.011</v>
          </cell>
          <cell r="B3013" t="str">
            <v>FORNECIMENTO DE FIO DE COBRE NU,TEMPERA MEIO-DURO,CLASSE 1A,SM-10MM2 P/ DOIS LANCES DE REDE,INCLUSIVE ARMACAO SECUNDARIA B2,ISOLADORES PARAFUSOS,BRACADEIRA REDONDA DE FERRO GALV. A FOGO,EQUIPAMENTO E INSTALACAO.</v>
          </cell>
          <cell r="C3013" t="str">
            <v>Un</v>
          </cell>
          <cell r="D3013">
            <v>459.27</v>
          </cell>
          <cell r="E3013">
            <v>367.42</v>
          </cell>
        </row>
        <row r="3014">
          <cell r="A3014"/>
        </row>
        <row r="3015">
          <cell r="A3015" t="str">
            <v>18.27.012</v>
          </cell>
          <cell r="B3015" t="str">
            <v>FORNECIMENTO DE FIO DE COBRE NU,TEMPERA MEIO-DURO,CLASSE 1A,SM-10MM2,P/ TRES LANCES DE REDE,INCLUSIVE ARMACAO SECUNDARIA B3,ISOLADORES PARAFUSOS,BRACADEIRAS REDONDAS DE FERRO GALV. A FOGO, EQUIPAMENTO E INSTALACAO.</v>
          </cell>
          <cell r="C3015" t="str">
            <v>Un</v>
          </cell>
          <cell r="D3015">
            <v>706.15</v>
          </cell>
          <cell r="E3015">
            <v>564.91999999999996</v>
          </cell>
        </row>
        <row r="3016">
          <cell r="A3016"/>
        </row>
        <row r="3017">
          <cell r="A3017" t="str">
            <v>18.27.013</v>
          </cell>
          <cell r="B3017" t="str">
            <v>FORNECIMENTO DE FIO DE COBRE NU,TEMPERA MEIO-DURO,CLASSE 1A,SM-10MM2,PARA QUATRO LANCES DE REDE,INCLUSIVE ARMACAO SECUNDARIA B4,ISOLADORES,PARAFUSOS,BRACADEIRAS REDONDAS DE FERRO GALV. A FOGO,EQUIPAMENTO E INSTALACAO.</v>
          </cell>
          <cell r="C3017" t="str">
            <v>Un</v>
          </cell>
          <cell r="D3017">
            <v>844.47</v>
          </cell>
          <cell r="E3017">
            <v>675.58</v>
          </cell>
        </row>
        <row r="3018">
          <cell r="A3018"/>
        </row>
        <row r="3019">
          <cell r="A3019" t="str">
            <v>18.27.014</v>
          </cell>
          <cell r="B3019" t="str">
            <v>FORNECIMENTO DE FIO DE COBRE NU,TEMPERA MEIO-DURO,CLASSE 1A,SM-10MM2,PARA UM LANCE DE REDE INCLUSIVE EQUIPAMENTO E INSTALACAO.</v>
          </cell>
          <cell r="C3019" t="str">
            <v>Un</v>
          </cell>
          <cell r="D3019">
            <v>268.26</v>
          </cell>
          <cell r="E3019">
            <v>214.61</v>
          </cell>
        </row>
        <row r="3020">
          <cell r="A3020"/>
        </row>
        <row r="3021">
          <cell r="A3021" t="str">
            <v>18.27.015</v>
          </cell>
          <cell r="B3021" t="str">
            <v>FORNECIMENTO DE FIO DE COBRE NU,TEMPERA MEIO-DURO,CLASSE 1A, SM-10MM2, PARA DOIS LANCES DE REDE,INCLUSIVE EQUIPAMENTO E INSTALACAO.</v>
          </cell>
          <cell r="C3021" t="str">
            <v>Un</v>
          </cell>
          <cell r="D3021">
            <v>395.15</v>
          </cell>
          <cell r="E3021">
            <v>316.12</v>
          </cell>
        </row>
        <row r="3022">
          <cell r="A3022"/>
        </row>
        <row r="3023">
          <cell r="A3023" t="str">
            <v>18.27.016</v>
          </cell>
          <cell r="B3023" t="str">
            <v>FORNECIMENTO DE FIO DE COBRE NU,TEMPERA MEIO-DURO,CLASSE 1A, SM-10MM2, PARA TRES LANCES DE REDE,INCLUSIVE EQUIPAMENTO E INSTALACAO.</v>
          </cell>
          <cell r="C3023" t="str">
            <v>Un</v>
          </cell>
          <cell r="D3023">
            <v>592.71</v>
          </cell>
          <cell r="E3023">
            <v>474.17</v>
          </cell>
        </row>
        <row r="3024">
          <cell r="A3024"/>
        </row>
        <row r="3025">
          <cell r="A3025" t="str">
            <v>18.27.017</v>
          </cell>
          <cell r="B3025" t="str">
            <v>FORNECIMENTO DE FIO DE COBRE NU,TEMPERA MEIO-DURO,CLASSE 1A,SM-10MM2,PARA QUATRO LANCES DE REDE,INCLUSIVE EQUIPAMENTO E INSTALACAO.</v>
          </cell>
          <cell r="C3025" t="str">
            <v>Un</v>
          </cell>
          <cell r="D3025">
            <v>719.6</v>
          </cell>
          <cell r="E3025">
            <v>575.67999999999995</v>
          </cell>
        </row>
        <row r="3026">
          <cell r="A3026"/>
        </row>
        <row r="3027">
          <cell r="A3027" t="str">
            <v>18.27.018</v>
          </cell>
          <cell r="B3027" t="str">
            <v>FORNECIMENTO DE FIO DE COBRE NU,TEMPERA MEIO-DURO,CLASSE 1A,SM-16MM2,PARA UM LANCE DE REDE INCLUSIVE ARMACAO SECUNDARIA B1, ISOLADOR, PARAFUSOS, BRACADEIRA REDONDA DE FERRO GALV. A FOGO, EQUIPAMENTO E INSTALACAO.</v>
          </cell>
          <cell r="C3027" t="str">
            <v>Un</v>
          </cell>
          <cell r="D3027">
            <v>411.37</v>
          </cell>
          <cell r="E3027">
            <v>329.1</v>
          </cell>
        </row>
        <row r="3028">
          <cell r="A3028"/>
        </row>
        <row r="3029">
          <cell r="A3029" t="str">
            <v>18.27.019</v>
          </cell>
          <cell r="B3029" t="str">
            <v>FORNECIMENTO DE FIO DE COBRE NU,TEMPERA MEIO-DURO,CLASSE 1A, SM-16MM2, PARA DOIS LANCES DE REDE,INCLUSIVE ARMACAO SECUNDARIA B2, ISOLADORES, PARAFUSOS, BRACADEIRA REDONDA DE FERRO GALV. A FOGO, EQUIPAMENTO E INSTALACAO.</v>
          </cell>
          <cell r="C3029" t="str">
            <v>Un</v>
          </cell>
          <cell r="D3029">
            <v>637.16</v>
          </cell>
          <cell r="E3029">
            <v>509.73</v>
          </cell>
        </row>
        <row r="3030">
          <cell r="A3030"/>
        </row>
        <row r="3031">
          <cell r="A3031" t="str">
            <v>18.27.020</v>
          </cell>
          <cell r="B3031" t="str">
            <v>FORNECIMENTO DE FIO DE COBRE NU,TEMPERA MEIO-DURO,CLASSE 1A, SM-16MM2, PARA TRES LANCES DE REDE,INCLUSIVE ARMACAO SECUNDARIA B3, ISOLADORES, PARAFUSOS, BRACADEIRAS REDONDAS DE FERRO GALV. A FOGO, EQUIPAMENTO E INSTALACAO.</v>
          </cell>
          <cell r="C3031" t="str">
            <v>Un</v>
          </cell>
          <cell r="D3031">
            <v>972.97</v>
          </cell>
          <cell r="E3031">
            <v>778.38</v>
          </cell>
        </row>
        <row r="3032">
          <cell r="A3032"/>
        </row>
        <row r="3033">
          <cell r="A3033" t="str">
            <v>18.27.021</v>
          </cell>
          <cell r="B3033" t="str">
            <v>FORNECIMENTO DE FIO DE COBRE NU,TEMPERA MEIO-DURO,CLASSE 1A,SM-16MM2,PARA QUATRO LANCES DE REDE,INCLUSIVE ARMACAO SECUNDARIA B4, ISOLADORES, PARAFUSOS, BRACADEIRAS REDONDAS DE FERRO GALV. A FOGO, EQUIPAMENTO E INSTALACAO.</v>
          </cell>
          <cell r="C3033" t="str">
            <v>Un</v>
          </cell>
          <cell r="D3033">
            <v>1200.25</v>
          </cell>
          <cell r="E3033">
            <v>960.2</v>
          </cell>
        </row>
        <row r="3034">
          <cell r="A3034"/>
        </row>
        <row r="3035">
          <cell r="A3035" t="str">
            <v>18.27.022</v>
          </cell>
          <cell r="B3035" t="str">
            <v>FORNECIMENTO DE FIO DE COBRE NU,TEMPERA MEIO-DURO,CLASSE 1A,SM-16MM2,PARA UM LANCE DE REDE INCLUSIVE EQUIPAMENTO E INSTALACAO.</v>
          </cell>
          <cell r="C3035" t="str">
            <v>Un</v>
          </cell>
          <cell r="D3035">
            <v>357.21</v>
          </cell>
          <cell r="E3035">
            <v>285.77</v>
          </cell>
        </row>
        <row r="3036">
          <cell r="A3036"/>
        </row>
        <row r="3037">
          <cell r="A3037" t="str">
            <v>18.27.023</v>
          </cell>
          <cell r="B3037" t="str">
            <v>FORNECIMENTO DE FIO DE COBRE NU,TEMPERA MEIO-DURO,CLASSE 1A, SM-16MM2,PARA DOIS LANCES DE REDE,INCLUSIVE EQUIPAMENTO E INSTALACAO.</v>
          </cell>
          <cell r="C3037" t="str">
            <v>Un</v>
          </cell>
          <cell r="D3037">
            <v>573.03</v>
          </cell>
          <cell r="E3037">
            <v>458.43</v>
          </cell>
        </row>
        <row r="3038">
          <cell r="A3038"/>
        </row>
        <row r="3039">
          <cell r="A3039" t="str">
            <v>18.27.024</v>
          </cell>
          <cell r="B3039" t="str">
            <v>FORNECIMENTO DE FIO DE COBRE NU,TEMPERA MEIO-DURO,CLASSE 1A, SM-16MM2, PARA TRES LANCES DE REDE,INCLUSIVE EQUIPAMENTO E INSTALACAO.</v>
          </cell>
          <cell r="C3039" t="str">
            <v>Un</v>
          </cell>
          <cell r="D3039">
            <v>859.55</v>
          </cell>
          <cell r="E3039">
            <v>687.64</v>
          </cell>
        </row>
        <row r="3040">
          <cell r="A3040"/>
        </row>
        <row r="3041">
          <cell r="A3041" t="str">
            <v>18.27.025</v>
          </cell>
          <cell r="B3041" t="str">
            <v>FORNECIMENTO DE FIO DE COBRE NU,TEMPERA MEIO-DURO,CLASSE 1A,SM-16MM2,PARA QUATRO LANCES DE REDE,INCLUSIVE EQUIPAMENTO E INSTALACAO.</v>
          </cell>
          <cell r="C3041" t="str">
            <v>Un</v>
          </cell>
          <cell r="D3041">
            <v>1075.3699999999999</v>
          </cell>
          <cell r="E3041">
            <v>860.3</v>
          </cell>
        </row>
        <row r="3042">
          <cell r="A3042"/>
        </row>
        <row r="3043">
          <cell r="A3043" t="str">
            <v>18.27.026</v>
          </cell>
          <cell r="B3043" t="str">
            <v>FORNECIMENTO DE CABO DE ALUMINIO COM ALMA DE ACO 10 MM2 P/ UM LANCE DE REDE, INCLUSIVE ARMACAO SECUNDARIA B1, ISOLADOR, PARAFUSOS, BRACADEIRA REDONDA FERRO GALV. A FOGO, EQUIPAMENTO E INSTALACAO.</v>
          </cell>
          <cell r="C3043" t="str">
            <v>Un</v>
          </cell>
          <cell r="D3043">
            <v>308.33</v>
          </cell>
          <cell r="E3043">
            <v>246.67</v>
          </cell>
        </row>
        <row r="3044">
          <cell r="A3044"/>
        </row>
        <row r="3045">
          <cell r="A3045" t="str">
            <v>18.27.027</v>
          </cell>
          <cell r="B3045" t="str">
            <v>FORNECIMENTO DE CABO DE ALUMINIO COM ALMA DE ACO 10 MM2 P/ DOIS LANCES DE REDE, INCLUSIVE ARMACAO SECUNDARIA B2, ISOLADORES, PARAFUSOS BRACADEIRA REDONDA DE FERRO GALV. A FOGO, EQUIPAMENTO E INSTALACAO.</v>
          </cell>
          <cell r="C3045" t="str">
            <v>Un</v>
          </cell>
          <cell r="D3045">
            <v>431.08</v>
          </cell>
          <cell r="E3045">
            <v>344.87</v>
          </cell>
        </row>
        <row r="3046">
          <cell r="A3046"/>
        </row>
        <row r="3047">
          <cell r="A3047" t="str">
            <v>18.27.028</v>
          </cell>
          <cell r="B3047" t="str">
            <v>FORNECIMENTO DE CABO DE ALUMINIO COM ALMA DE ACO 10 MM2 P/ TRES LANCES DE REDE, INCLUSIVE ARMACAO SECUNDARIA B3, ISOLADORES, PARAFUSOS, BRACADEIRAS REDONDAS DE FERRO GALV. A FOGO, EQUIPAMENTO E INSTALACAO.</v>
          </cell>
          <cell r="C3047" t="str">
            <v>Un</v>
          </cell>
          <cell r="D3047">
            <v>663.85</v>
          </cell>
          <cell r="E3047">
            <v>531.08000000000004</v>
          </cell>
        </row>
        <row r="3048">
          <cell r="A3048"/>
        </row>
        <row r="3049">
          <cell r="A3049" t="str">
            <v>18.27.029</v>
          </cell>
          <cell r="B3049" t="str">
            <v>FORNECIMENTO DE CABO DE ALUMINIO COM ALMA DE ACO 10 MM2 P/ QUATRO LANCES DE REDE, INCLUSIVE ARMACAO SECUNDARIA B4, ISOLADORES, PARAFUSOS, BRACADEIRAS REDONDAS DE FERRO GALV. A FOGO, EQUIPAMENTO E INSTALACAO.</v>
          </cell>
          <cell r="C3049" t="str">
            <v>Un</v>
          </cell>
          <cell r="D3049">
            <v>788.08</v>
          </cell>
          <cell r="E3049">
            <v>630.47</v>
          </cell>
        </row>
        <row r="3050">
          <cell r="A3050"/>
        </row>
        <row r="3051">
          <cell r="A3051" t="str">
            <v>18.27.030</v>
          </cell>
          <cell r="B3051" t="str">
            <v>FORNECIMENTO DE CABO DE ALUMINIO COM ALMA DE ACO 10 MM2 P/ UM LANCE DE REDE,INCLUSIVE EQUIPAMENTO E INSTALACAO.</v>
          </cell>
          <cell r="C3051" t="str">
            <v>Un</v>
          </cell>
          <cell r="D3051">
            <v>254.17</v>
          </cell>
          <cell r="E3051">
            <v>203.34</v>
          </cell>
        </row>
        <row r="3052">
          <cell r="A3052"/>
        </row>
        <row r="3053">
          <cell r="A3053" t="str">
            <v>18.27.031</v>
          </cell>
          <cell r="B3053" t="str">
            <v>FORNECIMENTO DE CABO DE ALUMINIO COM ALMA DE ACO 10 MM2 P/ DOIS LANCES DE REDE, INCLUSIVE EQUIPAMENTO E INSTALACAO.</v>
          </cell>
          <cell r="C3053" t="str">
            <v>Un</v>
          </cell>
          <cell r="D3053">
            <v>366.95</v>
          </cell>
          <cell r="E3053">
            <v>293.56</v>
          </cell>
        </row>
        <row r="3054">
          <cell r="A3054"/>
        </row>
        <row r="3055">
          <cell r="A3055" t="str">
            <v>18.27.032</v>
          </cell>
          <cell r="B3055" t="str">
            <v>FORNECIMENTO DE CABO DE ALUMINIO COM ALMA DE ACO 10 MM2 P/ TRES LANCES DE REDE, INCLUSIVE EQUIPAMENTO E INSTALACAO.</v>
          </cell>
          <cell r="C3055" t="str">
            <v>Un</v>
          </cell>
          <cell r="D3055">
            <v>550.41999999999996</v>
          </cell>
          <cell r="E3055">
            <v>440.34</v>
          </cell>
        </row>
        <row r="3056">
          <cell r="A3056"/>
        </row>
        <row r="3057">
          <cell r="A3057" t="str">
            <v>18.27.033</v>
          </cell>
          <cell r="B3057" t="str">
            <v>FORNECIMENTO DE CABO DE ALUMINIO COM ALMA DE ACO 10 MM2 P/ QUATRO LANCES DE REDE, INCLUSIVE EQUIPAMENTO E INSTALACAO.</v>
          </cell>
          <cell r="C3057" t="str">
            <v>Un</v>
          </cell>
          <cell r="D3057">
            <v>663.2</v>
          </cell>
          <cell r="E3057">
            <v>530.55999999999995</v>
          </cell>
        </row>
        <row r="3058">
          <cell r="A3058"/>
        </row>
        <row r="3059">
          <cell r="A3059" t="str">
            <v>18.27.034</v>
          </cell>
          <cell r="B3059" t="str">
            <v>FORNECIMENTO DE CABO DE ALUMINIO COM ALMA DE ACO 16 MM2 P/ UM LANCE DE REDE,INCLUSIVE ARMACAO SECUNDARIA B1,ISOLADOR,PARAFUSOS,BRACADEIRA REDONDA DE FERRO GALV. A FOGO, EQUIPAMENTO E INSTALACAO.</v>
          </cell>
          <cell r="C3059" t="str">
            <v>Un</v>
          </cell>
          <cell r="D3059">
            <v>339.27</v>
          </cell>
          <cell r="E3059">
            <v>271.42</v>
          </cell>
        </row>
        <row r="3060">
          <cell r="A3060"/>
        </row>
        <row r="3061">
          <cell r="A3061" t="str">
            <v>18.27.035</v>
          </cell>
          <cell r="B3061" t="str">
            <v>FORNECIMENTO DE CABO DE ALUMINIO COM ALMA DE ACO 16 MM2 P/ DOIS LANCES DE REDE, INCLUSIVE ARMACAO SECUNDARIA B2, ISOLADORES, PARAFUSOS, BRACADEIRA REDONDA DE FERRO GALV. A FOGO, EQUIPAMENTO E INSTALACAO.</v>
          </cell>
          <cell r="C3061" t="str">
            <v>Un</v>
          </cell>
          <cell r="D3061">
            <v>492.97</v>
          </cell>
          <cell r="E3061">
            <v>394.38</v>
          </cell>
        </row>
        <row r="3062">
          <cell r="A3062"/>
        </row>
        <row r="3063">
          <cell r="A3063" t="str">
            <v>18.27.036</v>
          </cell>
          <cell r="B3063" t="str">
            <v>FORNECIMENTO DE CABO DE ALUMINIO COM ALMA DE ACO 16 MM2 P/ TRES LANCES DE REDE, INCLUSIVE ARMACAO SECUNDARIA B3, ISOLADORES, PARAFUSOS, BRACADEIRAS REDONDAS DE FERRO GALV. A FOGO, EQUIPAMENTO E INSTALACAO.</v>
          </cell>
          <cell r="C3063" t="str">
            <v>Un</v>
          </cell>
          <cell r="D3063">
            <v>756.68</v>
          </cell>
          <cell r="E3063">
            <v>605.35</v>
          </cell>
        </row>
        <row r="3064">
          <cell r="A3064"/>
        </row>
        <row r="3065">
          <cell r="A3065" t="str">
            <v>18.27.037</v>
          </cell>
          <cell r="B3065" t="str">
            <v>FORNECIMENTO DE CABO DE ALUMINIO COM ALMA DE ACO 16 MM2 P/ QUATRO LANCES DE REDE, INCLUSIVE ARMACAO SECUNDARIA B4,ISOLADORES,PARAFUSOS BRACADEIRAS REDONDAS DE FERRO GALV. A FOGO, EQUIPAMENTO E INSTALACAO.</v>
          </cell>
          <cell r="C3065" t="str">
            <v>Un</v>
          </cell>
          <cell r="D3065">
            <v>911.86</v>
          </cell>
          <cell r="E3065">
            <v>729.49</v>
          </cell>
        </row>
        <row r="3066">
          <cell r="A3066"/>
        </row>
        <row r="3067">
          <cell r="A3067" t="str">
            <v>18.27.038</v>
          </cell>
          <cell r="B3067" t="str">
            <v>FORNECIMENTO DE CABO DE ALUMINIO COM ALMA DE ACO 16MM2 PARA UM LANCE DE REDE, INCLUSIVE EQUIPAMENTO E INSTALACAO.</v>
          </cell>
          <cell r="C3067" t="str">
            <v>Un</v>
          </cell>
          <cell r="D3067">
            <v>285.11</v>
          </cell>
          <cell r="E3067">
            <v>228.09</v>
          </cell>
        </row>
        <row r="3068">
          <cell r="A3068"/>
        </row>
        <row r="3069">
          <cell r="A3069" t="str">
            <v>18.27.039</v>
          </cell>
          <cell r="B3069" t="str">
            <v>FORNECIMENTO DE CABO DE ALUMINIO COM ALMA DE ACO 16MM2 PARA DOIS LANCES DE REDE, INCLUSIVE EQUIPAMENTO E INSTALACAO.</v>
          </cell>
          <cell r="C3069" t="str">
            <v>Un</v>
          </cell>
          <cell r="D3069">
            <v>428.83</v>
          </cell>
          <cell r="E3069">
            <v>343.07</v>
          </cell>
        </row>
        <row r="3070">
          <cell r="A3070"/>
        </row>
        <row r="3071">
          <cell r="A3071" t="str">
            <v>18.27.040</v>
          </cell>
          <cell r="B3071" t="str">
            <v>FORNECIMENTO DE CABO DE ALUMINIO COM ALMA DE ACO 16MM2 PARA TRES LANCES DE REDE, INCLUSIVE EQUIPAMENTO E INSTALACAO.</v>
          </cell>
          <cell r="C3071" t="str">
            <v>Un</v>
          </cell>
          <cell r="D3071">
            <v>643.25</v>
          </cell>
          <cell r="E3071">
            <v>514.6</v>
          </cell>
        </row>
        <row r="3072">
          <cell r="A3072"/>
        </row>
        <row r="3073">
          <cell r="A3073" t="str">
            <v>18.27.041</v>
          </cell>
          <cell r="B3073" t="str">
            <v>FORNECIMENTO DE CABO DE ALUMINIO COM ALMA DE ACO 16 MM2 PARA QUATRO LANCES DE REDE, INCLUSIVE EQUIPAMENTO E INSTALACAO.</v>
          </cell>
          <cell r="C3073" t="str">
            <v>Un</v>
          </cell>
          <cell r="D3073">
            <v>786.98</v>
          </cell>
          <cell r="E3073">
            <v>629.59</v>
          </cell>
        </row>
        <row r="3074">
          <cell r="A3074"/>
        </row>
        <row r="3075">
          <cell r="A3075" t="str">
            <v>18.27.042</v>
          </cell>
          <cell r="B3075" t="str">
            <v>FORNECIMENTO DE CABO DE COBRE, ENCORDOAMENTO CLASSE 2,ISOLAMENTO DE PVC 70 C,TIPO BWF,750V FOREPLAST OU SIMILAR,SM-6MM2,PARA UM LANCE DE REDE,INCLUSIVE ARMACAO SECUNDARIA B1,ISOLADOR PARAFUSOS,BRACADEIRA REDONDA DE FERRO GALV. A FOGO,EQUIPAMENTO E INSTALA</v>
          </cell>
          <cell r="C3075" t="str">
            <v>Un</v>
          </cell>
          <cell r="D3075">
            <v>354.15</v>
          </cell>
          <cell r="E3075">
            <v>283.32</v>
          </cell>
        </row>
        <row r="3076">
          <cell r="A3076"/>
        </row>
        <row r="3077">
          <cell r="A3077" t="str">
            <v>18.27.043</v>
          </cell>
          <cell r="B3077"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3077" t="str">
            <v>Un</v>
          </cell>
          <cell r="D3077">
            <v>522.72</v>
          </cell>
          <cell r="E3077">
            <v>418.18</v>
          </cell>
        </row>
        <row r="3078">
          <cell r="A3078"/>
        </row>
        <row r="3079">
          <cell r="A3079" t="str">
            <v>18.27.044</v>
          </cell>
          <cell r="B3079" t="str">
            <v>FORNECIMENTO DE CABO DE COBRE, ENCORDOAMENTO CLASSE 2,ISOLAMENTO DE PVC 70 C,TIPO BWF,750V FOREPLAST OU SIMILAR,SM-6MM2,PARA TRES LANCES DE REDE,INCLUSIVE ARMACAO SECUNDARIA B3,ISOLA DORES,PARAFUSOS,BRACADEIRAS REDONDAS DE FERRO GALV. A FOGO,EQUIPAMENTO E</v>
          </cell>
          <cell r="C3079" t="str">
            <v>Un</v>
          </cell>
          <cell r="D3079">
            <v>801.31</v>
          </cell>
          <cell r="E3079">
            <v>641.04999999999995</v>
          </cell>
        </row>
        <row r="3080">
          <cell r="A3080"/>
        </row>
        <row r="3081">
          <cell r="A3081" t="str">
            <v>18.27.045</v>
          </cell>
          <cell r="B3081" t="str">
            <v>FORNECIMENTO DE CABO DE COBRE, ENCORDOAMENTO CLASSE 2,ISOLAMENTO DE PVC 70 C,TIPO BWF,750V FOREPLAST OU SIMILAR,SM-6MM2,PARA QUATRO LANCES DE REDE, INCLUSIVE ARMACAO SECUNDARIA B4, ISOLADORES,PARAFUSOS, BRACADEIRAS REDONDAS DE FERRO GALV. A FOGO,EQUIPAMEN</v>
          </cell>
          <cell r="C3081" t="str">
            <v>Un</v>
          </cell>
          <cell r="D3081">
            <v>971.35</v>
          </cell>
          <cell r="E3081">
            <v>777.08</v>
          </cell>
        </row>
        <row r="3082">
          <cell r="A3082"/>
        </row>
        <row r="3083">
          <cell r="A3083" t="str">
            <v>18.27.046</v>
          </cell>
          <cell r="B3083" t="str">
            <v>FORNECIMENTO DE CABO DE COBRE, ENCORDOAMENTO CLASSE 2,ISOLAMENTO DE PVC 70 C,TIPO BWF,750V FOREPLAST OU SIMILAR,SM-6MM2,PARA UM LANCE DE REDE,INCLUSIVE EQUIPAMENTO E INSTALACAO.</v>
          </cell>
          <cell r="C3083" t="str">
            <v>Un</v>
          </cell>
          <cell r="D3083">
            <v>299.98</v>
          </cell>
          <cell r="E3083">
            <v>239.99</v>
          </cell>
        </row>
        <row r="3084">
          <cell r="A3084"/>
        </row>
        <row r="3085">
          <cell r="A3085" t="str">
            <v>18.27.047</v>
          </cell>
          <cell r="B3085" t="str">
            <v>FORNECIMENTO DE CABO DE COBRE, ENCORDOAMENTO CLASSE 2,ISOLAMENTO DE PVC 70 C,TIPO BWF,750V FOREPLAST OU SIMILAR, SM-6MM2, PARA DOIS LANCES DE REDE,INCLUSIVE EQUIPAMENTO E INSTALACAO.</v>
          </cell>
          <cell r="C3085" t="str">
            <v>Un</v>
          </cell>
          <cell r="D3085">
            <v>458.58</v>
          </cell>
          <cell r="E3085">
            <v>366.87</v>
          </cell>
        </row>
        <row r="3086">
          <cell r="A3086"/>
        </row>
        <row r="3087">
          <cell r="A3087" t="str">
            <v>18.27.048</v>
          </cell>
          <cell r="B3087" t="str">
            <v>FORNECIMENTO DE CABO DE COBRE, ENCORDOAMENTO CLASSE 2,ISOLAMENTO DE PVC 70 C,TIPO BWF,750V FOREPLAST OU SIMILAR, SM-6MM2, PARA TRES LANCES DE REDE,INCLUSIVE EQUIPAMENTO E INSTALACAO.</v>
          </cell>
          <cell r="C3087" t="str">
            <v>Un</v>
          </cell>
          <cell r="D3087">
            <v>687.87</v>
          </cell>
          <cell r="E3087">
            <v>550.29999999999995</v>
          </cell>
        </row>
        <row r="3088">
          <cell r="A3088"/>
        </row>
        <row r="3089">
          <cell r="A3089" t="str">
            <v>18.27.049</v>
          </cell>
          <cell r="B3089" t="str">
            <v>FORNECIMENTO DE CABO DE COBRE, ENCORDOAMENTO CLASSE 2.ISOLAMENTO DE PVC 70 C,TIPO BWF,750V FOREPLAST OU SIMILAR, SM-6MM2, PARA QUATRO LANCES DE REDE, INCLUSIVE EQUIPAMENTO E INSTALAÇÃO.</v>
          </cell>
          <cell r="C3089" t="str">
            <v>Un</v>
          </cell>
          <cell r="D3089">
            <v>846.47</v>
          </cell>
          <cell r="E3089">
            <v>677.18</v>
          </cell>
        </row>
        <row r="3090">
          <cell r="A3090"/>
        </row>
        <row r="3091">
          <cell r="A3091" t="str">
            <v>18.27.050</v>
          </cell>
          <cell r="B3091" t="str">
            <v>FORNECIMENTO DE CABO DE COBRE, ENCORDOAMENTO CLASSE 2,ISOLAMENTO DE PVC 70 C,TIPO BWF,750V FOREPLAST OU SIMILAR, SM-10MM2, PARA UM LANCE DE REDE,INCLUSIVE ARMACAO SECUNDARIA B1,ISOLADOR, PARAFUSOS, BRACADEIRA REDONDA DE FERRO GALV. A FOGO,EQUIPAMENTO E IN</v>
          </cell>
          <cell r="C3091" t="str">
            <v>Un</v>
          </cell>
          <cell r="D3091">
            <v>534.32000000000005</v>
          </cell>
          <cell r="E3091">
            <v>427.46</v>
          </cell>
        </row>
        <row r="3092">
          <cell r="A3092"/>
        </row>
        <row r="3093">
          <cell r="A3093" t="str">
            <v>18.27.051</v>
          </cell>
          <cell r="B3093" t="str">
            <v>FORNECIMENTO DE CABO DE COBRE, ENCORDOAMENTO CLASSE 2,ISOLAMENTO DE PVC 70 C,TIPO BWF,750V FOREPLAST OU SIMILAR, SM-10MM2, PARA DOIS LANCES DE REDE, INCLUSIVE ARMACAO SECUNDARIA B2, ISOLADORES, PARAFUSOS, BRACADEIRA REDONDA DE FERRO GALV. A FOGO,EQUIPAMEN</v>
          </cell>
          <cell r="C3093" t="str">
            <v>Un</v>
          </cell>
          <cell r="D3093">
            <v>883.06</v>
          </cell>
          <cell r="E3093">
            <v>706.45</v>
          </cell>
        </row>
        <row r="3094">
          <cell r="A3094"/>
        </row>
        <row r="3095">
          <cell r="A3095" t="str">
            <v>18.27.052</v>
          </cell>
          <cell r="B3095" t="str">
            <v>FORNECIMENTO DE CABO DE COBRE, ENCORDOAMENTO CLASSE 2,ISOLAMENTO DE PVC 70 C,TIPO BWF,750V FOREPLAST OU SIMILAR, SM-10MM2, PARA TRES LANCES DE REDE, INCLUSIVE ARMACAO SECUNDARIA B3, ISOLADORES, PARAFUSOS,BRACADEIRAS REDONDAS DE FERRO GALV. A FOGO,EQUIPAME</v>
          </cell>
          <cell r="C3095" t="str">
            <v>Un</v>
          </cell>
          <cell r="D3095">
            <v>1341.81</v>
          </cell>
          <cell r="E3095">
            <v>1073.45</v>
          </cell>
        </row>
        <row r="3096">
          <cell r="A3096"/>
        </row>
        <row r="3097">
          <cell r="A3097" t="str">
            <v>18.27.053</v>
          </cell>
          <cell r="B3097" t="str">
            <v>FORNECIMENTO DE CABO DE COBRE, ENCORDOAMENTO CLASSE 2,ISOLAMENTO DE PVC 70 C,TIPO BWF,750V FOREPLAST OU SIMILAR, SM-10MM2, PARA QUATRO LANCES DE REDE, INCLUSIVE ARMACAO SECUNDARIA B4, ISOLADORES, PARAFUSOS,BRACADEIRAS REDONDAS DE FERRO GALV. A FOGO,EQUIPA</v>
          </cell>
          <cell r="C3097" t="str">
            <v>Un</v>
          </cell>
          <cell r="D3097">
            <v>1692.03</v>
          </cell>
          <cell r="E3097">
            <v>1353.63</v>
          </cell>
        </row>
        <row r="3098">
          <cell r="A3098"/>
        </row>
        <row r="3099">
          <cell r="A3099" t="str">
            <v>18.27.054</v>
          </cell>
          <cell r="B3099" t="str">
            <v>FORNECIMENTO DE CABO DE COBRE, ENCORDOAMENTO CLASSE 2,ISOLAMENTO DE PVC 70 C,TIPO BWF,750V FOREPLAST OU SIMILAR, SM-10MM2, PARA UM LANCE DE REDE, INCLUSIVE EQUIPAMENTO E INSTALACAO.</v>
          </cell>
          <cell r="C3099" t="str">
            <v>Un</v>
          </cell>
          <cell r="D3099">
            <v>480.16</v>
          </cell>
          <cell r="E3099">
            <v>384.13</v>
          </cell>
        </row>
        <row r="3100">
          <cell r="A3100"/>
        </row>
        <row r="3101">
          <cell r="A3101" t="str">
            <v>18.27.055</v>
          </cell>
          <cell r="B3101" t="str">
            <v>FORNECIMENTO DE CABO DE COBRE, ENCORDOAMENTO CLASSE 2,ISOLAMENTO DE PVC 70 C,TIPO BWF,750V FOREPLAST OU SIMILAR, SM-10MM2, PARA DOIS LANCES DE REDE, INCLUSIVE EQUIPAMENTO E INSTALACAO.</v>
          </cell>
          <cell r="C3101" t="str">
            <v>Un</v>
          </cell>
          <cell r="D3101">
            <v>818.92</v>
          </cell>
          <cell r="E3101">
            <v>655.14</v>
          </cell>
        </row>
        <row r="3102">
          <cell r="A3102"/>
        </row>
        <row r="3103">
          <cell r="A3103" t="str">
            <v>18.27.056</v>
          </cell>
          <cell r="B3103" t="str">
            <v>FORNECIMENTO DE CABO DE COBRE, ENCORDOAMENTO CLASSE 2,ISOLAMENTO DE PVC 70 C,TIPO BWF,750V FOREPLAST OU SIMILAR, SM-10MM2, PARA TRES LANCES DE REDE, INCLUSIVE EQUIPAMENTO E INSTALACAO.</v>
          </cell>
          <cell r="C3103" t="str">
            <v>Un</v>
          </cell>
          <cell r="D3103">
            <v>1228.3800000000001</v>
          </cell>
          <cell r="E3103">
            <v>982.71</v>
          </cell>
        </row>
        <row r="3104">
          <cell r="A3104"/>
        </row>
        <row r="3105">
          <cell r="A3105" t="str">
            <v>18.27.057</v>
          </cell>
          <cell r="B3105" t="str">
            <v>FORNECIMENTO DE CABO DE COBRE, ENCORDOAMENTO CLASSE 2,ISOLAMENTO DE PVC 70 C,TIPO BWF,750V FOREPLAST OU SIMILAR, SM-10MM2, PARA QUATRO LANCES DE REDE, INCLUSIVE EQUIPAMENTO E INSTALACAO.</v>
          </cell>
          <cell r="C3105" t="str">
            <v>Un</v>
          </cell>
          <cell r="D3105">
            <v>1567.16</v>
          </cell>
          <cell r="E3105">
            <v>1253.73</v>
          </cell>
        </row>
        <row r="3106">
          <cell r="A3106"/>
        </row>
        <row r="3107">
          <cell r="A3107" t="str">
            <v>18.27.058</v>
          </cell>
          <cell r="B3107" t="str">
            <v>FORNECIMENTO DE CABO DE COBRE, ENCORDOAMENTO CLASSE 2,ISOLAMENTO DE PVC 70 C,TIPO BWF,750V FOREPLAST OU SIMILAR, SM-16MM2, PARA UM LANCE DE REDE,INCLUSIVE ARMACAO SECUNDARIA B1,ISOLADOR, PARAFUSOS, BRACADEIRA REDONDA DE FERRO GALV. A FOGO,EQUIPAMENTO E IN</v>
          </cell>
          <cell r="C3107" t="str">
            <v>Un</v>
          </cell>
          <cell r="D3107">
            <v>691.02</v>
          </cell>
          <cell r="E3107">
            <v>552.82000000000005</v>
          </cell>
        </row>
        <row r="3108">
          <cell r="A3108"/>
        </row>
        <row r="3109">
          <cell r="A3109" t="str">
            <v>18.27.059</v>
          </cell>
          <cell r="B3109" t="str">
            <v>FORNECIMENTO DE CABO DE COBRE, ENCORDOAMENTO CLASSE 2,ISOLAMENTO DE PVC 70 C,TIPO BWF,750V FOREPLAST OU SIMILAR, SM-16MM2, PARA DOIS LANCES DE REDE, INCLUSIVE ARMACAO SECUNDARIA B2 ISOLADORES, PARAFUSOS, BRACADEIRA REDONDA DE FERRO GALV. A FOGO,EQUIPAMENT</v>
          </cell>
          <cell r="C3109" t="str">
            <v>Un</v>
          </cell>
          <cell r="D3109">
            <v>1196.45</v>
          </cell>
          <cell r="E3109">
            <v>957.16</v>
          </cell>
        </row>
        <row r="3110">
          <cell r="A3110"/>
        </row>
        <row r="3111">
          <cell r="A3111" t="str">
            <v>18.27.060</v>
          </cell>
          <cell r="B3111" t="str">
            <v>FORNECIMENTO DE CABO DE COBRE, ENCORDOAMENTO CLASSE 2,ISOLAMENTO DE PVC 70 C,TIPO BWF,750V FOREPLAST OU SIMILAR, SM-16MM2, PARA TRES LANCES DE REDE, INCLUSIVE ARMACAO SECUNDARIA B3, ISOLADORES, PARAFUSOS,BRACADEIRAS REDONDAS DE FERRO GALV. A FOGO,EQUIPAME</v>
          </cell>
          <cell r="C3111" t="str">
            <v>Un</v>
          </cell>
          <cell r="D3111">
            <v>1811.91</v>
          </cell>
          <cell r="E3111">
            <v>1449.53</v>
          </cell>
        </row>
        <row r="3112">
          <cell r="A3112"/>
        </row>
        <row r="3113">
          <cell r="A3113" t="str">
            <v>18.27.061</v>
          </cell>
          <cell r="B3113" t="str">
            <v>FORNECIMENTO DE CABO DE COBRE, ENCORDOAMENTO CLASSE 2,ISOLAMENTO DE PVC 70 C,TIPO BWF,750V FOREPLAST OU SIMILAR, SM-16MM2, PARA QUATRO LANCES DE REDE, INCLUSIVE ARMACAO SECUNDARIA B4, ISOLADORES,PARAFUSOS, BRACADEIRAS REDONDAS DE FERRO GALV. A FOGO,EQUIPA</v>
          </cell>
          <cell r="C3113" t="str">
            <v>Un</v>
          </cell>
          <cell r="D3113">
            <v>2318.8200000000002</v>
          </cell>
          <cell r="E3113">
            <v>1855.06</v>
          </cell>
        </row>
        <row r="3114">
          <cell r="A3114"/>
        </row>
        <row r="3115">
          <cell r="A3115" t="str">
            <v>18.27.062</v>
          </cell>
          <cell r="B3115" t="str">
            <v>FORNECIMENTO DE CABO DE COBRE, ENCORDOAMENTO CLASSE 2,ISOLAMENTO DE PVC 70 C,TIPO BWF,750V FOREPLAST OU SIMILAR, SM-16MM2, PARA UM LANCE DE REDE,INCLUSIVE EQUIPAMENTO E INSTALACAO.</v>
          </cell>
          <cell r="C3115" t="str">
            <v>Un</v>
          </cell>
          <cell r="D3115">
            <v>636.85</v>
          </cell>
          <cell r="E3115">
            <v>509.48</v>
          </cell>
        </row>
        <row r="3116">
          <cell r="A3116"/>
        </row>
        <row r="3117">
          <cell r="A3117" t="str">
            <v>18.27.063</v>
          </cell>
          <cell r="B3117" t="str">
            <v>FORNECIMENTO DE CABO DE COBRE, ENCORDOAMENTO CLASSE 2,ISOLAMENTO DE PVC 70 C,TIPO BWF,750V FOREPLAST OU SIMILAR, SM-16MM2,PARA DOIS LANCES DE REDE, INCLUSIVE EQUIPAMENTO E INSTALACAO.</v>
          </cell>
          <cell r="C3117" t="str">
            <v>Un</v>
          </cell>
          <cell r="D3117">
            <v>1132.32</v>
          </cell>
          <cell r="E3117">
            <v>905.86</v>
          </cell>
        </row>
        <row r="3118">
          <cell r="A3118"/>
        </row>
        <row r="3119">
          <cell r="A3119" t="str">
            <v>18.27.064</v>
          </cell>
          <cell r="B3119" t="str">
            <v>FORNECIMENTO DE CABO DE COBRE, ENCORDOAMENTO CLASSE 2,ISOLAMENTO DE PVC 70 C,TIPO BWF,750V FOREPLAST OU SIMILAR, SM-16MM2,PARA TRES LANCES DE REDE, INCLUSIVE EQUIPAMENTO E INSTALACAO.</v>
          </cell>
          <cell r="C3119" t="str">
            <v>Un</v>
          </cell>
          <cell r="D3119">
            <v>1698.47</v>
          </cell>
          <cell r="E3119">
            <v>1358.78</v>
          </cell>
        </row>
        <row r="3120">
          <cell r="A3120"/>
        </row>
        <row r="3121">
          <cell r="A3121" t="str">
            <v>18.27.065</v>
          </cell>
          <cell r="B3121" t="str">
            <v>FORNECIMENTO DE CABO DE COBRE, ENCORDOAMENTO CLASSE 2,ISOLAMENTO DE PVC 70 C,TIPO BWF,750V FOREPLAST OU SIMILAR, SM-16MM2,PARA QUATRO LANCES DE REDE, INCLUSIVE EQUIPAMENTO E INSTALACAO.</v>
          </cell>
          <cell r="C3121" t="str">
            <v>Un</v>
          </cell>
          <cell r="D3121">
            <v>2193.9499999999998</v>
          </cell>
          <cell r="E3121">
            <v>1755.16</v>
          </cell>
        </row>
        <row r="3122">
          <cell r="A3122"/>
        </row>
        <row r="3123">
          <cell r="A3123" t="str">
            <v>18.27.066</v>
          </cell>
          <cell r="B3123" t="str">
            <v>FORNECIMENTO DE CABO DE COBRE, ENCORDOAMENTO CLASSE 2,ISOLAMENTO DE PVC 70 C,TIPO BWF,750V FOREPLAST OU SIMILAR, SM-25MM2, PARA UM LANCE DE REDE,INCLUSIVE ARMACAO SECUNDARIA B1,ISOLADOR, PARAFUSOS, BRACADEIRA REDONDA DE FERRO GALV. A FOGO,EQUIPAMENTO E IN</v>
          </cell>
          <cell r="C3123" t="str">
            <v>Un</v>
          </cell>
          <cell r="D3123">
            <v>986.01</v>
          </cell>
          <cell r="E3123">
            <v>788.81</v>
          </cell>
        </row>
        <row r="3124">
          <cell r="A3124"/>
        </row>
        <row r="3125">
          <cell r="A3125" t="str">
            <v>18.27.067</v>
          </cell>
          <cell r="B3125" t="str">
            <v>FORNECIMENTO DE CABO DE COBRE, ENCORDOAMENTO CLASSE 2,ISOLAMENTO DE PVC 70 C,TIPO BWF,750V FOREPLAST OU SIMILAR, SM-25MM2, PARA DOIS LANCES DE REDE, INCLUSIVE ARMACAO SECUNDARIA B2, ISOLADORES, PARAFUSOS, BRACADEIRA REDONDA DE FERRO GALV. A FOGO,EQUIPAMEN</v>
          </cell>
          <cell r="C3125" t="str">
            <v>Un</v>
          </cell>
          <cell r="D3125">
            <v>1786.45</v>
          </cell>
          <cell r="E3125">
            <v>1429.16</v>
          </cell>
        </row>
        <row r="3126">
          <cell r="A3126"/>
        </row>
        <row r="3127">
          <cell r="A3127" t="str">
            <v>18.27.068</v>
          </cell>
          <cell r="B3127" t="str">
            <v>FORNECIMENTO DE CABO DE COBRE, ENCORDOAMENTO CLASSE 2,ISOLAMENTO DE PVC 70 C,TIPO BWF,750V FOREPLAST OU SIMILAR, SM-25MM2, PARA TRES LANCES DE REDE, INCLUSIVE ARMACAO SECUNDARIA B3, ISOLADORES,PARAFUSOS, BRACADEIRAS REDONDAS DE FERRO GALV. A FOGO,EQUIPAME</v>
          </cell>
          <cell r="C3127" t="str">
            <v>Un</v>
          </cell>
          <cell r="D3127">
            <v>2696.9</v>
          </cell>
          <cell r="E3127">
            <v>2157.52</v>
          </cell>
        </row>
        <row r="3128">
          <cell r="A3128"/>
        </row>
        <row r="3129">
          <cell r="A3129" t="str">
            <v>18.27.069</v>
          </cell>
          <cell r="B3129" t="str">
            <v>FORNECIMENTO DE CABO DE COBRE, ENCORDOAMENTO CLASSE 2,ISOLAMENTO DE PVC 70 C,TIPO BWF,750V FOREPLAST OU SIMILAR, SM-25MM2,PARA QUATRO LANCES DE REDE, INCLUSIVE ARMACAO SECUNDARIA B4, ISOLADORES,PARAFUSOS,BRACADEIRAS REDONDAS DE FERRO GALV. A FOGO,EQUIPAME</v>
          </cell>
          <cell r="C3129" t="str">
            <v>Un</v>
          </cell>
          <cell r="D3129">
            <v>3498.81</v>
          </cell>
          <cell r="E3129">
            <v>2799.05</v>
          </cell>
        </row>
        <row r="3130">
          <cell r="A3130"/>
        </row>
        <row r="3131">
          <cell r="A3131" t="str">
            <v>18.27.070</v>
          </cell>
          <cell r="B3131" t="str">
            <v>FORNECIMENTO DE CABO DE COBRE, ENCORDOAMENTO CLASSE 2,ISOLAMENTO DE PVC 70 C,TIPO BWF,750V FOREPLAST OU SIMILAR, SM-25MM2, PARA UM LANCE DE REDE,INCLUSIVE EQUIPAMENTO E INSTALACAO.</v>
          </cell>
          <cell r="C3131" t="str">
            <v>Un</v>
          </cell>
          <cell r="D3131">
            <v>931.85</v>
          </cell>
          <cell r="E3131">
            <v>745.48</v>
          </cell>
        </row>
        <row r="3132">
          <cell r="A3132"/>
        </row>
        <row r="3133">
          <cell r="A3133" t="str">
            <v>18.27.071</v>
          </cell>
          <cell r="B3133" t="str">
            <v>FORNECIMENTO DE CABO DE COBRE, ENCORDOAMENTO CLASSE 2,ISOLAMENTO DE PVC 70 C,TIPO BWF,750V FOREPLAST OU SIMILAR, SM-25MM2, PARA DOIS LANCES DE REDE, INCLUSIVE EQUIPAMENTO E INSTALACAO.</v>
          </cell>
          <cell r="C3133" t="str">
            <v>Un</v>
          </cell>
          <cell r="D3133">
            <v>1722.31</v>
          </cell>
          <cell r="E3133">
            <v>1377.85</v>
          </cell>
        </row>
        <row r="3134">
          <cell r="A3134"/>
        </row>
        <row r="3135">
          <cell r="A3135" t="str">
            <v>18.27.072</v>
          </cell>
          <cell r="B3135" t="str">
            <v>FORNECIMENTO DE CABO DE COBRE, ENCORDOAMENTO CLASSE 2,ISOLAMENTO DE PVC 70 C,TIPO BWF,750V FOREPLAST OU SIMILAR, SM-25MM2, PARA TRES LANCES DE REDE, INCLUSIVE EQUIPAMENTO E INSTALACAO.</v>
          </cell>
          <cell r="C3135" t="str">
            <v>Un</v>
          </cell>
          <cell r="D3135">
            <v>2583.4699999999998</v>
          </cell>
          <cell r="E3135">
            <v>2066.7800000000002</v>
          </cell>
        </row>
        <row r="3136">
          <cell r="A3136"/>
        </row>
        <row r="3137">
          <cell r="A3137" t="str">
            <v>18.27.073</v>
          </cell>
          <cell r="B3137" t="str">
            <v>FORNECIMENTO DE CABO DE COBRE, ENCORDOAMENTO CLASSE 2,ISOLAMENTO DE PVC 70 C,TIPO BWF,750V FOREPLAST OU SIMILAR, SM-25MM2,PARA QUATRO LANCES DE REDE, INCLUSIVE EQUIPAMENTO E INSTALACAO.</v>
          </cell>
          <cell r="C3137" t="str">
            <v>Un</v>
          </cell>
          <cell r="D3137">
            <v>3373.93</v>
          </cell>
          <cell r="E3137">
            <v>2699.15</v>
          </cell>
        </row>
        <row r="3138">
          <cell r="A3138"/>
        </row>
        <row r="3139">
          <cell r="A3139" t="str">
            <v>18.27.074</v>
          </cell>
          <cell r="B3139" t="str">
            <v>FORNECIMENTO DE FIO DE COBRE NU, TEMPERA MEIO DURO, CLASSE 1A, SM-10MM2, PARA UM LANCE DE REDE, INCLUSIVE ARMACAO SECUNDARIA B1, ISOLADOR, PARAFUSOS, BRACADEIRA REDONDA DE FERRO GALV. A FOGO, ANDAIME E INSTALACAO.</v>
          </cell>
          <cell r="C3139" t="str">
            <v>Un</v>
          </cell>
          <cell r="D3139">
            <v>205.07</v>
          </cell>
          <cell r="E3139">
            <v>164.06</v>
          </cell>
        </row>
        <row r="3140">
          <cell r="A3140"/>
        </row>
        <row r="3141">
          <cell r="A3141" t="str">
            <v>18.27.075</v>
          </cell>
          <cell r="B3141" t="str">
            <v>FORNECIMENTO DE FIO DE COBRE NU, TEMPERA MEIO DURO, CLASSE 1A,SM-10MM2 PARA DOIS LANCES DE REDE, INCLUSIVE ARMACAO SECUNDARIA B2, ISOLADORES, PARAFUSOS, BRACADEIRA REDONDA DE FERRO GALV. A FOGO, ANDAIME E INSTALACAO.</v>
          </cell>
          <cell r="C3141" t="str">
            <v>Un</v>
          </cell>
          <cell r="D3141">
            <v>341.92</v>
          </cell>
          <cell r="E3141">
            <v>273.54000000000002</v>
          </cell>
        </row>
        <row r="3142">
          <cell r="A3142"/>
        </row>
        <row r="3143">
          <cell r="A3143" t="str">
            <v>18.27.076</v>
          </cell>
          <cell r="B3143" t="str">
            <v>FORNECIMENTO DE FIO DE COBRE NU, TEMPERA MEIO DURO, CLASSE 1A, SM-10MM2, PARA TRES LANCES DE REDE, INCLUSIVE ARMACAO SECUNDARIA B3, ISOLADORES, PARAFUSOS, BRACADEIRAS REDONDAS DE FERRO GALV. A FOGO, ANDAIME E INSTALACAO.</v>
          </cell>
          <cell r="C3143" t="str">
            <v>Un</v>
          </cell>
          <cell r="D3143">
            <v>530.83000000000004</v>
          </cell>
          <cell r="E3143">
            <v>424.67</v>
          </cell>
        </row>
        <row r="3144">
          <cell r="A3144"/>
        </row>
        <row r="3145">
          <cell r="A3145" t="str">
            <v>18.27.077</v>
          </cell>
          <cell r="B3145" t="str">
            <v>FORNECIMENTO DE FIO DE COBRE NU, TEMPERA MEIO DURO, CLASSE 1A, SM-10MM2, PARA QUATRO LANCES DE REDE, INCLUSIVE ARMACAO SECUNDARIA B4, ISOLADORES, PARAFUSOS, BRACADEIRAS REDONDAS DE FERRO GALV. A FOGO, ANDAIME E INSTALACAO.</v>
          </cell>
          <cell r="C3145" t="str">
            <v>Un</v>
          </cell>
          <cell r="D3145">
            <v>669.16</v>
          </cell>
          <cell r="E3145">
            <v>535.33000000000004</v>
          </cell>
        </row>
        <row r="3146">
          <cell r="A3146"/>
        </row>
        <row r="3147">
          <cell r="A3147" t="str">
            <v>18.27.078</v>
          </cell>
          <cell r="B3147" t="str">
            <v>FORNECIMENTO DE FIO DE COBRE NU, TEMPERA MEIO DURO, CLASSE 1A, SM-10MM2, PARA UM LANCE DE REDE, INCLUSIVE ANDAIME E INSTALACAO.</v>
          </cell>
          <cell r="C3147" t="str">
            <v>Un</v>
          </cell>
          <cell r="D3147">
            <v>150.91</v>
          </cell>
          <cell r="E3147">
            <v>120.73</v>
          </cell>
        </row>
        <row r="3148">
          <cell r="A3148"/>
        </row>
        <row r="3149">
          <cell r="A3149" t="str">
            <v>18.27.079</v>
          </cell>
          <cell r="B3149" t="str">
            <v>FORNECIMENTO DE FIO DE COBRE NU, TEMPERA MEIO DURO, CLASSE 1A, SM-10MM2, PARA DOIS LANCES DE REDE, INCLUSIVE ANDAIME E INSTALACAO.</v>
          </cell>
          <cell r="C3149" t="str">
            <v>Un</v>
          </cell>
          <cell r="D3149">
            <v>277.8</v>
          </cell>
          <cell r="E3149">
            <v>222.24</v>
          </cell>
        </row>
        <row r="3150">
          <cell r="A3150"/>
        </row>
        <row r="3151">
          <cell r="A3151" t="str">
            <v>18.27.080</v>
          </cell>
          <cell r="B3151" t="str">
            <v>FORNECIMENTO DE FIO DE COBRE NU, TEMPERA MEIO DURO, CLASSE 1A, SM-10MM2, PARA TRES LANCES DE REDE, INCLUSIVE ANDAIME E INSTALACAO.</v>
          </cell>
          <cell r="C3151" t="str">
            <v>Un</v>
          </cell>
          <cell r="D3151">
            <v>417.41</v>
          </cell>
          <cell r="E3151">
            <v>333.93</v>
          </cell>
        </row>
        <row r="3152">
          <cell r="A3152"/>
        </row>
        <row r="3153">
          <cell r="A3153" t="str">
            <v>18.27.081</v>
          </cell>
          <cell r="B3153" t="str">
            <v>FORNECIMENTO DE FIO DE COBRE NU, TEMPERA MEIO DURO, CLASSE 1A, SM-10MM2, PARA QUATRO LANCES DE REDE, INCLUSIVE ANDAIME E INSTALACAO.</v>
          </cell>
          <cell r="C3153" t="str">
            <v>Un</v>
          </cell>
          <cell r="D3153">
            <v>544.28</v>
          </cell>
          <cell r="E3153">
            <v>435.43</v>
          </cell>
        </row>
        <row r="3154">
          <cell r="A3154"/>
        </row>
        <row r="3155">
          <cell r="A3155" t="str">
            <v>18.27.082</v>
          </cell>
          <cell r="B3155" t="str">
            <v>FORNECIMENTO DE FIO DE COBRE NU, TEMPERA MEIO DURO, CLASSE 1A, SM-16MM2, PARA UM LANCE DE REDE, INCLUSIVE ARMACAO SECUNDARIA B1, ISOLADOR, PARAFUSOS, BRACADEIRA REDONDA DE FERRO GALV. A FOGO, ANDAIME E INSTALACAO.</v>
          </cell>
          <cell r="C3155" t="str">
            <v>Un</v>
          </cell>
          <cell r="D3155">
            <v>294.02</v>
          </cell>
          <cell r="E3155">
            <v>235.22</v>
          </cell>
        </row>
        <row r="3156">
          <cell r="A3156"/>
        </row>
        <row r="3157">
          <cell r="A3157" t="str">
            <v>18.27.083</v>
          </cell>
          <cell r="B3157" t="str">
            <v>FORNECIMENTO DE FIO DE COBRE NU, TEMPERA MEIO DURO, CLASSE 1A, SM-16MM2, PARA DOIS LANCES DE REDE, INCLUSIVE ARMACAO SECUNDARIA B2, ISOLADORES, PARAFUSOS, BRACADEIRA REDONDA DE FERRO GALV, A FOGO, ANDAIME E INSTALACAO.</v>
          </cell>
          <cell r="C3157" t="str">
            <v>Un</v>
          </cell>
          <cell r="D3157">
            <v>519.80999999999995</v>
          </cell>
          <cell r="E3157">
            <v>415.85</v>
          </cell>
        </row>
        <row r="3158">
          <cell r="A3158"/>
        </row>
        <row r="3159">
          <cell r="A3159" t="str">
            <v>18.27.084</v>
          </cell>
          <cell r="B3159" t="str">
            <v>FORNECIMENTO DE FIO DE COBRE NU, TEMPERA MEIO DURO, CLASSE 1A, SM-16MM2, PARA TRES LANCES DE REDE, INCLUSIVE ARMACAO SECUNDARIA B3, ISOLADORES, PARAFUSOS, BRACADEIRAS REDONDAS DE FERRO GALV. A FOGO, ANDAIME E INSTALACAO.</v>
          </cell>
          <cell r="C3159" t="str">
            <v>Un</v>
          </cell>
          <cell r="D3159">
            <v>797.67</v>
          </cell>
          <cell r="E3159">
            <v>638.14</v>
          </cell>
        </row>
        <row r="3160">
          <cell r="A3160"/>
        </row>
        <row r="3161">
          <cell r="A3161" t="str">
            <v>18.27.085</v>
          </cell>
          <cell r="B3161" t="str">
            <v>FORNECIMENTO DE FIO DE COBRE NU, TEMPERA MEIO DURO, CLASSE 1A, SM-16MM2, PARA QUATRO LANCES DE REDE, INCLUSIVE ARMACAO SECUNDARIA B4, ISOLADORES, PARAFUSOS, BRACADEIRAS REDONDAS DE FERRO GALV. A FOGO, ANDAIME E INSTALACAO.</v>
          </cell>
          <cell r="C3161" t="str">
            <v>Un</v>
          </cell>
          <cell r="D3161">
            <v>1024.93</v>
          </cell>
          <cell r="E3161">
            <v>819.95</v>
          </cell>
        </row>
        <row r="3162">
          <cell r="A3162"/>
        </row>
        <row r="3163">
          <cell r="A3163" t="str">
            <v>18.27.086</v>
          </cell>
          <cell r="B3163" t="str">
            <v>FORNECIMENTO DE FIO DE COBRE NU, TEMPERA MEIO DURO, CLASSE 1A, SM-16MM2, PARA UM LANCE DE REDE, INCLUSIVE ANDAIME E INSTALACAO.</v>
          </cell>
          <cell r="C3163" t="str">
            <v>Un</v>
          </cell>
          <cell r="D3163">
            <v>239.86</v>
          </cell>
          <cell r="E3163">
            <v>191.89</v>
          </cell>
        </row>
        <row r="3164">
          <cell r="A3164"/>
        </row>
        <row r="3165">
          <cell r="A3165" t="str">
            <v>18.27.087</v>
          </cell>
          <cell r="B3165" t="str">
            <v>FORNECIMENTO DE FIO DE COBRE NU, TEMPERA MEIO DURO, CLASSE 1A, SM-16MM2, PARA DOIS LANCES DE REDE, INCLUSIVE ANDAIME E INSTALACAO.</v>
          </cell>
          <cell r="C3165" t="str">
            <v>Un</v>
          </cell>
          <cell r="D3165">
            <v>455.68</v>
          </cell>
          <cell r="E3165">
            <v>364.55</v>
          </cell>
        </row>
        <row r="3166">
          <cell r="A3166"/>
        </row>
        <row r="3167">
          <cell r="A3167" t="str">
            <v>18.27.088</v>
          </cell>
          <cell r="B3167" t="str">
            <v>FORNECIMENTO DE FIO DE COBRE NU, TEMPERA MEIO DURO, CLASSE 1A, SM-16MM2, PARA TRES LANCES DE REDE, INCLUSIVE ANDAIME E INSTALACAO.</v>
          </cell>
          <cell r="C3167" t="str">
            <v>Un</v>
          </cell>
          <cell r="D3167">
            <v>684.23</v>
          </cell>
          <cell r="E3167">
            <v>547.39</v>
          </cell>
        </row>
        <row r="3168">
          <cell r="A3168"/>
        </row>
        <row r="3169">
          <cell r="A3169" t="str">
            <v>18.27.089</v>
          </cell>
          <cell r="B3169" t="str">
            <v>FORNECIMENTO DE FIO DE COBRE NU, TEMPERA MEIO DURO, CLASSE 1A, SM-16MM2, PARA QUATRO LANCES DE REDE, INCLUSIVE ANDAIME E INSTALACAO.</v>
          </cell>
          <cell r="C3169" t="str">
            <v>Un</v>
          </cell>
          <cell r="D3169">
            <v>900.06</v>
          </cell>
          <cell r="E3169">
            <v>720.05</v>
          </cell>
        </row>
        <row r="3170">
          <cell r="A3170"/>
        </row>
        <row r="3171">
          <cell r="A3171" t="str">
            <v>18.27.090</v>
          </cell>
          <cell r="B3171" t="str">
            <v>FORNECIMENTO DE CABO DE ALUMINIO COM ALMA DE ACO 10MM2 PARA UM LANCE DE REDE, INCLUSIVE ARMACAO SECUNDARIA B1, ISOLADOR, PARAFUSOS, BRACADEIRA REDONDA DE FERRO GALV. A FOGO, ANDAIME E INSTALACAO.</v>
          </cell>
          <cell r="C3171" t="str">
            <v>Un</v>
          </cell>
          <cell r="D3171">
            <v>190.98</v>
          </cell>
          <cell r="E3171">
            <v>152.79</v>
          </cell>
        </row>
        <row r="3172">
          <cell r="A3172"/>
        </row>
        <row r="3173">
          <cell r="A3173" t="str">
            <v>18.27.091</v>
          </cell>
          <cell r="B3173" t="str">
            <v>FORNECIMENTO DE CABO DE ALUMINIO COM ALMA DE AC0 10MM2 PARA DOIS LANCES DE REDE, INCLUSIVE ARMACAO SECUNDARIA B2, ISOLADORES, PARAFUSOS, BRACADEIRA REDONDA DE FERRO GALV. A FOGO, ANDAIME E INSTALACAO.</v>
          </cell>
          <cell r="C3173" t="str">
            <v>Un</v>
          </cell>
          <cell r="D3173">
            <v>313.73</v>
          </cell>
          <cell r="E3173">
            <v>250.99</v>
          </cell>
        </row>
        <row r="3174">
          <cell r="A3174"/>
        </row>
        <row r="3175">
          <cell r="A3175" t="str">
            <v>18.27.092</v>
          </cell>
          <cell r="B3175" t="str">
            <v>FORNECIMENTO DE CABO DE ALUMINIO COM ALMA DE ACO 10MM2 PARA TRES LANCES DE REDE, INCLUSIVE ARMACAO SECUNDARIA B3, ISOLADORES, PARAFUSOS, BRACADEIRAS REDONDAS DE FERRO GALV. A FOGO, ANDAIME E INSTALACAO.</v>
          </cell>
          <cell r="C3175" t="str">
            <v>Un</v>
          </cell>
          <cell r="D3175">
            <v>488.55</v>
          </cell>
          <cell r="E3175">
            <v>390.84</v>
          </cell>
        </row>
        <row r="3176">
          <cell r="A3176"/>
        </row>
        <row r="3177">
          <cell r="A3177" t="str">
            <v>18.27.093</v>
          </cell>
          <cell r="B3177" t="str">
            <v>FORNECIMENTO DE CABO DE ALUMINIO COM ALMA DE ACO 10MM2 PARA QUATRO LANCES DE REDE, INCLUSIVE ARMACAO SECUNDARIA B4, ISOLADORES, PARAFUSOS, BRACADEIRAS REDONDAS DE FERRO GALV. A FOGO, ANDAIME E INSTALACAO.</v>
          </cell>
          <cell r="C3177" t="str">
            <v>Un</v>
          </cell>
          <cell r="D3177">
            <v>612.77</v>
          </cell>
          <cell r="E3177">
            <v>490.22</v>
          </cell>
        </row>
        <row r="3178">
          <cell r="A3178"/>
        </row>
        <row r="3179">
          <cell r="A3179" t="str">
            <v>18.27.094</v>
          </cell>
          <cell r="B3179" t="str">
            <v>FORNECIMENTO DE CABO DE ALUMINIO COM ALMA DE ACO 10MM2 PARA UM LANCE DE REDE, INCLUSIVE ANDAIME E INSTALACAO.</v>
          </cell>
          <cell r="C3179" t="str">
            <v>Un</v>
          </cell>
          <cell r="D3179">
            <v>136.82</v>
          </cell>
          <cell r="E3179">
            <v>109.46</v>
          </cell>
        </row>
        <row r="3180">
          <cell r="A3180"/>
        </row>
        <row r="3181">
          <cell r="A3181" t="str">
            <v>18.27.095</v>
          </cell>
          <cell r="B3181" t="str">
            <v>FORNECIMENTO DE CABO DE ALUMINIO COM ALMA DE ACO 10MM2 PARA DOIS LANCES DE REDE,INCLUSIVE ANDAIME E INSTALACAO.</v>
          </cell>
          <cell r="C3181" t="str">
            <v>Un</v>
          </cell>
          <cell r="D3181">
            <v>249.6</v>
          </cell>
          <cell r="E3181">
            <v>199.68</v>
          </cell>
        </row>
        <row r="3182">
          <cell r="A3182"/>
        </row>
        <row r="3183">
          <cell r="A3183" t="str">
            <v>18.27.096</v>
          </cell>
          <cell r="B3183" t="str">
            <v>FORNECIMENTO DE CABO DE ALUMINIO COM ALMA DE ACO 10MM2 PARA TRES LANCES DE REDE, INCLUSIVE ANDAIME E INSTALACAO.</v>
          </cell>
          <cell r="C3183" t="str">
            <v>Un</v>
          </cell>
          <cell r="D3183">
            <v>375.11</v>
          </cell>
          <cell r="E3183">
            <v>300.08999999999997</v>
          </cell>
        </row>
        <row r="3184">
          <cell r="A3184"/>
        </row>
        <row r="3185">
          <cell r="A3185" t="str">
            <v>18.27.097</v>
          </cell>
          <cell r="B3185" t="str">
            <v>FORNECIMENTO DE CABO DE ALUMINIO COM ALMA DE ACO 10MM2 PARA QUATRO LANCES DE REDE, INCLUSIVE ANDAIME E INSTALACAO.</v>
          </cell>
          <cell r="C3185" t="str">
            <v>Un</v>
          </cell>
          <cell r="D3185">
            <v>487.9</v>
          </cell>
          <cell r="E3185">
            <v>390.32</v>
          </cell>
        </row>
        <row r="3186">
          <cell r="A3186"/>
        </row>
        <row r="3187">
          <cell r="A3187" t="str">
            <v>18.27.098</v>
          </cell>
          <cell r="B3187" t="str">
            <v>FORNECIMENTO DE CABO DE ALUMINIO COM ALMA DE ACO 16MM2 PARA UM LANCE DE REDE, INCLUSIVE ARMACAO SECUNDARIA B1, ISOLADOR, PARAFUSOS, BRACADEIRA REDONDA DE FERRO GALV. A FOGO, ANDAIME E INSTALACAO.</v>
          </cell>
          <cell r="C3187" t="str">
            <v>Un</v>
          </cell>
          <cell r="D3187">
            <v>221.92</v>
          </cell>
          <cell r="E3187">
            <v>177.54</v>
          </cell>
        </row>
        <row r="3188">
          <cell r="A3188"/>
        </row>
        <row r="3189">
          <cell r="A3189" t="str">
            <v>18.27.099</v>
          </cell>
          <cell r="B3189" t="str">
            <v>FORNECIMENTO DE CABO DE ALUMINIO COM ALMA DE ACO 16MM2 PARA DOIS LANCES DE REDE, INCLUSIVE ARMACAO SECUNDARIA B2, ISOLADORES, PARAFUSOS, BRACADEIRA REDONDA DE FERRO GALV. A FOGO, ANDAIME E INSTALACAO.</v>
          </cell>
          <cell r="C3189" t="str">
            <v>Un</v>
          </cell>
          <cell r="D3189">
            <v>375.62</v>
          </cell>
          <cell r="E3189">
            <v>300.5</v>
          </cell>
        </row>
        <row r="3190">
          <cell r="A3190"/>
        </row>
        <row r="3191">
          <cell r="A3191" t="str">
            <v>18.27.100</v>
          </cell>
          <cell r="B3191" t="str">
            <v>FORNECIMENTO DE CABO DE ALUMINIO COM ALMA DE ACO 16MM2 PARA TRES LANCES DE REDE, INCLUSIVE ARMACAO SECUNDARIA B3, ISOLADORES, PARAFUSOS, BRACADEIRAS REDONDAS DE FERRO GALV.A FOGO, ANDAIME E INSTALACAO.</v>
          </cell>
          <cell r="C3191" t="str">
            <v>Un</v>
          </cell>
          <cell r="D3191">
            <v>581.37</v>
          </cell>
          <cell r="E3191">
            <v>465.1</v>
          </cell>
        </row>
        <row r="3192">
          <cell r="A3192"/>
        </row>
        <row r="3193">
          <cell r="A3193" t="str">
            <v>18.27.101</v>
          </cell>
          <cell r="B3193" t="str">
            <v>FORNECIMENTO DE CABO DE ALUMINIO COM ALMA DE ACO 16MM2 PARA QUATRO LANCES DE REDE, INCLUSIVE ARMACAO SECUNDARIA B4, ISOLADORES, PARAFUSOS, BRACADEIRAS REDONDAS DE FERRO GALV. A FOGO, ANDAIME E INSTALACAO.</v>
          </cell>
          <cell r="C3193" t="str">
            <v>Un</v>
          </cell>
          <cell r="D3193">
            <v>736.55</v>
          </cell>
          <cell r="E3193">
            <v>589.24</v>
          </cell>
        </row>
        <row r="3194">
          <cell r="A3194"/>
        </row>
        <row r="3195">
          <cell r="A3195" t="str">
            <v>18.27.102</v>
          </cell>
          <cell r="B3195" t="str">
            <v>FORNECIMENTO DE CABO DE ALUMINIO COM ALMA DE ACO 16MM2 PARA UM LANCE DE REDE, INCLUSIVE ANDAIME E INSTALACAO.</v>
          </cell>
          <cell r="C3195" t="str">
            <v>Un</v>
          </cell>
          <cell r="D3195">
            <v>167.76</v>
          </cell>
          <cell r="E3195">
            <v>134.21</v>
          </cell>
        </row>
        <row r="3196">
          <cell r="A3196"/>
        </row>
        <row r="3197">
          <cell r="A3197" t="str">
            <v>18.27.103</v>
          </cell>
          <cell r="B3197" t="str">
            <v>FORNECIMENTO DE CABO DE ALUMINIO COM ALMA DE ACO 16MM2 PARA DOIS LANCES DE REDE, INCLUSIVE ANDAIME E INSTALACAO.</v>
          </cell>
          <cell r="C3197" t="str">
            <v>Un</v>
          </cell>
          <cell r="D3197">
            <v>311.48</v>
          </cell>
          <cell r="E3197">
            <v>249.19</v>
          </cell>
        </row>
        <row r="3198">
          <cell r="A3198"/>
        </row>
        <row r="3199">
          <cell r="A3199" t="str">
            <v>18.27.104</v>
          </cell>
          <cell r="B3199" t="str">
            <v>FORNECIMENTO DE CABO DE ALUMINIO COM ALMA DE ACO 16MM2 PARA TRES LANCES DE REDE, INCLUSIVE ANDAIME E INSTALACAO.</v>
          </cell>
          <cell r="C3199" t="str">
            <v>Un</v>
          </cell>
          <cell r="D3199">
            <v>467.95</v>
          </cell>
          <cell r="E3199">
            <v>374.36</v>
          </cell>
        </row>
        <row r="3200">
          <cell r="A3200"/>
        </row>
        <row r="3201">
          <cell r="A3201" t="str">
            <v>18.27.105</v>
          </cell>
          <cell r="B3201" t="str">
            <v>FORNECIMENTO DE CABO DE ALUMINIO COM ALMA DE ACO 16MM2 PARA QUATRO LANCES DE REDE, INCLUSIVE ANDAIME E INSTALACAO.</v>
          </cell>
          <cell r="C3201" t="str">
            <v>Un</v>
          </cell>
          <cell r="D3201">
            <v>611.66999999999996</v>
          </cell>
          <cell r="E3201">
            <v>489.34</v>
          </cell>
        </row>
        <row r="3202">
          <cell r="A3202"/>
        </row>
        <row r="3203">
          <cell r="A3203" t="str">
            <v>18.27.106</v>
          </cell>
          <cell r="B3203" t="str">
            <v>FORNECIMENTO DE CABO DE COBRE, ENCORDOAMENTO CLASSE 2, ISOLAMENTO DE PVC 70 C, TIPO BWF 750V. FOREPLAST OU SIMILAR, SM-6MM2, PARA UM LANCE DE REDE, INCLUSIVE ARMACAO SECUNDARIA B1, ISOLADOR, PARAFUSOS, BRACADEIRA REDONDA DE FERRO GALV. A FOGO, ANDAIME E I</v>
          </cell>
          <cell r="C3203" t="str">
            <v>Un</v>
          </cell>
          <cell r="D3203">
            <v>236.8</v>
          </cell>
          <cell r="E3203">
            <v>189.44</v>
          </cell>
        </row>
        <row r="3204">
          <cell r="A3204"/>
        </row>
        <row r="3205">
          <cell r="A3205" t="str">
            <v>18.27.107</v>
          </cell>
          <cell r="B3205" t="str">
            <v>FORNECIMENTO DE CABO DE COBRE, ENCORDOAMENTO CLASSE 2, ISOLAMENTO DE PVC 70 C, TIPO BWF, 750V, FOREPLAST OU SIMILAR, SM-6MM2, PARA DOIS LANCES DE REDE, INCLUSIVE ARMACAO SECUNDARIA B2,ISOLADORES, PARAFUSOS, BRACADEIRA REDONDA DE FERRO GALV. A FOGO, ANDAIM</v>
          </cell>
          <cell r="C3205" t="str">
            <v>Un</v>
          </cell>
          <cell r="D3205">
            <v>405.37</v>
          </cell>
          <cell r="E3205">
            <v>324.3</v>
          </cell>
        </row>
        <row r="3206">
          <cell r="A3206"/>
        </row>
        <row r="3207">
          <cell r="A3207" t="str">
            <v>18.27.108</v>
          </cell>
          <cell r="B3207" t="str">
            <v>FORNECIMENTO DE CABO DE COBRE, ENCORDOAMENTO CLASSE 2, ISOLAMENTO DE PVC 70 C, TIPO BWF, 750V, FOREPLAST OU SIMILAR, SM-6MM2, PARA TRES LANCES DE REDE, INCLUSIVE ARMACAO SECUNDARIA B3, ISOLADORES, PARAFUSOS, BRACADEIRAS REDONDAS DE FERRO GALV.A FOGO,ANDAI</v>
          </cell>
          <cell r="C3207" t="str">
            <v>Un</v>
          </cell>
          <cell r="D3207">
            <v>626</v>
          </cell>
          <cell r="E3207">
            <v>500.8</v>
          </cell>
        </row>
        <row r="3208">
          <cell r="A3208"/>
        </row>
        <row r="3209">
          <cell r="A3209" t="str">
            <v>18.27.109</v>
          </cell>
          <cell r="B3209" t="str">
            <v>FORNECIMENTO DE CABO DE COBRE, ENCORDOAMENTO CLASSE 2, ISOLAMENTO DE PVC 70 C, TIPO BWF, 750V, FOREPLAST OU SIMILAR, SM-6MM2, PARA QUATRO LANCES DE REDE, INCLUSIVE ARMACAO SECUNDARIA B4, ISOLADORES, PARAFUSOS, BRACADEIRAS REDONDAS DE FERRO GALV.A FOGO,AND</v>
          </cell>
          <cell r="C3209" t="str">
            <v>Un</v>
          </cell>
          <cell r="D3209">
            <v>796.05</v>
          </cell>
          <cell r="E3209">
            <v>636.84</v>
          </cell>
        </row>
        <row r="3210">
          <cell r="A3210"/>
        </row>
        <row r="3211">
          <cell r="A3211" t="str">
            <v>18.27.110</v>
          </cell>
          <cell r="B3211" t="str">
            <v>FORNECIMENTO DE CABO DE COBRE, ENCORDOAMENTO CLASSE 2, ISOLAMENTO DE PVC 70 C, TIPO BWF, 750V, FOREPLAST OU SIMILAR, SM-6MM2, PARA UM LANCE DE REDE, INCLUSIVE ANDAIME E INSTALACAO.</v>
          </cell>
          <cell r="C3211" t="str">
            <v>Un</v>
          </cell>
          <cell r="D3211">
            <v>182.63</v>
          </cell>
          <cell r="E3211">
            <v>146.11000000000001</v>
          </cell>
        </row>
        <row r="3212">
          <cell r="A3212"/>
        </row>
        <row r="3213">
          <cell r="A3213" t="str">
            <v>18.27.111</v>
          </cell>
          <cell r="B3213" t="str">
            <v>FORNECIMENTO DE CABO DE COBRE, ENCORDOAMENTO CLASSE 2, ISOLAMENTO DE PVC 70 C, TIPO BWF, 750V, FOREPLAST OU SIMILAR, SM-6MM2, PARA DOIS LANCES DE REDE, INCLUSIVE ANDAIME E INSTALACAO.</v>
          </cell>
          <cell r="C3213" t="str">
            <v>Un</v>
          </cell>
          <cell r="D3213">
            <v>341.23</v>
          </cell>
          <cell r="E3213">
            <v>272.99</v>
          </cell>
        </row>
        <row r="3214">
          <cell r="A3214"/>
        </row>
        <row r="3215">
          <cell r="A3215" t="str">
            <v>18.27.112</v>
          </cell>
          <cell r="B3215" t="str">
            <v>FORNECIMENTO DE CABO DE COBRE, ENCORDOAMENTO CLASSE 2, ISOLAMENTO DE PVC 70 C, TIPO BWF, 750V, FOREPLAST OU SIMILAR, SM-6MM2, PARA TRES LANCES DE REDE, INCLUSIVE ANDAIME E INSTALACAO.</v>
          </cell>
          <cell r="C3215" t="str">
            <v>Un</v>
          </cell>
          <cell r="D3215">
            <v>512.57000000000005</v>
          </cell>
          <cell r="E3215">
            <v>410.06</v>
          </cell>
        </row>
        <row r="3216">
          <cell r="A3216"/>
        </row>
        <row r="3217">
          <cell r="A3217" t="str">
            <v>18.27.113</v>
          </cell>
          <cell r="B3217" t="str">
            <v>FORNECIMENTO DE CABO DE COBRE, ENCORDOAMENTO CLASSE 2, ISOLAMENTO DE PVC 70 C, TIPO BWF, 750V, FOREPLAST OU SIMILAR, SM-6MM2, PARA QUATRO LANCES DE REDE,INCLUSIVE ANDAIME E INSTALACAO.</v>
          </cell>
          <cell r="C3217" t="str">
            <v>Un</v>
          </cell>
          <cell r="D3217">
            <v>671.17</v>
          </cell>
          <cell r="E3217">
            <v>536.94000000000005</v>
          </cell>
        </row>
        <row r="3218">
          <cell r="A3218"/>
        </row>
        <row r="3219">
          <cell r="A3219" t="str">
            <v>18.27.114</v>
          </cell>
          <cell r="B3219" t="str">
            <v>FORNECIMENTO DE CABO DE COBRE, ENCORDOAMENTO CLASSE 2, ISOLAMENTO DE PVC 70 C, TIPO BWF, 750V, FOREPLAST OU SIMILAR, SM-10MM2, PARA UM LANCE DE REDE,INCLUSIVE ARMACAO SECUNDARIA B1, ISOLADOR,PARAFUSOS, BRACADEIRA REDONDA DE FERRO GALV. A FOGO, ANDAIME E I</v>
          </cell>
          <cell r="C3219" t="str">
            <v>Un</v>
          </cell>
          <cell r="D3219">
            <v>416.97</v>
          </cell>
          <cell r="E3219">
            <v>333.58</v>
          </cell>
        </row>
        <row r="3220">
          <cell r="A3220"/>
        </row>
        <row r="3221">
          <cell r="A3221" t="str">
            <v>18.27.115</v>
          </cell>
          <cell r="B3221" t="str">
            <v>FORNECIMENTO DE CABO DE COBRE, ENCORDOAMENTO CLASSE 2, ISOLAMENTO DE PVC 70 C, TIPO BWF, 750V, FOREPLAST OU SIMILAR, SM-10MM2, PARA DOIS LANCES DE REDE, INCLUSIVE ARMACAO SECUNDARIA B2, ISOLADORES,PARAFUSOS, BRACADEIRAS REDONDAS DE FERRO GALV. A FOGO, AND</v>
          </cell>
          <cell r="C3221" t="str">
            <v>Un</v>
          </cell>
          <cell r="D3221">
            <v>765.71</v>
          </cell>
          <cell r="E3221">
            <v>612.57000000000005</v>
          </cell>
        </row>
        <row r="3222">
          <cell r="A3222"/>
        </row>
        <row r="3223">
          <cell r="A3223" t="str">
            <v>18.27.116</v>
          </cell>
          <cell r="B3223" t="str">
            <v>FORNECIMENTO DE CABO DE COBRE, ENCORDOAMENTO CLASSE 2, ISOLAMENTO DE PVC 70 C, TIPO BWF, 750V, FOREPLAST OU SIMILAR, SM-10MM2, PARA TRES LANCES DE REDE, INCLUSIVE ARMACAO SECUNDARIA B3, ISOLADORES,PARAFUSOS, BRACADEIRAS REDONDAS DE FERRO GALV.A FOGO,ANDAI</v>
          </cell>
          <cell r="C3223" t="str">
            <v>Un</v>
          </cell>
          <cell r="D3223">
            <v>1166.51</v>
          </cell>
          <cell r="E3223">
            <v>933.21</v>
          </cell>
        </row>
        <row r="3224">
          <cell r="A3224"/>
        </row>
        <row r="3225">
          <cell r="A3225" t="str">
            <v>18.27.117</v>
          </cell>
          <cell r="B3225" t="str">
            <v>FORNECIMENTO DE CABO DE COBRE, ENCORDOAMENTO CLASSE 2, ISOLAMENTO DE PVC 70 C, TIPO BWF, 750V, FOREPLAST OU SIMILAR, SM-10MM2, PARA QUATRO LANCES DE REDE, INCLUSIVE ARMACAO SECUNDARIA B4, ISOLADORES,PARAFUSOS,BRACADEIRAS REDONDAS DE F.GALV. A FOGO, ANDAIM</v>
          </cell>
          <cell r="C3225" t="str">
            <v>Un</v>
          </cell>
          <cell r="D3225">
            <v>1516.72</v>
          </cell>
          <cell r="E3225">
            <v>1213.3800000000001</v>
          </cell>
        </row>
        <row r="3226">
          <cell r="A3226"/>
        </row>
        <row r="3227">
          <cell r="A3227" t="str">
            <v>18.27.118</v>
          </cell>
          <cell r="B3227" t="str">
            <v>FORNECIMENTO DE CABO DE COBRE, ENCORDOAMENTO CLASSE 2, ISOLAMENTO DE PVC 70 C, TIPO BWF, 750V, FOREPLAST OU SIMILAR, SM-10MM2, PARA UM LANCE DE REDE, INCLUSIVE ANDAIME E INSTALACAO.</v>
          </cell>
          <cell r="C3227" t="str">
            <v>Un</v>
          </cell>
          <cell r="D3227">
            <v>375.53</v>
          </cell>
          <cell r="E3227">
            <v>300.43</v>
          </cell>
        </row>
        <row r="3228">
          <cell r="A3228"/>
        </row>
        <row r="3229">
          <cell r="A3229" t="str">
            <v>18.27.119</v>
          </cell>
          <cell r="B3229" t="str">
            <v>FORNECIMENTO DE CABO DE COBRE, ENCORDOAMENTO CLASSE 2, ISOLAMENTO DE PVC 70 C, TIPO BWF, 750V, FOREPLAST OU SIMILAR, SM-10MM2, PARA DOIS LANCES DE REDE, INCLUSIVE ANDAIME E INSTALACAO.</v>
          </cell>
          <cell r="C3229" t="str">
            <v>Un</v>
          </cell>
          <cell r="D3229">
            <v>701.57</v>
          </cell>
          <cell r="E3229">
            <v>561.26</v>
          </cell>
        </row>
        <row r="3230">
          <cell r="A3230"/>
        </row>
        <row r="3231">
          <cell r="A3231" t="str">
            <v>18.27.120</v>
          </cell>
          <cell r="B3231" t="str">
            <v>FORNECIMENTO DE CABO DE COBRE, ENCORDOAMENTO CLASSE 2, ISOLAMENTO DE PVC 70 C, TIPO BWF, 750V, FOREPLAST OU SIMILAR, SM-10MM2, PARA TRES LANCES DE REDE, INCLUSIVE ANDAIME E INSTALACAO.</v>
          </cell>
          <cell r="C3231" t="str">
            <v>Un</v>
          </cell>
          <cell r="D3231">
            <v>1053.07</v>
          </cell>
          <cell r="E3231">
            <v>842.46</v>
          </cell>
        </row>
        <row r="3232">
          <cell r="A3232"/>
        </row>
        <row r="3233">
          <cell r="A3233" t="str">
            <v>18.27.121</v>
          </cell>
          <cell r="B3233" t="str">
            <v>FORNECIMENTO DE CABO DE COBRE, ENCORDOAMENTO CLASSE 2, ISOLAMENTO DE PVC 70 C, TIPO BWF, 750V, FOREPLAST OU SIMILAR, SM-10MM2, PARA QUATRO LANCES DE REDE,INCLUSIVE ANDAIME E INSTALACAO.</v>
          </cell>
          <cell r="C3233" t="str">
            <v>Un</v>
          </cell>
          <cell r="D3233">
            <v>1391.85</v>
          </cell>
          <cell r="E3233">
            <v>1113.48</v>
          </cell>
        </row>
        <row r="3234">
          <cell r="A3234"/>
        </row>
        <row r="3235">
          <cell r="A3235" t="str">
            <v>18.27.122</v>
          </cell>
          <cell r="B3235" t="str">
            <v xml:space="preserve">FORNECIMENTO DE CABO DE COBRE, ENCORDOAMENTO CLASSE 2, ISOLAMENTO DE PVC 70 C, TIPO BWF, 750V, FOREPLAST OU SIMILAR, SM-16MM2, PARA UM LANCE DE REDE, INCLUSIVE ARMACAO SECUNDARIA B1, ISOLADOR, PARAFUSOS, BRACADEIRA REDONDA DE FERRO GALV.A FOGO, ANDAIME E </v>
          </cell>
          <cell r="C3235" t="str">
            <v>Un</v>
          </cell>
          <cell r="D3235">
            <v>573.66999999999996</v>
          </cell>
          <cell r="E3235">
            <v>458.94</v>
          </cell>
        </row>
        <row r="3236">
          <cell r="A3236"/>
        </row>
        <row r="3237">
          <cell r="A3237" t="str">
            <v>18.27.123</v>
          </cell>
          <cell r="B3237" t="str">
            <v>FORNECIMENTO DE CABO DE COBRE, ENCORDOAMENTO CLASSE 2, ISOLAMENTO DE PVC 70 C, TIPO BWF, 750V, FOREPLAST OU SIMILAR, SM-16MM2, PARA DOIS LANCES DE REDE, INCLUSIVE ARMACAO SECUNDARIA B2, ISOLADORES, PARAFUSOS, BRACADEIRAS REDONDAS DE FERRO GALV. A FOGO, AN</v>
          </cell>
          <cell r="C3237" t="str">
            <v>Un</v>
          </cell>
          <cell r="D3237">
            <v>1079.0999999999999</v>
          </cell>
          <cell r="E3237">
            <v>863.28</v>
          </cell>
        </row>
        <row r="3238">
          <cell r="A3238"/>
        </row>
        <row r="3239">
          <cell r="A3239" t="str">
            <v>18.27.124</v>
          </cell>
          <cell r="B3239" t="str">
            <v>FORNECIMENTO DE CABO DE COBRE, ENCORDOAMENTO CLASSE 2, ISOLAMENTO DE PVC 70 C, TIPO BWF, 750V, FOREPLAST OU SIMILAR, SM-16MM2, PARA TRES LANCES DE REDE, INCLUSIVE ARMACAO SECUNDARIA B3, ISOLADORES, PARFUSOS, BRACADEIRAS REDONDAS DE FERRO GALV. A FOGO, AND</v>
          </cell>
          <cell r="C3239" t="str">
            <v>Un</v>
          </cell>
          <cell r="D3239">
            <v>1636.6</v>
          </cell>
          <cell r="E3239">
            <v>1309.28</v>
          </cell>
        </row>
        <row r="3240">
          <cell r="A3240"/>
        </row>
        <row r="3241">
          <cell r="A3241" t="str">
            <v>18.27.125</v>
          </cell>
          <cell r="B3241" t="str">
            <v xml:space="preserve">FORNECIMENTO DE CABO DE COBRE, ENCORDOAMENTO CLASSE 2, ISOLAMENTO DE PVC 70 C, TIPO BWF, 750V, FOREPLAST OU SIMILAR, SM-16MM2, PARA QUATRO LANCES DE REDE, INCLUSIVE ARMACAO SECUNDARIA B4, ISOLADORES, PARAFUSOS, BRACADEIRAS REDONDAS DE FERRO GALV. A FOGO, </v>
          </cell>
          <cell r="C3241" t="str">
            <v>Un</v>
          </cell>
          <cell r="D3241">
            <v>2143.52</v>
          </cell>
          <cell r="E3241">
            <v>1714.82</v>
          </cell>
        </row>
        <row r="3242">
          <cell r="A3242"/>
        </row>
        <row r="3243">
          <cell r="A3243" t="str">
            <v>18.27.126</v>
          </cell>
          <cell r="B3243" t="str">
            <v>FORNECIMENTO DE CABO DE COBRE, ENCORDOAMENTO CLASSE 2, ISOLAMENTO DE PVC 70 C, TIPO BWF, 750V, FOREPLAST OU SIMILAR, SM-16MM2, PARA UM LANCE DE REDE, INCLUSIVE ANDAIME E INSTALACAO.</v>
          </cell>
          <cell r="C3243" t="str">
            <v>Un</v>
          </cell>
          <cell r="D3243">
            <v>519.5</v>
          </cell>
          <cell r="E3243">
            <v>415.6</v>
          </cell>
        </row>
        <row r="3244">
          <cell r="A3244"/>
        </row>
        <row r="3245">
          <cell r="A3245" t="str">
            <v>18.27.127</v>
          </cell>
          <cell r="B3245" t="str">
            <v>FORNECIMENTO DE CABO DE COBRE, ENCORDOAMENTO CLASSE 2, ISOLAMENTO DE PVC 70 C, TIPO BWF, 750V, FOREPLAST OU SIMILAR, SM-16MM2, PARA DOIS LANCES DE REDE, INCLUSIVE ANDAIME E INSTALACAO.</v>
          </cell>
          <cell r="C3245" t="str">
            <v>Un</v>
          </cell>
          <cell r="D3245">
            <v>1014.97</v>
          </cell>
          <cell r="E3245">
            <v>811.98</v>
          </cell>
        </row>
        <row r="3246">
          <cell r="A3246"/>
        </row>
        <row r="3247">
          <cell r="A3247" t="str">
            <v>18.27.128</v>
          </cell>
          <cell r="B3247" t="str">
            <v>FORNECIMENTO DE CABO DE COBRE, ENCORDOAMENTO CLASSE 2, ISOLAMENTO DE PVC 70 C, TIPO BWF, 750V, FOREPLAST OU SIMILAR, SM-16MM2, PARA TRES LANCES DE REDE, INCLUSIVE ANDAIME E INSTALACAO.</v>
          </cell>
          <cell r="C3247" t="str">
            <v>Un</v>
          </cell>
          <cell r="D3247">
            <v>1523.17</v>
          </cell>
          <cell r="E3247">
            <v>1218.54</v>
          </cell>
        </row>
        <row r="3248">
          <cell r="A3248"/>
        </row>
        <row r="3249">
          <cell r="A3249" t="str">
            <v>18.27.129</v>
          </cell>
          <cell r="B3249" t="str">
            <v>FORNECIMENTO DE CABO DE COBRE, ENCORDOAMENTO CLASSE 2, ISOLAMENTO DE PVC 70 C, TIPO BWF, 750V, FOREPLAST OU SIMILAR, SM-16MM2, PARA QUATRO LANCES DE REDE,INCLUSIVE ANDAIME E INSTALACAO.</v>
          </cell>
          <cell r="C3249" t="str">
            <v>Un</v>
          </cell>
          <cell r="D3249">
            <v>2018.63</v>
          </cell>
          <cell r="E3249">
            <v>1614.91</v>
          </cell>
        </row>
        <row r="3250">
          <cell r="A3250"/>
        </row>
        <row r="3251">
          <cell r="A3251" t="str">
            <v>18.27.130</v>
          </cell>
          <cell r="B3251" t="str">
            <v xml:space="preserve">FORNECIMENTO DE CABO DE COBRE, ENCORDOAMENTO CLASSE 2, ISOLAMENTO DE PVC 70 C, TIPO BWF, 750V, FOREPLAST OU SIMILAR, SM-25MM2, PARA UM LANCE DE REDE,INCLUSIVE ARMACAO SECUNDARIA B1, ISOLADOR, PARAFUSOS, BRACADEIRA REDONDA DE FERRO GALV. A FOGO, ANDAIME E </v>
          </cell>
          <cell r="C3251" t="str">
            <v>Un</v>
          </cell>
          <cell r="D3251">
            <v>868.66</v>
          </cell>
          <cell r="E3251">
            <v>694.93</v>
          </cell>
        </row>
        <row r="3252">
          <cell r="A3252"/>
        </row>
        <row r="3253">
          <cell r="A3253" t="str">
            <v>18.27.131</v>
          </cell>
          <cell r="B3253" t="str">
            <v>FORNECIMENTO DE CABO DE COBRE, ENCORDOAMENTO CLASSE 2, ISOLAMENTO DE PVC 70 C, TIPO BWF, 750V, FOREPLAST OU SIMILAR, SM-25MM2, PARA DOIS LANCES DE REDE, INCLUSIVE ARMACAO SECUNDARIA B2,ISOLADORES,PARAFUSOS, BRACADEIRAS REDONDAS DE FERRO GALV.A FOGO, ANDAI</v>
          </cell>
          <cell r="C3253" t="str">
            <v>Un</v>
          </cell>
          <cell r="D3253">
            <v>1669.1</v>
          </cell>
          <cell r="E3253">
            <v>1335.28</v>
          </cell>
        </row>
        <row r="3254">
          <cell r="A3254"/>
        </row>
        <row r="3255">
          <cell r="A3255" t="str">
            <v>18.27.132</v>
          </cell>
          <cell r="B3255" t="str">
            <v>FORNECIMENTO DE CABO DE COBRE, ENCORDOAMENTO CLASSE 2, ISOLAMENTO DE PVC 70 C, TIPO BWF, 750V, FOREPLAST OU SIMILAR, SM-25MM2, PARA TRES LANCES DE REDE, INCLUSIVE ARMACAO SECUNDARIA B3,ISOLADORES,PARAFUSOS, BRACADEIRAS REDONDAS DE FERRO GALV. A FOGO, ANDA</v>
          </cell>
          <cell r="C3255" t="str">
            <v>Un</v>
          </cell>
          <cell r="D3255">
            <v>2521.6</v>
          </cell>
          <cell r="E3255">
            <v>2017.28</v>
          </cell>
        </row>
        <row r="3256">
          <cell r="A3256"/>
        </row>
        <row r="3257">
          <cell r="A3257" t="str">
            <v>18.27.133</v>
          </cell>
          <cell r="B3257" t="str">
            <v xml:space="preserve">FORNECIMENTO DE CABO DE COBRE, ENCORDOAMENTO CLASSE 2, ISOLAMENTO DE PVC 70 C, TIPO BWF, 750V, FOREPLAST OU SIMILAR, SM-25MM2, PARA QUATRO LANCES DE REDE,INCLUSIVE ARMACAO SECUNDARIA B4,ISOLADORES,PARAFUSOS,BRACADEIRAS REDONDAS DE F. GALV. A FOGO,ANDAIME </v>
          </cell>
          <cell r="C3257" t="str">
            <v>Un</v>
          </cell>
          <cell r="D3257">
            <v>3323.51</v>
          </cell>
          <cell r="E3257">
            <v>2658.81</v>
          </cell>
        </row>
        <row r="3258">
          <cell r="A3258"/>
        </row>
        <row r="3259">
          <cell r="A3259" t="str">
            <v>18.27.134</v>
          </cell>
          <cell r="B3259" t="str">
            <v>FORNECIMENTO DE CABO DE COBRE, ENCORDOAMENTO CLASSE 2, ISOLAMENTO DE PVC 70 C, TIPO BWF, 750V, FOREPLAST OU SIMILAR, SM-25MM2, PARA UM LANCE DE REDE, INCLUSIVE ANDAIME E INSTALACAO.</v>
          </cell>
          <cell r="C3259" t="str">
            <v>Un</v>
          </cell>
          <cell r="D3259">
            <v>814.5</v>
          </cell>
          <cell r="E3259">
            <v>651.6</v>
          </cell>
        </row>
        <row r="3260">
          <cell r="A3260"/>
        </row>
        <row r="3261">
          <cell r="A3261" t="str">
            <v>18.27.135</v>
          </cell>
          <cell r="B3261" t="str">
            <v>FORNECIMENTO DE CABO DE COBRE, ENCORDOAMENTO CLASSE 2, ISOLAMENTO DE PVC 70 C, TIPO BWF, 750V, FOREPLAST OU SIMILAR, SM-25MM2, PARA DOIS LANCES DE REDE, INCLUSIVE ANDAIME E INSTALACAO.</v>
          </cell>
          <cell r="C3261" t="str">
            <v>Un</v>
          </cell>
          <cell r="D3261">
            <v>1604.96</v>
          </cell>
          <cell r="E3261">
            <v>1283.97</v>
          </cell>
        </row>
        <row r="3262">
          <cell r="A3262"/>
        </row>
        <row r="3263">
          <cell r="A3263" t="str">
            <v>18.27.136</v>
          </cell>
          <cell r="B3263" t="str">
            <v>FORNECIMENTO DE CABO DE COBRE, ENCORDOAMENTO CLASSE 2, ISOLAMENTO DE PVC 70 C, TIPO BWF, 750V, FOREPLAST OU SIMILAR, SM-25MM2, PARA TRES LANCES DE REDE, INCLUSIVE ANDAIME E INSTALACAO.</v>
          </cell>
          <cell r="C3263" t="str">
            <v>Un</v>
          </cell>
          <cell r="D3263">
            <v>2408.16</v>
          </cell>
          <cell r="E3263">
            <v>1926.53</v>
          </cell>
        </row>
        <row r="3264">
          <cell r="A3264"/>
        </row>
        <row r="3265">
          <cell r="A3265" t="str">
            <v>18.27.137</v>
          </cell>
          <cell r="B3265" t="str">
            <v>FORNECIMENTO DE CABO DE COBRE, ENCORDOAMENTO CLASSE 2, ISOLAMENTO DE PVC 70 C, TIPO BWF, 750V, FOREPLAST OU SIMILAR, SM-25MM2, PARA QUATRO LANCES DE REDE,INCLUSIVE ANDAIME E INSTALACAO.</v>
          </cell>
          <cell r="C3265" t="str">
            <v>Un</v>
          </cell>
          <cell r="D3265">
            <v>3198.62</v>
          </cell>
          <cell r="E3265">
            <v>2558.9</v>
          </cell>
        </row>
        <row r="3266">
          <cell r="A3266"/>
        </row>
        <row r="3267">
          <cell r="A3267" t="str">
            <v>18.28.010</v>
          </cell>
          <cell r="B3267" t="str">
            <v>MANUTENCAO DE LUMINARIA DE UMA PETALA COM UMA LAMPADA A VAPOR DE SODIO DE 250 W, INCLUSIVE FORNECIMENTO E SUBSTITUICAO DE UMA LAMPADA E UM REATOR DE ALTO FATOR DE POTENCIA EM POSTE DE ATE 17M.</v>
          </cell>
          <cell r="C3267" t="str">
            <v>UD</v>
          </cell>
          <cell r="D3267">
            <v>327.25</v>
          </cell>
          <cell r="E3267">
            <v>261.8</v>
          </cell>
        </row>
        <row r="3268">
          <cell r="A3268"/>
        </row>
        <row r="3269">
          <cell r="A3269" t="str">
            <v>18.28.011</v>
          </cell>
          <cell r="B3269" t="str">
            <v>MANUTENCAO DE LUMINARIA DE UMA PETALA COM DUAS LAMPADAS A VAPOR DE SODIO DE 250W,INCLUSIVE FORNECIMENTO E SUBSTITUICAO DE DUAS LAMPADAS E DOIS REATORES DE ALTO FATOR DE POTENCIA EM POSTE DE ATE 17M.</v>
          </cell>
          <cell r="C3269" t="str">
            <v>UD</v>
          </cell>
          <cell r="D3269">
            <v>583.78</v>
          </cell>
          <cell r="E3269">
            <v>467.03</v>
          </cell>
        </row>
        <row r="3270">
          <cell r="A3270"/>
        </row>
        <row r="3271">
          <cell r="A3271" t="str">
            <v>18.28.012</v>
          </cell>
          <cell r="B3271" t="str">
            <v>MANUTENCAO DE LUMINARIA DE UMA PETALA COM TRES LAMPADAS A VAPOR DE SODIO DE 250W, INCLUSIVE FORNECIMENTO E SUBSTITUICAO DE TRES LAMPADAS E TRES REATORES DE ALTO FATOR DE POTENCIA EM POSTE DE ATE 17M.</v>
          </cell>
          <cell r="C3271" t="str">
            <v>UD</v>
          </cell>
          <cell r="D3271">
            <v>840.32</v>
          </cell>
          <cell r="E3271">
            <v>672.26</v>
          </cell>
        </row>
        <row r="3272">
          <cell r="A3272"/>
        </row>
        <row r="3273">
          <cell r="A3273" t="str">
            <v>18.28.013</v>
          </cell>
          <cell r="B3273" t="str">
            <v>MANUTENCAO DE LUMINARIA DE UMA PETALA COM QUATRO LAMPADAS A VAPOR DE SODIO DE 250W, INCLUSIVE FORNECIMENTO E SUBSTITUICAO DAS LAMPADAS REATORES, IGNITORES E CAPACITORES EM POSTE DE ATE 17M.</v>
          </cell>
          <cell r="C3273" t="str">
            <v>UD</v>
          </cell>
          <cell r="D3273">
            <v>1096.8599999999999</v>
          </cell>
          <cell r="E3273">
            <v>877.49</v>
          </cell>
        </row>
        <row r="3274">
          <cell r="A3274"/>
        </row>
        <row r="3275">
          <cell r="A3275" t="str">
            <v>18.28.014</v>
          </cell>
          <cell r="B3275" t="str">
            <v>MANUTENCAO DE LUMINARIA DE DUAS PETALAS COM QUATRO LAMPADAS A VAPOR DE SODIO DE 250W,(SENDO DUAS LAMPADAS POR PETALA),INCLUSIVE FORNECIMENTO E SUBSTITUICAO DAS LAMPADAS,REATORES, IGNITORES E CAPACITORES EM POSTE DE ATE 17M.</v>
          </cell>
          <cell r="C3275" t="str">
            <v>UD</v>
          </cell>
          <cell r="D3275">
            <v>1096.8599999999999</v>
          </cell>
          <cell r="E3275">
            <v>877.49</v>
          </cell>
        </row>
        <row r="3276">
          <cell r="A3276"/>
        </row>
        <row r="3277">
          <cell r="A3277" t="str">
            <v>18.28.015</v>
          </cell>
          <cell r="B3277" t="str">
            <v>MANUTENCAO DE LUMINARIA DE TRES PETALAS COM SEIS LAMPADAS A VAPOR DE SODIO DE 250W, SENDO DUAS LAMPADAS POR PETALA, INCLUSIVE FORNECIMENTO E SUBSTITUICAO DAS LAMPADAS, REATORES, IGNITORES E CAPACITORES EM POSTE DE ATE 17M.</v>
          </cell>
          <cell r="C3277" t="str">
            <v>Un</v>
          </cell>
          <cell r="D3277">
            <v>1609.95</v>
          </cell>
          <cell r="E3277">
            <v>1287.96</v>
          </cell>
        </row>
        <row r="3278">
          <cell r="A3278"/>
        </row>
        <row r="3279">
          <cell r="A3279" t="str">
            <v>18.28.016</v>
          </cell>
          <cell r="B3279" t="str">
            <v>MANUTENCAO DE LUMINARIA DE UMA PETALA COM UMA LAMPADA A VAPOR DE SODIO DE 400W, INCLUSIVE FORNECIMENTO E SUBSTITUICAO DA LAMPADA,REATOR IGNITOR E CAPACITOR EM POSTE DE ATE 23M.</v>
          </cell>
          <cell r="C3279" t="str">
            <v>UD</v>
          </cell>
          <cell r="D3279">
            <v>380.12</v>
          </cell>
          <cell r="E3279">
            <v>304.10000000000002</v>
          </cell>
        </row>
        <row r="3280">
          <cell r="A3280"/>
        </row>
        <row r="3281">
          <cell r="A3281" t="str">
            <v>18.28.017</v>
          </cell>
          <cell r="B3281" t="str">
            <v>MANUTENCAO DE LUMINARIA DE UMA PETALA COM DUAS LAMPADAS A VAPOR DE SODIO DE 400W, INCLUSIVE FORNECIMENTO E SUBSTITUICAO DAS LAMPADAS, REATORES, IGNITORES E CAPACITORES EM POSTE DE ATE 23M.</v>
          </cell>
          <cell r="C3281" t="str">
            <v>UD</v>
          </cell>
          <cell r="D3281">
            <v>689.52</v>
          </cell>
          <cell r="E3281">
            <v>551.62</v>
          </cell>
        </row>
        <row r="3282">
          <cell r="A3282"/>
        </row>
        <row r="3283">
          <cell r="A3283" t="str">
            <v>18.28.018</v>
          </cell>
          <cell r="B3283" t="str">
            <v>MANUTENCAO DE LUMINARIA DE UMA PETALA COM TRES LAMPADAS A VAPOR DE SODIO DE 400W, INCLUSIVE FORNECIMENTO E SUBSTITUICAO DE TRES LAMPADAS E TRES REATORES ALTO FATOR DE POTENCIA EM POSTE DE ATE 23M.</v>
          </cell>
          <cell r="C3283" t="str">
            <v>UD</v>
          </cell>
          <cell r="D3283">
            <v>998.92</v>
          </cell>
          <cell r="E3283">
            <v>799.14</v>
          </cell>
        </row>
        <row r="3284">
          <cell r="A3284"/>
        </row>
        <row r="3285">
          <cell r="A3285" t="str">
            <v>18.28.019</v>
          </cell>
          <cell r="B3285" t="str">
            <v>MANUTENCAO DE LUMINARIA DE UMA PETALA COM QUATRO LAMPADAS A VAPOR DE SODIO DE 400W, INCLUSIVE FORNECIMENTO E SUBSTITUICAO DAS LAMPADAS REATORES, IGNITORES E CAPACITORES EM POSTE DE ATE 23M.</v>
          </cell>
          <cell r="C3285" t="str">
            <v>UD</v>
          </cell>
          <cell r="D3285">
            <v>1308.33</v>
          </cell>
          <cell r="E3285">
            <v>1046.67</v>
          </cell>
        </row>
        <row r="3286">
          <cell r="A3286"/>
        </row>
        <row r="3287">
          <cell r="A3287" t="str">
            <v>18.28.020</v>
          </cell>
          <cell r="B3287" t="str">
            <v>MANUTENCAO DE LUMINARIA DE DUAS PETALAS COM QUATRO LAMPADAS A VAPOR DE SODIO DE 400W, SENDO DUAS LAMPADAS POR PETALA, INCLUSIVE FORNECIMENTO E SUBSTUICAO DE QUATRO LAMPADAS E QUATRO REATORES DE ALTO FATOR DE POTENCIA EM POSTE DE ATE 23M.</v>
          </cell>
          <cell r="C3287" t="str">
            <v>UD</v>
          </cell>
          <cell r="D3287">
            <v>1308.33</v>
          </cell>
          <cell r="E3287">
            <v>1046.67</v>
          </cell>
        </row>
        <row r="3288">
          <cell r="A3288"/>
        </row>
        <row r="3289">
          <cell r="A3289" t="str">
            <v>18.28.021</v>
          </cell>
          <cell r="B3289" t="str">
            <v>MANUTENCAO DE LUMINARIA DE TRES PETALAS COM SEIS LAMPADAS A VAPOR DE SODIO DE 400W, SENDO DUAS LAMPADAS POR PETALA,INCLUSIVE FORNECIMENTO E SUBSTITUICAO DE SEIS LAMPADAS E SEIS REATORES DE ALTO FATOR DE POTENCIA EM POSTE DE ATE 23M.</v>
          </cell>
          <cell r="C3289" t="str">
            <v>UD</v>
          </cell>
          <cell r="D3289">
            <v>1927.15</v>
          </cell>
          <cell r="E3289">
            <v>1541.72</v>
          </cell>
        </row>
        <row r="3290">
          <cell r="A3290"/>
        </row>
        <row r="3291">
          <cell r="A3291" t="str">
            <v>18.28.022</v>
          </cell>
          <cell r="B3291" t="str">
            <v>MANUTENCAO DE LUMINARIA DE UMA PETALA COM UMA LAMPADA A VAPOR METALICO DE 250W, INCLUSIVE FORNECIMENTO E SUBSTITUICAO DAS LAMPADAS, REATORES, IGNITORES E CAPACITORES EM POSTE DE ATE 17M.</v>
          </cell>
          <cell r="C3291" t="str">
            <v>UD</v>
          </cell>
          <cell r="D3291">
            <v>393.16</v>
          </cell>
          <cell r="E3291">
            <v>314.52999999999997</v>
          </cell>
        </row>
        <row r="3292">
          <cell r="A3292"/>
        </row>
        <row r="3293">
          <cell r="A3293" t="str">
            <v>18.28.023</v>
          </cell>
          <cell r="B3293" t="str">
            <v>MANUTENCAO DE LUMINARIA DE UMA PETALA COM DUAS LAMPADAS A VAPOR METALICO DE 250W, INCLUSIVE FORNECIMENTO E SUBSTITUICAO DAS LAMPADAS, REATORES, IGNITORES E CAPACITORES EM POSTE DE ATE 17M.</v>
          </cell>
          <cell r="C3293" t="str">
            <v>UD</v>
          </cell>
          <cell r="D3293">
            <v>715.6</v>
          </cell>
          <cell r="E3293">
            <v>572.48</v>
          </cell>
        </row>
        <row r="3294">
          <cell r="A3294"/>
        </row>
        <row r="3295">
          <cell r="A3295" t="str">
            <v>18.28.024</v>
          </cell>
          <cell r="B3295" t="str">
            <v>MANUTENCAO DE LUMINARIA DE UMA PETALA COM TRES LAMPADAS A VAPOR METALICO DE 250W, INCLUSIVE FORNECIMENTO E SUBSTITUICAO DE TRES LAMPADAS E TRES REATORES DE ALTO FATOR DE POTENCIA EM POSTE DE ATE 17M.</v>
          </cell>
          <cell r="C3295" t="str">
            <v>UD</v>
          </cell>
          <cell r="D3295">
            <v>1038.05</v>
          </cell>
          <cell r="E3295">
            <v>830.44</v>
          </cell>
        </row>
        <row r="3296">
          <cell r="A3296"/>
        </row>
        <row r="3297">
          <cell r="A3297" t="str">
            <v>18.28.025</v>
          </cell>
          <cell r="B3297" t="str">
            <v>MANUTENCAO DE LUMINARIA DE UMA PETALA COM QUATRO LAMPADAS A VAPOR METALICO DE 250W, INCLUSIVE FORNECIMENTO E SUBSTITUICAO DAS LAMPADAS REATORES, IGNITORES E CAPACITORES EM POSTE DE ATE 17M.</v>
          </cell>
          <cell r="C3297" t="str">
            <v>UD</v>
          </cell>
          <cell r="D3297">
            <v>1360.5</v>
          </cell>
          <cell r="E3297">
            <v>1088.4000000000001</v>
          </cell>
        </row>
        <row r="3298">
          <cell r="A3298"/>
        </row>
        <row r="3299">
          <cell r="A3299" t="str">
            <v>18.28.026</v>
          </cell>
          <cell r="B3299" t="str">
            <v>MANUTENCAO DE LUMINARIA DE UMA PETALA COM UMA LAMPADA A VAPOR METALICO DE 400W, INCLUSIVE FORNECIMENTO E SUBSTITUICAO DE UMA LAMPADA E UM REATOR DE ALTO FATOR DE POTENCIA EM POSTE DE ATE 23M.</v>
          </cell>
          <cell r="C3299" t="str">
            <v>UD</v>
          </cell>
          <cell r="D3299">
            <v>446.37</v>
          </cell>
          <cell r="E3299">
            <v>357.1</v>
          </cell>
        </row>
        <row r="3300">
          <cell r="A3300"/>
        </row>
        <row r="3301">
          <cell r="A3301" t="str">
            <v>18.28.027</v>
          </cell>
          <cell r="B3301" t="str">
            <v>MANUTENCAO DE LUMINARIA DE UMA PETALA COM DUAS LAMPADAS A VAPOR METALICO DE 400W, INCLUSIVE FORNECIMENTO E SUBSTITUICAO DAS LAMPADAS, REATORES, IGNITORES E CAPACITORES EM POSTE DE ATE 23M.</v>
          </cell>
          <cell r="C3301" t="str">
            <v>UD</v>
          </cell>
          <cell r="D3301">
            <v>822.05</v>
          </cell>
          <cell r="E3301">
            <v>657.64</v>
          </cell>
        </row>
        <row r="3302">
          <cell r="A3302"/>
        </row>
        <row r="3303">
          <cell r="A3303" t="str">
            <v>18.28.028</v>
          </cell>
          <cell r="B3303" t="str">
            <v>MANUTENCAO DE LUMINARIA DE UMA PETALA COM TRES LAMPADAS A VAPOR METALICO DE 400W, INCLUSIVE FORNECIMENTO E SUBSTITUICAO DE TRES LAMPADAS E TRES REATORES DE ALTO FATOR DE POTENCIA EM POSTE DE ATE 23M.</v>
          </cell>
          <cell r="C3303" t="str">
            <v>UD</v>
          </cell>
          <cell r="D3303">
            <v>1197.71</v>
          </cell>
          <cell r="E3303">
            <v>958.17</v>
          </cell>
        </row>
        <row r="3304">
          <cell r="A3304"/>
        </row>
        <row r="3305">
          <cell r="A3305" t="str">
            <v>18.28.029</v>
          </cell>
          <cell r="B3305" t="str">
            <v>MANUTENCAO DE LUMINARIA DE UMA PETALA COM QUATRO LAMPADAS A VAPOR METALICO DE 400W,INCLUSIVE FORNECIMENTO E SUBSTITUICAO DAS LAMPADAS, REATORES, IGNITORES E CAPACITORES EM POSTE DE ATE 23M.</v>
          </cell>
          <cell r="C3305" t="str">
            <v>UD</v>
          </cell>
          <cell r="D3305">
            <v>1573.37</v>
          </cell>
          <cell r="E3305">
            <v>1258.7</v>
          </cell>
        </row>
        <row r="3306">
          <cell r="A3306"/>
        </row>
        <row r="3307">
          <cell r="A3307" t="str">
            <v>18.28.100</v>
          </cell>
          <cell r="B3307" t="str">
            <v>FORNECIMENTO DE NUCLEO DE FERRO FUNDIDO, PARA UMA LUMINARIA TIPO PETALA, EM POSTE DE ATE 23M, INCLUSIVE INSTALACAO.</v>
          </cell>
          <cell r="C3307" t="str">
            <v>UD</v>
          </cell>
          <cell r="D3307">
            <v>191.95</v>
          </cell>
          <cell r="E3307">
            <v>153.56</v>
          </cell>
        </row>
        <row r="3308">
          <cell r="A3308"/>
        </row>
        <row r="3309">
          <cell r="A3309" t="str">
            <v>18.28.101</v>
          </cell>
          <cell r="B3309" t="str">
            <v>FORNECIMENTO DE NUCLEO DE FERRO FUNDIDO PARA DUAS LUMINARIAS TIPO PETALA EM POSTE DE ATE 23M, INCLUSIVE INSTALACAO.</v>
          </cell>
          <cell r="C3309" t="str">
            <v>UD</v>
          </cell>
          <cell r="D3309">
            <v>239.88</v>
          </cell>
          <cell r="E3309">
            <v>191.91</v>
          </cell>
        </row>
        <row r="3310">
          <cell r="A3310"/>
        </row>
        <row r="3311">
          <cell r="A3311" t="str">
            <v>18.28.102</v>
          </cell>
          <cell r="B3311" t="str">
            <v>FORNECIMENTO DE NUCLEO DE FERRO FUNDIDO PARA TRES LUMINARIAS TIPO PETALA EM POSTE DE ATE 23M, INCLUSIVE INSTALACAO.</v>
          </cell>
          <cell r="C3311" t="str">
            <v>UD</v>
          </cell>
          <cell r="D3311">
            <v>253.98</v>
          </cell>
          <cell r="E3311">
            <v>203.19</v>
          </cell>
        </row>
        <row r="3312">
          <cell r="A3312"/>
        </row>
        <row r="3313">
          <cell r="A3313" t="str">
            <v>18.28.110</v>
          </cell>
          <cell r="B3313" t="str">
            <v>FORNECIMENTO E SUBSTITUICAO DE BANDEJA EM ALUMINIO FUNDIDO PARA LUMINARIA DE UMA PETALA EM POSTE DE ATE 23M.</v>
          </cell>
          <cell r="C3313" t="str">
            <v>UD</v>
          </cell>
          <cell r="D3313">
            <v>138.38</v>
          </cell>
          <cell r="E3313">
            <v>110.71</v>
          </cell>
        </row>
        <row r="3314">
          <cell r="A3314"/>
        </row>
        <row r="3315">
          <cell r="A3315" t="str">
            <v>18.28.111</v>
          </cell>
          <cell r="B3315" t="str">
            <v>FORNECIMENTO E SUBSTITUICAO DE BANDEJA EM ALUMINIO FUNDIDO PARA LUMINARIA COM DUAS PETALAS EM POSTE DE ATE 23M.</v>
          </cell>
          <cell r="C3315" t="str">
            <v>UD</v>
          </cell>
          <cell r="D3315">
            <v>206.05</v>
          </cell>
          <cell r="E3315">
            <v>164.84</v>
          </cell>
        </row>
        <row r="3316">
          <cell r="A3316"/>
        </row>
        <row r="3317">
          <cell r="A3317" t="str">
            <v>18.28.112</v>
          </cell>
          <cell r="B3317" t="str">
            <v>FORNECIMENTO E SUBSTITUICAO DE BANDEJA EM ALUMINIO FUNDIDO PARA LUMINARIA DE TRES PETALAS EM POSTE DE ATE 23M.</v>
          </cell>
          <cell r="C3317" t="str">
            <v>UD</v>
          </cell>
          <cell r="D3317">
            <v>273.72000000000003</v>
          </cell>
          <cell r="E3317">
            <v>218.98</v>
          </cell>
        </row>
        <row r="3318">
          <cell r="A3318"/>
        </row>
        <row r="3319">
          <cell r="A3319" t="str">
            <v>18.28.120</v>
          </cell>
          <cell r="B3319" t="str">
            <v>FORNECIMENTO E SUBSTITUICAO DE BANDEJA EM ALUMINIO FUNDIDO PARA LUMINARIA DE UMA PETALA EM POSTE DE ATE 17M, INCLUSIVE REATOR UI VS 25OW, IGNITOR E CAPACITOR.</v>
          </cell>
          <cell r="C3319" t="str">
            <v>UD</v>
          </cell>
          <cell r="D3319">
            <v>303.27999999999997</v>
          </cell>
          <cell r="E3319">
            <v>242.63</v>
          </cell>
        </row>
        <row r="3320">
          <cell r="A3320"/>
        </row>
        <row r="3321">
          <cell r="A3321" t="str">
            <v>18.28.121</v>
          </cell>
          <cell r="B3321" t="str">
            <v>FORNECIMENTO E SUBSTITUICAO DE BANDEJA EM ALUMINIO FUNDIDO PARA LUMINARIA DE DUAS PETALAS EM POSTE DE 17M, INCLUSIVE REATORES UI VS 25OW IGNITORES E CAPACITORES.</v>
          </cell>
          <cell r="C3321" t="str">
            <v>UD</v>
          </cell>
          <cell r="D3321">
            <v>535.86</v>
          </cell>
          <cell r="E3321">
            <v>428.69</v>
          </cell>
        </row>
        <row r="3322">
          <cell r="A3322"/>
        </row>
        <row r="3323">
          <cell r="A3323" t="str">
            <v>18.28.122</v>
          </cell>
          <cell r="B3323" t="str">
            <v>FORNECIMENTO E SUBSTITUICAO DE BANDEJA EM ALUMINIO FUNDIDO PARA LUMINARIA DE TRES PETALAS EM POSTE DE ATE 23M, INCLUSIVE REATORES UI VS 250W, IGNITORES E CAPACITORES.</v>
          </cell>
          <cell r="C3323" t="str">
            <v>UD</v>
          </cell>
          <cell r="D3323">
            <v>768.42</v>
          </cell>
          <cell r="E3323">
            <v>614.74</v>
          </cell>
        </row>
        <row r="3324">
          <cell r="A3324"/>
        </row>
        <row r="3325">
          <cell r="A3325" t="str">
            <v>18.28.123</v>
          </cell>
          <cell r="B3325" t="str">
            <v>FORNECIMENTO E SUBSTITUICAO DE BANDEJA EM ALUMINIO FUNDIDO PARA LUMINARIA DE UMA PETALA EM POSTE DE ATE 23M, INCLUSIVE REATOR UI VS 400W IGNITOR E CAPACITOR.</v>
          </cell>
          <cell r="C3325" t="str">
            <v>UD</v>
          </cell>
          <cell r="D3325">
            <v>342.05</v>
          </cell>
          <cell r="E3325">
            <v>273.64</v>
          </cell>
        </row>
        <row r="3326">
          <cell r="A3326"/>
        </row>
        <row r="3327">
          <cell r="A3327" t="str">
            <v>18.28.124</v>
          </cell>
          <cell r="B3327" t="str">
            <v>FORNECIMENTO E SUBSTITUICAO DE BANDEJA EM ALUMINIO FUNDIDO PARA LUMINARIA DE DUAS PETALAS EM POSTE DE ATE 23M, INCLUSIVE REATORES UI VS DE 400W, IGNITORES E CAPACITORES.</v>
          </cell>
          <cell r="C3327" t="str">
            <v>UD</v>
          </cell>
          <cell r="D3327">
            <v>613.4</v>
          </cell>
          <cell r="E3327">
            <v>490.72</v>
          </cell>
        </row>
        <row r="3328">
          <cell r="A3328"/>
        </row>
        <row r="3329">
          <cell r="A3329" t="str">
            <v>18.28.125</v>
          </cell>
          <cell r="B3329" t="str">
            <v>FORNECIMENTO E SUBSTITUICAO DE BANDEJA EM ALUMINIO FUNDIDO PARA LUMINARIA DE TRES PETALAS EM POSTE DE 23M, INCLUSIVE REATORES UI VS 400W IGNITORES E CAPACITORES.</v>
          </cell>
          <cell r="C3329" t="str">
            <v>UD</v>
          </cell>
          <cell r="D3329">
            <v>884.73</v>
          </cell>
          <cell r="E3329">
            <v>707.79</v>
          </cell>
        </row>
        <row r="3330">
          <cell r="A3330"/>
        </row>
        <row r="3331">
          <cell r="A3331" t="str">
            <v>18.28.126</v>
          </cell>
          <cell r="B3331" t="str">
            <v>FORNECIMENTO E SUBSTITUICAO DE BANDEJA EM ALUMINIO FUNDIDO PARA LUMINARIA DE UMA PETALA, EM POSTE DE ATE 17M, INCLUSIVE REATOR UI VAPOR METALICO DE 250W, IGNITOR E CAPACITOR.</v>
          </cell>
          <cell r="C3331" t="str">
            <v>UD</v>
          </cell>
          <cell r="D3331">
            <v>326.89999999999998</v>
          </cell>
          <cell r="E3331">
            <v>261.52</v>
          </cell>
        </row>
        <row r="3332">
          <cell r="A3332"/>
        </row>
        <row r="3333">
          <cell r="A3333" t="str">
            <v>18.28.127</v>
          </cell>
          <cell r="B3333" t="str">
            <v>FORNECIMENTO E SUBSTITUICAO DE BANDEJA EM ALUMINIO FUNDIDO PARA LUMINARIA DE DUAS PETALAS EM POSTE DE ATE 17M, INCLUSIVE REATORES UI VAPOR METALICO DE 250W, IGNITORES E CAPACITORES</v>
          </cell>
          <cell r="C3333" t="str">
            <v>UD</v>
          </cell>
          <cell r="D3333">
            <v>583.08000000000004</v>
          </cell>
          <cell r="E3333">
            <v>466.47</v>
          </cell>
        </row>
        <row r="3334">
          <cell r="A3334"/>
        </row>
        <row r="3335">
          <cell r="A3335" t="str">
            <v>18.28.128</v>
          </cell>
          <cell r="B3335" t="str">
            <v>FORNECIMENTO E SUBSTITUICAO DE BANDEJA EM ALUMINIO FUNDIDO PARA LUMINARIA DE TRES PETALAS EM POSTE DE ATE 17M, INCLUSIVE REATORES UI VAPOR METALICO DE 250W, IGNITORES E CAPACITORES.</v>
          </cell>
          <cell r="C3335" t="str">
            <v>UD</v>
          </cell>
          <cell r="D3335">
            <v>839.27</v>
          </cell>
          <cell r="E3335">
            <v>671.42</v>
          </cell>
        </row>
        <row r="3336">
          <cell r="A3336"/>
        </row>
        <row r="3337">
          <cell r="A3337" t="str">
            <v>18.28.129</v>
          </cell>
          <cell r="B3337" t="str">
            <v>FORNECIMENTO E SUBSTITUICAO DE BANDEJA EM ALUMINIO FUNDIDO PARA LUMINARIA DE UMA PETALA EM POSTE DE ATE 23M, INCLUSIVE REATOR UI VAPOR METALICO DE 400W, IGNITOR E CAPACITOR.</v>
          </cell>
          <cell r="C3337" t="str">
            <v>UD</v>
          </cell>
          <cell r="D3337">
            <v>349.1</v>
          </cell>
          <cell r="E3337">
            <v>279.27999999999997</v>
          </cell>
        </row>
        <row r="3338">
          <cell r="A3338"/>
        </row>
        <row r="3339">
          <cell r="A3339" t="str">
            <v>18.28.130</v>
          </cell>
          <cell r="B3339" t="str">
            <v>FORNECIMENTO E SUBSTITUICAO DE BANDEJA EM ALUMINIO FUNDIDO PARA LUMINARIA DE DUAS PETALAS EM POSTE DE ATE 23M, INCLUSIVE REATORES UI VAPOR METALICO DE 400W, IGNITORES E CAPACITORES.</v>
          </cell>
          <cell r="C3339" t="str">
            <v>UD</v>
          </cell>
          <cell r="D3339">
            <v>627.5</v>
          </cell>
          <cell r="E3339">
            <v>502</v>
          </cell>
        </row>
        <row r="3340">
          <cell r="A3340"/>
        </row>
        <row r="3341">
          <cell r="A3341" t="str">
            <v>18.28.131</v>
          </cell>
          <cell r="B3341" t="str">
            <v>FORNECIMENTO E SUBSTITUICAO DE BANDEJA EM ALUMINIO FUNDIDO PARA LUMINARIA DE TRES PETALAS EM POSTE DE ATE 23M, INCLUSIVE REATORES UI VAPOR METALICO DE 400W, IGNITORES E CAPACITORES.</v>
          </cell>
          <cell r="C3341" t="str">
            <v>UD</v>
          </cell>
          <cell r="D3341">
            <v>905.88</v>
          </cell>
          <cell r="E3341">
            <v>724.71</v>
          </cell>
        </row>
        <row r="3342">
          <cell r="A3342"/>
        </row>
        <row r="3343">
          <cell r="A3343" t="str">
            <v>18.28.132</v>
          </cell>
          <cell r="B3343" t="str">
            <v>FORNECIMENTO E SUBSTITUICAO DE REATOR UI VAPOR DE SODIO DE 250W, IGNITOR E CAPACITOR PARA LUMINARIA COM UMA PETALA EM POSTE DE 17M.</v>
          </cell>
          <cell r="C3343" t="str">
            <v>UD</v>
          </cell>
          <cell r="D3343">
            <v>235.61</v>
          </cell>
          <cell r="E3343">
            <v>188.49</v>
          </cell>
        </row>
        <row r="3344">
          <cell r="A3344"/>
        </row>
        <row r="3345">
          <cell r="A3345" t="str">
            <v>18.28.133</v>
          </cell>
          <cell r="B3345" t="str">
            <v>FORNECIMENTO E SUBSTITUICAO DE REATORES UI VAPOR DE SODIO DE 250W,IGNITORES E CAPACITORES PARA LUMINARIA COM DUAS PETALAS EM POSTE DE ATE 17M.</v>
          </cell>
          <cell r="C3345" t="str">
            <v>UD</v>
          </cell>
          <cell r="D3345">
            <v>400.52</v>
          </cell>
          <cell r="E3345">
            <v>320.42</v>
          </cell>
        </row>
        <row r="3346">
          <cell r="A3346"/>
        </row>
        <row r="3347">
          <cell r="A3347" t="str">
            <v>18.28.134</v>
          </cell>
          <cell r="B3347" t="str">
            <v>FORNECIMENTO E SUBSTITUICAO DE REATORES UI VAPOR DE SODIO DE 250W, IGNITORES E CAPACITORES PARA LUMINARIA COM TRES PETALAS EM POSTE DE ATE 17M.</v>
          </cell>
          <cell r="C3347" t="str">
            <v>UD</v>
          </cell>
          <cell r="D3347">
            <v>565.41999999999996</v>
          </cell>
          <cell r="E3347">
            <v>452.34</v>
          </cell>
        </row>
        <row r="3348">
          <cell r="A3348"/>
        </row>
        <row r="3349">
          <cell r="A3349" t="str">
            <v>18.28.135</v>
          </cell>
          <cell r="B3349" t="str">
            <v>FORNECIMENTO E SUBSTITUICAO DE REATOR UI VAPOR DE SODIO DE 400W, IGNITOR E CAPACITOR PARA LUMINARIA DE UMA PETALA EM POSTE DE ATE 23M.</v>
          </cell>
          <cell r="C3349" t="str">
            <v>UD</v>
          </cell>
          <cell r="D3349">
            <v>274.38</v>
          </cell>
          <cell r="E3349">
            <v>219.51</v>
          </cell>
        </row>
        <row r="3350">
          <cell r="A3350"/>
        </row>
        <row r="3351">
          <cell r="A3351" t="str">
            <v>18.28.136</v>
          </cell>
          <cell r="B3351" t="str">
            <v>FORNECIMENTO E SUBSTITUICAO DE REATORES UI VAPOR DE SODIO DE 400W, IGNITORES E CAPACITORES PARA LUMINARIA COM DUAS PETALAS EM POSTE DE ATE 23M.</v>
          </cell>
          <cell r="C3351" t="str">
            <v>UD</v>
          </cell>
          <cell r="D3351">
            <v>478.06</v>
          </cell>
          <cell r="E3351">
            <v>382.45</v>
          </cell>
        </row>
        <row r="3352">
          <cell r="A3352"/>
        </row>
        <row r="3353">
          <cell r="A3353" t="str">
            <v>18.28.137</v>
          </cell>
          <cell r="B3353" t="str">
            <v>FORNECIMENTO E SUBSTITUICAO DE REATORES UI VAPOR DE SODIO DE 400W, IGNITORES E CAPACITORES PARA LUMINARIA COM TRES PETALAS EM POSTE DE ATE 23M.</v>
          </cell>
          <cell r="C3353" t="str">
            <v>UD</v>
          </cell>
          <cell r="D3353">
            <v>681.72</v>
          </cell>
          <cell r="E3353">
            <v>545.38</v>
          </cell>
        </row>
        <row r="3354">
          <cell r="A3354"/>
        </row>
        <row r="3355">
          <cell r="A3355" t="str">
            <v>18.28.138</v>
          </cell>
          <cell r="B3355" t="str">
            <v>FORNECIMENTO E SUBSTITUICAO DE REATOR UI VAPOR METALICO DE 250W, IGNITOR E CAPACITOR PARA LUMINARIA COM UMA PETALA, EM POSTE DE ATE 17M.</v>
          </cell>
          <cell r="C3355" t="str">
            <v>UD</v>
          </cell>
          <cell r="D3355">
            <v>259.22000000000003</v>
          </cell>
          <cell r="E3355">
            <v>207.38</v>
          </cell>
        </row>
        <row r="3356">
          <cell r="A3356"/>
        </row>
        <row r="3357">
          <cell r="A3357" t="str">
            <v>18.28.139</v>
          </cell>
          <cell r="B3357" t="str">
            <v>FORNECIMENTO E SUBSTITUICAO DE REATORES UI VAPOR METALICO 250W, IGNITORES E CAPACITORES PARA LUMINARIA COM DUAS PETALAS, EM POSTE DE ATE 17M.</v>
          </cell>
          <cell r="C3357" t="str">
            <v>UD</v>
          </cell>
          <cell r="D3357">
            <v>447.75</v>
          </cell>
          <cell r="E3357">
            <v>358.2</v>
          </cell>
        </row>
        <row r="3358">
          <cell r="A3358"/>
        </row>
        <row r="3359">
          <cell r="A3359" t="str">
            <v>18.28.140</v>
          </cell>
          <cell r="B3359" t="str">
            <v>FORNECIMENTO E SUBSTITUICAO DE REATORES UI VAPOR METALICO DE 250W, IGNITORES E CAPACITORES PARA LUMINARIA COM TRES PETALAS, EM POSTE DE ATE 17M.</v>
          </cell>
          <cell r="C3359" t="str">
            <v>UD</v>
          </cell>
          <cell r="D3359">
            <v>636.26</v>
          </cell>
          <cell r="E3359">
            <v>509.01</v>
          </cell>
        </row>
        <row r="3360">
          <cell r="A3360"/>
        </row>
        <row r="3361">
          <cell r="A3361" t="str">
            <v>18.28.141</v>
          </cell>
          <cell r="B3361" t="str">
            <v>FORNECIMENTO E SUBSTITUICAO DE REATOR UI VAPOR METALICO DE 400W, IGNITOR E CAPACITOR PARA LUMINARIA COM UMA PETALA EM POSTE DE ATE 23M.</v>
          </cell>
          <cell r="C3361" t="str">
            <v>UD</v>
          </cell>
          <cell r="D3361">
            <v>281.43</v>
          </cell>
          <cell r="E3361">
            <v>225.15</v>
          </cell>
        </row>
        <row r="3362">
          <cell r="A3362"/>
        </row>
        <row r="3363">
          <cell r="A3363" t="str">
            <v>18.28.142</v>
          </cell>
          <cell r="B3363" t="str">
            <v>FORNECIMENTO E SUBSTITUICAO DE REATORES UI VAPOR METALICO DE 400W, IGNITORES E CAPACITORES PARA LUMINARIA COM DUAS PETALAS EM POSTE DE ATE 23M.</v>
          </cell>
          <cell r="C3363" t="str">
            <v>UD</v>
          </cell>
          <cell r="D3363">
            <v>492.15</v>
          </cell>
          <cell r="E3363">
            <v>393.72</v>
          </cell>
        </row>
        <row r="3364">
          <cell r="A3364"/>
        </row>
        <row r="3365">
          <cell r="A3365" t="str">
            <v>18.28.143</v>
          </cell>
          <cell r="B3365" t="str">
            <v>FORNECIMENTO E SUBSTITUICAO DE REATORES UI VAPOR METALICO DE 400W, IGNITORES E CAPACITORES PARA LUMINARIA COM TRES PETALAS EM POSTE DE ATE 23M.</v>
          </cell>
          <cell r="C3365" t="str">
            <v>UD</v>
          </cell>
          <cell r="D3365">
            <v>702.87</v>
          </cell>
          <cell r="E3365">
            <v>562.29999999999995</v>
          </cell>
        </row>
        <row r="3366">
          <cell r="A3366"/>
        </row>
        <row r="3367">
          <cell r="A3367" t="str">
            <v>18.29.025</v>
          </cell>
          <cell r="B3367" t="str">
            <v>SUBESTAÇÃO AÉREA C/TRANSFORMADOR TRIF.DE 225KVA-13800/11400V-380/220V, INCL.POSTE DT 600/11, PÁRA-RAIOS, CRUZETA, ATERR., CX.DE MEDIÇÃO TIPO F3, ELET.E DEMAIS ACESSÓRIOS NECESSÁRIOS AO PERFEITO FUNCIONAMENTO - INSTALADA C/ PROJETO APROVADO - CELPE E ART.N</v>
          </cell>
          <cell r="C3367" t="str">
            <v>Un</v>
          </cell>
          <cell r="D3367">
            <v>38747.93</v>
          </cell>
          <cell r="E3367">
            <v>30998.35</v>
          </cell>
        </row>
        <row r="3368">
          <cell r="A3368"/>
        </row>
        <row r="3369">
          <cell r="A3369" t="str">
            <v>18.29.030</v>
          </cell>
          <cell r="B3369" t="str">
            <v>SUBESTAÇÃO AÉREA C/TRANSF.TRIF.DE 150KVA-13.800/11400V-380/220V,INCL. POSTE DT 600/11, CRUZETA ATERR., PARA-RAIOS, CX.DE MED. TIPO F3, ELET.E DEMAIS ACESSÓRIOS NECESSÁRIOS P/SEU PERFEITO FUNCIONAMENTO - INSTALADA C/PROJETO APROVADO-CELPE E ART. NÃO INCLUS</v>
          </cell>
          <cell r="C3369" t="str">
            <v>Un</v>
          </cell>
          <cell r="D3369">
            <v>30283.11</v>
          </cell>
          <cell r="E3369">
            <v>24226.49</v>
          </cell>
        </row>
        <row r="3370">
          <cell r="A3370"/>
        </row>
        <row r="3371">
          <cell r="A3371" t="str">
            <v>18.29.035</v>
          </cell>
          <cell r="B3371" t="str">
            <v>SUBESTAÇÃO AÉREA C/TRANSF.TRIF.DE 112,5KVA-13800/11400V-380/220V, INCL.POSTE DT 300/11, PÁRA-RAIOS, CRUZETA, ATERR., CX.DE MEDIÇÃO TIPO F3, ELET.E DEMAIS ACESSÓRIOS NECESSÁRIOS AO PERFEITO FUNCIONAMENTO - INSTALADA C/ PROJETO APROVADO - CELPE E ART. NÃO I</v>
          </cell>
          <cell r="C3371" t="str">
            <v>Un</v>
          </cell>
          <cell r="D3371">
            <v>24531.43</v>
          </cell>
          <cell r="E3371">
            <v>19625.150000000001</v>
          </cell>
        </row>
        <row r="3372">
          <cell r="A3372"/>
        </row>
        <row r="3373">
          <cell r="A3373" t="str">
            <v>18.29.040</v>
          </cell>
          <cell r="B3373" t="str">
            <v>SUBESTAÇÃO AÉREA C/TRANSF.TRIF.75KVA-13.800/11400V-380V220V, INCL.POSTE DT 300/11, PÁRA-RAIOS, CRUZETA, ATERR., CX.DE MEDIÇÃO TIPO F3, ELET.E DEMAIS ACESS.NECESSÁRIOS AO SEU PERFEITO FUNCIONAMENTO - INSTALADA C/ PROJETO APROVADO - CELPE E ART. NÃO INCL. O</v>
          </cell>
          <cell r="C3373" t="str">
            <v>Un</v>
          </cell>
          <cell r="D3373">
            <v>18966.95</v>
          </cell>
          <cell r="E3373">
            <v>15173.56</v>
          </cell>
        </row>
        <row r="3374">
          <cell r="A3374"/>
        </row>
        <row r="3375">
          <cell r="A3375" t="str">
            <v>18.29.045</v>
          </cell>
          <cell r="B3375" t="str">
            <v xml:space="preserve"> FORN, MONTAGEM E INST ELÉT DE RAMAL PRIMÁRIO TRIF EM 13.8KV; SUBESTAÇÃO ABRIGADA DE 500KVA COM NÍVEL DE TENSÃO EM 380/220V - 60HZ; RAMAL SECUNDÁRIO DE BAIXA TENSÃO 380/220V - 800A; MALHA DE ATERRAMENTO COM RESIST MÁXIMA DE 10 OHMS E QGBT - QUADRO GERAL D</v>
          </cell>
          <cell r="C3375" t="str">
            <v>Un</v>
          </cell>
          <cell r="D3375">
            <v>406016.03</v>
          </cell>
          <cell r="E3375">
            <v>324812.83</v>
          </cell>
        </row>
        <row r="3376">
          <cell r="A3376"/>
        </row>
        <row r="3377">
          <cell r="A3377" t="str">
            <v>18.29.062</v>
          </cell>
          <cell r="B3377" t="str">
            <v>FORNECIMENTO E INSTALAÇÃO DE TRANSFORMADOR DE DISTRIBUIÇÃO TRIFÁSICO DE 45KVA - 13800/11400V-380/200V,IMERSO EM ÓLEO MINERAL ISOLANTE.</v>
          </cell>
          <cell r="C3377" t="str">
            <v>Un</v>
          </cell>
          <cell r="D3377">
            <v>8504.58</v>
          </cell>
          <cell r="E3377">
            <v>6803.67</v>
          </cell>
        </row>
        <row r="3378">
          <cell r="A3378"/>
        </row>
        <row r="3379">
          <cell r="A3379" t="str">
            <v>18.30.100</v>
          </cell>
          <cell r="B3379" t="str">
            <v>FORNECIMENTO E INSTALAÇÃO DE ELETROCALHA PERFURADA, TIPO "C", EM CHAPA GALVANIZADA N.18. DIMENSÔES:300MM (LARGURA) X 100MM (ALTURA) X 3000MM(COMPRIMENTO)</v>
          </cell>
          <cell r="C3379" t="str">
            <v>m</v>
          </cell>
          <cell r="D3379">
            <v>48.16</v>
          </cell>
          <cell r="E3379">
            <v>38.53</v>
          </cell>
        </row>
        <row r="3380">
          <cell r="A3380"/>
        </row>
        <row r="3381">
          <cell r="A3381" t="str">
            <v>18.30.105</v>
          </cell>
          <cell r="B3381" t="str">
            <v>FORNECIMENTO E INSTALAÇÃO DE TAMPA DE ENCAIXE PARA ELETROCALHA, EM CHAPA GALVANIZADA N.24, LARGURA DE 300MM</v>
          </cell>
          <cell r="C3381" t="str">
            <v>m</v>
          </cell>
          <cell r="D3381">
            <v>14.86</v>
          </cell>
          <cell r="E3381">
            <v>11.89</v>
          </cell>
        </row>
        <row r="3382">
          <cell r="A3382"/>
        </row>
        <row r="3383">
          <cell r="A3383" t="str">
            <v>18.30.110</v>
          </cell>
          <cell r="B3383" t="str">
            <v>FORNECIMENTO E INSTALAÇÃO DE ELETROCALHA PERFURADA, TIPO "C", EM CHAPA GALVANIZADA N.18. DIMENSÔES:100MM (LARGURA) X 100MM (ALTURA) X 3000MM(COMPRIMENTO)</v>
          </cell>
          <cell r="C3383" t="str">
            <v>m</v>
          </cell>
          <cell r="D3383">
            <v>36.479999999999997</v>
          </cell>
          <cell r="E3383">
            <v>29.19</v>
          </cell>
        </row>
        <row r="3384">
          <cell r="A3384"/>
        </row>
        <row r="3385">
          <cell r="A3385" t="str">
            <v>18.30.120</v>
          </cell>
          <cell r="B3385" t="str">
            <v>FORNECIMENTO E INSTALAÇÃO DE ELETROCALHA PERFURADA, TIPO "C", EM CHAPA GALVANIZADA N.18. DIMENSÔES:100MM (LARGURA) X 50MM (ALTURA) X 3000MM(COMPRIMENTO)</v>
          </cell>
          <cell r="C3385" t="str">
            <v>m</v>
          </cell>
          <cell r="D3385">
            <v>22.93</v>
          </cell>
          <cell r="E3385">
            <v>18.350000000000001</v>
          </cell>
        </row>
        <row r="3386">
          <cell r="A3386"/>
        </row>
        <row r="3387">
          <cell r="A3387" t="str">
            <v>18.30.121</v>
          </cell>
          <cell r="B3387" t="str">
            <v>FORNECIMENTO E INSTALAÇÃO DE ELETROCALHA PERFURADA, DIAMETRO 200 X 10MM, INCLUSIVE ACESSÓRIOS DE DERIVAÇÃO E FIXAÇÃO.</v>
          </cell>
          <cell r="C3387" t="str">
            <v>m</v>
          </cell>
          <cell r="D3387">
            <v>60.43</v>
          </cell>
          <cell r="E3387">
            <v>48.35</v>
          </cell>
        </row>
        <row r="3388">
          <cell r="A3388"/>
        </row>
        <row r="3389">
          <cell r="A3389" t="str">
            <v>18.30.122</v>
          </cell>
          <cell r="B3389" t="str">
            <v>FORNECIMENTO E INSTALAÇÃO DE ELETROCALHA PERFURADA, DIÂMETRO 100 X 100 MM, INCLUSIVE ACESSÓRIOS DE DERIVAÇÃO E FIXAÇÃO.</v>
          </cell>
          <cell r="C3389" t="str">
            <v>m</v>
          </cell>
          <cell r="D3389">
            <v>32.01</v>
          </cell>
          <cell r="E3389">
            <v>25.61</v>
          </cell>
        </row>
        <row r="3390">
          <cell r="A3390"/>
        </row>
        <row r="3391">
          <cell r="A3391" t="str">
            <v>18.30.123</v>
          </cell>
          <cell r="B3391" t="str">
            <v>FORNECIMENTO E INSTALAÇÃO DE ELETROCALHA PERFURADA, DIÂMETRO 50 X 50 MM, INCLUSIVE ACESSÓRIOS DE DERIVAÇÃO E FIXAÇÃO.</v>
          </cell>
          <cell r="C3391" t="str">
            <v>m</v>
          </cell>
          <cell r="D3391">
            <v>18.5</v>
          </cell>
          <cell r="E3391">
            <v>14.8</v>
          </cell>
        </row>
        <row r="3392">
          <cell r="A3392"/>
        </row>
        <row r="3393">
          <cell r="A3393" t="str">
            <v>18.30.210</v>
          </cell>
          <cell r="B3393" t="str">
            <v>FORNECIMENTO E INSTALAÇÃO DE DERIVAÇÃO "L" HORIZONTAL EM CHAPA DE AÇO GALVANIZADO, DIMENSÕES:100MM X 50MM.</v>
          </cell>
          <cell r="C3393" t="str">
            <v>Un</v>
          </cell>
          <cell r="D3393">
            <v>26.32</v>
          </cell>
          <cell r="E3393">
            <v>21.06</v>
          </cell>
        </row>
        <row r="3394">
          <cell r="A3394"/>
        </row>
        <row r="3395">
          <cell r="A3395" t="str">
            <v>18.30.220</v>
          </cell>
          <cell r="B3395" t="str">
            <v>FORNECIMENTO E INSTALAÇÃO DE SUPORTE VERTICAL PARA ELETROCALHA TIPO GANCHO DE SUSPENSÃO DUPLO, EM CHAPA DE AÇO GALVANIZADO,  DIMENSÕES: 100mm x 50mm. INCLUSIVE PARAFUSO CABEÇA DE LENTILHA C/ AUTO TRAVAMENTO DE 1/4"X1/2",PORCA SEXTAVADA E ARRUELA.</v>
          </cell>
          <cell r="C3395" t="str">
            <v>Un</v>
          </cell>
          <cell r="D3395">
            <v>7.3</v>
          </cell>
          <cell r="E3395">
            <v>5.84</v>
          </cell>
        </row>
        <row r="3396">
          <cell r="A3396"/>
        </row>
        <row r="3397">
          <cell r="A3397" t="str">
            <v>18.40.010</v>
          </cell>
          <cell r="B3397"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397" t="str">
            <v>Un</v>
          </cell>
          <cell r="D3397">
            <v>83826.45</v>
          </cell>
          <cell r="E3397">
            <v>67061.16</v>
          </cell>
        </row>
        <row r="3398">
          <cell r="A3398"/>
        </row>
        <row r="3399">
          <cell r="A3399" t="str">
            <v>18.40.020</v>
          </cell>
          <cell r="B3399"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399" t="str">
            <v>Un</v>
          </cell>
          <cell r="D3399">
            <v>72815.320000000007</v>
          </cell>
          <cell r="E3399">
            <v>58252.26</v>
          </cell>
        </row>
        <row r="3400">
          <cell r="A3400"/>
        </row>
        <row r="3401">
          <cell r="A3401" t="str">
            <v>18.40.030</v>
          </cell>
          <cell r="B3401"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401" t="str">
            <v>Un</v>
          </cell>
          <cell r="D3401">
            <v>88872.06</v>
          </cell>
          <cell r="E3401">
            <v>71097.649999999994</v>
          </cell>
        </row>
        <row r="3402">
          <cell r="A3402"/>
        </row>
        <row r="3403">
          <cell r="A3403" t="str">
            <v>18.40.040</v>
          </cell>
          <cell r="B3403" t="str">
            <v>QDG SE 02 - FORNECIMENTO E INSTALAÇÃO DE QUADRO DE COMANDO, TIPO SOBREPOR CHAPA DE AÇO TRATADACOM BANHO QUIMICO (DESENGRAXE E FOSFATIZAÇÃO À BASE DE FOSFATO E FERRO), PINTURA EPOXI A PÓ NA COR BEGE (RAL 7032), DIMENSÃO: 800X600X250MM, REF. CE-8060-20, FAB</v>
          </cell>
          <cell r="C3403" t="str">
            <v>Un</v>
          </cell>
          <cell r="D3403">
            <v>36920.82</v>
          </cell>
          <cell r="E3403">
            <v>29536.66</v>
          </cell>
        </row>
        <row r="3404">
          <cell r="A3404"/>
        </row>
        <row r="3405">
          <cell r="A3405" t="str">
            <v>18.40.050</v>
          </cell>
          <cell r="B3405" t="str">
            <v>QDG BL A - FORNECIMENTO E INSTALAÇÃO DE QUADRO DE COMANDO, TIPO SOBREPOR CHAPA DE AÇO TRATADACOM BANHO QUIMICO (DESENGRAXE E FOSFATIZAÇÃO À BASE DE FOSFATO E FERRO), PINTURA EPOXI A PÓ NA COR BEGE(RAL 7032), DIMENSÃO: 1000X600X250MM, REF. CE-10060-25, FAB</v>
          </cell>
          <cell r="C3405" t="str">
            <v>Un</v>
          </cell>
          <cell r="D3405">
            <v>14120.67</v>
          </cell>
          <cell r="E3405">
            <v>11296.54</v>
          </cell>
        </row>
        <row r="3406">
          <cell r="A3406"/>
        </row>
        <row r="3407">
          <cell r="A3407" t="str">
            <v>18.40.060</v>
          </cell>
          <cell r="B3407" t="str">
            <v>QDG BL B - FORNECIMENTO E INSTALAÇÃO DE QUADRO DE COMANDO, TIPO SOBREPOR CHAPA DE AÇO TRATADACOM BANHO QUIMICO (DESENGRAXE E FOSFATIZAÇÃO À BASE DE FOSFATO E FERRO), PINTURA EPOXI A PÓ NA COR BEGE(RAL 7032), DIMENSÃO: 1000X600X250MM, REF. CE-10060-25, FAB</v>
          </cell>
          <cell r="C3407" t="str">
            <v>Un</v>
          </cell>
          <cell r="D3407">
            <v>14120.67</v>
          </cell>
          <cell r="E3407">
            <v>11296.54</v>
          </cell>
        </row>
        <row r="3408">
          <cell r="A3408"/>
        </row>
        <row r="3409">
          <cell r="A3409" t="str">
            <v>18.40.070</v>
          </cell>
          <cell r="B3409" t="str">
            <v>QDG BL GERAL - FORNECIMENTO E INSTALAÇÃO DE QUADRO DE COMANDO, TIPO SOBREPOR CHAPA DE AÇO TRATADACOM BANHO QUIMICO (DESENGRAXE E FOSFATIZAÇÃO À BASE DE FOSFATO E FERRO), PINTURA EPOXI A PÓ NA COR BEGE(RAL 7032), DIMENSÃO: 1200X800X250MM, REF. CE-12080-25,</v>
          </cell>
          <cell r="C3409" t="str">
            <v>Un</v>
          </cell>
          <cell r="D3409">
            <v>21566.16</v>
          </cell>
          <cell r="E3409">
            <v>17252.93</v>
          </cell>
        </row>
        <row r="3410">
          <cell r="A3410"/>
        </row>
        <row r="3411">
          <cell r="A3411" t="str">
            <v>18.40.080</v>
          </cell>
          <cell r="B3411" t="str">
            <v xml:space="preserve">BANCO DE CAPACITORES, AUTOMATIZADO ATRAVÉS DE CONTROLADOR LÓGICO PROGRAMÁVEL, MEDIDOR DE FATOR DE POTÊNCIA, COMPOSTO POR 06 ESTÁGIOS DE 20 KVar, TOTALIZANDO 120 KVAr, INCLUSIVE PAINEL, CONTACTORES E DEMAIS COMPONENTES. </v>
          </cell>
          <cell r="C3411" t="str">
            <v>Un</v>
          </cell>
          <cell r="D3411">
            <v>25204.82</v>
          </cell>
          <cell r="E3411">
            <v>20163.86</v>
          </cell>
        </row>
        <row r="3412">
          <cell r="A3412"/>
        </row>
        <row r="3413">
          <cell r="A3413" t="str">
            <v>18.40.090</v>
          </cell>
          <cell r="B3413" t="str">
            <v xml:space="preserve"> BANCO DE CAPACITORES, AUTOMATIZADO ATRAVÉS DE CONTROLADOR LÓGICO PROGRAMÁVEL, MEDIDOR DE FATOR DE POTÊNCIA, COMPOSTO POR 03 ESTÁGIOS DE 20 KVar, TOTALIZANDO 60 KVAr, INCLUSIVE PAINEL, CONTACTORES E DEMAIS COMPONENTES.</v>
          </cell>
          <cell r="C3413" t="str">
            <v>Un</v>
          </cell>
          <cell r="D3413">
            <v>14093.61</v>
          </cell>
          <cell r="E3413">
            <v>11274.89</v>
          </cell>
        </row>
        <row r="3414">
          <cell r="A3414"/>
        </row>
        <row r="3415">
          <cell r="A3415" t="str">
            <v>18.40.100</v>
          </cell>
          <cell r="B3415" t="str">
            <v>FORNECIMENTO E INSTALAÇÃO DE 01(UM) GRUPO DIESEL GERADORES, MARCA: "HEIMER" OU SIMILAR NA CAPACIDADE DE POTÊNCIA STAND-BY (PRIME) DE 450 KVA/360KW E POTÊNCIA CONTÍNUA (PRIME) DE 405KVA/324KW, FATOR DE POTÊNCIA 0,8, 380/220V DOTADO DE PAINEL DE COMANDO E C</v>
          </cell>
          <cell r="C3415" t="str">
            <v>Un</v>
          </cell>
          <cell r="D3415">
            <v>275105.2</v>
          </cell>
          <cell r="E3415">
            <v>220084.16</v>
          </cell>
        </row>
        <row r="3416">
          <cell r="A3416"/>
        </row>
        <row r="3417">
          <cell r="A3417" t="str">
            <v>19.00.000</v>
          </cell>
          <cell r="B3417" t="str">
            <v xml:space="preserve">       INSTALACOES HIDRO SANITARIAS</v>
          </cell>
        </row>
        <row r="3418">
          <cell r="A3418"/>
        </row>
        <row r="3419">
          <cell r="A3419" t="str">
            <v>18.24.013</v>
          </cell>
          <cell r="B3419" t="str">
            <v>(74248/001) CAIXA DE PASSAGEM EM ALVENARIA COM TAMPA CONCRETO 40X40X40 CM</v>
          </cell>
          <cell r="C3419" t="str">
            <v>Un</v>
          </cell>
          <cell r="D3419">
            <v>67.33</v>
          </cell>
          <cell r="E3419">
            <v>53.87</v>
          </cell>
        </row>
        <row r="3420">
          <cell r="A3420"/>
        </row>
        <row r="3421">
          <cell r="A3421" t="str">
            <v>19.01.010</v>
          </cell>
          <cell r="B3421" t="str">
            <v>PONTO DE ESGOTO PARA BACIA SANITARIA, INCLUSIVE TUBULACOES E CONEXOES EM PVC RIGIDO SOLDAVEIS, ATE A COLUNA OU O SUB-COLETOR.</v>
          </cell>
          <cell r="C3421" t="str">
            <v>Pt</v>
          </cell>
          <cell r="D3421">
            <v>65.41</v>
          </cell>
          <cell r="E3421">
            <v>52.33</v>
          </cell>
        </row>
        <row r="3422">
          <cell r="A3422"/>
        </row>
        <row r="3423">
          <cell r="A3423" t="str">
            <v>19.01.020</v>
          </cell>
          <cell r="B3423" t="str">
            <v>PONTO DE ESGOTO PARA PIA OU LAVANDARIA,INCLUSIVE TUBULACOES E CONEXOES EM PVC RIGIDO SOLDAVEIS, ATE A COLUNA OU O SUB-COLETOR.</v>
          </cell>
          <cell r="C3423" t="str">
            <v>Pt</v>
          </cell>
          <cell r="D3423">
            <v>58.93</v>
          </cell>
          <cell r="E3423">
            <v>47.15</v>
          </cell>
        </row>
        <row r="3424">
          <cell r="A3424"/>
        </row>
        <row r="3425">
          <cell r="A3425" t="str">
            <v>19.01.030</v>
          </cell>
          <cell r="B3425" t="str">
            <v>PONTO DE ESGOTO PARA LAVATORIO OU MICTORIO, INCLUSIVE TUBULACOES E CONEXOES EM PVC RIGIDO SOLDAVEIS, ATE A COLUNA OU O SUB-COLETOR</v>
          </cell>
          <cell r="C3425" t="str">
            <v>Pt</v>
          </cell>
          <cell r="D3425">
            <v>56.05</v>
          </cell>
          <cell r="E3425">
            <v>44.84</v>
          </cell>
        </row>
        <row r="3426">
          <cell r="A3426"/>
        </row>
        <row r="3427">
          <cell r="A3427" t="str">
            <v>19.01.040</v>
          </cell>
          <cell r="B3427" t="str">
            <v>PONTO DE ESGOTO PARA RALO SIFONADO, INCLUSIVE RALO, TUBULACOES E CONEXOES EM PVC RIGIDO SOLDAVEIS, ATE A COLUNA OU O SUB-COLETOR.</v>
          </cell>
          <cell r="C3427" t="str">
            <v>Pt</v>
          </cell>
          <cell r="D3427">
            <v>63.82</v>
          </cell>
          <cell r="E3427">
            <v>51.06</v>
          </cell>
        </row>
        <row r="3428">
          <cell r="A3428"/>
        </row>
        <row r="3429">
          <cell r="A3429" t="str">
            <v>19.02.010</v>
          </cell>
          <cell r="B3429" t="str">
            <v>PONTO DE AGUA, INCLUSIVE TUBULACOES E CONEXOES DE PVC RIGIDO ROSQUEAVEL E ABERTURA DE RASGOS EM ALVENARIA,ATE O REGISTRO GERAL DO AMBIENTE.</v>
          </cell>
          <cell r="C3429" t="str">
            <v>Pt</v>
          </cell>
          <cell r="D3429">
            <v>75</v>
          </cell>
          <cell r="E3429">
            <v>60</v>
          </cell>
        </row>
        <row r="3430">
          <cell r="A3430"/>
        </row>
        <row r="3431">
          <cell r="A3431" t="str">
            <v>19.02.020</v>
          </cell>
          <cell r="B3431" t="str">
            <v>PONTO DE AGUA, INCLUSIVE TUBULACOES E CONEXOES DE PVC RIGIDO SOLDAVEL E ABERTURA DE RASGOS EM ALVENARIA, ATE O REGISTRO GERAL DO AMBIENTE.</v>
          </cell>
          <cell r="C3431" t="str">
            <v>Pt</v>
          </cell>
          <cell r="D3431">
            <v>44.43</v>
          </cell>
          <cell r="E3431">
            <v>35.549999999999997</v>
          </cell>
        </row>
        <row r="3432">
          <cell r="A3432"/>
        </row>
        <row r="3433">
          <cell r="A3433" t="str">
            <v>19.03.010</v>
          </cell>
          <cell r="B3433" t="str">
            <v>FORNECIMENTO E ASSENTAMENTO DE TUBOS DE PVC RIGIDO SOLDAVEIS, DIAM.40 MM, PARA VENTILACAO DE ESGOTO.</v>
          </cell>
          <cell r="C3433" t="str">
            <v>m</v>
          </cell>
          <cell r="D3433">
            <v>8.4700000000000006</v>
          </cell>
          <cell r="E3433">
            <v>6.78</v>
          </cell>
        </row>
        <row r="3434">
          <cell r="A3434"/>
        </row>
        <row r="3435">
          <cell r="A3435" t="str">
            <v>19.03.020</v>
          </cell>
          <cell r="B3435" t="str">
            <v>FORNECIMENTO E ASSENTAMENTO DE TUBOS DE PVC RIGIDO SOLDAVEIS, DIAM.50 MM, PARA VENTILACAO DE ESGOTO.</v>
          </cell>
          <cell r="C3435" t="str">
            <v>m</v>
          </cell>
          <cell r="D3435">
            <v>11.65</v>
          </cell>
          <cell r="E3435">
            <v>9.32</v>
          </cell>
        </row>
        <row r="3436">
          <cell r="A3436"/>
        </row>
        <row r="3437">
          <cell r="A3437" t="str">
            <v>19.03.030</v>
          </cell>
          <cell r="B3437" t="str">
            <v>FORNECIMENTO E ASSENTAMENTO DE TUBOS DE PVC RIGIDO SOLDAVEIS, DIAM.75 MM, PARA COLUNAS DE ESGOTO, VENTILACAO OU AGUAS PLUVIAIS.</v>
          </cell>
          <cell r="C3437" t="str">
            <v>m</v>
          </cell>
          <cell r="D3437">
            <v>15.72</v>
          </cell>
          <cell r="E3437">
            <v>12.58</v>
          </cell>
        </row>
        <row r="3438">
          <cell r="A3438"/>
        </row>
        <row r="3439">
          <cell r="A3439" t="str">
            <v>19.03.040</v>
          </cell>
          <cell r="B3439" t="str">
            <v>FORNECIMENTO E ASSENTAMENTO DE TUBOS DE PVC RIGIDO SOLDAVEIS, DIAM.100 MM, PARA COLUNAS DE ESGOTO, VENTILACAO OU AGUAS PLUVIAIS.</v>
          </cell>
          <cell r="C3439" t="str">
            <v>m</v>
          </cell>
          <cell r="D3439">
            <v>19.93</v>
          </cell>
          <cell r="E3439">
            <v>15.95</v>
          </cell>
        </row>
        <row r="3440">
          <cell r="A3440"/>
        </row>
        <row r="3441">
          <cell r="A3441" t="str">
            <v>19.03.043</v>
          </cell>
          <cell r="B3441" t="str">
            <v>(16363/004)TUBULACAO DE ESGOTO - DIAM. 100 MM</v>
          </cell>
          <cell r="C3441" t="str">
            <v>m</v>
          </cell>
          <cell r="D3441">
            <v>21.02</v>
          </cell>
          <cell r="E3441">
            <v>16.82</v>
          </cell>
        </row>
        <row r="3442">
          <cell r="A3442"/>
        </row>
        <row r="3443">
          <cell r="A3443" t="str">
            <v>19.03.100</v>
          </cell>
          <cell r="B3443" t="str">
            <v>FORNECIMENTO E COLOCAÇÃO DE CURVA DE PVC 90 LONGA, 100MM PARA ESGOTO</v>
          </cell>
          <cell r="C3443" t="str">
            <v>Un</v>
          </cell>
          <cell r="D3443">
            <v>48.1</v>
          </cell>
          <cell r="E3443">
            <v>38.479999999999997</v>
          </cell>
        </row>
        <row r="3444">
          <cell r="A3444"/>
        </row>
        <row r="3445">
          <cell r="A3445" t="str">
            <v>19.03.101</v>
          </cell>
          <cell r="B3445" t="str">
            <v>FORNECIMENTO E COLOCAÇÃO DE LUVA DE PVC 100MM PARA ESGOTO</v>
          </cell>
          <cell r="C3445" t="str">
            <v>Un</v>
          </cell>
          <cell r="D3445">
            <v>11.98</v>
          </cell>
          <cell r="E3445">
            <v>9.59</v>
          </cell>
        </row>
        <row r="3446">
          <cell r="A3446"/>
        </row>
        <row r="3447">
          <cell r="A3447" t="str">
            <v>19.04.010</v>
          </cell>
          <cell r="B3447" t="str">
            <v>FORNECIMENTO E ASSENTAMENTO DE MANILHA DE BARRO VITRIFICADA CLASSE B(EB-5),DIAM. DE 4POL PARA COLETORES E SUB-COLETORES DE ESGOTO E AGUAS PLUVIAIS, INCLUSIVE ABERTURA E FECHAMENTO DE VALAS.</v>
          </cell>
          <cell r="C3447" t="str">
            <v>m</v>
          </cell>
          <cell r="D3447">
            <v>21.35</v>
          </cell>
          <cell r="E3447">
            <v>17.079999999999998</v>
          </cell>
        </row>
        <row r="3448">
          <cell r="A3448"/>
        </row>
        <row r="3449">
          <cell r="A3449" t="str">
            <v>19.04.015</v>
          </cell>
          <cell r="B3449" t="str">
            <v>ASSENTAMENTO DE MANILHA DE BARRO VITRIFICADA DIAM. DE 4 POL,PARA COLETORES E SUB-COLETORES DE ESGOTO E AGUAS PLUVIAIS, SEM O FORNECIMENTO DA MANILHA.</v>
          </cell>
          <cell r="C3449" t="str">
            <v>m</v>
          </cell>
          <cell r="D3449">
            <v>9.9499999999999993</v>
          </cell>
          <cell r="E3449">
            <v>7.96</v>
          </cell>
        </row>
        <row r="3450">
          <cell r="A3450"/>
        </row>
        <row r="3451">
          <cell r="A3451" t="str">
            <v>19.04.020</v>
          </cell>
          <cell r="B3451" t="str">
            <v>FORNECIMENTO E ASSENTAMENTO DE MANILHA DE BARRO VITRIFICADA CLASSE B(EB-5),DIAM. DE 6POL PARA COLETORES E SUB-COLETORES DE ESGOTO E AGUAS PLUVIAIS, INCLUSIVE ABERTURA E FECHAMENTO DE VALAS.</v>
          </cell>
          <cell r="C3451" t="str">
            <v>m</v>
          </cell>
          <cell r="D3451">
            <v>29.56</v>
          </cell>
          <cell r="E3451">
            <v>23.65</v>
          </cell>
        </row>
        <row r="3452">
          <cell r="A3452"/>
        </row>
        <row r="3453">
          <cell r="A3453" t="str">
            <v>19.04.025</v>
          </cell>
          <cell r="B3453" t="str">
            <v>ASSENTAMENTO DE MANILHA DE BARRO VITRIFICADA, DIAM. 6 POL.,PARA COLETORES E SUB-COLETORES DE ESGOTO E AGUAS PLUVIAIS, SEM O FORNECIMENTO DA MANILHA.</v>
          </cell>
          <cell r="C3453" t="str">
            <v>m</v>
          </cell>
          <cell r="D3453">
            <v>12.47</v>
          </cell>
          <cell r="E3453">
            <v>9.98</v>
          </cell>
        </row>
        <row r="3454">
          <cell r="A3454"/>
        </row>
        <row r="3455">
          <cell r="A3455" t="str">
            <v>19.04.030</v>
          </cell>
          <cell r="B3455" t="str">
            <v>FORNECIMENTO E ASSENTAMENTO DE MANILHA DE BARRO VITRIFICADA CLASSE B(EB-5),DIAM.DE 8 POL PARA COLETORES E SUB-COLETORES DE ESGOTO E AGUAS PLUVIAIS, INCLUSIVE ABERTURA E FECHAMENTO DE VALAS.</v>
          </cell>
          <cell r="C3455" t="str">
            <v>m</v>
          </cell>
          <cell r="D3455">
            <v>38.36</v>
          </cell>
          <cell r="E3455">
            <v>30.69</v>
          </cell>
        </row>
        <row r="3456">
          <cell r="A3456"/>
        </row>
        <row r="3457">
          <cell r="A3457" t="str">
            <v>19.04.035</v>
          </cell>
          <cell r="B3457" t="str">
            <v>ASSENTAMENTO DE MANILHA DE BARRO VITRIFICADA, DIAM. 8 POL.,PARA COLETORES E SUB-COLETORES DE ESGOTO E AGUAS PLUVIAIS, SEM O FORNECIMENTO DA MANILHA.</v>
          </cell>
          <cell r="C3457" t="str">
            <v>m</v>
          </cell>
          <cell r="D3457">
            <v>16.57</v>
          </cell>
          <cell r="E3457">
            <v>13.26</v>
          </cell>
        </row>
        <row r="3458">
          <cell r="A3458"/>
        </row>
        <row r="3459">
          <cell r="A3459" t="str">
            <v>19.04.040</v>
          </cell>
          <cell r="B3459" t="str">
            <v>FORNECIMENTO E ASSENTAMENTO DE TUBOS DE PVC RIGIDO SOLDAVEIS DIAM. 100 MM, PARA COLETORES E SUB-COLETORES DE ESGOTO OU AGUAS PLUVIAIS, INCLUSIVE ABERTURA E FECHAMENTO DE VALAS.</v>
          </cell>
          <cell r="C3459" t="str">
            <v>m</v>
          </cell>
          <cell r="D3459">
            <v>21.15</v>
          </cell>
          <cell r="E3459">
            <v>16.920000000000002</v>
          </cell>
        </row>
        <row r="3460">
          <cell r="A3460"/>
        </row>
        <row r="3461">
          <cell r="A3461" t="str">
            <v>19.04.050</v>
          </cell>
          <cell r="B3461" t="str">
            <v>FORNECIMENTO E ASSENTAMENTO DE TUBOS DE PVC RIGIDO SOLDAVEIS DIAM. 150 MM, PARA COLETORES E SUB-COLETORES DE ESGOTO OU AGUAS PLUVIAIS, INCLUSIVE ABERTURA E FECHAMENTO DE VALAS.</v>
          </cell>
          <cell r="C3461" t="str">
            <v>m</v>
          </cell>
          <cell r="D3461">
            <v>39.619999999999997</v>
          </cell>
          <cell r="E3461">
            <v>31.7</v>
          </cell>
        </row>
        <row r="3462">
          <cell r="A3462"/>
        </row>
        <row r="3463">
          <cell r="A3463" t="str">
            <v>19.04.055</v>
          </cell>
          <cell r="B3463" t="str">
            <v>FORNECIMENTO E ASSENTAMENTO DE TUBOS DE PVC RÍGIDO COM ANÉIS, PONTA E BOLSA PARA COLETORES DE ESGOTO OU ÁGUAS PLUVIAIS, DIAM. 150MM, VINILFORT - TIGRE OU SIMILAR, INCLUSIVE ABERTURA E FECHAMENTO DE VALAS.</v>
          </cell>
          <cell r="C3463" t="str">
            <v>m</v>
          </cell>
          <cell r="D3463">
            <v>51.9</v>
          </cell>
          <cell r="E3463">
            <v>41.52</v>
          </cell>
        </row>
        <row r="3464">
          <cell r="A3464"/>
        </row>
        <row r="3465">
          <cell r="A3465" t="str">
            <v>19.04.056</v>
          </cell>
          <cell r="B3465" t="str">
            <v>FORNECIMENTO E ASSENTAMENTO DE TUBOS DE PVC RÍGIDO COM ANÉIS, PONTA E BOLSA PARA COLETORES DE ESGOTO OU ÁGUAS PLUVIAIS, DIAM. 200MM, VINILFORT - TIGRE OU SIMILAR, INCLUSIVE ABERTURA E FECHAMENTO DE VALAS.</v>
          </cell>
          <cell r="C3465" t="str">
            <v>m</v>
          </cell>
          <cell r="D3465">
            <v>69.45</v>
          </cell>
          <cell r="E3465">
            <v>55.56</v>
          </cell>
        </row>
        <row r="3466">
          <cell r="A3466"/>
        </row>
        <row r="3467">
          <cell r="A3467" t="str">
            <v>19.04.057</v>
          </cell>
          <cell r="B3467" t="str">
            <v>FORNECIMENTO E ASSENTAMENTO DE TUBOS DE PVC RÍGIDO COM ANÉIS, PONTA E BOLSA PARA COLETORES DE ESGOTO OU ÁGUAS PLUVIAIS, DIAM. 250MM, VINILFORT - TIGRE OU SIMILAR, INCLUSIVE ABERTURA E FECHAMENTO DE VALAS.</v>
          </cell>
          <cell r="C3467" t="str">
            <v>m</v>
          </cell>
          <cell r="D3467">
            <v>111.55</v>
          </cell>
          <cell r="E3467">
            <v>89.24</v>
          </cell>
        </row>
        <row r="3468">
          <cell r="A3468"/>
        </row>
        <row r="3469">
          <cell r="A3469" t="str">
            <v>19.04.060</v>
          </cell>
          <cell r="B3469" t="str">
            <v>FORNECIMENTO E APLICAÇÃO DE TE DE PVC ESGOTO 100MM. INCLUSIVE ANEL DE BORRACHA</v>
          </cell>
          <cell r="C3469" t="str">
            <v>Un</v>
          </cell>
          <cell r="D3469">
            <v>25.93</v>
          </cell>
          <cell r="E3469">
            <v>20.75</v>
          </cell>
        </row>
        <row r="3470">
          <cell r="A3470"/>
        </row>
        <row r="3471">
          <cell r="A3471" t="str">
            <v>19.04.061</v>
          </cell>
          <cell r="B3471" t="str">
            <v>FORNECIMENTO E APLICAÇÃO DE CAP DE PVC ESGOTO 100MM. INCLUSIVE ANEL DE BORRACHA</v>
          </cell>
          <cell r="C3471" t="str">
            <v>Un</v>
          </cell>
          <cell r="D3471">
            <v>9.26</v>
          </cell>
          <cell r="E3471">
            <v>7.41</v>
          </cell>
        </row>
        <row r="3472">
          <cell r="A3472"/>
        </row>
        <row r="3473">
          <cell r="A3473" t="str">
            <v>19.04.062</v>
          </cell>
          <cell r="B3473" t="str">
            <v>FORNECIMENTO E APLICAÇÃO DE ANEL DE BORRACHA 100MM</v>
          </cell>
          <cell r="C3473" t="str">
            <v>Un</v>
          </cell>
          <cell r="D3473">
            <v>2.56</v>
          </cell>
          <cell r="E3473">
            <v>2.0499999999999998</v>
          </cell>
        </row>
        <row r="3474">
          <cell r="A3474"/>
        </row>
        <row r="3475">
          <cell r="A3475" t="str">
            <v>19.05.010</v>
          </cell>
          <cell r="B3475" t="str">
            <v>FORNECIMENTO E ASSENTAMENTO DE TUBOS SOLDAVEIS DE PVC RIGIDO DIAM. 20 MM, INCLUSIVE CONEXOES E ABERTURA DE RASGOS EM ALVENARIA, PARA COLUNAS DE AGUA.</v>
          </cell>
          <cell r="C3475" t="str">
            <v>m</v>
          </cell>
          <cell r="D3475">
            <v>7.93</v>
          </cell>
          <cell r="E3475">
            <v>6.35</v>
          </cell>
        </row>
        <row r="3476">
          <cell r="A3476"/>
        </row>
        <row r="3477">
          <cell r="A3477" t="str">
            <v>19.05.020</v>
          </cell>
          <cell r="B3477" t="str">
            <v>FORNECIMENTO E ASSENTAMENTO DE TUBOS SOLDAVEIS DE PVC RIGIDO DIAM. 25 MM, INCLUSIVE CONEXOES E ABERTURA DE RASGOS EM ALVENARIA, PARA COLUNAS DE AGUA.</v>
          </cell>
          <cell r="C3477" t="str">
            <v>m</v>
          </cell>
          <cell r="D3477">
            <v>9.11</v>
          </cell>
          <cell r="E3477">
            <v>7.29</v>
          </cell>
        </row>
        <row r="3478">
          <cell r="A3478"/>
        </row>
        <row r="3479">
          <cell r="A3479" t="str">
            <v>19.05.030</v>
          </cell>
          <cell r="B3479" t="str">
            <v>FORNECIMENTO E ASSENTAMENTO DE TUBOS SOLDAVEIS DE PVC RIGIDO DIAM. 32 MM, INCLUSIVE CONEXOES E ABERTURA DE RASGOS EM ALVENARIA, PARA COLUNAS DE AGUA.</v>
          </cell>
          <cell r="C3479" t="str">
            <v>m</v>
          </cell>
          <cell r="D3479">
            <v>13.68</v>
          </cell>
          <cell r="E3479">
            <v>10.95</v>
          </cell>
        </row>
        <row r="3480">
          <cell r="A3480"/>
        </row>
        <row r="3481">
          <cell r="A3481" t="str">
            <v>19.05.040</v>
          </cell>
          <cell r="B3481" t="str">
            <v>FORNECIMENTO E ASSENTAMENTO DE TUBOS SOLDAVEIS DE PVC RIGIDO DIAM. 40 MM, INCLUSIVE CONEXOES E ABERTURA DE RASGOS EM ALVENARIA, PARA COLUNAS DE AGUA.</v>
          </cell>
          <cell r="C3481" t="str">
            <v>m</v>
          </cell>
          <cell r="D3481">
            <v>17.72</v>
          </cell>
          <cell r="E3481">
            <v>14.18</v>
          </cell>
        </row>
        <row r="3482">
          <cell r="A3482"/>
        </row>
        <row r="3483">
          <cell r="A3483" t="str">
            <v>19.05.050</v>
          </cell>
          <cell r="B3483" t="str">
            <v>FORNECIMENTO E ASSENTAMENTO DE TUBOS SOLDAVEIS DE PVC RIGIDO DIAM. 50 MM, INCLUSIVE CONEXOES E ABERTURA DE RASGOS EM ALVENARIA, PARA COLUNAS DE AGUA.</v>
          </cell>
          <cell r="C3483" t="str">
            <v>m</v>
          </cell>
          <cell r="D3483">
            <v>20.48</v>
          </cell>
          <cell r="E3483">
            <v>16.39</v>
          </cell>
        </row>
        <row r="3484">
          <cell r="A3484"/>
        </row>
        <row r="3485">
          <cell r="A3485" t="str">
            <v>19.05.060</v>
          </cell>
          <cell r="B3485" t="str">
            <v>FORNECIMENTO E ASSENTAMENTO DE TUBOS SOLDAVEIS DE PVC RIGIDO DIAM. 60 MM, INCLUSIVE CONEXOES E ABERTURA DE RASGOS EM ALVENARIA, PARA COLUNAS DE AGUA.</v>
          </cell>
          <cell r="C3485" t="str">
            <v>m</v>
          </cell>
          <cell r="D3485">
            <v>29.53</v>
          </cell>
          <cell r="E3485">
            <v>23.63</v>
          </cell>
        </row>
        <row r="3486">
          <cell r="A3486"/>
        </row>
        <row r="3487">
          <cell r="A3487" t="str">
            <v>19.05.070</v>
          </cell>
          <cell r="B3487" t="str">
            <v>FORNECIMENTO E ASSENTAMENTO DE TUBOS SOLDAVEIS DE PVC RIGIDO DIAM. 75 MM, INCLUSIVE CONEXOES E ABERTURA DE RASGOS EM ALVENARIA, PARA COLUNAS DE AGUA.</v>
          </cell>
          <cell r="C3487" t="str">
            <v>m</v>
          </cell>
          <cell r="D3487">
            <v>43.03</v>
          </cell>
          <cell r="E3487">
            <v>34.43</v>
          </cell>
        </row>
        <row r="3488">
          <cell r="A3488"/>
        </row>
        <row r="3489">
          <cell r="A3489" t="str">
            <v>19.05.080</v>
          </cell>
          <cell r="B3489" t="str">
            <v>FORNECIMENTO E ASSENTAMENTO DE TUBOS SOLDAVEIS DE PVC RIGIDO DIAM. 85 MM, INCLUSIVE CONEXOES E ABERTURA DE RASGOS EM ALVENARIA, PARA COLUNAS DE AGUA.</v>
          </cell>
          <cell r="C3489" t="str">
            <v>m</v>
          </cell>
          <cell r="D3489">
            <v>49.91</v>
          </cell>
          <cell r="E3489">
            <v>39.93</v>
          </cell>
        </row>
        <row r="3490">
          <cell r="A3490"/>
        </row>
        <row r="3491">
          <cell r="A3491" t="str">
            <v>19.05.090</v>
          </cell>
          <cell r="B3491" t="str">
            <v>FORNECIMENTO E ASSENTAMENTO DE TUBOS SOLDAVEIS DE PVC RIGIDO DIAM.110 MM, INCLUSIVE CONEXOES E ABERTURA DE RASGOS EM ALVENARIA, PARA COLUNAS DE AGUA.</v>
          </cell>
          <cell r="C3491" t="str">
            <v>m</v>
          </cell>
          <cell r="D3491">
            <v>74.05</v>
          </cell>
          <cell r="E3491">
            <v>59.24</v>
          </cell>
        </row>
        <row r="3492">
          <cell r="A3492"/>
        </row>
        <row r="3493">
          <cell r="A3493" t="str">
            <v>19.05.100</v>
          </cell>
          <cell r="B3493" t="str">
            <v>FORNECIMENTO E ASSENTAMENTO DE TUBOS ROSQUEAVEIS DE PVC RIGIDO DIAM. DE 1/2 POL., INCLUSIVE CONEXOES E ABERTURA DE RASGOS EM ALVENARIA, PARA COLUNAS DE AGUA.</v>
          </cell>
          <cell r="C3493" t="str">
            <v>m</v>
          </cell>
          <cell r="D3493">
            <v>19.23</v>
          </cell>
          <cell r="E3493">
            <v>15.39</v>
          </cell>
        </row>
        <row r="3494">
          <cell r="A3494"/>
        </row>
        <row r="3495">
          <cell r="A3495" t="str">
            <v>19.05.110</v>
          </cell>
          <cell r="B3495" t="str">
            <v>FORNECIMENTO E ASSENTAMENTO DE TUBOS ROSQUEAVEIS DE PVC RIGIDO DIAM. DE 3/4 POL., INCLUSIVE CONEXOES E ABERTURA DE RASGOS EM ALVENARIA, PARA COLUNAS DE AGUA.</v>
          </cell>
          <cell r="C3495" t="str">
            <v>m</v>
          </cell>
          <cell r="D3495">
            <v>23.03</v>
          </cell>
          <cell r="E3495">
            <v>18.43</v>
          </cell>
        </row>
        <row r="3496">
          <cell r="A3496"/>
        </row>
        <row r="3497">
          <cell r="A3497" t="str">
            <v>19.05.120</v>
          </cell>
          <cell r="B3497" t="str">
            <v>FORNECIMENTO E ASSENTAMENTO DE TUBOS ROSQUEAVEIS DE PVC RIGIDO DIAM. DE 1 POL., INCLUSIVE CONEXOES E ABERTURA DE RASGOS EM ALVENARIA, PARA COLUNAS DE AGUA.</v>
          </cell>
          <cell r="C3497" t="str">
            <v>m</v>
          </cell>
          <cell r="D3497">
            <v>34.47</v>
          </cell>
          <cell r="E3497">
            <v>27.58</v>
          </cell>
        </row>
        <row r="3498">
          <cell r="A3498"/>
        </row>
        <row r="3499">
          <cell r="A3499" t="str">
            <v>19.05.130</v>
          </cell>
          <cell r="B3499" t="str">
            <v>FORNECIMENTO E ASSENTAMENTO DE TUBOS ROSQUEAVEIS DE PVC RIGIDO DIAM. DE 1 1/4 POL.,INCLUSIVE CONEXOES E ABERTURA DE RASGOS EM ALVENARIA, PARA COLUNAS DE AGUA.</v>
          </cell>
          <cell r="C3499" t="str">
            <v>m</v>
          </cell>
          <cell r="D3499">
            <v>43.23</v>
          </cell>
          <cell r="E3499">
            <v>34.590000000000003</v>
          </cell>
        </row>
        <row r="3500">
          <cell r="A3500"/>
        </row>
        <row r="3501">
          <cell r="A3501" t="str">
            <v>19.05.140</v>
          </cell>
          <cell r="B3501" t="str">
            <v>FORNECIMENTO E ASSENTAMENTO DE TUBOS ROSQUEAVEIS DE PVC RIGIDO DIAM. DE 1 1/2 POL.,INCLUSIVE CONEXOES E ABERTURA DE RASGOS EM ALVENARIA, PARA COLUNAS DE AGUA.</v>
          </cell>
          <cell r="C3501" t="str">
            <v>m</v>
          </cell>
          <cell r="D3501">
            <v>48.98</v>
          </cell>
          <cell r="E3501">
            <v>39.19</v>
          </cell>
        </row>
        <row r="3502">
          <cell r="A3502"/>
        </row>
        <row r="3503">
          <cell r="A3503" t="str">
            <v>19.05.150</v>
          </cell>
          <cell r="B3503" t="str">
            <v>FORNECIMENTO E ASSENTAMENTO DE TUBOS ROSQUEAVEIS DE PVC RIGIDO DIAM. DE 2 POL.,INCLUSIVE CONEXOES E ABERTURA DE RASGOS EM ALVENARIA, PARA COLUNAS DE AGUA.</v>
          </cell>
          <cell r="C3503" t="str">
            <v>m</v>
          </cell>
          <cell r="D3503">
            <v>61.82</v>
          </cell>
          <cell r="E3503">
            <v>49.46</v>
          </cell>
        </row>
        <row r="3504">
          <cell r="A3504"/>
        </row>
        <row r="3505">
          <cell r="A3505" t="str">
            <v>19.05.160</v>
          </cell>
          <cell r="B3505" t="str">
            <v>FORNECIMENTO E ASSENTAMENTO DE TUBOS ROSQUEAVEIS DE PVC RIGIDO DIAM. DE 2 1/2 POL.,INCLUSIVE CONEXOES E ABERTURA DE RASGOS EM ALVENARIA, PARA COLUNAS DE AGUA.</v>
          </cell>
          <cell r="C3505" t="str">
            <v>m</v>
          </cell>
          <cell r="D3505">
            <v>87.65</v>
          </cell>
          <cell r="E3505">
            <v>70.12</v>
          </cell>
        </row>
        <row r="3506">
          <cell r="A3506"/>
        </row>
        <row r="3507">
          <cell r="A3507" t="str">
            <v>19.05.170</v>
          </cell>
          <cell r="B3507" t="str">
            <v>FORNECIMENTO E ASSENTAMENTO DE TUBOS ROSQUEAVEIS DE PVC RIGIDO DIAM. DE 3 POL., INCLUSIVE CONEXOES E ABERTURA DE RASGOS EM ALVENARIA, PARA COLUNAS DE AGUA.</v>
          </cell>
          <cell r="C3507" t="str">
            <v>m</v>
          </cell>
          <cell r="D3507">
            <v>101.81</v>
          </cell>
          <cell r="E3507">
            <v>81.45</v>
          </cell>
        </row>
        <row r="3508">
          <cell r="A3508"/>
        </row>
        <row r="3509">
          <cell r="A3509" t="str">
            <v>19.05.180</v>
          </cell>
          <cell r="B3509" t="str">
            <v>FORNECIMENTO E ASSENTAMENTO DE TUBOS ROSQUEAVEIS DE PVC RIGIDO DIAM. DE 4 POL., INCLUSIVE CONEXOES E ABERTURA DE RASGOS EM ALVENARIA, PARA COLUNAS DE AGUA.</v>
          </cell>
          <cell r="C3509" t="str">
            <v>m</v>
          </cell>
          <cell r="D3509">
            <v>121.5</v>
          </cell>
          <cell r="E3509">
            <v>97.2</v>
          </cell>
        </row>
        <row r="3510">
          <cell r="A3510"/>
        </row>
        <row r="3511">
          <cell r="A3511" t="str">
            <v>19.05.250</v>
          </cell>
          <cell r="B3511" t="str">
            <v>FORNECIMENTO E ASSENTAMENTO DE TUBOS DE FERRO GALVANIZADO, DIAM. 2 1/2 POL., INCLUSIVE CONEXOES E ABERTURA DE RASGOS EM ALVENARIA, PARA COLUNAS DE AGUA.</v>
          </cell>
          <cell r="C3511" t="str">
            <v>m</v>
          </cell>
          <cell r="D3511">
            <v>125.75</v>
          </cell>
          <cell r="E3511">
            <v>100.6</v>
          </cell>
        </row>
        <row r="3512">
          <cell r="A3512"/>
        </row>
        <row r="3513">
          <cell r="A3513" t="str">
            <v>19.05.270</v>
          </cell>
          <cell r="B3513" t="str">
            <v>FORNECIMENTO E ASSENTAMENTO DE TUBOS DE FERRO GALVANIZADO, DIAM. DE 4 POL., INCLUSIVE CONEXOES E ABERTURA DE RASGOS EM ALVENARIA, PARA COLUNAS DE AGUA.</v>
          </cell>
          <cell r="C3513" t="str">
            <v>m</v>
          </cell>
          <cell r="D3513">
            <v>181.5</v>
          </cell>
          <cell r="E3513">
            <v>145.19999999999999</v>
          </cell>
        </row>
        <row r="3514">
          <cell r="A3514"/>
        </row>
        <row r="3515">
          <cell r="A3515" t="str">
            <v>19.05.300</v>
          </cell>
          <cell r="B3515" t="str">
            <v>FORNECIMENTO E ASSENTAMENTO DE TUBOS DE PVC RÍGIDO SOLDÁVEIS, DIAM.150MM, PARA COLUNAS DE ESGOTO, VENTILAÇÃO OU ÁGUAS PLUVIAIS.</v>
          </cell>
          <cell r="C3515" t="str">
            <v>m</v>
          </cell>
          <cell r="D3515">
            <v>36.479999999999997</v>
          </cell>
          <cell r="E3515">
            <v>29.19</v>
          </cell>
        </row>
        <row r="3516">
          <cell r="A3516"/>
        </row>
        <row r="3517">
          <cell r="A3517" t="str">
            <v>19.05.400</v>
          </cell>
          <cell r="B3517" t="str">
            <v>FORNECIMENTO E ASSENTAMENTO DE JOELHO 45º PB SOLDÁVEL DE PVC PARA ESGOTO SÉRIE NORMAL DE 100MM.</v>
          </cell>
          <cell r="C3517" t="str">
            <v>Un</v>
          </cell>
          <cell r="D3517">
            <v>17.2</v>
          </cell>
          <cell r="E3517">
            <v>13.76</v>
          </cell>
        </row>
        <row r="3518">
          <cell r="A3518"/>
        </row>
        <row r="3519">
          <cell r="A3519" t="str">
            <v>19.05.410</v>
          </cell>
          <cell r="B3519" t="str">
            <v>FORNECIMENTO E ASSENTAMENTO DE JOELHO 45º PB SOLDÁVEL DE PVC PARA ESGOTO SÉRIE NORMAL DE 150MM.</v>
          </cell>
          <cell r="C3519" t="str">
            <v>Un</v>
          </cell>
          <cell r="D3519">
            <v>57.27</v>
          </cell>
          <cell r="E3519">
            <v>45.82</v>
          </cell>
        </row>
        <row r="3520">
          <cell r="A3520"/>
        </row>
        <row r="3521">
          <cell r="A3521" t="str">
            <v>19.05.420</v>
          </cell>
          <cell r="B3521" t="str">
            <v>FORNECIMENTO E ASSENTAMENTO DE JOELHO 90º PB SOLDÁVEL DE PVC PARA ESGOTO SÉRIE NORMAL DE 100MM.</v>
          </cell>
          <cell r="C3521" t="str">
            <v>Un</v>
          </cell>
          <cell r="D3521">
            <v>15.92</v>
          </cell>
          <cell r="E3521">
            <v>12.74</v>
          </cell>
        </row>
        <row r="3522">
          <cell r="A3522"/>
        </row>
        <row r="3523">
          <cell r="A3523" t="str">
            <v>19.05.430</v>
          </cell>
          <cell r="B3523" t="str">
            <v>FORNECIMENTO E ASSENTAMENTO DE JOELHO 90º PB SOLDÁVEL DE PVC PARA ESGOTO SÉRIE NORMAL DE 150MM.</v>
          </cell>
          <cell r="C3523" t="str">
            <v>Un</v>
          </cell>
          <cell r="D3523">
            <v>47.06</v>
          </cell>
          <cell r="E3523">
            <v>37.65</v>
          </cell>
        </row>
        <row r="3524">
          <cell r="A3524"/>
        </row>
        <row r="3525">
          <cell r="A3525" t="str">
            <v>19.05.440</v>
          </cell>
          <cell r="B3525" t="str">
            <v>FORNECIMENTO E ASSENTAMENTO DE TÊ 90º PB SOLDÁVEL DE PVC PARA ESGOTO SÉRIE NORMAL DE 100X100X75MM COM INSPEÇÃO.</v>
          </cell>
          <cell r="C3525" t="str">
            <v>Un</v>
          </cell>
          <cell r="D3525">
            <v>32.630000000000003</v>
          </cell>
          <cell r="E3525">
            <v>26.11</v>
          </cell>
        </row>
        <row r="3526">
          <cell r="A3526"/>
        </row>
        <row r="3527">
          <cell r="A3527" t="str">
            <v>19.05.450</v>
          </cell>
          <cell r="B3527" t="str">
            <v>FORNECIMENTO E ASSENTAMENTO DE TÊ 90º PB SOLDÁVEL DE PVC PARA ESGOTO SÉRIE NORMAL COM INSPEÇÃO 150X150X100MM</v>
          </cell>
          <cell r="C3527" t="str">
            <v>Un</v>
          </cell>
          <cell r="D3527">
            <v>52.36</v>
          </cell>
          <cell r="E3527">
            <v>41.89</v>
          </cell>
        </row>
        <row r="3528">
          <cell r="A3528"/>
        </row>
        <row r="3529">
          <cell r="A3529" t="str">
            <v>19.06.010</v>
          </cell>
          <cell r="B3529" t="str">
            <v>CAIXA COLETORA DE INSPECAO OU DE AREIA C/ PAREDES EM ALVENARIA , LAJE DE TAMPA E DE FUNDO EM CONCRETO, REVESTIDA INTERNAMENTE COM ARGAMASSA DE CIMENTO E AREIA 1:4,DIMENSOES INTERNAS 0,50 X 0,50 M, COM PROFUNDIDADE ATE 0,8M.</v>
          </cell>
          <cell r="C3529" t="str">
            <v>Un</v>
          </cell>
          <cell r="D3529">
            <v>224.28</v>
          </cell>
          <cell r="E3529">
            <v>179.43</v>
          </cell>
        </row>
        <row r="3530">
          <cell r="A3530"/>
        </row>
        <row r="3531">
          <cell r="A3531" t="str">
            <v>19.06.020</v>
          </cell>
          <cell r="B3531" t="str">
            <v>CAIXA COLETORA DE INSPECAO OU DE AREIA C/ PAREDES EM ALVENARIA, LAJE DE TAMPA E DE FUNDO EM CONCRETO, REVESTIDA INTERNAMENTE COM ARGAMASSA DE CIMENTO E AREIA 1:4, DIMENSOES INTERNAS 0,60 X 0,60 M, COM PROFUNDIDADE ATE 1,0M.</v>
          </cell>
          <cell r="C3531" t="str">
            <v>Un</v>
          </cell>
          <cell r="D3531">
            <v>315</v>
          </cell>
          <cell r="E3531">
            <v>252</v>
          </cell>
        </row>
        <row r="3532">
          <cell r="A3532"/>
        </row>
        <row r="3533">
          <cell r="A3533" t="str">
            <v>19.06.030</v>
          </cell>
          <cell r="B3533" t="str">
            <v>CAIXA DE GORDURA COM PAREDES EM ALVENARIA,LAJE DE TAMPA E DE FUNDO EM CONCRETO, REVESTIDA INTERNAMENTE COM ARGAMASSA DE CIMENTO E AREIA 1:4, DIMENSOES INTERNAS 0,50 X 0,50 X 0,50 M COM CHICANA DE CONCRETO.</v>
          </cell>
          <cell r="C3533" t="str">
            <v>Un</v>
          </cell>
          <cell r="D3533">
            <v>210.12</v>
          </cell>
          <cell r="E3533">
            <v>168.1</v>
          </cell>
        </row>
        <row r="3534">
          <cell r="A3534"/>
        </row>
        <row r="3535">
          <cell r="A3535" t="str">
            <v>19.06.040</v>
          </cell>
          <cell r="B3535" t="str">
            <v>CAIXA DE BRITA PARA COLETA DE AGUAS PLUVIAIS, COM PAREDES EM ALVENARIA, DIMENSOES INTERNAS (0,50 X 0,50 X 0,50) M, ABERTA, SEM LAJE DE FUNDO, PREENCHIDA COM BRITA N§ 25.</v>
          </cell>
          <cell r="C3535" t="str">
            <v>Un</v>
          </cell>
          <cell r="D3535">
            <v>67.150000000000006</v>
          </cell>
          <cell r="E3535">
            <v>53.72</v>
          </cell>
        </row>
        <row r="3536">
          <cell r="A3536"/>
        </row>
        <row r="3537">
          <cell r="A3537" t="str">
            <v>19.06.050</v>
          </cell>
          <cell r="B3537" t="str">
            <v>CAIXA DE BRITA PARA COLETA DE AGUAS PLUVIAIS, COM PAREDES EM ALVENARIA, DIMENSOES INTERNAS (1,00 X 0,50 X 0,30) M, ABERTA, SEM LAJE DE FUNDO, PREENCHIDA COM BRITA N§ 25.</v>
          </cell>
          <cell r="C3537" t="str">
            <v>Un</v>
          </cell>
          <cell r="D3537">
            <v>60.43</v>
          </cell>
          <cell r="E3537">
            <v>48.35</v>
          </cell>
        </row>
        <row r="3538">
          <cell r="A3538"/>
        </row>
        <row r="3539">
          <cell r="A3539" t="str">
            <v>19.06.060</v>
          </cell>
          <cell r="B3539" t="str">
            <v>FORNECIMENTO E EXECUÇÃO DE CAIXA COLETORA COM GRELHA TIPO C1, EM ALVENARIA DE 1/2 VEZ DE TIJOLOS MACIÇOS PRENSADOS NAS DIMENSÕES INTERNAS (0,40X0,40X0,70) M, REVESTIDA INTERNAMENTE,INCLUSIVE ESCAVAÇÃO, REATERRO COMPACTADO E REMOÇÃO DO MATERIAL EXCEDENTE.</v>
          </cell>
          <cell r="C3539" t="str">
            <v>Un</v>
          </cell>
          <cell r="D3539">
            <v>206.42</v>
          </cell>
          <cell r="E3539">
            <v>165.14</v>
          </cell>
        </row>
        <row r="3540">
          <cell r="A3540"/>
        </row>
        <row r="3541">
          <cell r="A3541" t="str">
            <v>19.06.070</v>
          </cell>
          <cell r="B3541" t="str">
            <v>FORNECIMENTO E EXECUÇÃO DE CAIXA COLETORA COM GRELHA TIPO C2, EM ALVENARIA DE 1 VEZ DE TIJOLOS MACIÇOS PRENSADOS NAS DIMENSÕES INTERNAS (0,70X0,70X1,00) M, REVESTIDA INTERNAMENTE,INCLUSIVE ESCAVAÇÃO, REATERRO COMPACTADO E REMOÇÃO DO MATERIAL EXCEDENTE.</v>
          </cell>
          <cell r="C3541" t="str">
            <v>Un</v>
          </cell>
          <cell r="D3541">
            <v>666.22</v>
          </cell>
          <cell r="E3541">
            <v>532.98</v>
          </cell>
        </row>
        <row r="3542">
          <cell r="A3542"/>
        </row>
        <row r="3543">
          <cell r="A3543" t="str">
            <v>19.06.080</v>
          </cell>
          <cell r="B3543" t="str">
            <v>FORNECIMENTO E EXECUÇÃO DE CAIXA COLETORA COM GRELHA TIPO C2, EM ALVENARIA DE 1 VEZ DE TIJOLOS MACIÇOS PRENSADOS NAS DIMENSÕES INTERNAS (1,10X1,10X1,50) M,  REVESTIDA INTERNAMENTE,INCLUSIVE ESCAVAÇÃO, REATERRO COMPACTADO E REMOÇÃO DO MATERIAL EXCEDENTE.</v>
          </cell>
          <cell r="C3543" t="str">
            <v>Un</v>
          </cell>
          <cell r="D3543">
            <v>1462.87</v>
          </cell>
          <cell r="E3543">
            <v>1170.3</v>
          </cell>
        </row>
        <row r="3544">
          <cell r="A3544"/>
        </row>
        <row r="3545">
          <cell r="A3545" t="str">
            <v>19.06.091</v>
          </cell>
          <cell r="B3545" t="str">
            <v>CAIXA DE GORDURA COM PAREDES EM ALVENARIA DE 1/2VEZ COM TIJOLO DE 8 FUROS, LAJE DE TAMPA E DE FUNDO EM CONCRETO, REVESTIDA INTERNAMENTE COM ARGAMASSA DE CIMENTO E AREIA 1:4, DIM. INTERNAS 0,60X0,50X0,95M.</v>
          </cell>
          <cell r="C3545" t="str">
            <v>Un</v>
          </cell>
          <cell r="D3545">
            <v>273.58</v>
          </cell>
          <cell r="E3545">
            <v>218.87</v>
          </cell>
        </row>
        <row r="3546">
          <cell r="A3546"/>
        </row>
        <row r="3547">
          <cell r="A3547" t="str">
            <v>19.07.010</v>
          </cell>
          <cell r="B3547" t="str">
            <v>FORNECIMENTO E ASSENTAMENTO DE BACIA SANITARIA DE LOUCA BRANCA, CELITE, LINHA SAVEIRO OU SIMILAR, INCLUSIVE TAMPA E ACESSORIOS CORRESPONDENTES.</v>
          </cell>
          <cell r="C3547" t="str">
            <v>Cj</v>
          </cell>
          <cell r="D3547">
            <v>153.03</v>
          </cell>
          <cell r="E3547">
            <v>122.43</v>
          </cell>
        </row>
        <row r="3548">
          <cell r="A3548"/>
        </row>
        <row r="3549">
          <cell r="A3549" t="str">
            <v>19.07.020</v>
          </cell>
          <cell r="B3549" t="str">
            <v>FORNECIMENTO E ASSENTAMENTO DE BACIA SANITARIA COM CAIXA ACOPLADA, LOUCA BRANCA, CELITE, LINHA SAVEIRO OU SIMILAR, INCLUSIVE TAMPA E ACESSORIOS CORRESPONDENTES.</v>
          </cell>
          <cell r="C3549" t="str">
            <v>Cj</v>
          </cell>
          <cell r="D3549">
            <v>275.92</v>
          </cell>
          <cell r="E3549">
            <v>220.74</v>
          </cell>
        </row>
        <row r="3550">
          <cell r="A3550"/>
        </row>
        <row r="3551">
          <cell r="A3551" t="str">
            <v>19.07.025</v>
          </cell>
          <cell r="B3551" t="str">
            <v>FORNECIMENTO E ASSENTAMENTO DE BACIA TURCA DE LOUCA BRANCA,LINHA INSTITUCIONAIS, CELITE OU SIMILAR, INCLUSIVE ACESSORIOS CORRESPONDENTES</v>
          </cell>
          <cell r="C3551" t="str">
            <v>Cj</v>
          </cell>
          <cell r="D3551">
            <v>222.76</v>
          </cell>
          <cell r="E3551">
            <v>178.21</v>
          </cell>
        </row>
        <row r="3552">
          <cell r="A3552"/>
        </row>
        <row r="3553">
          <cell r="A3553" t="str">
            <v>19.07.026</v>
          </cell>
          <cell r="B3553" t="str">
            <v>FORNECIMENTO E ASSENTAMENTO DE BACIA SANITÁRIA INFANTIL DE LOUÇA BRANCA, CELITE REF.08254 OU SIMILAR, INCLUSIVE PARAFUSOS CROMADOS, ASSENTO PLÁSTICO INFANTIL E ACESSÓRIOS CORRESPONDENTES.</v>
          </cell>
          <cell r="C3553" t="str">
            <v>Cj</v>
          </cell>
          <cell r="D3553">
            <v>262.56</v>
          </cell>
          <cell r="E3553">
            <v>210.05</v>
          </cell>
        </row>
        <row r="3554">
          <cell r="A3554"/>
        </row>
        <row r="3555">
          <cell r="A3555" t="str">
            <v>19.07.027</v>
          </cell>
          <cell r="B3555" t="str">
            <v>ASSENTAMENTO DE BACIA SANIT.SIFONADA EXISTENTE, C/CAIXA DE DESCARGA DE SOBREPOR,C/FORN.DE PARAFUSO CROMADO DE COMP. DE 2.1/2" E DIÂM.DE 1/4" C/BUCHA DE 8MM, JOELHO 90 PVC TIGRE OU SIM.DE 100MM P/ESGOTO E ANEL DE VEDAÇÃO P/SAÍDAS DE VASO SANITÁRIO DE 100MM</v>
          </cell>
          <cell r="C3555" t="str">
            <v>Un</v>
          </cell>
          <cell r="D3555">
            <v>73.819999999999993</v>
          </cell>
          <cell r="E3555">
            <v>59.06</v>
          </cell>
        </row>
        <row r="3556">
          <cell r="A3556"/>
        </row>
        <row r="3557">
          <cell r="A3557" t="str">
            <v>19.07.028</v>
          </cell>
          <cell r="B3557" t="str">
            <v>ASSENTAMENTO DE BACIA SANITÁRIA DE LOUÇA DECA VOGUE PLUS LINHA CONFORT  MOD P51 (P/DEFICIENTES), ACESSÓRIOS (PARAFUSOS DE FIXAÇÃO, ANEL DE VEDAÇÃO, TUBO DE LIGAÇÃO DE PVC CROMADO ASTRA  OU SIMILAR ) E ASSSENTO SANITÁRIO EM MDF LAQUEADO BRANCO SICMOL OU SI</v>
          </cell>
          <cell r="C3557" t="str">
            <v>Un</v>
          </cell>
          <cell r="D3557">
            <v>578.91999999999996</v>
          </cell>
          <cell r="E3557">
            <v>463.14</v>
          </cell>
        </row>
        <row r="3558">
          <cell r="A3558"/>
        </row>
        <row r="3559">
          <cell r="A3559" t="str">
            <v>19.07.030</v>
          </cell>
          <cell r="B3559" t="str">
            <v>FORNECIMENTO E ASSENTAMENTO DE LAVATORIO SIMPLES, GRANDE, SEM COLUNA, DE LOUCA BRANCA, CELITE,LINHA SAVEIRO OU SIMILAR, INCLUSIVE ACESSORIOS CORRESPONDENTES.</v>
          </cell>
          <cell r="C3559" t="str">
            <v>Cj</v>
          </cell>
          <cell r="D3559">
            <v>107.22</v>
          </cell>
          <cell r="E3559">
            <v>85.78</v>
          </cell>
        </row>
        <row r="3560">
          <cell r="A3560"/>
        </row>
        <row r="3561">
          <cell r="A3561" t="str">
            <v>19.07.031</v>
          </cell>
          <cell r="B3561" t="str">
            <v>FORNECIMENTO E INSTALAÇÃO DE SIFÃO PLÁSTICO PARA LAVATÓRIO DE 1"X1.1/2".</v>
          </cell>
          <cell r="C3561" t="str">
            <v>Un</v>
          </cell>
          <cell r="D3561">
            <v>16.829999999999998</v>
          </cell>
          <cell r="E3561">
            <v>13.47</v>
          </cell>
        </row>
        <row r="3562">
          <cell r="A3562"/>
        </row>
        <row r="3563">
          <cell r="A3563" t="str">
            <v>19.07.032</v>
          </cell>
          <cell r="B3563" t="str">
            <v>FORNECIMENTO E INSTALAÇÃO DE ENGATE PLÁSTICO BRANCO PARA LAVATÓRIO COM 30CM DE 1.1/2".</v>
          </cell>
          <cell r="C3563" t="str">
            <v>Un</v>
          </cell>
          <cell r="D3563">
            <v>4.67</v>
          </cell>
          <cell r="E3563">
            <v>3.74</v>
          </cell>
        </row>
        <row r="3564">
          <cell r="A3564"/>
        </row>
        <row r="3565">
          <cell r="A3565" t="str">
            <v>19.07.033</v>
          </cell>
          <cell r="B3565" t="str">
            <v>ASSENTAMENTO DE LAVATÓRIO SIMPLES, SEM COLUNA, SOBREPOR, EXISTENTE, C/FORN.DE PARAFUSO CROMADO DE COMP.DE 2.1/2" E DIAM. DE 1/4" C/BUCHA DE 8MM, CHICOTE PLÁSTICO COM 30CM DE 1/2", SIFÃO COPO DE PLÁSTICO C/ 1" E VÁLVULA CROMADO DE 1". SEM FORN. DO LAVATÓRI</v>
          </cell>
          <cell r="C3565" t="str">
            <v>Un</v>
          </cell>
          <cell r="D3565">
            <v>56.1</v>
          </cell>
          <cell r="E3565">
            <v>44.88</v>
          </cell>
        </row>
        <row r="3566">
          <cell r="A3566"/>
        </row>
        <row r="3567">
          <cell r="A3567" t="str">
            <v>19.07.034</v>
          </cell>
          <cell r="B3567" t="str">
            <v>FORNECIMENTO E ASSENTAMENTO  DE SIFÃO COPO  PVC CROMADO 1"</v>
          </cell>
          <cell r="C3567" t="str">
            <v>Un</v>
          </cell>
          <cell r="D3567">
            <v>36.53</v>
          </cell>
          <cell r="E3567">
            <v>29.23</v>
          </cell>
        </row>
        <row r="3568">
          <cell r="A3568"/>
        </row>
        <row r="3569">
          <cell r="A3569" t="str">
            <v>19.07.035</v>
          </cell>
          <cell r="B3569" t="str">
            <v>FORNECIMENTO E ASSENTAMENTO DE CUBA DE LOUÇA DECA CÓD L-50 OU SIMILAR INCLUSIVE  E VÁLVULA DE PVC CROMADA.</v>
          </cell>
          <cell r="C3569" t="str">
            <v>Un</v>
          </cell>
          <cell r="D3569">
            <v>122.22</v>
          </cell>
          <cell r="E3569">
            <v>97.78</v>
          </cell>
        </row>
        <row r="3570">
          <cell r="A3570"/>
        </row>
        <row r="3571">
          <cell r="A3571" t="str">
            <v>19.07.036</v>
          </cell>
          <cell r="B3571"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571" t="str">
            <v>Un</v>
          </cell>
          <cell r="D3571">
            <v>104.58</v>
          </cell>
          <cell r="E3571">
            <v>83.67</v>
          </cell>
        </row>
        <row r="3572">
          <cell r="A3572"/>
        </row>
        <row r="3573">
          <cell r="A3573" t="str">
            <v>19.07.037</v>
          </cell>
          <cell r="B3573" t="str">
            <v>FORNECIMENTO E INSTALAÇÃO DE TANQUE DE LOUÇA, COM COLUNA, 30 LITROS, COR BRANCA, FAB:CELITE OU SIMILAR,INCLUSIVE  SIFÃO COPO PARA TANQUE DE 1 1/4"X 1 1/2"EM PVC  E VÁLVULA DE ESCOAMENTO EM PVC, PARA TANQUE DE 1 1/4".</v>
          </cell>
          <cell r="C3573" t="str">
            <v>Un</v>
          </cell>
          <cell r="D3573">
            <v>410.15</v>
          </cell>
          <cell r="E3573">
            <v>328.12</v>
          </cell>
        </row>
        <row r="3574">
          <cell r="A3574"/>
        </row>
        <row r="3575">
          <cell r="A3575" t="str">
            <v>19.07.038</v>
          </cell>
          <cell r="B3575" t="str">
            <v>Fornecimento e instalação de tanque duplo, em inox, dimensões 120x55cm, inclusive sifão copo para tanque 11/4"x11/2" em pvc e válvula de escoamento em pvc, para tanque de 11/4".</v>
          </cell>
          <cell r="C3575" t="str">
            <v>m</v>
          </cell>
          <cell r="D3575">
            <v>750.22</v>
          </cell>
          <cell r="E3575">
            <v>600.17999999999995</v>
          </cell>
        </row>
        <row r="3576">
          <cell r="A3576"/>
        </row>
        <row r="3577">
          <cell r="A3577" t="str">
            <v>19.07.039</v>
          </cell>
          <cell r="B3577" t="str">
            <v>Fornecimento e instalação de tanque em inox, dimensões 40x50cm, inclusive sifão copo para tanque 11/4"x11/2" em pvc e válvula de escoamento em pvc, para tanque de 11/4".</v>
          </cell>
          <cell r="C3577" t="str">
            <v>Un</v>
          </cell>
          <cell r="D3577">
            <v>703.43</v>
          </cell>
          <cell r="E3577">
            <v>562.75</v>
          </cell>
        </row>
        <row r="3578">
          <cell r="A3578"/>
        </row>
        <row r="3579">
          <cell r="A3579" t="str">
            <v>19.07.040</v>
          </cell>
          <cell r="B3579" t="str">
            <v>FORNECIMENTO E INSTALAÇÃO DE ASSENTO PLÁSTICO PARA BACIA SANITÁRIA, COR BRANCO E DE 1ª QUALIDADE, CIPLA OU SIMILAR.</v>
          </cell>
          <cell r="C3579" t="str">
            <v>Un</v>
          </cell>
          <cell r="D3579">
            <v>28.26</v>
          </cell>
          <cell r="E3579">
            <v>22.61</v>
          </cell>
        </row>
        <row r="3580">
          <cell r="A3580"/>
        </row>
        <row r="3581">
          <cell r="A3581" t="str">
            <v>19.07.050</v>
          </cell>
          <cell r="B3581" t="str">
            <v>FORNECIMENTO E INSTALAÇÃO DE TANQUE DUPLO EM AÇO INOXIDÁVEL, ABNT- 304-18.8, PROVIDO DE ESPELHO DE 100MM DE ALTURA NAS PARTES QUE TANGENCIAM AS PAREDES E BORDAS DE 40MM DE ALTURA NAS PARTES LIVRES, DE 2000 X 700MM, COM 02 CUBAS  MEDINDO  600 X 500 X400MM,</v>
          </cell>
          <cell r="C3581" t="str">
            <v>Un</v>
          </cell>
          <cell r="D3581">
            <v>4509.01</v>
          </cell>
          <cell r="E3581">
            <v>3607.21</v>
          </cell>
        </row>
        <row r="3582">
          <cell r="A3582"/>
        </row>
        <row r="3583">
          <cell r="A3583" t="str">
            <v>19.07.060</v>
          </cell>
          <cell r="B3583" t="str">
            <v>FORNECIMENTO E ASSENTAMENTO DE MICTORIO SIFONADO PARA PAREDE DE LOUCA BRANCA CELITE LINHA INSTITUCIONAIS OU SIMILAR, INCLUSIVE ACESSORIOS CORRESPONDENTES.</v>
          </cell>
          <cell r="C3583" t="str">
            <v>Cj</v>
          </cell>
          <cell r="D3583">
            <v>197.88</v>
          </cell>
          <cell r="E3583">
            <v>158.31</v>
          </cell>
        </row>
        <row r="3584">
          <cell r="A3584"/>
        </row>
        <row r="3585">
          <cell r="A3585" t="str">
            <v>19.07.070</v>
          </cell>
          <cell r="B3585" t="str">
            <v>FORNECIMENTO E ASSENTAMENTO DE SABONETEIRA DE LOUCA BRANCA,CELITE OU SIMILAR, NAS DIMENSOES 7.5 X 15 CM.</v>
          </cell>
          <cell r="C3585" t="str">
            <v>Un</v>
          </cell>
          <cell r="D3585">
            <v>25.17</v>
          </cell>
          <cell r="E3585">
            <v>20.14</v>
          </cell>
        </row>
        <row r="3586">
          <cell r="A3586"/>
        </row>
        <row r="3587">
          <cell r="A3587" t="str">
            <v>19.07.080</v>
          </cell>
          <cell r="B3587" t="str">
            <v>FORNECIMENTO E ASSENTAMENTO DE CABIDE DE LOUCA BRANCA, CELITE OU SIMILAR, COM UM GANCHO.</v>
          </cell>
          <cell r="C3587" t="str">
            <v>Un</v>
          </cell>
          <cell r="D3587">
            <v>13.42</v>
          </cell>
          <cell r="E3587">
            <v>10.74</v>
          </cell>
        </row>
        <row r="3588">
          <cell r="A3588"/>
        </row>
        <row r="3589">
          <cell r="A3589" t="str">
            <v>19.07.081</v>
          </cell>
          <cell r="B3589" t="str">
            <v>FORNECIMENTO E INSTALAÇÃO DE BARRA DE APOIO CROMADA 0,90 M JACKWAL REF. 4513-140 OU SIMILAR PARA WC DA SEDUC TÉRREO.</v>
          </cell>
          <cell r="C3589" t="str">
            <v>Un</v>
          </cell>
          <cell r="D3589">
            <v>141.43</v>
          </cell>
          <cell r="E3589">
            <v>113.15</v>
          </cell>
        </row>
        <row r="3590">
          <cell r="A3590"/>
        </row>
        <row r="3591">
          <cell r="A3591" t="str">
            <v>19.07.090</v>
          </cell>
          <cell r="B3591" t="str">
            <v>FORNECIMENTO E ASSENTAMENTO DE PAPELEIRA DE LOUCA BRANCA, CELITE OU SIMILAR,NAS DIMENSOES 15 X 15 CM.</v>
          </cell>
          <cell r="C3591" t="str">
            <v>Un</v>
          </cell>
          <cell r="D3591">
            <v>26.5</v>
          </cell>
          <cell r="E3591">
            <v>21.2</v>
          </cell>
        </row>
        <row r="3592">
          <cell r="A3592"/>
        </row>
        <row r="3593">
          <cell r="A3593" t="str">
            <v>19.07.091</v>
          </cell>
          <cell r="B3593" t="str">
            <v>Fornecimento e instalação de balcão de inox com 60cm de largura e 02 cubas de 40x34x12cm, inclusive válvula e sifão para pia cromados.</v>
          </cell>
          <cell r="C3593" t="str">
            <v>m</v>
          </cell>
          <cell r="D3593">
            <v>928.07</v>
          </cell>
          <cell r="E3593">
            <v>742.46</v>
          </cell>
        </row>
        <row r="3594">
          <cell r="A3594"/>
        </row>
        <row r="3595">
          <cell r="A3595" t="str">
            <v>19.07.092</v>
          </cell>
          <cell r="B3595" t="str">
            <v>Fornecimento e instalação de balcão de inox com 60cm de largura e 01 cuba de 40x34x12cm, inclusive válvula e sifão para pia cromados.</v>
          </cell>
          <cell r="C3595" t="str">
            <v>m</v>
          </cell>
          <cell r="D3595">
            <v>797.95</v>
          </cell>
          <cell r="E3595">
            <v>638.36</v>
          </cell>
        </row>
        <row r="3596">
          <cell r="A3596"/>
        </row>
        <row r="3597">
          <cell r="A3597" t="str">
            <v>19.07.093</v>
          </cell>
          <cell r="B3597" t="str">
            <v>Fornecimento e instalação de cuba tipo expurgo hospitalar de inox com tampa, marca brasinox/wicon-inox ou similar, inclusive instalação.</v>
          </cell>
          <cell r="C3597" t="str">
            <v>Un</v>
          </cell>
          <cell r="D3597">
            <v>1473.35</v>
          </cell>
          <cell r="E3597">
            <v>1178.68</v>
          </cell>
        </row>
        <row r="3598">
          <cell r="A3598"/>
        </row>
        <row r="3599">
          <cell r="A3599" t="str">
            <v>19.07.100</v>
          </cell>
          <cell r="B3599" t="str">
            <v>FORNECIMENTO ASSENTAMENTO DE PIA DE COZINHA COM CUBA SIMPLES DE ACO INOXIDAVEL, MEKAL OU SIMILAR,NAS DIMENSOES 0.40 X 0,34 X 0,15 M,INCLUSIVE ACESSORIOS CORRESPONDENTES.</v>
          </cell>
          <cell r="C3599" t="str">
            <v>Cj</v>
          </cell>
          <cell r="D3599">
            <v>231.4</v>
          </cell>
          <cell r="E3599">
            <v>185.12</v>
          </cell>
        </row>
        <row r="3600">
          <cell r="A3600"/>
        </row>
        <row r="3601">
          <cell r="A3601" t="str">
            <v>19.07.101</v>
          </cell>
          <cell r="B3601" t="str">
            <v>FORNECIMENTO E INSTALAÇÃO DE VÁLVULA  PARA CUBA INOX, TIPO AMERICANA EM METAL CROMADO  DE 3 1/2"x 1 1/2"; FAB.:ESTEVES OU SIMILAR.</v>
          </cell>
          <cell r="C3601" t="str">
            <v>Un</v>
          </cell>
          <cell r="D3601">
            <v>40.799999999999997</v>
          </cell>
          <cell r="E3601">
            <v>32.64</v>
          </cell>
        </row>
        <row r="3602">
          <cell r="A3602"/>
        </row>
        <row r="3603">
          <cell r="A3603" t="str">
            <v>19.07.102</v>
          </cell>
          <cell r="B3603" t="str">
            <v>FORNECIMENTO E INSTALAÇÃO DE VÁLVULA PARA CUBA INOX, TIPO AMERICANA EM METAL CROMADO  DE 4 1/2"x 1 1/2"; FAB.:ESTEVES OU SIMILAR.</v>
          </cell>
          <cell r="C3603" t="str">
            <v>Un</v>
          </cell>
          <cell r="D3603">
            <v>74.209999999999994</v>
          </cell>
          <cell r="E3603">
            <v>59.37</v>
          </cell>
        </row>
        <row r="3604">
          <cell r="A3604"/>
        </row>
        <row r="3605">
          <cell r="A3605" t="str">
            <v>19.07.110</v>
          </cell>
          <cell r="B3605" t="str">
            <v>FORNECIMENTO E ASSENTAMENTO DE LAVANDERIA PRE FABRICADA, DE CONCRETO, NAS DIMENSOES 1,20 X 0,60 X 0,90 M, INCLUSIVE ACESSORIOS CORRESPONDENTES.</v>
          </cell>
          <cell r="C3605" t="str">
            <v>Cj</v>
          </cell>
          <cell r="D3605">
            <v>180.93</v>
          </cell>
          <cell r="E3605">
            <v>144.75</v>
          </cell>
        </row>
        <row r="3606">
          <cell r="A3606"/>
        </row>
        <row r="3607">
          <cell r="A3607" t="str">
            <v>19.07.120</v>
          </cell>
          <cell r="B3607" t="str">
            <v>FORNECIMENTO DE CAIXA DAQUA ELEVADA DE FIBROCIMENTO, COM TAMPA,CAPACIDADE PARA 500 LITROS INCLUSIVE COLOCACAO.</v>
          </cell>
          <cell r="C3607" t="str">
            <v>Un</v>
          </cell>
          <cell r="D3607">
            <v>252.52</v>
          </cell>
          <cell r="E3607">
            <v>202.02</v>
          </cell>
        </row>
        <row r="3608">
          <cell r="A3608"/>
        </row>
        <row r="3609">
          <cell r="A3609" t="str">
            <v>19.07.140</v>
          </cell>
          <cell r="B3609" t="str">
            <v>FORNECIMENTO DE CAIXA DAQUA ELEVADA DE FIBROCIMENTO, COM TAMPA, CAPACIDADE PARA 1000 LITROS, INCLUSIVE COLOCACAO.</v>
          </cell>
          <cell r="C3609" t="str">
            <v>Un</v>
          </cell>
          <cell r="D3609">
            <v>449.88</v>
          </cell>
          <cell r="E3609">
            <v>359.91</v>
          </cell>
        </row>
        <row r="3610">
          <cell r="A3610"/>
        </row>
        <row r="3611">
          <cell r="A3611" t="str">
            <v>19.07.145</v>
          </cell>
          <cell r="B3611" t="str">
            <v>FORNECIMENTO DE CAIXA DAQUA ELEVADA DE PVC, COM TAMPA, CAPACIDADE PARA 500 LITROS, INCLUSIVE COLOCACAO.</v>
          </cell>
          <cell r="C3611" t="str">
            <v>Un</v>
          </cell>
          <cell r="D3611">
            <v>298.55</v>
          </cell>
          <cell r="E3611">
            <v>238.84</v>
          </cell>
        </row>
        <row r="3612">
          <cell r="A3612"/>
        </row>
        <row r="3613">
          <cell r="A3613" t="str">
            <v>19.07.146</v>
          </cell>
          <cell r="B3613" t="str">
            <v>FORNECIMENTO DE CAIXA DAQUA ELEVADA DE PVC, COM TAMPA, CAPACIDADE PARA 1000 LITROS, INCLUSIVE COLOCACAO.</v>
          </cell>
          <cell r="C3613" t="str">
            <v>Un</v>
          </cell>
          <cell r="D3613">
            <v>449.88</v>
          </cell>
          <cell r="E3613">
            <v>359.91</v>
          </cell>
        </row>
        <row r="3614">
          <cell r="A3614"/>
        </row>
        <row r="3615">
          <cell r="A3615" t="str">
            <v>19.07.147</v>
          </cell>
          <cell r="B3615" t="str">
            <v>FORNECIMENTO DE CAIXA DAQUA ELEVADA DE PVC, COM TAMPA, CAPACIDADE PARA 2000 LITROS, INCLUSIVE COLOCACAO.</v>
          </cell>
          <cell r="C3615" t="str">
            <v>Un</v>
          </cell>
          <cell r="D3615">
            <v>816.43</v>
          </cell>
          <cell r="E3615">
            <v>653.15</v>
          </cell>
        </row>
        <row r="3616">
          <cell r="A3616"/>
        </row>
        <row r="3617">
          <cell r="A3617" t="str">
            <v>19.07.150</v>
          </cell>
          <cell r="B3617" t="str">
            <v>FORNECIMENTO DE FILTRO DE PRESSAO PARA PAREDE SALUS,STEFANNI, STILLA  OU SIMILAR, INCLUSIVE FIXACAO.</v>
          </cell>
          <cell r="C3617" t="str">
            <v>Un</v>
          </cell>
          <cell r="D3617">
            <v>146.32</v>
          </cell>
          <cell r="E3617">
            <v>117.06</v>
          </cell>
        </row>
        <row r="3618">
          <cell r="A3618"/>
        </row>
        <row r="3619">
          <cell r="A3619" t="str">
            <v>19.07.170</v>
          </cell>
          <cell r="B3619" t="str">
            <v>FORNECIMENTO DE DUCHA MANUAL, ACQUA JET, REF. 2195 JR, FABRIMAR OU SIMILAR, INCLUSIVE FIXACAO.</v>
          </cell>
          <cell r="C3619" t="str">
            <v>Un</v>
          </cell>
          <cell r="D3619">
            <v>88.98</v>
          </cell>
          <cell r="E3619">
            <v>71.19</v>
          </cell>
        </row>
        <row r="3620">
          <cell r="A3620"/>
        </row>
        <row r="3621">
          <cell r="A3621" t="str">
            <v>19.07.180</v>
          </cell>
          <cell r="B3621" t="str">
            <v>FORNECIMENTO DE CHUVEIRO COM ARTICULACAO, DIAMETRO DE 1/2 POL. COM ACABAMENTO CROMADO,REF. C 1991-FABRIMAR OU SIMILAR, INCLUSIVE FIXACAO</v>
          </cell>
          <cell r="C3621" t="str">
            <v>Un</v>
          </cell>
          <cell r="D3621">
            <v>137.85</v>
          </cell>
          <cell r="E3621">
            <v>110.28</v>
          </cell>
        </row>
        <row r="3622">
          <cell r="A3622"/>
        </row>
        <row r="3623">
          <cell r="A3623" t="str">
            <v>19.07.181</v>
          </cell>
          <cell r="B3623" t="str">
            <v xml:space="preserve">FORNECIMENTO E INSTALAÇÃO DE CHUVEIRO COM VÁLVULA ANTIVANDALISMO DOCOL, REF. 17125006 OU EQUIVALENTE TÉCNICO. </v>
          </cell>
          <cell r="C3623" t="str">
            <v>Un</v>
          </cell>
          <cell r="D3623">
            <v>436.98</v>
          </cell>
          <cell r="E3623">
            <v>349.59</v>
          </cell>
        </row>
        <row r="3624">
          <cell r="A3624"/>
        </row>
        <row r="3625">
          <cell r="A3625" t="str">
            <v>19.07.190</v>
          </cell>
          <cell r="B3625" t="str">
            <v>FORNECIMENTO DE CHUVEIRO DE METAL,DIAMETRO DE 1/2 POL., INCLUSIVE FIXACAO.</v>
          </cell>
          <cell r="C3625" t="str">
            <v>Un</v>
          </cell>
          <cell r="D3625">
            <v>73.02</v>
          </cell>
          <cell r="E3625">
            <v>58.42</v>
          </cell>
        </row>
        <row r="3626">
          <cell r="A3626"/>
        </row>
        <row r="3627">
          <cell r="A3627" t="str">
            <v>19.07.200</v>
          </cell>
          <cell r="B3627" t="str">
            <v>FORNECIMENTO DE CHUVEIRO COM HASTE DE PLASTICO, DIAM. 1/2 POL. TIGRE OU SIMILAR, INCLUSIVE FIXACAO.</v>
          </cell>
          <cell r="C3627" t="str">
            <v>Un</v>
          </cell>
          <cell r="D3627">
            <v>13.23</v>
          </cell>
          <cell r="E3627">
            <v>10.59</v>
          </cell>
        </row>
        <row r="3628">
          <cell r="A3628"/>
        </row>
        <row r="3629">
          <cell r="A3629" t="str">
            <v>19.07.210</v>
          </cell>
          <cell r="B3629" t="str">
            <v>FORNECIMENTO DE CAIXA DE DESCARGA DE SOBREPOR (TUBO ALTO), DE PLASTICO ( AKROS) OU SIMILAR, INCLUSIVE FIXACAO E ACESSORIOS CORRESPONDENTES.</v>
          </cell>
          <cell r="C3629" t="str">
            <v>Cj</v>
          </cell>
          <cell r="D3629">
            <v>113.61</v>
          </cell>
          <cell r="E3629">
            <v>90.89</v>
          </cell>
        </row>
        <row r="3630">
          <cell r="A3630"/>
        </row>
        <row r="3631">
          <cell r="A3631" t="str">
            <v>19.07.231</v>
          </cell>
          <cell r="B3631" t="str">
            <v>FORNECIMENTO E INSTALAÇÃO DE VÁLVULA DE DESCARGA COM ACABAMENTO ANTIVANDALISMO, 11/4", DOCOLBASE REF. 01021500, E ACABAMENTO REF. 01505006, DOCOL OU EQUIVALENTE TÉCNICO.</v>
          </cell>
          <cell r="C3631" t="str">
            <v>Un</v>
          </cell>
          <cell r="D3631">
            <v>257.87</v>
          </cell>
          <cell r="E3631">
            <v>206.3</v>
          </cell>
        </row>
        <row r="3632">
          <cell r="A3632"/>
        </row>
        <row r="3633">
          <cell r="A3633" t="str">
            <v>19.07.240</v>
          </cell>
          <cell r="B3633" t="str">
            <v>FORNECIMENTO DE VALVULA DE DESCARGA COM REGISTRO, HYDRA OU SIMILAR, INCLUSIVE FIXACAO.</v>
          </cell>
          <cell r="C3633" t="str">
            <v>Un</v>
          </cell>
          <cell r="D3633">
            <v>245.57</v>
          </cell>
          <cell r="E3633">
            <v>196.46</v>
          </cell>
        </row>
        <row r="3634">
          <cell r="A3634"/>
        </row>
        <row r="3635">
          <cell r="A3635" t="str">
            <v>19.07.250</v>
          </cell>
          <cell r="B3635" t="str">
            <v>FORNECIMENTO DE VALVULA DE DESCARGA COM REGISTRO, DOCOL OU SIMILAR, INCLUSIVE FIXACAO.</v>
          </cell>
          <cell r="C3635" t="str">
            <v>Un</v>
          </cell>
          <cell r="D3635">
            <v>228.26</v>
          </cell>
          <cell r="E3635">
            <v>182.61</v>
          </cell>
        </row>
        <row r="3636">
          <cell r="A3636"/>
        </row>
        <row r="3637">
          <cell r="A3637" t="str">
            <v>19.07.260</v>
          </cell>
          <cell r="B3637" t="str">
            <v>FORNECIMENTO DE TORNEIRA DE PRESSAO PARA PIA DIAMETRO 1/2, REF. 1159 C-39, DECA OU SIMILAR, INCLUSIVE FIXACAO.</v>
          </cell>
          <cell r="C3637" t="str">
            <v>Un</v>
          </cell>
          <cell r="D3637">
            <v>107.13</v>
          </cell>
          <cell r="E3637">
            <v>85.71</v>
          </cell>
        </row>
        <row r="3638">
          <cell r="A3638"/>
        </row>
        <row r="3639">
          <cell r="A3639" t="str">
            <v>19.07.261</v>
          </cell>
          <cell r="B3639" t="str">
            <v>FORNECIMENTO E INSTALAÇÃO DE TORNEIRA DE PAREDE ANTIVANDALISMO BP 135 MM DOCOL REF. 469406 OU EQUIVALENTE TÉCNICO.</v>
          </cell>
          <cell r="C3639" t="str">
            <v>Un</v>
          </cell>
          <cell r="D3639">
            <v>360.6</v>
          </cell>
          <cell r="E3639">
            <v>288.48</v>
          </cell>
        </row>
        <row r="3640">
          <cell r="A3640"/>
        </row>
        <row r="3641">
          <cell r="A3641" t="str">
            <v>19.07.270</v>
          </cell>
          <cell r="B3641" t="str">
            <v>FORNECIMENTO DE TORNEIRA DE PRESSAO PARA PIA, COM ACABAMENTO CROMADO, DIAMETRO DE 1/2 POL., REF. 1158, JR FABRIMAR OU SIMILAR, INCLUSIVE FIXACAO.</v>
          </cell>
          <cell r="C3641" t="str">
            <v>Un</v>
          </cell>
          <cell r="D3641">
            <v>77.25</v>
          </cell>
          <cell r="E3641">
            <v>61.8</v>
          </cell>
        </row>
        <row r="3642">
          <cell r="A3642"/>
        </row>
        <row r="3643">
          <cell r="A3643" t="str">
            <v>19.07.275</v>
          </cell>
          <cell r="B3643" t="str">
            <v>FORNECIMENTO DE TORNEIRA DE PRESSAO PARA PIA, COM ACABAMENTO CROMADO, DIAM. DE 1/2 POL., COM AREJADOR, REF.1158, LINHA C-33 SIGMA OU SIMILAR, INCLUSIVE FIXACAO.</v>
          </cell>
          <cell r="C3643" t="str">
            <v>Un</v>
          </cell>
          <cell r="D3643">
            <v>51.86</v>
          </cell>
          <cell r="E3643">
            <v>41.49</v>
          </cell>
        </row>
        <row r="3644">
          <cell r="A3644"/>
        </row>
        <row r="3645">
          <cell r="A3645" t="str">
            <v>19.07.280</v>
          </cell>
          <cell r="B3645" t="str">
            <v>FORNECIMENTO DE TORNEIRA DE PRESSAO PARA LAVATORIO, COM ACABAMENTO CROMADO, DIAM.1/2" REF. 1193 C-39 DECA OU SIMILAR, INCLUSIVE FIXACAO.</v>
          </cell>
          <cell r="C3645" t="str">
            <v>Un</v>
          </cell>
          <cell r="D3645">
            <v>116.72</v>
          </cell>
          <cell r="E3645">
            <v>93.38</v>
          </cell>
        </row>
        <row r="3646">
          <cell r="A3646"/>
        </row>
        <row r="3647">
          <cell r="A3647" t="str">
            <v>19.07.285</v>
          </cell>
          <cell r="B3647" t="str">
            <v>FORNECIMENTO DE TORNEIRA DE PRESSAO PARA LAVATORIO, COM ACABAMENTO CROMADO, DIAM.1/2 POL., REF.1190 DL, FABRIMAR OU SIMILAR, INCLUSIVE FIXACAO.</v>
          </cell>
          <cell r="C3647" t="str">
            <v>Un</v>
          </cell>
          <cell r="D3647">
            <v>115.11</v>
          </cell>
          <cell r="E3647">
            <v>92.09</v>
          </cell>
        </row>
        <row r="3648">
          <cell r="A3648"/>
        </row>
        <row r="3649">
          <cell r="A3649" t="str">
            <v>19.07.290</v>
          </cell>
          <cell r="B3649" t="str">
            <v>FORNECIMENTO DE TORNEIRA DE PRESSAO PARA LAVATORIO, COM ACABAMENTO CROMADO,DIAMETRO DE 1/2 POL., REF.1193, LINHA C-33, SIGMA OU SIMILAR, INCLUSIVE FIXACAO.</v>
          </cell>
          <cell r="C3649" t="str">
            <v>Un</v>
          </cell>
          <cell r="D3649">
            <v>45.25</v>
          </cell>
          <cell r="E3649">
            <v>36.200000000000003</v>
          </cell>
        </row>
        <row r="3650">
          <cell r="A3650"/>
        </row>
        <row r="3651">
          <cell r="A3651" t="str">
            <v>19.07.295</v>
          </cell>
          <cell r="B3651" t="str">
            <v>Fornecimento e instalação de válvula de acionamento automático com pedal, docol ou similar, inclusive torneira para lavatório docol ou similar.</v>
          </cell>
          <cell r="C3651" t="str">
            <v>Un</v>
          </cell>
          <cell r="D3651">
            <v>1034.28</v>
          </cell>
          <cell r="E3651">
            <v>827.43</v>
          </cell>
        </row>
        <row r="3652">
          <cell r="A3652"/>
        </row>
        <row r="3653">
          <cell r="A3653" t="str">
            <v>19.07.300</v>
          </cell>
          <cell r="B3653" t="str">
            <v>FORNECIMENTO DE TORNEIRA DE PRESSAO PARA LAVANDARIA, COM ACABAMENTO CROMADO,DIAMETRO DE 1/2 POL., REF.1152, FABRIMAR OU SIMILAR,LINHA JUNIOR, INCLUSIVE FIXACAO.</v>
          </cell>
          <cell r="C3653" t="str">
            <v>Un</v>
          </cell>
          <cell r="D3653">
            <v>44.81</v>
          </cell>
          <cell r="E3653">
            <v>35.85</v>
          </cell>
        </row>
        <row r="3654">
          <cell r="A3654"/>
        </row>
        <row r="3655">
          <cell r="A3655" t="str">
            <v>19.07.310</v>
          </cell>
          <cell r="B3655" t="str">
            <v>FORNECIMENTO DE TORNEIRA DE PRESSAO PARA LAVANDARIA, COM ACABAMENTO CROMADO, DIAMETRO DE 1/2 POL. REF.1153, LINHA C-33, SIGMA OU SIMILAR.</v>
          </cell>
          <cell r="C3655" t="str">
            <v>Un</v>
          </cell>
          <cell r="D3655">
            <v>34.1</v>
          </cell>
          <cell r="E3655">
            <v>27.28</v>
          </cell>
        </row>
        <row r="3656">
          <cell r="A3656"/>
        </row>
        <row r="3657">
          <cell r="A3657" t="str">
            <v>19.07.320</v>
          </cell>
          <cell r="B3657" t="str">
            <v>FORNECIMENTO DE TORNEIRA AMARELA PARA JARDIM, DIAMETRO 3/4 POL., INCLUSIVE FIXACAO.</v>
          </cell>
          <cell r="C3657" t="str">
            <v>Un</v>
          </cell>
          <cell r="D3657">
            <v>19.73</v>
          </cell>
          <cell r="E3657">
            <v>15.79</v>
          </cell>
        </row>
        <row r="3658">
          <cell r="A3658"/>
        </row>
        <row r="3659">
          <cell r="A3659" t="str">
            <v>19.07.330</v>
          </cell>
          <cell r="B3659" t="str">
            <v>FORNECIMENTO E ASSENTAMENTO DE REGISTRO DE ESFERA 3/4" COM BORBOLETA, ROSCÁVEL EM PVC, FAB.:TIGRE OU SIMILAR.</v>
          </cell>
          <cell r="C3659" t="str">
            <v>Un</v>
          </cell>
          <cell r="D3659">
            <v>19.66</v>
          </cell>
          <cell r="E3659">
            <v>15.73</v>
          </cell>
        </row>
        <row r="3660">
          <cell r="A3660"/>
        </row>
        <row r="3661">
          <cell r="A3661" t="str">
            <v>19.07.340</v>
          </cell>
          <cell r="B3661" t="str">
            <v>FORNECIMENTO DE REGISTRO DE PRESSAO COM CANOPLA, ACABAMENTO CROMADO, REF.1416, FABRIMAR OU SIMILAR DE 1/2 POL., INCLUSIVE FIXACAO.</v>
          </cell>
          <cell r="C3661" t="str">
            <v>Un</v>
          </cell>
          <cell r="D3661">
            <v>64.41</v>
          </cell>
          <cell r="E3661">
            <v>51.53</v>
          </cell>
        </row>
        <row r="3662">
          <cell r="A3662"/>
        </row>
        <row r="3663">
          <cell r="A3663" t="str">
            <v>19.07.350</v>
          </cell>
          <cell r="B3663" t="str">
            <v>FORNECIMENTO DE REGISTRO DE PRESSAO COM CANOPLA ACABAMENTO CROMADO, REF.1416, DECA 50 OU SIMILAR, LINHA PRATA, DIAMETRO DE 3/4 POL.,INCLUSIVE FIXACAO.</v>
          </cell>
          <cell r="C3663" t="str">
            <v>Un</v>
          </cell>
          <cell r="D3663">
            <v>98.93</v>
          </cell>
          <cell r="E3663">
            <v>79.150000000000006</v>
          </cell>
        </row>
        <row r="3664">
          <cell r="A3664"/>
        </row>
        <row r="3665">
          <cell r="A3665" t="str">
            <v>19.07.360</v>
          </cell>
          <cell r="B3665" t="str">
            <v>FORNECIMENTO DE REGISTRO DE PRESSAO COM CANOPLA, ACABAMENTO CROMADO, REF.1416, FABRIMAR OU SIMILAR, DIAMETRO DE 3/4 POL., INCLUSIVE FIXACAO.</v>
          </cell>
          <cell r="C3665" t="str">
            <v>Un</v>
          </cell>
          <cell r="D3665">
            <v>72.17</v>
          </cell>
          <cell r="E3665">
            <v>57.74</v>
          </cell>
        </row>
        <row r="3666">
          <cell r="A3666"/>
        </row>
        <row r="3667">
          <cell r="A3667" t="str">
            <v>19.07.365</v>
          </cell>
          <cell r="B3667" t="str">
            <v>FORNECIMENTO DE REGISTRO DE GAVETA COM CANOPLA, ACABAMENTO CROMADO, REF. 1509, LINHA ASCOT, FABRIMAR OU SIMILAR, DIAM. 1/2 POL., INCLUSIVE FIXACAO.</v>
          </cell>
          <cell r="C3667" t="str">
            <v>Un</v>
          </cell>
          <cell r="D3667">
            <v>62.61</v>
          </cell>
          <cell r="E3667">
            <v>50.09</v>
          </cell>
        </row>
        <row r="3668">
          <cell r="A3668"/>
        </row>
        <row r="3669">
          <cell r="A3669" t="str">
            <v>19.07.390</v>
          </cell>
          <cell r="B3669" t="str">
            <v>FORNECIMENTO DE REGISTRO DE GAVETA COM CANOPLA, ACABAMENTO CROMADO, REF.1509-C39,DECA OU SIMILAR, LINHA PRATA, DIAMETRO DE 3/4 POL.,INCLUSIVE FIXACAO.</v>
          </cell>
          <cell r="C3669" t="str">
            <v>Un</v>
          </cell>
          <cell r="D3669">
            <v>84.87</v>
          </cell>
          <cell r="E3669">
            <v>67.900000000000006</v>
          </cell>
        </row>
        <row r="3670">
          <cell r="A3670"/>
        </row>
        <row r="3671">
          <cell r="A3671" t="str">
            <v>19.07.410</v>
          </cell>
          <cell r="B3671" t="str">
            <v>FORNECIMENTO DE REGISTRO DE GAVETA COM CANOPLA, ACABAMENTO CROMADO, REF.1509-C39,DECA OU SIMILAR, LINHA PRATA, DIAMETRO DE 1 POL., INCLUSIVE FIXACAO.</v>
          </cell>
          <cell r="C3671" t="str">
            <v>Un</v>
          </cell>
          <cell r="D3671">
            <v>111.85</v>
          </cell>
          <cell r="E3671">
            <v>89.48</v>
          </cell>
        </row>
        <row r="3672">
          <cell r="A3672"/>
        </row>
        <row r="3673">
          <cell r="A3673" t="str">
            <v>19.07.420</v>
          </cell>
          <cell r="B3673" t="str">
            <v>FORNECIMENTO DE REGISTRO DE GAVETA COM CANOPLA, ACABAMENTO CROMADO, REF.1509-C39,DECA OU SIMILAR, LINHA PRATA, DIAMETRO DE 1.1/4 POL., INCLUSIVE FIXACAO.</v>
          </cell>
          <cell r="C3673" t="str">
            <v>Un</v>
          </cell>
          <cell r="D3673">
            <v>156.65</v>
          </cell>
          <cell r="E3673">
            <v>125.32</v>
          </cell>
        </row>
        <row r="3674">
          <cell r="A3674"/>
        </row>
        <row r="3675">
          <cell r="A3675" t="str">
            <v>19.07.430</v>
          </cell>
          <cell r="B3675" t="str">
            <v>FORNECIMENTO DE REGISTRO DE GAVETA COM CANOPLA, ACABAMENTO CROMADO, REF.1509-C39,DECA OU SIMILAR, LINHA PRATA, DIAMETRO DE 1.1/2 POL., INCLUSIVE FIXACAO.</v>
          </cell>
          <cell r="C3675" t="str">
            <v>Un</v>
          </cell>
          <cell r="D3675">
            <v>171.45</v>
          </cell>
          <cell r="E3675">
            <v>137.16</v>
          </cell>
        </row>
        <row r="3676">
          <cell r="A3676"/>
        </row>
        <row r="3677">
          <cell r="A3677" t="str">
            <v>19.07.440</v>
          </cell>
          <cell r="B3677" t="str">
            <v>FORNECIMENTO DE REGISTRO DE GAVETA BRUTO, REF 1502, DECA OU SIMILAR, DIAMETRO DE 1/2 POL., INCLUSIVE FIXACAO.</v>
          </cell>
          <cell r="C3677" t="str">
            <v>Un</v>
          </cell>
          <cell r="D3677">
            <v>39.35</v>
          </cell>
          <cell r="E3677">
            <v>31.48</v>
          </cell>
        </row>
        <row r="3678">
          <cell r="A3678"/>
        </row>
        <row r="3679">
          <cell r="A3679" t="str">
            <v>19.07.450</v>
          </cell>
          <cell r="B3679" t="str">
            <v>FORNECIMENTO DE REGISTRO DE GAVETA BRUTO, REF 1502, DECA OU SIMILAR, DIAMETRO DE 3/4 POL., INCLUSIVE FIXACAO.</v>
          </cell>
          <cell r="C3679" t="str">
            <v>Un</v>
          </cell>
          <cell r="D3679">
            <v>41.31</v>
          </cell>
          <cell r="E3679">
            <v>33.049999999999997</v>
          </cell>
        </row>
        <row r="3680">
          <cell r="A3680"/>
        </row>
        <row r="3681">
          <cell r="A3681" t="str">
            <v>19.07.460</v>
          </cell>
          <cell r="B3681" t="str">
            <v>FORNECIMENTO DE REGISTRO DE GAVETA BRUTO, REF 1502, DECA OU SIMILAR, DIAMETRO DE 1 POL., IN CLUSIVE FIXACAO.</v>
          </cell>
          <cell r="C3681" t="str">
            <v>Un</v>
          </cell>
          <cell r="D3681">
            <v>53.2</v>
          </cell>
          <cell r="E3681">
            <v>42.56</v>
          </cell>
        </row>
        <row r="3682">
          <cell r="A3682"/>
        </row>
        <row r="3683">
          <cell r="A3683" t="str">
            <v>19.07.470</v>
          </cell>
          <cell r="B3683" t="str">
            <v>FORNECIMENTO DE REGISTRO DE GAVETA BRUTO, REF 1502, DECA OU SIMILAR, DIAMETRO DE 1.1/4 POL. INCLUSIVE FIXACAO.</v>
          </cell>
          <cell r="C3683" t="str">
            <v>Un</v>
          </cell>
          <cell r="D3683">
            <v>72.97</v>
          </cell>
          <cell r="E3683">
            <v>58.38</v>
          </cell>
        </row>
        <row r="3684">
          <cell r="A3684"/>
        </row>
        <row r="3685">
          <cell r="A3685" t="str">
            <v>19.07.480</v>
          </cell>
          <cell r="B3685" t="str">
            <v>FORNECIMENTO DE REGISTRO DE GAVETA BRUTO, REF 1502, DECA OU SIMILAR, DIAMETRO DE 1.1/2 POL. INCLUSIVE FIXACAO.</v>
          </cell>
          <cell r="C3685" t="str">
            <v>Un</v>
          </cell>
          <cell r="D3685">
            <v>91.56</v>
          </cell>
          <cell r="E3685">
            <v>73.25</v>
          </cell>
        </row>
        <row r="3686">
          <cell r="A3686"/>
        </row>
        <row r="3687">
          <cell r="A3687" t="str">
            <v>19.07.490</v>
          </cell>
          <cell r="B3687" t="str">
            <v>FORNECIMENTO DE REGISTRO DE GAVETA BRUTO, REF 1502, DECA OU SIMILAR, DIAM. 2 POL.,INCLUSIVE FIXACAO.</v>
          </cell>
          <cell r="C3687" t="str">
            <v>Un</v>
          </cell>
          <cell r="D3687">
            <v>132.02000000000001</v>
          </cell>
          <cell r="E3687">
            <v>105.62</v>
          </cell>
        </row>
        <row r="3688">
          <cell r="A3688"/>
        </row>
        <row r="3689">
          <cell r="A3689" t="str">
            <v>19.07.500</v>
          </cell>
          <cell r="B3689" t="str">
            <v>FORNECIMENTO DE REGISTRO DE GAVETA BRUTO, REF 1502, DECA OU SIMILAR, DIAM. 2. 1/2 POL., INCLUSIVE FIXACAO.</v>
          </cell>
          <cell r="C3689" t="str">
            <v>Un</v>
          </cell>
          <cell r="D3689">
            <v>272.82</v>
          </cell>
          <cell r="E3689">
            <v>218.26</v>
          </cell>
        </row>
        <row r="3690">
          <cell r="A3690"/>
        </row>
        <row r="3691">
          <cell r="A3691" t="str">
            <v>19.07.510</v>
          </cell>
          <cell r="B3691" t="str">
            <v>FORNECIMENTO DE REGISTRO DE GAVETA BRUTO, REF 1502, DECA OU SIMILAR, DIAM. 3 POLEGADAS, INCLUSIVE FIXACAO.</v>
          </cell>
          <cell r="C3691" t="str">
            <v>Un</v>
          </cell>
          <cell r="D3691">
            <v>424.78</v>
          </cell>
          <cell r="E3691">
            <v>339.83</v>
          </cell>
        </row>
        <row r="3692">
          <cell r="A3692"/>
        </row>
        <row r="3693">
          <cell r="A3693" t="str">
            <v>19.07.520</v>
          </cell>
          <cell r="B3693" t="str">
            <v>FORNECIMENTO DE BOMBA 1/3 HP, INCLUSIVE ACESSORIOS, FIXACAO E INSTALACAO.</v>
          </cell>
          <cell r="C3693" t="str">
            <v>Cj</v>
          </cell>
          <cell r="D3693">
            <v>542.36</v>
          </cell>
          <cell r="E3693">
            <v>433.89</v>
          </cell>
        </row>
        <row r="3694">
          <cell r="A3694"/>
        </row>
        <row r="3695">
          <cell r="A3695" t="str">
            <v>19.07.525</v>
          </cell>
          <cell r="B3695" t="str">
            <v>FORNECIMENTO DE BOMBA 3/4 HP, INCLUSIVE ACESSORIOS, FIXACAO E INSTALACAO.</v>
          </cell>
          <cell r="C3695" t="str">
            <v>Cj</v>
          </cell>
          <cell r="D3695">
            <v>790.01</v>
          </cell>
          <cell r="E3695">
            <v>632.01</v>
          </cell>
        </row>
        <row r="3696">
          <cell r="A3696"/>
        </row>
        <row r="3697">
          <cell r="A3697" t="str">
            <v>19.07.526</v>
          </cell>
          <cell r="B3697" t="str">
            <v>FORNECIMENTO E INSTALAÇÃO DE CONJUNTO MOTO-BOMBA (CENTRÍFUGA) MONOFÁSICA DE 3/4CV, SEM ACESSÓRIOS DE FIXAÇÃO, PARA VAZÃO DE 2,5M3/H, ALTURA MANOMÉTRICA DE 10M E DIÂMETRO DE RECALQUE DE 1".</v>
          </cell>
          <cell r="C3697" t="str">
            <v>Un</v>
          </cell>
          <cell r="D3697">
            <v>542.48</v>
          </cell>
          <cell r="E3697">
            <v>433.99</v>
          </cell>
        </row>
        <row r="3698">
          <cell r="A3698"/>
        </row>
        <row r="3699">
          <cell r="A3699" t="str">
            <v>19.07.530</v>
          </cell>
          <cell r="B3699" t="str">
            <v>FORNECIMENTO DE VALVULA DE RETENCAO HORIZONTAL, DIAM. 1 POL., INCLUSIVE INSTALACAO.</v>
          </cell>
          <cell r="C3699" t="str">
            <v>Un</v>
          </cell>
          <cell r="D3699">
            <v>82.81</v>
          </cell>
          <cell r="E3699">
            <v>66.25</v>
          </cell>
        </row>
        <row r="3700">
          <cell r="A3700"/>
        </row>
        <row r="3701">
          <cell r="A3701" t="str">
            <v>19.07.540</v>
          </cell>
          <cell r="B3701" t="str">
            <v>FORNECIMENTO DE VALVULA DE RETENCAO VERTICAL, DIAMETRO DE 1 POLEGADA, INCLUSIVE INSTALACAO.</v>
          </cell>
          <cell r="C3701" t="str">
            <v>Un</v>
          </cell>
          <cell r="D3701">
            <v>47.56</v>
          </cell>
          <cell r="E3701">
            <v>38.049999999999997</v>
          </cell>
        </row>
        <row r="3702">
          <cell r="A3702"/>
        </row>
        <row r="3703">
          <cell r="A3703" t="str">
            <v>19.07.550</v>
          </cell>
          <cell r="B3703" t="str">
            <v>INSTALACAO DE CAIXA DAQUA DE FIBRO-CIMENTO, (CAPACIDADE 500 L), INCLUSIVE FORNECIMENTO DA MESMA, COLOCACAO E MONTAGEM DAS TUBULACOES E CONEXOES.</v>
          </cell>
          <cell r="C3703" t="str">
            <v>UD</v>
          </cell>
          <cell r="D3703">
            <v>397.25</v>
          </cell>
          <cell r="E3703">
            <v>317.8</v>
          </cell>
        </row>
        <row r="3704">
          <cell r="A3704"/>
        </row>
        <row r="3705">
          <cell r="A3705" t="str">
            <v>19.07.560</v>
          </cell>
          <cell r="B3705" t="str">
            <v>INSTALACAO DE CAIXA DAQUA DE FIBRO-CIMENTO, (CAPACIDADE 1000 L),INCLUSIVE FORNECIMENTO DA MESMA, COLOCACAO E MONTAGEM DAS TUBULACOES E CONEXOES.</v>
          </cell>
          <cell r="C3705" t="str">
            <v>UD</v>
          </cell>
          <cell r="D3705">
            <v>594.33000000000004</v>
          </cell>
          <cell r="E3705">
            <v>475.47</v>
          </cell>
        </row>
        <row r="3706">
          <cell r="A3706"/>
        </row>
        <row r="3707">
          <cell r="A3707" t="str">
            <v>19.07.565</v>
          </cell>
          <cell r="B3707" t="str">
            <v>INSTALACAO DE CAIXA DAQUA DE PVC (CAPACIDADE DE 500 LITROS), INCLUSIVE FORNECIMENTO DA MESMA, COLOCACAO E MONTAGEM DAS TUBULACOES E CONEXOES.</v>
          </cell>
          <cell r="C3707" t="str">
            <v>UD</v>
          </cell>
          <cell r="D3707">
            <v>443.27</v>
          </cell>
          <cell r="E3707">
            <v>354.62</v>
          </cell>
        </row>
        <row r="3708">
          <cell r="A3708"/>
        </row>
        <row r="3709">
          <cell r="A3709" t="str">
            <v>19.07.566</v>
          </cell>
          <cell r="B3709" t="str">
            <v>INSTALACAO DE CAIXA DAQUA DE PVC (CAPACIDADE DE 1000 LITROS),INCLUSIVE FORNECIMENTO DA MESMA, COLOCACAO E MONTAGEM DAS TUBULACOES E CONEXOES.</v>
          </cell>
          <cell r="C3709" t="str">
            <v>UD</v>
          </cell>
          <cell r="D3709">
            <v>594.61</v>
          </cell>
          <cell r="E3709">
            <v>475.69</v>
          </cell>
        </row>
        <row r="3710">
          <cell r="A3710"/>
        </row>
        <row r="3711">
          <cell r="A3711" t="str">
            <v>19.07.567</v>
          </cell>
          <cell r="B3711" t="str">
            <v>INSTALACAO DE CAIXA DAQUA DE PVC (CAPACIDADE DE 2000 LITROS),INCLUSIVE FORNECIMENTO DA MESMA, COLOCACAO E MONTAGEM DAS TUBULACOES E CONEXOES.</v>
          </cell>
          <cell r="C3711" t="str">
            <v>UD</v>
          </cell>
          <cell r="D3711">
            <v>961.16</v>
          </cell>
          <cell r="E3711">
            <v>768.93</v>
          </cell>
        </row>
        <row r="3712">
          <cell r="A3712"/>
        </row>
        <row r="3713">
          <cell r="A3713" t="str">
            <v>19.07.568</v>
          </cell>
          <cell r="B3713" t="str">
            <v>INSTALAÇÃO DE RESERVATÓRIO D´ÁGUA DE PVC, SEM O FORNECIMENTO DO MESMO, CILÍNDRICO, CAPACIDADE DE 2000 L,,INCLUSIVE ADAPTADORES DE PVC COM FLANGES E ANÉIS DE 1"(01  UN), 2"(02UN) E 3/4"(01 UN).</v>
          </cell>
          <cell r="C3713" t="str">
            <v>Un</v>
          </cell>
          <cell r="D3713">
            <v>248.66</v>
          </cell>
          <cell r="E3713">
            <v>198.93</v>
          </cell>
        </row>
        <row r="3714">
          <cell r="A3714"/>
        </row>
        <row r="3715">
          <cell r="A3715" t="str">
            <v>19.07.570</v>
          </cell>
          <cell r="B3715" t="str">
            <v>INSTALACAO DE TORNEIRA DE BOIA DIAM.3/4 POL., INCLUSIVE O FORNECIMENTO DA MESMA.</v>
          </cell>
          <cell r="C3715" t="str">
            <v>UD</v>
          </cell>
          <cell r="D3715">
            <v>9.91</v>
          </cell>
          <cell r="E3715">
            <v>7.93</v>
          </cell>
        </row>
        <row r="3716">
          <cell r="A3716"/>
        </row>
        <row r="3717">
          <cell r="A3717" t="str">
            <v>19.07.580</v>
          </cell>
          <cell r="B3717" t="str">
            <v>REBAIXAMENTO DE PENA DAQUA, INCLUINDO COMPLEMENTO DE TUBULACAO, CONEXOES, ESCAVACAO E REATERRO.</v>
          </cell>
          <cell r="C3717" t="str">
            <v>UD</v>
          </cell>
          <cell r="D3717">
            <v>35.049999999999997</v>
          </cell>
          <cell r="E3717">
            <v>28.04</v>
          </cell>
        </row>
        <row r="3718">
          <cell r="A3718"/>
        </row>
        <row r="3719">
          <cell r="A3719" t="str">
            <v>19.07.585</v>
          </cell>
          <cell r="B3719" t="str">
            <v>IMPLANTACAO DE PENA D´AGUA, INCLUINDO COMPLEMENTO DE TUBULACAO, CONEXOES, ESCAVACAO E REATERRO.</v>
          </cell>
          <cell r="C3719" t="str">
            <v>UD</v>
          </cell>
          <cell r="D3719">
            <v>60.91</v>
          </cell>
          <cell r="E3719">
            <v>48.73</v>
          </cell>
        </row>
        <row r="3720">
          <cell r="A3720"/>
        </row>
        <row r="3721">
          <cell r="A3721" t="str">
            <v>19.07.590</v>
          </cell>
          <cell r="B3721" t="str">
            <v>REBAIXAMENTO DE DISTRIBUIDOR DE 110 MM, INCLUSIVE ESCAVACAO E REATERRO (SEM TUBULAÇÃO E CONEXÕES).</v>
          </cell>
          <cell r="C3721" t="str">
            <v>m</v>
          </cell>
          <cell r="D3721">
            <v>17.88</v>
          </cell>
          <cell r="E3721">
            <v>14.31</v>
          </cell>
        </row>
        <row r="3722">
          <cell r="A3722"/>
        </row>
        <row r="3723">
          <cell r="A3723" t="str">
            <v>19.07.595</v>
          </cell>
          <cell r="B3723" t="str">
            <v>INSTALACAO DAS CONEXOES, INCLUSIVE COMPLEMENTO DE TUBULACAO NO CASO DE REBAIXAMENTO DE DISTRIBUIDOR DE 110 MM.</v>
          </cell>
          <cell r="C3723" t="str">
            <v>UD</v>
          </cell>
          <cell r="D3723">
            <v>407.4</v>
          </cell>
          <cell r="E3723">
            <v>325.92</v>
          </cell>
        </row>
        <row r="3724">
          <cell r="A3724"/>
        </row>
        <row r="3725">
          <cell r="A3725" t="str">
            <v>19.07.600</v>
          </cell>
          <cell r="B3725" t="str">
            <v>IMPLANTAÇÃO DE DISTRIBUIDOR, INCLUSIVE TUBULAÇÃO DE 50MM, CONEXÕES, ESCAVAÇÃO, ESCORAMENTO E REATERRO.</v>
          </cell>
          <cell r="C3725" t="str">
            <v>m</v>
          </cell>
          <cell r="D3725">
            <v>42.78</v>
          </cell>
          <cell r="E3725">
            <v>34.229999999999997</v>
          </cell>
        </row>
        <row r="3726">
          <cell r="A3726"/>
        </row>
        <row r="3727">
          <cell r="A3727" t="str">
            <v>19.07.605</v>
          </cell>
          <cell r="B3727" t="str">
            <v>IMPLANTAÇÃO DE DISTRIBUIDOR, INCLUSIVE TUBULAÇÃO DE 60MM, CONEXÕES, ESCAVAÇÃO, ESCORAMENTO E REATERRO.</v>
          </cell>
          <cell r="C3727" t="str">
            <v>m</v>
          </cell>
          <cell r="D3727">
            <v>49.6</v>
          </cell>
          <cell r="E3727">
            <v>39.68</v>
          </cell>
        </row>
        <row r="3728">
          <cell r="A3728"/>
        </row>
        <row r="3729">
          <cell r="A3729" t="str">
            <v>19.07.610</v>
          </cell>
          <cell r="B3729" t="str">
            <v>IMPLANTAÇÃO DE DISTRIBUIDOR, INCLUSIVE TUBULAÇÃO DE 75MM, CONEXÕES, ESCAVAÇÃO, ESCORAMENTO E REATERRO.</v>
          </cell>
          <cell r="C3729" t="str">
            <v>m</v>
          </cell>
          <cell r="D3729">
            <v>58.13</v>
          </cell>
          <cell r="E3729">
            <v>46.51</v>
          </cell>
        </row>
        <row r="3730">
          <cell r="A3730"/>
        </row>
        <row r="3731">
          <cell r="A3731" t="str">
            <v>19.07.615</v>
          </cell>
          <cell r="B3731" t="str">
            <v>IMPLANTAÇÃO DE DISTRIBUIDOR, INCLUSIVE TUBULAÇÃO DE 85MM, CONEXÕES, ESCAVAÇÃO, ESCORAMENTO E REATERRO.</v>
          </cell>
          <cell r="C3731" t="str">
            <v>m</v>
          </cell>
          <cell r="D3731">
            <v>65.37</v>
          </cell>
          <cell r="E3731">
            <v>52.3</v>
          </cell>
        </row>
        <row r="3732">
          <cell r="A3732"/>
        </row>
        <row r="3733">
          <cell r="A3733" t="str">
            <v>19.07.620</v>
          </cell>
          <cell r="B3733" t="str">
            <v>IMPLANTAÇÃO DE DISTRIBUIDOR, INCLUSIVE TUBULAÇÃO DE 110MM, CONEXÕES, ESCAVAÇÃO, ESCORAMENTO E REATERRO.</v>
          </cell>
          <cell r="C3733" t="str">
            <v>m</v>
          </cell>
          <cell r="D3733">
            <v>82.71</v>
          </cell>
          <cell r="E3733">
            <v>66.17</v>
          </cell>
        </row>
        <row r="3734">
          <cell r="A3734"/>
        </row>
        <row r="3735">
          <cell r="A3735" t="str">
            <v>19.07.700</v>
          </cell>
          <cell r="B3735" t="str">
            <v>(72685) RALO SIFONADO DE PVC 100X100MM SIMPLES - FORNECIMENTO E INSTALAÇÃO</v>
          </cell>
          <cell r="C3735" t="str">
            <v>Un</v>
          </cell>
          <cell r="D3735">
            <v>17.38</v>
          </cell>
          <cell r="E3735">
            <v>13.91</v>
          </cell>
        </row>
        <row r="3736">
          <cell r="A3736"/>
        </row>
        <row r="3737">
          <cell r="A3737" t="str">
            <v>19.08.010</v>
          </cell>
          <cell r="B3737" t="str">
            <v>CORTE E RELIGACAO DE TUBULACAO DOMICILIAR DE AGUA, INCLUINDO REMANEJAMENTO.</v>
          </cell>
          <cell r="C3737" t="str">
            <v>Un</v>
          </cell>
          <cell r="D3737">
            <v>43.8</v>
          </cell>
          <cell r="E3737">
            <v>35.04</v>
          </cell>
        </row>
        <row r="3738">
          <cell r="A3738"/>
        </row>
        <row r="3739">
          <cell r="A3739" t="str">
            <v>19.08.020</v>
          </cell>
          <cell r="B3739" t="str">
            <v>ESGOTAMENTO MANUAL DE FOSSA, INCLUSIVE TRANSPORTE DO MATERIAL COM CARRO DE MAO A UMA DISTANCIA MAXIMA DE 30M.</v>
          </cell>
          <cell r="C3739" t="str">
            <v>m3</v>
          </cell>
          <cell r="D3739">
            <v>48.95</v>
          </cell>
          <cell r="E3739">
            <v>39.159999999999997</v>
          </cell>
        </row>
        <row r="3740">
          <cell r="A3740"/>
        </row>
        <row r="3741">
          <cell r="A3741" t="str">
            <v>19.08.030</v>
          </cell>
          <cell r="B3741" t="str">
            <v>CAIXA DE INSPECAO COM TAMPA E ANEIS PREMOLDADOS DE CONCRETO ARMADO DIAMETRO DE 0,40M,ISENTA DE CARGA MOVEL(MODELO 1).</v>
          </cell>
          <cell r="C3741" t="str">
            <v>Un</v>
          </cell>
          <cell r="D3741">
            <v>66.2</v>
          </cell>
          <cell r="E3741">
            <v>52.96</v>
          </cell>
        </row>
        <row r="3742">
          <cell r="A3742"/>
        </row>
        <row r="3743">
          <cell r="A3743" t="str">
            <v>19.08.040</v>
          </cell>
          <cell r="B3743" t="str">
            <v>CAIXA DE INSPECAO COM TAMPA E ANEIS PREMOLDADOS DE CONCRETO ARMADO DIAMETRO DE 0,40M, SUJEITA A CARGA MOVEL (MODELO 2).</v>
          </cell>
          <cell r="C3743" t="str">
            <v>Un</v>
          </cell>
          <cell r="D3743">
            <v>83.28</v>
          </cell>
          <cell r="E3743">
            <v>66.63</v>
          </cell>
        </row>
        <row r="3744">
          <cell r="A3744"/>
        </row>
        <row r="3745">
          <cell r="A3745" t="str">
            <v>19.08.050</v>
          </cell>
          <cell r="B3745" t="str">
            <v>CAIXA DE INSPECAO COM TAMPA E ANEIS PREMOLDADOS DE CONCRETO ARMADO DIAMETRO DE 0,60M,ISENTA DE CARGA MOVEL (MODELO 3).</v>
          </cell>
          <cell r="C3745" t="str">
            <v>Un</v>
          </cell>
          <cell r="D3745">
            <v>138.43</v>
          </cell>
          <cell r="E3745">
            <v>110.75</v>
          </cell>
        </row>
        <row r="3746">
          <cell r="A3746"/>
        </row>
        <row r="3747">
          <cell r="A3747" t="str">
            <v>19.08.060</v>
          </cell>
          <cell r="B3747" t="str">
            <v>CAIXA DE INSPECAO COM TAMPA E ANEIS PREMOLDADOS DE CONCRETO ARMADO DIAMETRO DE 0,60M, SUJEITA A CARGA MOVEL (MODELO 4).</v>
          </cell>
          <cell r="C3747" t="str">
            <v>Un</v>
          </cell>
          <cell r="D3747">
            <v>178.92</v>
          </cell>
          <cell r="E3747">
            <v>143.13999999999999</v>
          </cell>
        </row>
        <row r="3748">
          <cell r="A3748"/>
        </row>
        <row r="3749">
          <cell r="A3749" t="str">
            <v>19.08.070</v>
          </cell>
          <cell r="B3749" t="str">
            <v>COLCHAO DE AREIA,INCLUSIVE MAO-DE-OBRA DE ESPALHAMENTO E TRANSPORTE COM CARRO DE MAO.</v>
          </cell>
          <cell r="C3749" t="str">
            <v>m3</v>
          </cell>
          <cell r="D3749">
            <v>70.41</v>
          </cell>
          <cell r="E3749">
            <v>56.33</v>
          </cell>
        </row>
        <row r="3750">
          <cell r="A3750"/>
        </row>
        <row r="3751">
          <cell r="A3751" t="str">
            <v>19.08.071</v>
          </cell>
          <cell r="B3751" t="str">
            <v>FORNECIMENTO E EXECUÇÃO DE CAMADA DE BRITA 50 EM SUMIDOURO E/OU FILTRO ANAERÓBICO</v>
          </cell>
          <cell r="C3751" t="str">
            <v>m3</v>
          </cell>
          <cell r="D3751">
            <v>104.75</v>
          </cell>
          <cell r="E3751">
            <v>83.8</v>
          </cell>
        </row>
        <row r="3752">
          <cell r="A3752"/>
        </row>
        <row r="3753">
          <cell r="A3753" t="str">
            <v>19.08.080</v>
          </cell>
          <cell r="B3753" t="str">
            <v>FORNECIMENTO E INSTALAÇÃO DE CAIXA MÚLTIPLA DE DRENAGEM PLUVIAL RESIDENCIAL 350X350X311MM COM TAMPA EM GRELHA DE ALUMÍNIO PARA TRÁFEGO LEVE 35 X 35CM, INCLUSIVE ANEL DE BORRACHA - TIGRE OU SIMILAR.</v>
          </cell>
          <cell r="C3753" t="str">
            <v>Un</v>
          </cell>
          <cell r="D3753">
            <v>197</v>
          </cell>
          <cell r="E3753">
            <v>157.6</v>
          </cell>
        </row>
        <row r="3754">
          <cell r="A3754"/>
        </row>
        <row r="3755">
          <cell r="A3755" t="str">
            <v>19.09.010</v>
          </cell>
          <cell r="B3755"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755" t="str">
            <v>Un</v>
          </cell>
          <cell r="D3755">
            <v>14114.83</v>
          </cell>
          <cell r="E3755">
            <v>11291.87</v>
          </cell>
        </row>
        <row r="3756">
          <cell r="A3756"/>
        </row>
        <row r="3757">
          <cell r="A3757" t="str">
            <v>19.09.020</v>
          </cell>
          <cell r="B3757" t="str">
            <v>FORNECIMENTO E MONTAGEM DE RESERVATÓRIO METÁLICO TIPO TAÇA, EM AÇO CARBONO USI SAC 41, COM CAPACIDADE PARA 10.000LITROS, TRATAMENTO INTERNO COM JATO ABRASIVO AO METAL BRANCO PADRÃO SA3, ACABAMENTO EM EPÓXI-POLIAMIDA ALTA ESPESSURA E TRATAMENTO EXTERNO COM</v>
          </cell>
          <cell r="C3757" t="str">
            <v>Un</v>
          </cell>
          <cell r="D3757">
            <v>19877.38</v>
          </cell>
          <cell r="E3757">
            <v>15901.91</v>
          </cell>
        </row>
        <row r="3758">
          <cell r="A3758"/>
        </row>
        <row r="3759">
          <cell r="A3759" t="str">
            <v>19.09.030</v>
          </cell>
          <cell r="B3759" t="str">
            <v>FORNECIMENTO E MONTAGEM DE RESERVATÓRIO METÁLICO TIPO TAÇA, EM AÇO CARBONO USI SAC 41, COM CAPACIDADE PARA 15.000LITROS, TRATAMENTO INTERNO COM JATO ABRASIVO AO METAL BRANCO PADRÃO SA3, ACABAMENTO EM EPÓXI-POLIAMIDA ALTA ESPESSURA E TRATAMENTO EXTERNO COM</v>
          </cell>
          <cell r="C3759" t="str">
            <v>Un</v>
          </cell>
          <cell r="D3759">
            <v>28563.77</v>
          </cell>
          <cell r="E3759">
            <v>22851.02</v>
          </cell>
        </row>
        <row r="3760">
          <cell r="A3760"/>
        </row>
        <row r="3761">
          <cell r="A3761" t="str">
            <v>19.09.099</v>
          </cell>
          <cell r="B3761" t="str">
            <v>FORNECIMENTO E INSTALAÇÃO DE RESERVATÓRIO D´ÁGUA DE FIBRA DE VIDRO, CILÍNDRICO, CAPACIDADE DE 3000 L, INCLUSIVE COLOCAÇÃO E MONTAGEM DAS TUBULAÇÕES E CONEXÕES (ADAPTADORES DE PVC COM FLANGES E ANÉIS DE 1"(01  UN), 2"(02UN) E 1 1/4"(01 UN)).</v>
          </cell>
          <cell r="C3761" t="str">
            <v>Un</v>
          </cell>
          <cell r="D3761">
            <v>1196.9100000000001</v>
          </cell>
          <cell r="E3761">
            <v>957.53</v>
          </cell>
        </row>
        <row r="3762">
          <cell r="A3762"/>
        </row>
        <row r="3763">
          <cell r="A3763" t="str">
            <v>19.09.100</v>
          </cell>
          <cell r="B3763" t="str">
            <v>FORNECIMENTO E INSTALAÇÃO DE RESERVATÓRIO D´ÁGUA DE FIBRA DE VIDRO, CILÍNDRICO, CAPACIDADE DE 5000 L, INCLUSIVE COLOCAÇÃO E MONTAGEM DAS TUBULAÇÕES E CONEXÕES (ADAPTADORES DE PVC COM FLANGES E ANÉIS DE 1"(01  UN), 2"(02UN) E 1 1/4"(01 UN)).</v>
          </cell>
          <cell r="C3763" t="str">
            <v>Un</v>
          </cell>
          <cell r="D3763">
            <v>1805.55</v>
          </cell>
          <cell r="E3763">
            <v>1444.44</v>
          </cell>
        </row>
        <row r="3764">
          <cell r="A3764"/>
        </row>
        <row r="3765">
          <cell r="A3765" t="str">
            <v>19.09.200</v>
          </cell>
          <cell r="B3765" t="str">
            <v>ESTRUTURA DE CONCRETO ARMADO E CAIXA D´ÁGUA DE 10.000L EM FIBRA DE VIDRO, INSTALADA, PILAR CIRCULAR DE 7,00M, LAJE CIRCULAR DE CONCRETO ARMADO COM DIAM. DE 2,50M.INCLUSIVE FRETE PARA MIRANDIBA - ESCOLA FRANCISCO PIRES.</v>
          </cell>
          <cell r="C3765" t="str">
            <v>Un</v>
          </cell>
          <cell r="D3765">
            <v>12441.33</v>
          </cell>
          <cell r="E3765">
            <v>9953.07</v>
          </cell>
        </row>
        <row r="3766">
          <cell r="A3766"/>
        </row>
        <row r="3767">
          <cell r="A3767" t="str">
            <v>19.09.210</v>
          </cell>
          <cell r="B3767"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767" t="str">
            <v>Un</v>
          </cell>
          <cell r="D3767">
            <v>32367.63</v>
          </cell>
          <cell r="E3767">
            <v>25894.11</v>
          </cell>
        </row>
        <row r="3768">
          <cell r="A3768"/>
        </row>
        <row r="3769">
          <cell r="A3769" t="str">
            <v>19.09.211</v>
          </cell>
          <cell r="B3769" t="str">
            <v>FORNECIMENTO E INSTACAO DE CAIXA D AGUA ELEVADA COM CAPACIDADA PARA 17.000 LITROS, CONTRUIDA COM MANILHAS PRE-MOLDADAS COM DIAMETRO DE 3,20M X 0,50M DE ALTURA E ESPESSURA, COM ALTURA TOTAL DE 10,50M INCLUINDO GRADE DE PROTECAO E CISTERNA COM CAPACIDADE PA</v>
          </cell>
          <cell r="C3769" t="str">
            <v>Un</v>
          </cell>
          <cell r="D3769">
            <v>52532.12</v>
          </cell>
          <cell r="E3769">
            <v>42025.7</v>
          </cell>
        </row>
        <row r="3770">
          <cell r="A3770"/>
        </row>
        <row r="3771">
          <cell r="A3771" t="str">
            <v>19.10.001</v>
          </cell>
          <cell r="B377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771" t="str">
            <v>m</v>
          </cell>
          <cell r="D3771">
            <v>450.07</v>
          </cell>
          <cell r="E3771">
            <v>360.06</v>
          </cell>
        </row>
        <row r="3772">
          <cell r="A3772"/>
        </row>
        <row r="3773">
          <cell r="A3773" t="str">
            <v>19.10.002</v>
          </cell>
          <cell r="B3773" t="str">
            <v>EXEC.DE POÇO TUBULAR PROF.- ESC. MAJOR LÉLIO, DIAM. FURO 10", PROF. ESTIMADA ATÉ 48M, SENDO 18M SEDIMENTAR E O RESTANTE CRISTALINO, USO DE BROCA TUNGSTÊNIO E DIAMANTE, BOMBA SUBMERSA, INCL.ANÁLISE DA ÁGUA, LICENÇA DE INST.E OPER.DO POÇO,  INST.QD DE COMAN</v>
          </cell>
          <cell r="C3773" t="str">
            <v>m</v>
          </cell>
          <cell r="D3773">
            <v>687.77</v>
          </cell>
          <cell r="E3773">
            <v>550.22</v>
          </cell>
        </row>
        <row r="3774">
          <cell r="A3774"/>
        </row>
        <row r="3775">
          <cell r="A3775" t="str">
            <v>19.10.003</v>
          </cell>
          <cell r="B377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775" t="str">
            <v>m</v>
          </cell>
          <cell r="D3775">
            <v>465.65</v>
          </cell>
          <cell r="E3775">
            <v>372.52</v>
          </cell>
        </row>
        <row r="3776">
          <cell r="A3776"/>
        </row>
        <row r="3777">
          <cell r="A3777" t="str">
            <v>19.10.004</v>
          </cell>
          <cell r="B377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777" t="str">
            <v>m</v>
          </cell>
          <cell r="D3777">
            <v>624.20000000000005</v>
          </cell>
          <cell r="E3777">
            <v>499.36</v>
          </cell>
        </row>
        <row r="3778">
          <cell r="A3778"/>
        </row>
        <row r="3779">
          <cell r="A3779" t="str">
            <v>19.10.005</v>
          </cell>
          <cell r="B377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779" t="str">
            <v>m</v>
          </cell>
          <cell r="D3779">
            <v>450.12</v>
          </cell>
          <cell r="E3779">
            <v>360.1</v>
          </cell>
        </row>
        <row r="3780">
          <cell r="A3780"/>
        </row>
        <row r="3781">
          <cell r="A3781" t="str">
            <v>19.10.006</v>
          </cell>
          <cell r="B378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781" t="str">
            <v>m</v>
          </cell>
          <cell r="D3781">
            <v>817.81</v>
          </cell>
          <cell r="E3781">
            <v>654.25</v>
          </cell>
        </row>
        <row r="3782">
          <cell r="A3782"/>
        </row>
        <row r="3783">
          <cell r="A3783" t="str">
            <v>19.10.007</v>
          </cell>
          <cell r="B378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783" t="str">
            <v>m</v>
          </cell>
          <cell r="D3783">
            <v>528.66999999999996</v>
          </cell>
          <cell r="E3783">
            <v>422.94</v>
          </cell>
        </row>
        <row r="3784">
          <cell r="A3784"/>
        </row>
        <row r="3785">
          <cell r="A3785" t="str">
            <v>19.11.001</v>
          </cell>
          <cell r="B3785" t="str">
            <v>FORNECIMENTO E COLOCAÇÃO DE ANÉIS DE CONCRETO DE 1,20X0,50X0,05 M COM ESCAVAÇÃO PARA POÇO D= 1,20M EM TERRENO DE 1ª CATEGORIA.</v>
          </cell>
          <cell r="C3785" t="str">
            <v>m</v>
          </cell>
          <cell r="D3785">
            <v>451</v>
          </cell>
          <cell r="E3785">
            <v>360.8</v>
          </cell>
        </row>
        <row r="3786">
          <cell r="A3786"/>
        </row>
        <row r="3787">
          <cell r="A3787" t="str">
            <v>20.00.000</v>
          </cell>
          <cell r="B3787" t="str">
            <v xml:space="preserve">    PAVIMENTACAO</v>
          </cell>
        </row>
        <row r="3788">
          <cell r="A3788"/>
        </row>
        <row r="3789">
          <cell r="A3789" t="str">
            <v>20.01.010</v>
          </cell>
          <cell r="B3789" t="str">
            <v>REGULARIZACAO DO SUBLEITO, ABRANGENDO ESCARIFICACAO, HOMOGENEIZACAO , UMEDECIMENTO E COMPACTACAO COM ESPESSURA DE 15 CM, TEOR DE COMPACTACAO A 100 POR CENTO AASHO NORMAL(DNER-ME 47-64).</v>
          </cell>
          <cell r="C3789" t="str">
            <v>m2</v>
          </cell>
          <cell r="D3789">
            <v>1.42</v>
          </cell>
          <cell r="E3789">
            <v>1.1399999999999999</v>
          </cell>
        </row>
        <row r="3790">
          <cell r="A3790"/>
        </row>
        <row r="3791">
          <cell r="A3791" t="str">
            <v>20.01.020</v>
          </cell>
          <cell r="B3791" t="str">
            <v>EXECUCAO DE REFORCO DO SUBLEITO , ABRANGENDO ESPALHAMENTO, HOMOGENEIZACAO, UMEDECIMENTO E COMPACTACAO , TEOR DE COMPACTACAO A 100 POR CENTO AASHO INTERMEDIARIO ( DNER-ME-48-64 ), INCLUSIVE FORNECIMENTO DO MATERIAL PROVENIENTE DE JAZIDA (CBR 10 POR CENTO),</v>
          </cell>
          <cell r="C3791" t="str">
            <v>m3</v>
          </cell>
          <cell r="D3791">
            <v>39.43</v>
          </cell>
          <cell r="E3791">
            <v>31.55</v>
          </cell>
        </row>
        <row r="3792">
          <cell r="A3792"/>
        </row>
        <row r="3793">
          <cell r="A3793" t="str">
            <v>20.02.010</v>
          </cell>
          <cell r="B3793" t="str">
            <v xml:space="preserve">EXEC. DE SUB-BASE ESTABILIZADA GRANULOMETR. ABRANGENDO ESPALHAMENTO, HOMOG., UMEDECIMENTO E COMPACTACAO COM ESPESSURA DE 12,0 CM, TEOR DE COMPACTACAO A 100 POR CENTO AASHO INTERMED. (DNER-ME-48-64),INCLUSIVE FORNEC. DO MATERIAL PROV. DE JAZIDA(CBR 20 POR </v>
          </cell>
          <cell r="C3793" t="str">
            <v>m2</v>
          </cell>
          <cell r="D3793">
            <v>6.81</v>
          </cell>
          <cell r="E3793">
            <v>5.45</v>
          </cell>
        </row>
        <row r="3794">
          <cell r="A3794"/>
        </row>
        <row r="3795">
          <cell r="A3795" t="str">
            <v>20.02.020</v>
          </cell>
          <cell r="B3795" t="str">
            <v xml:space="preserve">EXEC. DE SUB-BASE ESTABILIZADA GRANULOMETR. ABRANGENDO ESPALHAMENTO, HOMOG., UMEDECIMENTO E COMPACTACAO COM ESPESSURA DE 15,0 CM, TEOR DE COMPACTACAO A 100 POR CENTO AASHO INTERMED. (DNER-ME-48-64),INCLUSIVE FORNEC. DO MATERIAL PROV. DE JAZIDA(CBR 20 POR </v>
          </cell>
          <cell r="C3795" t="str">
            <v>m2</v>
          </cell>
          <cell r="D3795">
            <v>7.86</v>
          </cell>
          <cell r="E3795">
            <v>6.29</v>
          </cell>
        </row>
        <row r="3796">
          <cell r="A3796"/>
        </row>
        <row r="3797">
          <cell r="A3797" t="str">
            <v>20.02.030</v>
          </cell>
          <cell r="B3797" t="str">
            <v>EXEC. DE SUB-BASE ESTABILIZADA GRANULOMETR. ABRANGENDO ESPALHAMENTO, HOMOG., UMEDECIMENTO E COMPACTACAO COM ESPESSURA DE 20,0 CM, TEOR DE COMPACTACAO A 100 POR CENTO AASHO INTERMED. (DNER-ME-48-64),INCLUSIVE FORNEC. DO MATERIAL PROV.DE JAZIDA(CBR 20 POR C</v>
          </cell>
          <cell r="C3797" t="str">
            <v>m2</v>
          </cell>
          <cell r="D3797">
            <v>9.61</v>
          </cell>
          <cell r="E3797">
            <v>7.69</v>
          </cell>
        </row>
        <row r="3798">
          <cell r="A3798"/>
        </row>
        <row r="3799">
          <cell r="A3799" t="str">
            <v>20.02.040</v>
          </cell>
          <cell r="B3799" t="str">
            <v>EXEC. DE SUB-BASE ESTABILIZADA GRANULOMETR. ABRANGENDO ESPALHAMENTO, HOMOG., UMEDECIMENTO E COMPACTACAO, TEOR DE COMPACTACAO A 100 POR CENTO AASHO INTERMEDIARIO(DNER-ME-48-64), INCLUSIVE FORNECIMENTO DO MATERIAL PROVENIENTE DE JAZIDA (CBR 20 POR CENTO), D</v>
          </cell>
          <cell r="C3799" t="str">
            <v>m3</v>
          </cell>
          <cell r="D3799">
            <v>39.85</v>
          </cell>
          <cell r="E3799">
            <v>31.88</v>
          </cell>
        </row>
        <row r="3800">
          <cell r="A3800"/>
        </row>
        <row r="3801">
          <cell r="A3801" t="str">
            <v>20.02.050</v>
          </cell>
          <cell r="B3801" t="str">
            <v>EXEC.DE SUB-BASE OU BASE COM APROVEITAMENTO DO MATERIAL EXISTENTE(CBR 20 POR CENTO), UMEDECIMENTO E COMPACTAÇÃO COM ESPESSURA DE 20,0CM.TEOR DE COMPACTAÇÃO A 100 POR CENTO AASHO INTERMEDIÁRIO(DNER-ME-48-64).</v>
          </cell>
          <cell r="C3801" t="str">
            <v>m2</v>
          </cell>
          <cell r="D3801">
            <v>1.57</v>
          </cell>
          <cell r="E3801">
            <v>1.26</v>
          </cell>
        </row>
        <row r="3802">
          <cell r="A3802"/>
        </row>
        <row r="3803">
          <cell r="A3803" t="str">
            <v>20.03.010</v>
          </cell>
          <cell r="B3803" t="str">
            <v>EXECUCAO DE BASE DE MACADAME BETUMINOSO, INCLUSIVE FORNECIMENTO DO MATERIAL.</v>
          </cell>
          <cell r="C3803" t="str">
            <v>m3</v>
          </cell>
          <cell r="D3803">
            <v>353.9</v>
          </cell>
          <cell r="E3803">
            <v>283.12</v>
          </cell>
        </row>
        <row r="3804">
          <cell r="A3804"/>
        </row>
        <row r="3805">
          <cell r="A3805" t="str">
            <v>20.03.020</v>
          </cell>
          <cell r="B3805" t="str">
            <v>EXECUCAO DE BASE DE MACADAME HIDRAULICO COM ESPESSURA DE 0,10 M,INCLUSIVE FORNECIMENTO DO MATERIAL.</v>
          </cell>
          <cell r="C3805" t="str">
            <v>m2</v>
          </cell>
          <cell r="D3805">
            <v>14.22</v>
          </cell>
          <cell r="E3805">
            <v>11.38</v>
          </cell>
        </row>
        <row r="3806">
          <cell r="A3806"/>
        </row>
        <row r="3807">
          <cell r="A3807" t="str">
            <v>20.03.030</v>
          </cell>
          <cell r="B3807" t="str">
            <v>EXECUCAO DE BASE DE MACADAME HIDRAULICO COM ESPESSURA DE 0,12 M,INCLUSIVE FORNECIMENTO DO MATERIAL.</v>
          </cell>
          <cell r="C3807" t="str">
            <v>m2</v>
          </cell>
          <cell r="D3807">
            <v>17.059999999999999</v>
          </cell>
          <cell r="E3807">
            <v>13.65</v>
          </cell>
        </row>
        <row r="3808">
          <cell r="A3808"/>
        </row>
        <row r="3809">
          <cell r="A3809" t="str">
            <v>20.03.040</v>
          </cell>
          <cell r="B3809" t="str">
            <v>EXECUCAO DE BASE DE MACADAME HIDRAULICO COM ESPESSURA DE 0,15 M,INCLUSIVE FORNECIMENTO DO MATERIAL.</v>
          </cell>
          <cell r="C3809" t="str">
            <v>m2</v>
          </cell>
          <cell r="D3809">
            <v>21.35</v>
          </cell>
          <cell r="E3809">
            <v>17.079999999999998</v>
          </cell>
        </row>
        <row r="3810">
          <cell r="A3810"/>
        </row>
        <row r="3811">
          <cell r="A3811" t="str">
            <v>20.03.050</v>
          </cell>
          <cell r="B3811" t="str">
            <v>EXECUCAO DE BASE DE MACADAME HIDRAULICO COM ESPESSURA DE 0,20 M,INCLUSIVE FORNECIMENTO DO MATERIAL.</v>
          </cell>
          <cell r="C3811" t="str">
            <v>m2</v>
          </cell>
          <cell r="D3811">
            <v>28.45</v>
          </cell>
          <cell r="E3811">
            <v>22.76</v>
          </cell>
        </row>
        <row r="3812">
          <cell r="A3812"/>
        </row>
        <row r="3813">
          <cell r="A3813" t="str">
            <v>20.03.060</v>
          </cell>
          <cell r="B3813" t="str">
            <v>EXECUCAO DE BASE DE MACADAME HIDRAULICO, INCLUSIVE FORNECIMENTO DO MATERIAL.</v>
          </cell>
          <cell r="C3813" t="str">
            <v>m3</v>
          </cell>
          <cell r="D3813">
            <v>142.25</v>
          </cell>
          <cell r="E3813">
            <v>113.8</v>
          </cell>
        </row>
        <row r="3814">
          <cell r="A3814"/>
        </row>
        <row r="3815">
          <cell r="A3815" t="str">
            <v>20.03.070</v>
          </cell>
          <cell r="B3815" t="str">
            <v>EXECUCAO DE BASE DE MACADAME VIBRADO A SECO COM ESPESSURA DE 0,10 M, INCLUSIVE FORNECIMENTO DO MATERIAL.</v>
          </cell>
          <cell r="C3815" t="str">
            <v>m2</v>
          </cell>
          <cell r="D3815">
            <v>13.77</v>
          </cell>
          <cell r="E3815">
            <v>11.02</v>
          </cell>
        </row>
        <row r="3816">
          <cell r="A3816"/>
        </row>
        <row r="3817">
          <cell r="A3817" t="str">
            <v>20.03.080</v>
          </cell>
          <cell r="B3817" t="str">
            <v>EXECUCAO DE BASE DE MACADAME VIBRADO A SECO COM ESPESSURA DE 0,12 M, INCLUSIVE FORNECIMENTO DO MATERIAL.</v>
          </cell>
          <cell r="C3817" t="str">
            <v>m2</v>
          </cell>
          <cell r="D3817">
            <v>16.53</v>
          </cell>
          <cell r="E3817">
            <v>13.23</v>
          </cell>
        </row>
        <row r="3818">
          <cell r="A3818"/>
        </row>
        <row r="3819">
          <cell r="A3819" t="str">
            <v>20.03.090</v>
          </cell>
          <cell r="B3819" t="str">
            <v>EXECUCAO DE BASE DE MACADAME VIBRADO A SECO COM ESPESSURA DE 0,15 M, INCLUSIVE FORNECIMENTO DO MATERIAL.</v>
          </cell>
          <cell r="C3819" t="str">
            <v>m2</v>
          </cell>
          <cell r="D3819">
            <v>20.68</v>
          </cell>
          <cell r="E3819">
            <v>16.55</v>
          </cell>
        </row>
        <row r="3820">
          <cell r="A3820"/>
        </row>
        <row r="3821">
          <cell r="A3821" t="str">
            <v>20.03.100</v>
          </cell>
          <cell r="B3821" t="str">
            <v>EXECUCAO DE BASE DE MACADAME VIBRADO A SECO COM ESPESSURA DE 0,20 M, INCLUSIVE FORNECIMENTO DO MATERIAL.</v>
          </cell>
          <cell r="C3821" t="str">
            <v>m2</v>
          </cell>
          <cell r="D3821">
            <v>27.57</v>
          </cell>
          <cell r="E3821">
            <v>22.06</v>
          </cell>
        </row>
        <row r="3822">
          <cell r="A3822"/>
        </row>
        <row r="3823">
          <cell r="A3823" t="str">
            <v>20.03.110</v>
          </cell>
          <cell r="B3823" t="str">
            <v>EXECUCAO DE BASE DE MACADAME VIBRADO A SECO, INCLUSIVE FORNECIMENTO DO MATERIAL.</v>
          </cell>
          <cell r="C3823" t="str">
            <v>m3</v>
          </cell>
          <cell r="D3823">
            <v>137.81</v>
          </cell>
          <cell r="E3823">
            <v>110.25</v>
          </cell>
        </row>
        <row r="3824">
          <cell r="A3824"/>
        </row>
        <row r="3825">
          <cell r="A3825" t="str">
            <v>20.03.120</v>
          </cell>
          <cell r="B3825" t="str">
            <v>EXECUCAO DE BASE DE SOLO MELHORADO COM CIMENTO COM MISTURA NA PISTA,C/ 4 POR CENTO EM PESO DE CIMENTO, INCLUSIVE FORNECIMENTO DO MATERIAL.</v>
          </cell>
          <cell r="C3825" t="str">
            <v>m3</v>
          </cell>
          <cell r="D3825">
            <v>102.13</v>
          </cell>
          <cell r="E3825">
            <v>81.709999999999994</v>
          </cell>
        </row>
        <row r="3826">
          <cell r="A3826"/>
        </row>
        <row r="3827">
          <cell r="A3827" t="str">
            <v>20.03.130</v>
          </cell>
          <cell r="B3827" t="str">
            <v>EXECUCAO DE BASE DE SOLO CIMENTO COM MISTURA NA PISTA, COM 6 POR CENTO EM PESO DE CIMENTO, INCLUSIVE FORNECIMENTO DO MATERIAL.</v>
          </cell>
          <cell r="C3827" t="str">
            <v>m3</v>
          </cell>
          <cell r="D3827">
            <v>120.07</v>
          </cell>
          <cell r="E3827">
            <v>96.06</v>
          </cell>
        </row>
        <row r="3828">
          <cell r="A3828"/>
        </row>
        <row r="3829">
          <cell r="A3829" t="str">
            <v>20.03.140</v>
          </cell>
          <cell r="B3829" t="str">
            <v>EXECUCAO DE BASE DE SOLO CIMENTO COM MISTURA NA PISTA, C/ 8 POR CENTO EM PESO DE CIMENTO, INCLUSIVE FORNECIMENTO DE MATERIAL.</v>
          </cell>
          <cell r="C3829" t="str">
            <v>m3</v>
          </cell>
          <cell r="D3829">
            <v>144.32</v>
          </cell>
          <cell r="E3829">
            <v>115.46</v>
          </cell>
        </row>
        <row r="3830">
          <cell r="A3830"/>
        </row>
        <row r="3831">
          <cell r="A3831" t="str">
            <v>20.03.150</v>
          </cell>
          <cell r="B3831" t="str">
            <v>EXECUCAO DE BASE DE SOLO BRITA 25 COM 25 POR CENTO DE PEDRA EM PESO, INCLUSIVE FORNECIMENTO DO MATERIAL.</v>
          </cell>
          <cell r="C3831" t="str">
            <v>m3</v>
          </cell>
          <cell r="D3831">
            <v>61.88</v>
          </cell>
          <cell r="E3831">
            <v>49.51</v>
          </cell>
        </row>
        <row r="3832">
          <cell r="A3832"/>
        </row>
        <row r="3833">
          <cell r="A3833" t="str">
            <v>20.03.160</v>
          </cell>
          <cell r="B3833" t="str">
            <v>EXECUCAO DE BASE DE SOLO BRITA 25 C/ 35 POR CENTO DE PEDRA EM PESO, INCLUSIVE FORNECIMENTO DO MATERIAL.</v>
          </cell>
          <cell r="C3833" t="str">
            <v>m3</v>
          </cell>
          <cell r="D3833">
            <v>67.56</v>
          </cell>
          <cell r="E3833">
            <v>54.05</v>
          </cell>
        </row>
        <row r="3834">
          <cell r="A3834"/>
        </row>
        <row r="3835">
          <cell r="A3835" t="str">
            <v>20.03.170</v>
          </cell>
          <cell r="B3835" t="str">
            <v>EXECUCAO DE BASE DE SOLO BRITA 25 C/ 50 POR CENTO DE PEDRA EM PESO, INCLUSIVE FORNECIMENTO DO MATERIAL.</v>
          </cell>
          <cell r="C3835" t="str">
            <v>m3</v>
          </cell>
          <cell r="D3835">
            <v>76.5</v>
          </cell>
          <cell r="E3835">
            <v>61.2</v>
          </cell>
        </row>
        <row r="3836">
          <cell r="A3836"/>
        </row>
        <row r="3837">
          <cell r="A3837" t="str">
            <v>20.04.010</v>
          </cell>
          <cell r="B3837" t="str">
            <v>IMPRIMACAO MECANICA COM CM-30, TAXA 1,2L/M2.</v>
          </cell>
          <cell r="C3837" t="str">
            <v>m2</v>
          </cell>
          <cell r="D3837">
            <v>4.5999999999999996</v>
          </cell>
          <cell r="E3837">
            <v>3.68</v>
          </cell>
        </row>
        <row r="3838">
          <cell r="A3838"/>
        </row>
        <row r="3839">
          <cell r="A3839" t="str">
            <v>20.04.020</v>
          </cell>
          <cell r="B3839" t="str">
            <v>IMPRIMACAO MANUAL (MAO DE OBRA).</v>
          </cell>
          <cell r="C3839" t="str">
            <v>m2</v>
          </cell>
          <cell r="D3839">
            <v>1.38</v>
          </cell>
          <cell r="E3839">
            <v>1.1100000000000001</v>
          </cell>
        </row>
        <row r="3840">
          <cell r="A3840"/>
        </row>
        <row r="3841">
          <cell r="A3841" t="str">
            <v>20.04.030</v>
          </cell>
          <cell r="B3841" t="str">
            <v>IMPRIMACAO MANUAL (MAO DE OBRA) - SERVICO NOTURNO.</v>
          </cell>
          <cell r="C3841" t="str">
            <v>m2</v>
          </cell>
          <cell r="D3841">
            <v>1.65</v>
          </cell>
          <cell r="E3841">
            <v>1.32</v>
          </cell>
        </row>
        <row r="3842">
          <cell r="A3842"/>
        </row>
        <row r="3843">
          <cell r="A3843" t="str">
            <v>20.04.040</v>
          </cell>
          <cell r="B3843" t="str">
            <v>PINTURA ASFALTICA COM APLICACAO MANUAL, EMULSAO CATIONICA RR-1C, TAXA DE 0,5 L/M2.</v>
          </cell>
          <cell r="C3843" t="str">
            <v>m2</v>
          </cell>
          <cell r="D3843">
            <v>2.16</v>
          </cell>
          <cell r="E3843">
            <v>1.73</v>
          </cell>
        </row>
        <row r="3844">
          <cell r="A3844"/>
        </row>
        <row r="3845">
          <cell r="A3845" t="str">
            <v>20.04.050</v>
          </cell>
          <cell r="B3845" t="str">
            <v>PINTURA ASFALTICA COM EMULSAO CATIONICA RR-1C, TAXA DE 0,5 L/M2 - SERVICO NOTURNO.</v>
          </cell>
          <cell r="C3845" t="str">
            <v>m2</v>
          </cell>
          <cell r="D3845">
            <v>2.42</v>
          </cell>
          <cell r="E3845">
            <v>1.94</v>
          </cell>
        </row>
        <row r="3846">
          <cell r="A3846"/>
        </row>
        <row r="3847">
          <cell r="A3847" t="str">
            <v>20.04.060</v>
          </cell>
          <cell r="B3847" t="str">
            <v>PINTURA ASFALTICA COM APLICACAO MECANICA, COM EMULSAO CATIONICA RR-1C, TAXA 0,5 L/M2.</v>
          </cell>
          <cell r="C3847" t="str">
            <v>m2</v>
          </cell>
          <cell r="D3847">
            <v>1.85</v>
          </cell>
          <cell r="E3847">
            <v>1.48</v>
          </cell>
        </row>
        <row r="3848">
          <cell r="A3848"/>
        </row>
        <row r="3849">
          <cell r="A3849" t="str">
            <v>20.05.010</v>
          </cell>
          <cell r="B3849" t="str">
            <v>FABRICACAO DE PRE-MISTURADO A FRIO GROSSO COM 6,5% DE EMULSAO (PRODUCAO COMPACTADA).</v>
          </cell>
          <cell r="C3849" t="str">
            <v>m3</v>
          </cell>
          <cell r="D3849">
            <v>389.63</v>
          </cell>
          <cell r="E3849">
            <v>311.70999999999998</v>
          </cell>
        </row>
        <row r="3850">
          <cell r="A3850"/>
        </row>
        <row r="3851">
          <cell r="A3851" t="str">
            <v>20.05.015</v>
          </cell>
          <cell r="B3851" t="str">
            <v>FABRICACAO DE PRE-MISTURADO A FRIO GROSSO PARA CAMADA DE BASE (BINDER) COM 7% DE EMULSAO (PRODUCAO COMPACTADA).</v>
          </cell>
          <cell r="C3851" t="str">
            <v>m3</v>
          </cell>
          <cell r="D3851">
            <v>409.98</v>
          </cell>
          <cell r="E3851">
            <v>327.99</v>
          </cell>
        </row>
        <row r="3852">
          <cell r="A3852"/>
        </row>
        <row r="3853">
          <cell r="A3853" t="str">
            <v>20.05.020</v>
          </cell>
          <cell r="B3853" t="str">
            <v>FABRICACAO DE PRE-MISTURADO A FRIO FINO PARA CAMADA DE ROLAMENTO COM 7,0% DE EMULSAO (PRODUCAO COMPACTADA).</v>
          </cell>
          <cell r="C3853" t="str">
            <v>m3</v>
          </cell>
          <cell r="D3853">
            <v>408.32</v>
          </cell>
          <cell r="E3853">
            <v>326.66000000000003</v>
          </cell>
        </row>
        <row r="3854">
          <cell r="A3854"/>
        </row>
        <row r="3855">
          <cell r="A3855" t="str">
            <v>20.05.025</v>
          </cell>
          <cell r="B3855" t="str">
            <v>FABRICACAO DE PRE-MISTURADO A FRIO FINO PARA CAMADA DE ROLAMENTO COM 7,5% DE EMULSAO (PRODUCAO COMPACTADA).</v>
          </cell>
          <cell r="C3855" t="str">
            <v>m3</v>
          </cell>
          <cell r="D3855">
            <v>430.55</v>
          </cell>
          <cell r="E3855">
            <v>344.44</v>
          </cell>
        </row>
        <row r="3856">
          <cell r="A3856"/>
        </row>
        <row r="3857">
          <cell r="A3857" t="str">
            <v>20.05.030</v>
          </cell>
          <cell r="B3857" t="str">
            <v>CARGA OU DESCARGA MANUAL PRE-MISTURADO A FRIO FINO OU GROSSO (CURADO)</v>
          </cell>
          <cell r="C3857" t="str">
            <v>m3</v>
          </cell>
          <cell r="D3857">
            <v>6.98</v>
          </cell>
          <cell r="E3857">
            <v>5.59</v>
          </cell>
        </row>
        <row r="3858">
          <cell r="A3858"/>
        </row>
        <row r="3859">
          <cell r="A3859" t="str">
            <v>20.05.040</v>
          </cell>
          <cell r="B3859" t="str">
            <v>CARGA OU DESCARGA MANUAL PRE-MISTURADO A FRIO FINO OU GROSSO (CURADO)-SERVICO NOTURNO.</v>
          </cell>
          <cell r="C3859" t="str">
            <v>m3</v>
          </cell>
          <cell r="D3859">
            <v>8.3800000000000008</v>
          </cell>
          <cell r="E3859">
            <v>6.71</v>
          </cell>
        </row>
        <row r="3860">
          <cell r="A3860"/>
        </row>
        <row r="3861">
          <cell r="A3861" t="str">
            <v>20.05.050</v>
          </cell>
          <cell r="B3861" t="str">
            <v>TRANSPORTE DE PRE-MISTURADO A FRIO FINO OU GROSSO, NO CASO DE REPOSICAO (CAMINHAO ACOMPANHANDO A TURMA), D.M.T. 24 KM.</v>
          </cell>
          <cell r="C3861" t="str">
            <v>m3</v>
          </cell>
          <cell r="D3861">
            <v>86.97</v>
          </cell>
          <cell r="E3861">
            <v>69.58</v>
          </cell>
        </row>
        <row r="3862">
          <cell r="A3862"/>
        </row>
        <row r="3863">
          <cell r="A3863" t="str">
            <v>20.05.060</v>
          </cell>
          <cell r="B3863" t="str">
            <v>TRANSPORTE DE PRE-MISTURADO A FRIO FINO OU GROSSO, NO CASO DE REPOSICAO (CAMINHAO ACOMPANHANDO A TURMA), SERVICO NOTURNO, D.M.T 24KM.</v>
          </cell>
          <cell r="C3863" t="str">
            <v>m3</v>
          </cell>
          <cell r="D3863">
            <v>91.58</v>
          </cell>
          <cell r="E3863">
            <v>73.27</v>
          </cell>
        </row>
        <row r="3864">
          <cell r="A3864"/>
        </row>
        <row r="3865">
          <cell r="A3865" t="str">
            <v>20.05.070</v>
          </cell>
          <cell r="B3865" t="str">
            <v>ESPALHAMENTO E COMPACTACAO DE PRE-MISTURADO A FRIO FINO OU GROSSO.</v>
          </cell>
          <cell r="C3865" t="str">
            <v>m3</v>
          </cell>
          <cell r="D3865">
            <v>3.12</v>
          </cell>
          <cell r="E3865">
            <v>2.5</v>
          </cell>
        </row>
        <row r="3866">
          <cell r="A3866"/>
        </row>
        <row r="3867">
          <cell r="A3867" t="str">
            <v>20.05.080</v>
          </cell>
          <cell r="B3867" t="str">
            <v>ESPALHAMENTO E COMPACTACAO DE PRE-MISTURADO A FRIO FINO OU GROSSO, NO CASO DE REPOSICAO ( TAPA BURACO ).</v>
          </cell>
          <cell r="C3867" t="str">
            <v>m3</v>
          </cell>
          <cell r="D3867">
            <v>7.73</v>
          </cell>
          <cell r="E3867">
            <v>6.19</v>
          </cell>
        </row>
        <row r="3868">
          <cell r="A3868"/>
        </row>
        <row r="3869">
          <cell r="A3869" t="str">
            <v>20.05.090</v>
          </cell>
          <cell r="B3869" t="str">
            <v>ESPALHAMENTO E COMPACTACAO DE PRE-MISTURADO A FRIO FINO OU GROSSO, NO CASO DE REPOSICAO ( TAPA BURACO )- SERVICO NOTURNO .</v>
          </cell>
          <cell r="C3869" t="str">
            <v>m3</v>
          </cell>
          <cell r="D3869">
            <v>8.5</v>
          </cell>
          <cell r="E3869">
            <v>6.8</v>
          </cell>
        </row>
        <row r="3870">
          <cell r="A3870"/>
        </row>
        <row r="3871">
          <cell r="A3871" t="str">
            <v>20.05.100</v>
          </cell>
          <cell r="B3871" t="str">
            <v>ESCARIFICACAO DE PAVIMENTACAO ASFALTICA.</v>
          </cell>
          <cell r="C3871" t="str">
            <v>m2</v>
          </cell>
          <cell r="D3871">
            <v>6.06</v>
          </cell>
          <cell r="E3871">
            <v>4.8499999999999996</v>
          </cell>
        </row>
        <row r="3872">
          <cell r="A3872"/>
        </row>
        <row r="3873">
          <cell r="A3873" t="str">
            <v>20.05.110</v>
          </cell>
          <cell r="B3873" t="str">
            <v>ESCARIFICACAO DE PAVIMENTACAO ASFALTICA (SERVICO NOTURNO).</v>
          </cell>
          <cell r="C3873" t="str">
            <v>m2</v>
          </cell>
          <cell r="D3873">
            <v>7.17</v>
          </cell>
          <cell r="E3873">
            <v>5.74</v>
          </cell>
        </row>
        <row r="3874">
          <cell r="A3874"/>
        </row>
        <row r="3875">
          <cell r="A3875" t="str">
            <v>20.05.120</v>
          </cell>
          <cell r="B3875" t="str">
            <v>CONCRETO BETUMINOSO USINADO A QUENTE, PARA CAMADA DE ROLAMENTO, 6% DE CAP EM MEDIA, INCLUSIVE APLICACAO E COMPACTACAO.</v>
          </cell>
          <cell r="C3875" t="str">
            <v>m3</v>
          </cell>
          <cell r="D3875">
            <v>665.35</v>
          </cell>
          <cell r="E3875">
            <v>532.28</v>
          </cell>
        </row>
        <row r="3876">
          <cell r="A3876"/>
        </row>
        <row r="3877">
          <cell r="A3877" t="str">
            <v>20.05.130</v>
          </cell>
          <cell r="B3877" t="str">
            <v>TRATAMENTO SUPERFICIAL DUPLO COM 0,025 M DE ESPESSURA.</v>
          </cell>
          <cell r="C3877" t="str">
            <v>m2</v>
          </cell>
          <cell r="D3877">
            <v>6.76</v>
          </cell>
          <cell r="E3877">
            <v>5.41</v>
          </cell>
        </row>
        <row r="3878">
          <cell r="A3878"/>
        </row>
        <row r="3879">
          <cell r="A3879" t="str">
            <v>20.05.140</v>
          </cell>
          <cell r="B3879" t="str">
            <v>FORNECIMENTO DE EMULSAO ASFALTICA CATIONICA RR-1C.</v>
          </cell>
          <cell r="C3879" t="str">
            <v>l</v>
          </cell>
          <cell r="D3879">
            <v>1.53</v>
          </cell>
          <cell r="E3879">
            <v>1.23</v>
          </cell>
        </row>
        <row r="3880">
          <cell r="A3880"/>
        </row>
        <row r="3881">
          <cell r="A3881" t="str">
            <v>20.05.150</v>
          </cell>
          <cell r="B3881" t="str">
            <v>CONCRETO BETUMINOSO USINADO A QUENTE, PARA CAMADA DE LIGACAO OU REGULARIZACAO (BINDER), 4,5% DE CAP NO MINIMO, INCLUSIVE APLICACAO E COMPACTACAO.</v>
          </cell>
          <cell r="C3881" t="str">
            <v>m3</v>
          </cell>
          <cell r="D3881">
            <v>443.78</v>
          </cell>
          <cell r="E3881">
            <v>355.03</v>
          </cell>
        </row>
        <row r="3882">
          <cell r="A3882"/>
        </row>
        <row r="3883">
          <cell r="A3883" t="str">
            <v>20.05.160</v>
          </cell>
          <cell r="B3883" t="str">
            <v>FORNECIMENTO E APLICACAO DE LAMA ASFALTICA</v>
          </cell>
          <cell r="C3883" t="str">
            <v>m2</v>
          </cell>
          <cell r="D3883">
            <v>5.28</v>
          </cell>
          <cell r="E3883">
            <v>4.2300000000000004</v>
          </cell>
        </row>
        <row r="3884">
          <cell r="A3884"/>
        </row>
        <row r="3885">
          <cell r="A3885" t="str">
            <v>20.06.010</v>
          </cell>
          <cell r="B3885" t="str">
            <v>PAVIMENTO EM CONCRETO DE CIMENTO PORTLAND DE FCK 33 MPA,COM EXECUCAO MECANIZADA (VIBRO ACABADORA), INCLUSIVE COLCHAO DE AREIA (5 CM), ACO, CURA E PREENCHIMENTO DE JUNTAS COM SELANTE A BASE DE ASFALTO.</v>
          </cell>
          <cell r="C3885" t="str">
            <v>m3</v>
          </cell>
          <cell r="D3885">
            <v>429.66</v>
          </cell>
          <cell r="E3885">
            <v>343.73</v>
          </cell>
        </row>
        <row r="3886">
          <cell r="A3886"/>
        </row>
        <row r="3887">
          <cell r="A3887" t="str">
            <v>20.06.020</v>
          </cell>
          <cell r="B3887" t="str">
            <v>PAVIMENTO EM CONCRETO DE CIMENTO PORTLAND DE FCK 33 MPA, COM EXECUCAO MANUAL INCLUSIVE COLCHAO DE AREIA (5 CM), ACO, CURA E PREENCHIMENTO DE JUNTAS COM SELANTE A BASE DE ASFALTO.</v>
          </cell>
          <cell r="C3887" t="str">
            <v>m3</v>
          </cell>
          <cell r="D3887">
            <v>524.48</v>
          </cell>
          <cell r="E3887">
            <v>419.59</v>
          </cell>
        </row>
        <row r="3888">
          <cell r="A3888"/>
        </row>
        <row r="3889">
          <cell r="A3889" t="str">
            <v>20.06.030</v>
          </cell>
          <cell r="B3889" t="str">
            <v>PAVIMENTO EM CONCRETO DE CIMENTO PORTLAND DE FCK 33 MPA, PARA RECONSTRUCAO DE PLACAS. INCLUSIVE COLCHAO DE AREIA (5 CM), CURA E PREENCHIMENTO DE JUNTAS C/ SELANTE A BASE DE ASFALTO.</v>
          </cell>
          <cell r="C3889" t="str">
            <v>m3</v>
          </cell>
          <cell r="D3889">
            <v>528.57000000000005</v>
          </cell>
          <cell r="E3889">
            <v>422.86</v>
          </cell>
        </row>
        <row r="3890">
          <cell r="A3890"/>
        </row>
        <row r="3891">
          <cell r="A3891" t="str">
            <v>20.06.040</v>
          </cell>
          <cell r="B3891" t="str">
            <v>PAVIMENTO EM CONCRETO DE CIMENTO PORTLAND DE FCK 33 MPA, PARA RECONSTRUCAO DE PLACAS, UTILIZANDO-SE CONCRETO PRE-MISTURADO, EM USINA, INCLUSIVE COLCHAO DE AREIA (5 CM), CURA E PRE ENCHIMENTO DE JUNTAS COM SELANTE A BASE DE ASFALTO.</v>
          </cell>
          <cell r="C3891" t="str">
            <v>m3</v>
          </cell>
          <cell r="D3891">
            <v>425.5</v>
          </cell>
          <cell r="E3891">
            <v>340.4</v>
          </cell>
        </row>
        <row r="3892">
          <cell r="A3892"/>
        </row>
        <row r="3893">
          <cell r="A3893" t="str">
            <v>20.06.050</v>
          </cell>
          <cell r="B3893" t="str">
            <v>PREENCHIMENTO DE JUNTAS COM SELANTE A BASE DE ASFALTO.</v>
          </cell>
          <cell r="C3893" t="str">
            <v>m</v>
          </cell>
          <cell r="D3893">
            <v>2.85</v>
          </cell>
          <cell r="E3893">
            <v>2.2799999999999998</v>
          </cell>
        </row>
        <row r="3894">
          <cell r="A3894"/>
        </row>
        <row r="3895">
          <cell r="A3895" t="str">
            <v>20.06.060</v>
          </cell>
          <cell r="B3895" t="str">
            <v>PREENCHIMENTO DE JUNTAS COM SELANTE A BASE DE ASFALTO, INCLUSIVE REMOCAO DO SELANTE ANTERIOR.</v>
          </cell>
          <cell r="C3895" t="str">
            <v>m</v>
          </cell>
          <cell r="D3895">
            <v>4.16</v>
          </cell>
          <cell r="E3895">
            <v>3.33</v>
          </cell>
        </row>
        <row r="3896">
          <cell r="A3896"/>
        </row>
        <row r="3897">
          <cell r="A3897" t="str">
            <v>20.06.070</v>
          </cell>
          <cell r="B3897" t="str">
            <v>PREENCHIMENTO DE JUNTAS DE PLACAS DE CONCRETO COM MASTIQUE ASFALTICO, INCLUSIVE PENEIRAMENTO DA AREIA E LIMPEZA DAS JUNTAS COM JATO DE AR DE ALTA PRESSAO (SERVICO DIURNO)</v>
          </cell>
          <cell r="C3897" t="str">
            <v>m</v>
          </cell>
          <cell r="D3897">
            <v>2.1800000000000002</v>
          </cell>
          <cell r="E3897">
            <v>1.75</v>
          </cell>
        </row>
        <row r="3898">
          <cell r="A3898"/>
        </row>
        <row r="3899">
          <cell r="A3899" t="str">
            <v>20.06.080</v>
          </cell>
          <cell r="B3899" t="str">
            <v>PREENCHIMENTO DE JUNTAS DE PLACAS DE CONCRETO COM MASTIQUE ASFALTICO, INCLUSIVE PENEIRAMENTO DA AREIA E LIMPEZA DAS JUNTAS COM JATO AR DE ALTA PRESSAO (SERVICO NOTURNO)</v>
          </cell>
          <cell r="C3899" t="str">
            <v>m</v>
          </cell>
          <cell r="D3899">
            <v>2.38</v>
          </cell>
          <cell r="E3899">
            <v>1.91</v>
          </cell>
        </row>
        <row r="3900">
          <cell r="A3900"/>
        </row>
        <row r="3901">
          <cell r="A3901" t="str">
            <v>20.06.090</v>
          </cell>
          <cell r="B3901" t="str">
            <v>PREENCHIMENTO DE JUNTAS DE PLACAS DE CONCRETO COM MASTIQUE ASFALTICO, INCLUSIVE PENEIRAMENTO DA AREIA, LIMPEZA DAS JUNTAS COM JATO DE AR DE ALTA PRESSAO E REMOCAO DO SELANTE ANTERIOR COM USO DE FERRAMENTAS LEVES (SERVICO DIURNO).</v>
          </cell>
          <cell r="C3901" t="str">
            <v>m</v>
          </cell>
          <cell r="D3901">
            <v>3.2</v>
          </cell>
          <cell r="E3901">
            <v>2.56</v>
          </cell>
        </row>
        <row r="3902">
          <cell r="A3902"/>
        </row>
        <row r="3903">
          <cell r="A3903" t="str">
            <v>20.06.100</v>
          </cell>
          <cell r="B3903" t="str">
            <v>PREENCHIMENTO DE JUNTAS DE PLACAS DE CONCRETO COM MASTIQUE ASFALTICO, INCLUSIVE PENEIRAMENTO DA AREIA, LIMPEZA DAS JUNTAS COM JATO DE AR DE ALTA PRESSAO E REMOCAO DO SELANTE ANTERIOR COM USO DE FERRAMENTAS LEVES (SERVICO NOTURNO)</v>
          </cell>
          <cell r="C3903" t="str">
            <v>m</v>
          </cell>
          <cell r="D3903">
            <v>3.6</v>
          </cell>
          <cell r="E3903">
            <v>2.88</v>
          </cell>
        </row>
        <row r="3904">
          <cell r="A3904"/>
        </row>
        <row r="3905">
          <cell r="A3905" t="str">
            <v>20.07.005</v>
          </cell>
          <cell r="B3905" t="str">
            <v>PAVIMENTO COM PARALELEPIPEDOS GRANITICOS ASSENTADOS SOBRE COLCHAO DE PO DE PEDRA COM 6.0 CM DE ESPESSURA,E REJUNTADOS COM ARGAMASSA DE CIMENTO E AREIA NO TRACO 1:2.</v>
          </cell>
          <cell r="C3905" t="str">
            <v>m2</v>
          </cell>
          <cell r="D3905">
            <v>37.119999999999997</v>
          </cell>
          <cell r="E3905">
            <v>29.7</v>
          </cell>
        </row>
        <row r="3906">
          <cell r="A3906"/>
        </row>
        <row r="3907">
          <cell r="A3907" t="str">
            <v>20.07.010</v>
          </cell>
          <cell r="B3907" t="str">
            <v>PAVIMENTO COM PARALELEPIPEDOS GRANITICOS ASSENTADOS SOBRE COLCHAO DE AREIA COM 6.0 CM DE ESPESSURA, E REJUNTADOS COM ARGAMASSA DE CIMENTO E AREIA NO TRACO 1:2.</v>
          </cell>
          <cell r="C3907" t="str">
            <v>m2</v>
          </cell>
          <cell r="D3907">
            <v>37.96</v>
          </cell>
          <cell r="E3907">
            <v>30.37</v>
          </cell>
        </row>
        <row r="3908">
          <cell r="A3908"/>
        </row>
        <row r="3909">
          <cell r="A3909" t="str">
            <v>20.07.020</v>
          </cell>
          <cell r="B3909" t="str">
            <v>PAVIMENTO COM PARALELEPIPEDOS GRANITICOS ( TAPA BURACO ),ASSENTADOS SOBRE COLCHAO DE AREIA DE 6 CM DE ESPESSURA,E REJUNTADOS COM ARGAMASSA DE CIMENTO E AREIA 1 2 ( AREA TOTAL POR RUA INFERIOR OU IGUAL A 30 M2 ).</v>
          </cell>
          <cell r="C3909" t="str">
            <v>m2</v>
          </cell>
          <cell r="D3909">
            <v>43.67</v>
          </cell>
          <cell r="E3909">
            <v>34.94</v>
          </cell>
        </row>
        <row r="3910">
          <cell r="A3910"/>
        </row>
        <row r="3911">
          <cell r="A3911" t="str">
            <v>20.07.030</v>
          </cell>
          <cell r="B3911" t="str">
            <v>PAVIMENTO COM PARALELEPIPEDOS GRANITICOS ASSENTADOS SOBRE MISTURA DE CIMENTO E AREIA NO TRACO 1:6 COM 6 CM DE ESPESSURA, E REJUNTADO COM ARGAMASSA DE CIMENTO E AREIA NO TRACO 1:2</v>
          </cell>
          <cell r="C3911" t="str">
            <v>m2</v>
          </cell>
          <cell r="D3911">
            <v>51.31</v>
          </cell>
          <cell r="E3911">
            <v>41.05</v>
          </cell>
        </row>
        <row r="3912">
          <cell r="A3912"/>
        </row>
        <row r="3913">
          <cell r="A3913" t="str">
            <v>20.07.040</v>
          </cell>
          <cell r="B3913" t="str">
            <v>PAVIMENTO COM PARALELEPIPEDOS GRANITICOS (TAPA BURACO), ASSENTADOS SOBRE MISTURA DE CIMENTO E AREIA NO TRACO 1 6 COM 6 CM DE ESPESSURA,E REJUNTADOS C/ ARGAMASSA DE CIMENTO E AREIA 1 2 (AREA TOTAL POR RUA INFERIOR OU IGUAL A 30 M2 ).</v>
          </cell>
          <cell r="C3913" t="str">
            <v>m2</v>
          </cell>
          <cell r="D3913">
            <v>59.87</v>
          </cell>
          <cell r="E3913">
            <v>47.9</v>
          </cell>
        </row>
        <row r="3914">
          <cell r="A3914"/>
        </row>
        <row r="3915">
          <cell r="A3915" t="str">
            <v>20.07.050</v>
          </cell>
          <cell r="B3915" t="str">
            <v>REPOSICAO DE PAVIMENTO COM PARALELEPIPEDOS GRANITICOS ASSENTADOS SOBRE COLCHAO DE AREIA COM 6 CM DE ESPESSURA , E REJUNTADOS COM ARGAMASSA DE CIMENTO E AREIA 1 2.</v>
          </cell>
          <cell r="C3915" t="str">
            <v>m2</v>
          </cell>
          <cell r="D3915">
            <v>23.72</v>
          </cell>
          <cell r="E3915">
            <v>18.98</v>
          </cell>
        </row>
        <row r="3916">
          <cell r="A3916"/>
        </row>
        <row r="3917">
          <cell r="A3917" t="str">
            <v>20.07.060</v>
          </cell>
          <cell r="B3917" t="str">
            <v>REPOSICAO DE PAVIMENTO COM PARALELEPIPEDOS GRANITICOS - ( TAPA BURACO ) ASSENTADOS SOBRE COLCHAO DE AREIA COM 6 CM DE ESPESSURA, E REJUNTADOS COM ARGAMASSA DE CIMENTO E AREIA 1 2 ( AREA TOTAL POR RUA INFERIOR OU IGUAL A 30 M2 ).</v>
          </cell>
          <cell r="C3917" t="str">
            <v>m2</v>
          </cell>
          <cell r="D3917">
            <v>28.45</v>
          </cell>
          <cell r="E3917">
            <v>22.76</v>
          </cell>
        </row>
        <row r="3918">
          <cell r="A3918"/>
        </row>
        <row r="3919">
          <cell r="A3919" t="str">
            <v>20.07.070</v>
          </cell>
          <cell r="B3919" t="str">
            <v>REPOSICAO DE PAVIMENTO COM PARALELEPIPEDOS GRANITICOS ASSENTADOS SOBRE MISTURA DE CIMENTO E AREIA NO TRACO 1 6 COM 6 CM DE ESPESSURA, E REJUNTADOS COM ARGAMASSA DE CIMENTO E AREIA 1 2.</v>
          </cell>
          <cell r="C3919" t="str">
            <v>m2</v>
          </cell>
          <cell r="D3919">
            <v>37.21</v>
          </cell>
          <cell r="E3919">
            <v>29.77</v>
          </cell>
        </row>
        <row r="3920">
          <cell r="A3920"/>
        </row>
        <row r="3921">
          <cell r="A3921" t="str">
            <v>20.07.080</v>
          </cell>
          <cell r="B3921" t="str">
            <v>REPOSICAO DE PAVIMENTO COM PARALELEPIPEDOS GRANITICOS - ( TAPA BURACO ) ASSENTADOS SOBRE MISTURA DE CIMENTO E AREIA NO TRACO 1 6 COM 6 CM DE ESPESSURA, E REJUNTADOS COM ARGAMASSA DE CIMENTO E AREIA 1 2 ( AREA TOTAL POR RUA INFERIOR OU IGUAL A 30 M2 ).</v>
          </cell>
          <cell r="C3921" t="str">
            <v>m2</v>
          </cell>
          <cell r="D3921">
            <v>44.65</v>
          </cell>
          <cell r="E3921">
            <v>35.72</v>
          </cell>
        </row>
        <row r="3922">
          <cell r="A3922"/>
        </row>
        <row r="3923">
          <cell r="A3923" t="str">
            <v>20.07.090</v>
          </cell>
          <cell r="B3923" t="str">
            <v>PAVIMENTO COM PARALELEPIPEDOS GRANITICOS COM REJUNTE ASFALTICO, SOBRE COLCHAO DE AREIA DE 10 CM DE ESPESSURA ( METODO BRIPAR ).</v>
          </cell>
          <cell r="C3923" t="str">
            <v>m2</v>
          </cell>
          <cell r="D3923">
            <v>62.25</v>
          </cell>
          <cell r="E3923">
            <v>49.8</v>
          </cell>
        </row>
        <row r="3924">
          <cell r="A3924"/>
        </row>
        <row r="3925">
          <cell r="A3925" t="str">
            <v>20.07.100</v>
          </cell>
          <cell r="B3925" t="str">
            <v>PAVIMENTO COM PARALELEPIPEDOS GRANITICOS ( TAPA BURACO ) , COM REJUNTE ASFALTICO, SOBRE COLCHAO DE AREIA DE 10 CM DE ESPESSURA ( METODO BRIPAR ), ( AREA TOTAL POR RUA INFERIOR OU IGUAL A 30 M2 )</v>
          </cell>
          <cell r="C3925" t="str">
            <v>m2</v>
          </cell>
          <cell r="D3925">
            <v>72.819999999999993</v>
          </cell>
          <cell r="E3925">
            <v>58.26</v>
          </cell>
        </row>
        <row r="3926">
          <cell r="A3926"/>
        </row>
        <row r="3927">
          <cell r="A3927" t="str">
            <v>20.08.030</v>
          </cell>
          <cell r="B3927" t="str">
            <v>PAVIMENTO SOBRE BASE JA EXECUTADA COM BLOCOS PRE-MOLDADOS COM 6,5 CM DE ESPESSURA (TIPO BLOKRET OU SIMILAR ), ASSENTADOS SOBRE COLCHAO DE AREIA DE 5 CM, INCLUSIVE REJUNTAMENTO COM ASFALTO.</v>
          </cell>
          <cell r="C3927" t="str">
            <v>m2</v>
          </cell>
          <cell r="D3927">
            <v>45.9</v>
          </cell>
          <cell r="E3927">
            <v>36.72</v>
          </cell>
        </row>
        <row r="3928">
          <cell r="A3928"/>
        </row>
        <row r="3929">
          <cell r="A3929" t="str">
            <v>20.08.040</v>
          </cell>
          <cell r="B3929" t="str">
            <v>PAVIMENTO SOBRE BASE JA EXECUTADA COM BLOCOS PRE-MOLDADOS COM 8,0 CM DE ESPESSURA (TIPO BLOKRET OU SIMILAR ), ASSENTADOS SOBRE COLCHAO DE AREIA DE 5 CM, INCLUSIVE REJUNTAMENTO COM ASFALTO.</v>
          </cell>
          <cell r="C3929" t="str">
            <v>m2</v>
          </cell>
          <cell r="D3929">
            <v>56.61</v>
          </cell>
          <cell r="E3929">
            <v>45.29</v>
          </cell>
        </row>
        <row r="3930">
          <cell r="A3930"/>
        </row>
        <row r="3931">
          <cell r="A3931" t="str">
            <v>20.08.050</v>
          </cell>
          <cell r="B3931" t="str">
            <v>PAVIMENTO SOBRE BASE JA EXECUTADA COM BLOCOS PRE-MOLDADOS COM 10 CM DE ESPESSURA (TIPO BLOKRET OU SIMILAR ), ASSENTADOS SOBRE COLCHAO DE AREIA DE 5 CM, INCLUSIVE REJUNTAMENTO COM ASFALTO.</v>
          </cell>
          <cell r="C3931" t="str">
            <v>m2</v>
          </cell>
          <cell r="D3931">
            <v>63.66</v>
          </cell>
          <cell r="E3931">
            <v>50.93</v>
          </cell>
        </row>
        <row r="3932">
          <cell r="A3932"/>
        </row>
        <row r="3933">
          <cell r="A3933" t="str">
            <v>20.08.060</v>
          </cell>
          <cell r="B3933" t="str">
            <v>REPOSICAO DE BLOCOS PRE-MOLDADOS ( TIPO BLOKRET OU SIMILAR ) , INCLUSIVE REJUNTAMENTO COM ASFALTO.</v>
          </cell>
          <cell r="C3933" t="str">
            <v>m2</v>
          </cell>
          <cell r="D3933">
            <v>14.18</v>
          </cell>
          <cell r="E3933">
            <v>11.35</v>
          </cell>
        </row>
        <row r="3934">
          <cell r="A3934"/>
        </row>
        <row r="3935">
          <cell r="A3935" t="str">
            <v>20.08.070</v>
          </cell>
          <cell r="B3935" t="str">
            <v>FORNECIMENTO E EXECUÇÃO PAVIMENTAÇÃO EM BLOCO INTERTRAVADO DE CONCRETO, LINHA PAVER, COR NATURAL, DIMENSÕES 20X10X6CM, FAB: ACINOL OU SIMILAR, ASSENTADO SOBRE COLCHÃO DE AREIA ESP.5CM E JUNTAS PREENCHIDAS COM AREIA</v>
          </cell>
          <cell r="C3935" t="str">
            <v>m2</v>
          </cell>
          <cell r="D3935">
            <v>38.96</v>
          </cell>
          <cell r="E3935">
            <v>31.17</v>
          </cell>
        </row>
        <row r="3936">
          <cell r="A3936"/>
        </row>
        <row r="3937">
          <cell r="A3937" t="str">
            <v>20.08.071</v>
          </cell>
          <cell r="B3937" t="str">
            <v>FORNECIMENTO E EXECUÇÃO PAVIMENTAÇÃO EM BLOCO INTERTRAVADO DE CONCRETO, LINHA PAVER, COR VERMELHA, DIMENSÕES 20X10X6CM, FAB: ACINOL OU SIMILAR, ASSENTADO SOBRE COLCHÃO DE AREIA E JUNTAS PREENCHIDAS COM AREIA.</v>
          </cell>
          <cell r="C3937" t="str">
            <v>m2</v>
          </cell>
          <cell r="D3937">
            <v>50.03</v>
          </cell>
          <cell r="E3937">
            <v>40.03</v>
          </cell>
        </row>
        <row r="3938">
          <cell r="A3938"/>
        </row>
        <row r="3939">
          <cell r="A3939" t="str">
            <v>20.09.010</v>
          </cell>
          <cell r="B3939" t="str">
            <v>FORNECIMENTO E ASSENTAMENTO DE MEIO-FIO DE PEDRA GRANITICA, REJUNTADO COM ARGAMASSA DE CIMENTO E AREIA 1 2.</v>
          </cell>
          <cell r="C3939" t="str">
            <v>m</v>
          </cell>
          <cell r="D3939">
            <v>18.670000000000002</v>
          </cell>
          <cell r="E3939">
            <v>14.94</v>
          </cell>
        </row>
        <row r="3940">
          <cell r="A3940"/>
        </row>
        <row r="3941">
          <cell r="A3941" t="str">
            <v>20.09.020</v>
          </cell>
          <cell r="B3941" t="str">
            <v>FORNECIMENTO E ASSENTAMENTO DE MEIO-FIO DE CONCRETO PARA PAVIMENTACAO PRENSADO (PADRAO DNER), REJUNTADO COM ARGAMASSA DE CIMENTO E A REIA 1 2.</v>
          </cell>
          <cell r="C3941" t="str">
            <v>m</v>
          </cell>
          <cell r="D3941">
            <v>23.61</v>
          </cell>
          <cell r="E3941">
            <v>18.89</v>
          </cell>
        </row>
        <row r="3942">
          <cell r="A3942"/>
        </row>
        <row r="3943">
          <cell r="A3943" t="str">
            <v>20.09.021</v>
          </cell>
          <cell r="B3943" t="str">
            <v>FORNECIMENTO E ASSENTAMENTO DE MEIO-FIO DE CONCRETO PRE MOLDADO PARA JARDIM, DIMENSOES (1.00 X 0.20 X 0.075)M, REJUNTADO COM ARGAMASSA DE CIMENTO E AREIA 1 2.</v>
          </cell>
          <cell r="C3943" t="str">
            <v>m</v>
          </cell>
          <cell r="D3943">
            <v>16.41</v>
          </cell>
          <cell r="E3943">
            <v>13.13</v>
          </cell>
        </row>
        <row r="3944">
          <cell r="A3944"/>
        </row>
        <row r="3945">
          <cell r="A3945" t="str">
            <v>20.09.022</v>
          </cell>
          <cell r="B3945" t="str">
            <v>FORNECIMENTO E ASSENTAMENTO DE MEIO-FIO DE CONCRETO PRE MOLDADO,DIMENSOES (1.00 X 0.25 X 0.10)M, REJUNTADO COM ARGAMASSA DE CIMENTO E AREIA 1 2.</v>
          </cell>
          <cell r="C3945" t="str">
            <v>m</v>
          </cell>
          <cell r="D3945">
            <v>17.55</v>
          </cell>
          <cell r="E3945">
            <v>14.04</v>
          </cell>
        </row>
        <row r="3946">
          <cell r="A3946"/>
        </row>
        <row r="3947">
          <cell r="A3947" t="str">
            <v>20.09.030</v>
          </cell>
          <cell r="B3947" t="str">
            <v>CONSTRUCAO DE LINHA D´AGUA COM PARALELEPIPEDOS GRANITICOS ASSENTADOS SOBRE MISTURA DE CIMENTO E AREIA NO TRACO 1 6 COM 6 CM DE ESPESSURA E REJUNTADOS COM ARGAMASSA DE CIMENTO E AREIA 1 2,INCLUSIVE BASE DE CONCRETO 1 4 8 COM 10 CM DE ESPESSURA.</v>
          </cell>
          <cell r="C3947" t="str">
            <v>m</v>
          </cell>
          <cell r="D3947">
            <v>21.23</v>
          </cell>
          <cell r="E3947">
            <v>16.989999999999998</v>
          </cell>
        </row>
        <row r="3948">
          <cell r="A3948"/>
        </row>
        <row r="3949">
          <cell r="A3949" t="str">
            <v>20.09.040</v>
          </cell>
          <cell r="B3949" t="str">
            <v>FORNEC.E ASSENT.DE MEIO-FIO DE PEDRA GRAN. REJUNTADO C/ ARG.DE CIM. E AREIA 1 2 E CONST.DE LINHA DAGUA DE PARALEL. ASSENTADOS SOBRE MISTURA DE CIM. E AREIA 1 6 C/6 CM DE ESP.E REJUNTADOS C/ ARG.DE CIM.E AREIA 1 2 ,INCLUSIVE BASE DE CONCRETO 1 4 8 C/ 10 CM</v>
          </cell>
          <cell r="C3949" t="str">
            <v>m</v>
          </cell>
          <cell r="D3949">
            <v>39.92</v>
          </cell>
          <cell r="E3949">
            <v>31.94</v>
          </cell>
        </row>
        <row r="3950">
          <cell r="A3950"/>
        </row>
        <row r="3951">
          <cell r="A3951" t="str">
            <v>20.09.050</v>
          </cell>
          <cell r="B3951" t="str">
            <v>REPOSICAO DE MEIO-FIO DE PEDRA GRANITICA OU DE CONCRETO , REJUNTADOS COM ARGAMASSA DE CIMENTO E AREIA NO TRACO 1 2.</v>
          </cell>
          <cell r="C3951" t="str">
            <v>m</v>
          </cell>
          <cell r="D3951">
            <v>7.4</v>
          </cell>
          <cell r="E3951">
            <v>5.92</v>
          </cell>
        </row>
        <row r="3952">
          <cell r="A3952"/>
        </row>
        <row r="3953">
          <cell r="A3953" t="str">
            <v>20.09.060</v>
          </cell>
          <cell r="B3953" t="str">
            <v>REPOSICAO DE LINHA DAQUA DE PARALELEPIPEDOS GRANITICOS ASSENTADOS SOBRE MISTURA DE CIMENTO E AREIA NO TRACO 1 6 COM 6 CM DE ESPESSURA E REJUNTADOS COM ARGAMASSA DE CIMENTO E AREIA 1 2 , INCLUSIVE BASE DE CONCRETO 1 4 8 COM 10 CM DE ESPESSURA.</v>
          </cell>
          <cell r="C3953" t="str">
            <v>m</v>
          </cell>
          <cell r="D3953">
            <v>17.850000000000001</v>
          </cell>
          <cell r="E3953">
            <v>14.28</v>
          </cell>
        </row>
        <row r="3954">
          <cell r="A3954"/>
        </row>
        <row r="3955">
          <cell r="A3955" t="str">
            <v>20.09.070</v>
          </cell>
          <cell r="B3955" t="str">
            <v xml:space="preserve">REPOSICAO DE MEIO-FIO DE PEDRA GRANIT. OU DE CONCRETO , REJUNTADO COM ARG. DE CIM. E AREIA 1 2, E LINHA DAGUA DE PARALEL. ASSENT. SOBRE MIST. DE CIM. E AREIA 1 6 C/ 6 CM DE ESPESSURA E REJ. C/ ARG DE CIM. E AREIA 1 2,INCLUSIVE BASE DE CONC.1 4 8 C/ 10 CM </v>
          </cell>
          <cell r="C3955" t="str">
            <v>m</v>
          </cell>
          <cell r="D3955">
            <v>25.26</v>
          </cell>
          <cell r="E3955">
            <v>20.21</v>
          </cell>
        </row>
        <row r="3956">
          <cell r="A3956"/>
        </row>
        <row r="3957">
          <cell r="A3957" t="str">
            <v>21.00.000</v>
          </cell>
          <cell r="B3957" t="str">
            <v xml:space="preserve"> DRENAGEM</v>
          </cell>
        </row>
        <row r="3958">
          <cell r="A3958"/>
        </row>
        <row r="3959">
          <cell r="A3959" t="str">
            <v>21.01.030</v>
          </cell>
          <cell r="B3959" t="str">
            <v>GRADE DE CONCRETO DE 0,30 X 0,95 M, INCLUSIVE ASSENTAMENTO E TRANSPORTE.</v>
          </cell>
          <cell r="C3959" t="str">
            <v>Un</v>
          </cell>
          <cell r="D3959">
            <v>71.75</v>
          </cell>
          <cell r="E3959">
            <v>57.4</v>
          </cell>
        </row>
        <row r="3960">
          <cell r="A3960"/>
        </row>
        <row r="3961">
          <cell r="A3961" t="str">
            <v>21.01.060</v>
          </cell>
          <cell r="B3961" t="str">
            <v>TAMPAO(TAMPA E CAIXILHO) DE CONCRETO C/0,60 M DE DIAMETRO, INCLUSIVE ASSENTAMENTO E TRANSPORTE (LOGOMARCA P.C.R)</v>
          </cell>
          <cell r="C3961" t="str">
            <v>Un</v>
          </cell>
          <cell r="D3961">
            <v>178.35</v>
          </cell>
          <cell r="E3961">
            <v>142.68</v>
          </cell>
        </row>
        <row r="3962">
          <cell r="A3962"/>
        </row>
        <row r="3963">
          <cell r="A3963" t="str">
            <v>21.01.070</v>
          </cell>
          <cell r="B3963" t="str">
            <v>TAMPA DE CONCRETO PARA TAMPAO COM 0,60 M DE DIAMETRO, INCLUSIVE ASSENTAMENTO E TRANSPORTE (LOGOMARCA P.C.R.)</v>
          </cell>
          <cell r="C3963" t="str">
            <v>Un</v>
          </cell>
          <cell r="D3963">
            <v>98.08</v>
          </cell>
          <cell r="E3963">
            <v>78.47</v>
          </cell>
        </row>
        <row r="3964">
          <cell r="A3964"/>
        </row>
        <row r="3965">
          <cell r="A3965" t="str">
            <v>21.01.080</v>
          </cell>
          <cell r="B3965" t="str">
            <v>SOBRETAMPA DE CONCRETO NAS DIMENSOES 0,60 X 0,60 X 0,08 M,INCLUSIVE ASSENTAMENTO E TRANSPORTE (LOGOMARCA P.C.R)</v>
          </cell>
          <cell r="C3965" t="str">
            <v>Un</v>
          </cell>
          <cell r="D3965">
            <v>73.900000000000006</v>
          </cell>
          <cell r="E3965">
            <v>59.12</v>
          </cell>
        </row>
        <row r="3966">
          <cell r="A3966"/>
        </row>
        <row r="3967">
          <cell r="A3967" t="str">
            <v>21.01.090</v>
          </cell>
          <cell r="B3967" t="str">
            <v>LEVANTAMENTO DE TAMPAO DE POCO DE VISITA EXISTENTE (ELEVACAO DA COTA DE NIVEL), DEVIDO A SERVICO DE RECAPEAMENTO ASFALTICO.</v>
          </cell>
          <cell r="C3967" t="str">
            <v>Un</v>
          </cell>
          <cell r="D3967">
            <v>52.21</v>
          </cell>
          <cell r="E3967">
            <v>41.77</v>
          </cell>
        </row>
        <row r="3968">
          <cell r="A3968"/>
        </row>
        <row r="3969">
          <cell r="A3969" t="str">
            <v>21.02.010</v>
          </cell>
          <cell r="B3969" t="str">
            <v>CONSTRUCAO DE CAIXA COLETORA,TIPO"COM GRADE", EM ALVENARIA DE 1 VEZ - TIJOLOS MACICOS PRENSADOS ( REF. DR-01-OBRAS RECIFE) NAS DIMENSOES INTERNAS DE 0,25 X 0,85 X 1,00 M, INCLUSIVE ESCAVACAO, REATERRO COMPACTADO E REMOCAO DO MATERIAL EXCEDENTE ( SEM A GRA</v>
          </cell>
          <cell r="C3969" t="str">
            <v>Un</v>
          </cell>
          <cell r="D3969">
            <v>480.98</v>
          </cell>
          <cell r="E3969">
            <v>384.79</v>
          </cell>
        </row>
        <row r="3970">
          <cell r="A3970"/>
        </row>
        <row r="3971">
          <cell r="A3971" t="str">
            <v>21.02.020</v>
          </cell>
          <cell r="B3971" t="str">
            <v>CONTRUCAO DE CAIXA COLETORA, TIPO COM GAVETA, EM ALVENARIA DE 1 VEZ DE TIJOLOS MACICOS PRENSADOS (REF. DR-03-OBRAS RECIFE) NAS DIM. INTERNAS 0,25X 0,90X 1,00 M ,INCLUSIVE ESCAVACAO,REATERRO COMPACTADO E REMOCAO DO MATERIAL EXCEDENTE (C/ TAMPA DE CONCRETO)</v>
          </cell>
          <cell r="C3971" t="str">
            <v>Un</v>
          </cell>
          <cell r="D3971">
            <v>815.8</v>
          </cell>
          <cell r="E3971">
            <v>652.64</v>
          </cell>
        </row>
        <row r="3972">
          <cell r="A3972"/>
        </row>
        <row r="3973">
          <cell r="A3973" t="str">
            <v>21.02.030</v>
          </cell>
          <cell r="B3973" t="str">
            <v>CONTRUCAO DE CAIXA COLETORA, TIPO COM GAVETA, EM ALVENARIA DE 1 VEZ DE TIJOLOS MACICOS PRENSADOS (REF. DR-06-OBRAS RECIFE) NAS DIM. INTERNAS 0,8 X 0,8 X 0,90 M ,INCLUSIVE ESCAVACAO,REATERRO COMPACTADO E REMOCAO DO MAT. EXCEDENTE ( C/ SOBRETAMPA DE CONC.).</v>
          </cell>
          <cell r="C3973" t="str">
            <v>Un</v>
          </cell>
          <cell r="D3973">
            <v>1096.2</v>
          </cell>
          <cell r="E3973">
            <v>876.96</v>
          </cell>
        </row>
        <row r="3974">
          <cell r="A3974"/>
        </row>
        <row r="3975">
          <cell r="A3975" t="str">
            <v>21.03.060</v>
          </cell>
          <cell r="B3975" t="str">
            <v>CONSTRUCAO DE POCO DE VISITA EM ALVENARIA DE 1 VEZ-TIJOLOS MACICOS PRENSADOS (REF.DR-05-OBRAS RECIFE) NAS DIMENSOES INTERNAS 1,00 X 1,00 X 1,50 M, INCLUSIVE ESCAVACAO, REATERRO COMPACTADO E REMOCAO DO MATERIAL EXCEDENTE ( SEM O TAMPAO).</v>
          </cell>
          <cell r="C3975" t="str">
            <v>Un</v>
          </cell>
          <cell r="D3975">
            <v>1888.45</v>
          </cell>
          <cell r="E3975">
            <v>1510.76</v>
          </cell>
        </row>
        <row r="3976">
          <cell r="A3976"/>
        </row>
        <row r="3977">
          <cell r="A3977" t="str">
            <v>21.03.070</v>
          </cell>
          <cell r="B3977" t="str">
            <v>CONST. DE POCO DE VISITA EM ALVEN. DE 1 VEZ DE TIJOLOS MACICOS PRENSADOS (REF.DR-05-OBRAS RECIFE) NAS DIMENSOES INTERNAS 1,2X1,2X1,5 M, INCLUSIVE ESCAVACAO, REATERRO COMPACTADO E REMOCAO DO MATERIAL EXCEDENTE (SEM O TAMPAO).</v>
          </cell>
          <cell r="C3977" t="str">
            <v>Un</v>
          </cell>
          <cell r="D3977">
            <v>2202.37</v>
          </cell>
          <cell r="E3977">
            <v>1761.9</v>
          </cell>
        </row>
        <row r="3978">
          <cell r="A3978"/>
        </row>
        <row r="3979">
          <cell r="A3979" t="str">
            <v>21.03.080</v>
          </cell>
          <cell r="B3979" t="str">
            <v>CONSTRUCAO DE POCO DE VISITA EM ALVENARIA DE 1 VEZ DE TIJOLOS MACICOS PRENSADOS ( REF.DR-05-OBRAS RECIFE) NAS DIMENSOES INTERNAS 1,5 X 1,5 X 2,0 M INCLUSIVE ESCAVACAO,REATERRO COMPACTADO E REMOCAO DO MATERIAL EXCEDENTE ( SEM O TAMPAO ).</v>
          </cell>
          <cell r="C3979" t="str">
            <v>Un</v>
          </cell>
          <cell r="D3979">
            <v>3131.23</v>
          </cell>
          <cell r="E3979">
            <v>2504.9899999999998</v>
          </cell>
        </row>
        <row r="3980">
          <cell r="A3980"/>
        </row>
        <row r="3981">
          <cell r="A3981" t="str">
            <v>21.03.090</v>
          </cell>
          <cell r="B3981" t="str">
            <v>CONST. DE POCO DE VISITA EM ALVEN. DE 1 VEZ DE TIJOLOS MACICOS PRENSADOS (REF.DR-05-OBRAS RECIFE) NAS DIMENSOES INTERNAS 1,8X1,8X2,5 M, INCLUSIVE ESCAVACAO, REATERRO COMPACTADO E REMOCAO DO MATERIAL EXCEDENTE (SEM O TAMPAO).</v>
          </cell>
          <cell r="C3981" t="str">
            <v>Un</v>
          </cell>
          <cell r="D3981">
            <v>4835.25</v>
          </cell>
          <cell r="E3981">
            <v>3868.2</v>
          </cell>
        </row>
        <row r="3982">
          <cell r="A3982"/>
        </row>
        <row r="3983">
          <cell r="A3983" t="str">
            <v>21.03.100</v>
          </cell>
          <cell r="B3983" t="str">
            <v>CONST. DE POCO DE VISITA EM ALVEN. DE 1 VEZ DE TIJOLOS MACICOS PRENSADOS (REF.DR-05-OBRAS RECIFE ) NAS DIMENSOES INTERNAS 2,2 X 2,2 X 2,5 M INCLUSIVE ESCAVACAO,REATERRO COMPACTADO E REMOCAO DO MATERIAL EXCEDENTE ( SEM O TAMPAO ).</v>
          </cell>
          <cell r="C3983" t="str">
            <v>Un</v>
          </cell>
          <cell r="D3983">
            <v>6207.28</v>
          </cell>
          <cell r="E3983">
            <v>4965.83</v>
          </cell>
        </row>
        <row r="3984">
          <cell r="A3984"/>
        </row>
        <row r="3985">
          <cell r="A3985" t="str">
            <v>21.03.110</v>
          </cell>
          <cell r="B3985" t="str">
            <v>CONST. DE POCO DE VISITA, TIPO C/ GAVETA, EM ALVEN.DE 1 VEZ DE TIJ. MACICOS PRENSADOS (REF DR-02-OBRAS RECIFE ) NAS DIMENSOES INTERNAS 1,0 X 1,0 X 1,5 M,INCLUSIVE ESCAVACAO,REATERRO COMPACTADO E REMOCAO DO MATERIAL EXCEDENTE (COM SOBRETAMPA DE CONCRETO).</v>
          </cell>
          <cell r="C3985" t="str">
            <v>Un</v>
          </cell>
          <cell r="D3985">
            <v>1947.13</v>
          </cell>
          <cell r="E3985">
            <v>1557.71</v>
          </cell>
        </row>
        <row r="3986">
          <cell r="A3986"/>
        </row>
        <row r="3987">
          <cell r="A3987" t="str">
            <v>21.03.120</v>
          </cell>
          <cell r="B3987" t="str">
            <v>CONST. DE POCO DE VISITA, TIPO C/ GAVETA, EM ALVENARIA DE 1 VEZ DE TIJ. MACICOS PRENSADOS (REF.DR-02-OBRAS RECIFE) NAS DIMENSOES INTERNAS 1,2 X 1,2 X 1,5 M, INCLUSIVE ESCAVACAO, REATERRO COMPACTADO E REMOCAO DO MATERIAL EXCEDENTE (COM SOBRETAMPA DE CONCRE</v>
          </cell>
          <cell r="C3987" t="str">
            <v>Un</v>
          </cell>
          <cell r="D3987">
            <v>2239.73</v>
          </cell>
          <cell r="E3987">
            <v>1791.79</v>
          </cell>
        </row>
        <row r="3988">
          <cell r="A3988"/>
        </row>
        <row r="3989">
          <cell r="A3989" t="str">
            <v>21.03.130</v>
          </cell>
          <cell r="B3989" t="str">
            <v>CONST. DE POCO DE VISITA, TIPO C/ GAVETA, EM ALVENARIA DE 1 VEZ DE TIJ. MACICOS PRENSADOS (REF.DR-02-OBRAS RECIFE) NAS DIMENSOES INTERNAS 1,5X1,5X2,0 M, INCLUSIVE ESCAVACAO, REATERRO COMPACTADO E REMOCAO DO MATERIAL EXCEDENTE (COM SOBRETAMPA DE CONCRETO).</v>
          </cell>
          <cell r="C3989" t="str">
            <v>Un</v>
          </cell>
          <cell r="D3989">
            <v>3429.33</v>
          </cell>
          <cell r="E3989">
            <v>2743.47</v>
          </cell>
        </row>
        <row r="3990">
          <cell r="A3990"/>
        </row>
        <row r="3991">
          <cell r="A3991" t="str">
            <v>21.03.140</v>
          </cell>
          <cell r="B3991" t="str">
            <v>CONST. DE POCO DE VISITA, TIPO C/ GAVETA, EM ALVENARIA DE 1 VEZ DE TIJ. MACICOS PRENSADOS (REF.DR-02-OBRAS RECIFE) NAS DIMENSOES INTERNAS 1,8X1,8X2,5 M, INCLUSIVE ESCAVACAO, REATERRO COMPACTADO E REMOCAO DO MATERIAL EXCEDENTE (COM SOBRETAMPA DE CONCRETO).</v>
          </cell>
          <cell r="C3991" t="str">
            <v>Un</v>
          </cell>
          <cell r="D3991">
            <v>4677.1499999999996</v>
          </cell>
          <cell r="E3991">
            <v>3741.72</v>
          </cell>
        </row>
        <row r="3992">
          <cell r="A3992"/>
        </row>
        <row r="3993">
          <cell r="A3993" t="str">
            <v>21.03.150</v>
          </cell>
          <cell r="B3993" t="str">
            <v>CONST. DE POCO DE VISITA, TIPO C/ GRADE, EM ALVENARIA DE 1 VEZ DE TIJ. MACICOS PRENSADOS (REF.DR-04-OBRAS RECIFE) NAS DIMENSOES INTERNAS 1,0X1,0X1,5 M, INCLUSIVE ESCAVACAO, REATERRO COMPACTADO E REMOCAO DO MATERIAL EXCEDENTE (C/ SOBRETAMPA DE CONCRETO E S</v>
          </cell>
          <cell r="C3993" t="str">
            <v>Un</v>
          </cell>
          <cell r="D3993">
            <v>2304.8000000000002</v>
          </cell>
          <cell r="E3993">
            <v>1843.84</v>
          </cell>
        </row>
        <row r="3994">
          <cell r="A3994"/>
        </row>
        <row r="3995">
          <cell r="A3995" t="str">
            <v>21.03.160</v>
          </cell>
          <cell r="B3995" t="str">
            <v>CONST. DE POCO DE VISITA, TIPO C/ GRADE, EM ALVENARIA DE 1 VEZ DE TIJ. MACICOS PRENSADOS (REF.DR-04-OBRAS RECIFE) NAS DIMENSOES INTERNAS 1,2X1,2X1,5 M, INCLUSIVE ESCAVACAO, REATERRO COMPACTADO E REMOCAO DO MATERIAL EXCEDENTE (C/ SOBRETAMPA DE CONCRETO E S</v>
          </cell>
          <cell r="C3995" t="str">
            <v>Un</v>
          </cell>
          <cell r="D3995">
            <v>2522.1</v>
          </cell>
          <cell r="E3995">
            <v>2017.68</v>
          </cell>
        </row>
        <row r="3996">
          <cell r="A3996"/>
        </row>
        <row r="3997">
          <cell r="A3997" t="str">
            <v>21.03.170</v>
          </cell>
          <cell r="B3997" t="str">
            <v>CONST. DE POCO DE VISITA, TIPO C/ GRADE, EM ALVENARIA DE 1 VEZ DE TIJ. MACICOS PRENSADOS (REF.DR-04-OBRAS RECIFE) NAS DIMENSOES INTERNAS 1,5X1,5X2,0 M, INCLUSIVE ESCAVACAO, REATERRO COMPACTADO E REMOCAO DO MATERIAL EXCEDENTE (C/ SOBRETAMPA DE CONCRETO E S</v>
          </cell>
          <cell r="C3997" t="str">
            <v>Un</v>
          </cell>
          <cell r="D3997">
            <v>3962.32</v>
          </cell>
          <cell r="E3997">
            <v>3169.86</v>
          </cell>
        </row>
        <row r="3998">
          <cell r="A3998"/>
        </row>
        <row r="3999">
          <cell r="A3999" t="str">
            <v>21.03.180</v>
          </cell>
          <cell r="B3999" t="str">
            <v>CONST. DE POCO DE VISITA, TIPO C/ GRADE, EM ALVENARIA DE 1 VEZ DE TIJ. MACICOS PRENSADOS (REF.DR-04-OBRAS RECIFE) NAS DIMENSOES INTERNAS 1,8X1,8X2,5 M, INCLUSIVE ESCAVACAO, REATERRO COMPACTADO E REMOCAO DO MATERIAL EXCEDENTE (C/ SOBRETAMPA DE CONCRETO E S</v>
          </cell>
          <cell r="C3999" t="str">
            <v>Un</v>
          </cell>
          <cell r="D3999">
            <v>5335.66</v>
          </cell>
          <cell r="E3999">
            <v>4268.53</v>
          </cell>
        </row>
        <row r="4000">
          <cell r="A4000"/>
        </row>
        <row r="4001">
          <cell r="A4001" t="str">
            <v>21.04.030</v>
          </cell>
          <cell r="B4001" t="str">
            <v>ENSECADEIRA COM PRANCHOES DE MADEIRA DE LEI DE 3 X 6 POLEGADAS E QUADROS UTILIZANDO LONGARINAS DE MADEIRA DE 3 X 5 POLEGADAS, INCLUSIVE POSTERIOR RETIRADA.(AREA NAO CRAVADA).</v>
          </cell>
          <cell r="C4001" t="str">
            <v>m2</v>
          </cell>
          <cell r="D4001">
            <v>92.25</v>
          </cell>
          <cell r="E4001">
            <v>73.8</v>
          </cell>
        </row>
        <row r="4002">
          <cell r="A4002"/>
        </row>
        <row r="4003">
          <cell r="A4003" t="str">
            <v>21.04.035</v>
          </cell>
          <cell r="B4003" t="str">
            <v>ENSECADEIRA COM PRANCHOES DE MADEIRA DE LEI COM 3 X 6 POLEGADAS E QUADROS UTILIZANDO LONGARINAS DE MADEIRA DE 3 X 5 POLEGADAS, INCLUSIVE POSTERIOR RETIRADA. (AREA CRAVADA).</v>
          </cell>
          <cell r="C4003" t="str">
            <v>m2</v>
          </cell>
          <cell r="D4003">
            <v>121.51</v>
          </cell>
          <cell r="E4003">
            <v>97.21</v>
          </cell>
        </row>
        <row r="4004">
          <cell r="A4004"/>
        </row>
        <row r="4005">
          <cell r="A4005" t="str">
            <v>21.04.040</v>
          </cell>
          <cell r="B4005" t="str">
            <v>ESCORAMENTO DE VALAS COM PRANCHOES METALICOS E QUADROS UTILIZANDO LONGARINAS DE MADEIRA DE 3 X 5 POL. ,INCLUSIVE POSTERIOR RETIRADA ( AREA CRAVADA ).</v>
          </cell>
          <cell r="C4005" t="str">
            <v>m2</v>
          </cell>
          <cell r="D4005">
            <v>38.85</v>
          </cell>
          <cell r="E4005">
            <v>31.08</v>
          </cell>
        </row>
        <row r="4006">
          <cell r="A4006"/>
        </row>
        <row r="4007">
          <cell r="A4007" t="str">
            <v>21.04.050</v>
          </cell>
          <cell r="B4007" t="str">
            <v>ESCORAMENTO DE VALAS COM PRANCHOES METALICOS E QUADROS UTILIZANDO LONGARINAS DE MADEIRA DE 3 X 5 POL., INCLUSIVE POSTERIOR RETIRADA ( AREA NAO CRAVADA ).</v>
          </cell>
          <cell r="C4007" t="str">
            <v>m2</v>
          </cell>
          <cell r="D4007">
            <v>25.4</v>
          </cell>
          <cell r="E4007">
            <v>20.32</v>
          </cell>
        </row>
        <row r="4008">
          <cell r="A4008"/>
        </row>
        <row r="4009">
          <cell r="A4009" t="str">
            <v>21.04.060</v>
          </cell>
          <cell r="B4009" t="str">
            <v>ESCORAMENTO DESCONTINUO DE VALAS.</v>
          </cell>
          <cell r="C4009" t="str">
            <v>m2</v>
          </cell>
          <cell r="D4009">
            <v>28</v>
          </cell>
          <cell r="E4009">
            <v>22.4</v>
          </cell>
        </row>
        <row r="4010">
          <cell r="A4010"/>
        </row>
        <row r="4011">
          <cell r="A4011" t="str">
            <v>21.04.070</v>
          </cell>
          <cell r="B4011" t="str">
            <v>CONSTRUCAO DE ENSECADEIRA DUPLA EM CHAPA DE MADEIRA COMP. RESINADA DE 12 MM DE ESPESSURA COM AFASTAMENTO INTERNO DE 30 CM, ESCORADA EM ESTRONCAS CRAVADAS A CADA 1,0 M, COSTELAMENTO COM BARROTES DE 3 X 3 POL.E PREENCHIDA COM MAT. ARGILOSO, INCLUSIVE POSTER</v>
          </cell>
          <cell r="C4011" t="str">
            <v>m2</v>
          </cell>
          <cell r="D4011">
            <v>42.53</v>
          </cell>
          <cell r="E4011">
            <v>34.03</v>
          </cell>
        </row>
        <row r="4012">
          <cell r="A4012"/>
        </row>
        <row r="4013">
          <cell r="A4013" t="str">
            <v>21.05.010</v>
          </cell>
          <cell r="B4013" t="str">
            <v>ESGOTAMENTO DE ÁGUA COM BOMBA À GASOLINA DE 3,4 HP, INCLUSIVE 10 METROS DE MANGOTE DE 2" COM COMBUSTÍVEL.</v>
          </cell>
          <cell r="C4013" t="str">
            <v>m</v>
          </cell>
          <cell r="D4013">
            <v>4.92</v>
          </cell>
          <cell r="E4013">
            <v>3.94</v>
          </cell>
        </row>
        <row r="4014">
          <cell r="A4014"/>
        </row>
        <row r="4015">
          <cell r="A4015" t="str">
            <v>21.05.020</v>
          </cell>
          <cell r="B4015" t="str">
            <v>ESGOTAMENTO DE AGUA COM BOMBA ELETRICA SUBMERSA, POT 4 CV, INCLUSIVE 10 METROS DE MANGOTE DE 3".</v>
          </cell>
          <cell r="C4015" t="str">
            <v>m3</v>
          </cell>
          <cell r="D4015">
            <v>0.18</v>
          </cell>
          <cell r="E4015">
            <v>0.15</v>
          </cell>
        </row>
        <row r="4016">
          <cell r="A4016"/>
        </row>
        <row r="4017">
          <cell r="A4017" t="str">
            <v>21.06.010</v>
          </cell>
          <cell r="B4017" t="str">
            <v>GALERIA DE TUBOS DE CONCRETO C2-0,20 M DE DIAMETRO, INCLUSIVE ESCAVACAO MANUAL DAS VALAS ATE 1,50 M DE PROFUNDIDADE, REATERRO COMPACTADO, REMOCAO DO MATERIAL EXCEDENTE E AINDA FORNECIMENTO E ASSENTAMENTO DOS TUBOS.</v>
          </cell>
          <cell r="C4017" t="str">
            <v>m</v>
          </cell>
          <cell r="D4017">
            <v>46.01</v>
          </cell>
          <cell r="E4017">
            <v>36.81</v>
          </cell>
        </row>
        <row r="4018">
          <cell r="A4018"/>
        </row>
        <row r="4019">
          <cell r="A4019" t="str">
            <v>21.06.020</v>
          </cell>
          <cell r="B4019" t="str">
            <v>GALERIA DE TUBOS DE CONCRETO C2-0,20 M DE DIAMETRO, INCLUSIVE ESCAVACAO MANUAL DAS VALAS ATE 1,50 M DE PROFUNDIDADE, REATERRO COMPACTADO , REMOCAO DO MATERIAL EXCEDENTE E AINDA FORNECIMENTO E ASSENTAMENTO DOS TUBOS-(SERVICO NOTURNO).</v>
          </cell>
          <cell r="C4019" t="str">
            <v>m</v>
          </cell>
          <cell r="D4019">
            <v>51.87</v>
          </cell>
          <cell r="E4019">
            <v>41.5</v>
          </cell>
        </row>
        <row r="4020">
          <cell r="A4020"/>
        </row>
        <row r="4021">
          <cell r="A4021" t="str">
            <v>21.06.030</v>
          </cell>
          <cell r="B4021" t="str">
            <v>GALERIA DE TUBOS DE CONCRETO C2-0,20 M DE DIAMETRO, INCLUSIVE ESCAVACAO MECANICA DAS VALAS ATE 1,50 M DE PROFUNDIDADE, REATERRO COMPACTADO , REMOCAO DO MATERIAL EXCEDENTE E AINDA FORNECIMENTO E ASSENTAMENTO DOS TUBOS.</v>
          </cell>
          <cell r="C4021" t="str">
            <v>m</v>
          </cell>
          <cell r="D4021">
            <v>40.17</v>
          </cell>
          <cell r="E4021">
            <v>32.14</v>
          </cell>
        </row>
        <row r="4022">
          <cell r="A4022"/>
        </row>
        <row r="4023">
          <cell r="A4023" t="str">
            <v>21.06.040</v>
          </cell>
          <cell r="B4023" t="str">
            <v>GALERIA DE TUBOS DE CONCRETO C2-0,20 M DE DIAMETRO, INCLUSIVE ESCAVACAO MECANICA DAS VALAS ATE 1,50 M DE PROFUNDIDADE, REATERRO COMPACTADO , REMOCAO DO MATERIAL EXCEDENTE E AINDA FORNECIMENTO E ASSENTAMENTO DOS TUBOS-(SERVICO NOTURNO).</v>
          </cell>
          <cell r="C4023" t="str">
            <v>m</v>
          </cell>
          <cell r="D4023">
            <v>44.52</v>
          </cell>
          <cell r="E4023">
            <v>35.619999999999997</v>
          </cell>
        </row>
        <row r="4024">
          <cell r="A4024"/>
        </row>
        <row r="4025">
          <cell r="A4025" t="str">
            <v>21.06.050</v>
          </cell>
          <cell r="B4025" t="str">
            <v>GALERIA DE TUBOS DE CONCRETO C2-0,30 M DE DIAMETRO, INCLUSIVE ESCAVACAO MANUAL DAS VALAS ATE 1,50 M DE PROFUNDIDADE, REATERRO COMPACTADO , REMOCAO DO MATERIAL EXCEDENTE E AINDA FORNECIMENTO E ASSENTAMENTO DOS TUBOS.</v>
          </cell>
          <cell r="C4025" t="str">
            <v>m</v>
          </cell>
          <cell r="D4025">
            <v>68.11</v>
          </cell>
          <cell r="E4025">
            <v>54.49</v>
          </cell>
        </row>
        <row r="4026">
          <cell r="A4026"/>
        </row>
        <row r="4027">
          <cell r="A4027" t="str">
            <v>21.06.060</v>
          </cell>
          <cell r="B4027" t="str">
            <v>GALERIA DE TUBOS DE CONCRETO C2-0,30 M DE DIAMETRO, INCLUSIVE ESCAVACAO MANUAL DAS VALAS ATE 1,50 M DE PROFUNDIDADE, REATERRO COMPACTADO , REMOCAO DO MATERIAL EXCEDENTE E AINDA FORNECIMENTO E ASSENTAMENTO DOS TUBOS-(SERVICO NOTURNO).</v>
          </cell>
          <cell r="C4027" t="str">
            <v>m</v>
          </cell>
          <cell r="D4027">
            <v>76.58</v>
          </cell>
          <cell r="E4027">
            <v>61.27</v>
          </cell>
        </row>
        <row r="4028">
          <cell r="A4028"/>
        </row>
        <row r="4029">
          <cell r="A4029" t="str">
            <v>21.06.070</v>
          </cell>
          <cell r="B4029" t="str">
            <v>GALERIA DE TUBOS DE CONCRETO C2-0,30 M DE DIAMETRO, INCLUSIVE ESCAVACAO MECANICA DAS VALAS ATE 1,50 M DE PROFUNDIDADE, REATERRO COMPACTADO , REMOCAO DO MATERIAL EXCEDENTE E AINDA FORNECIMENTO E ASSENTAMENTO DOS TUBOS.</v>
          </cell>
          <cell r="C4029" t="str">
            <v>m</v>
          </cell>
          <cell r="D4029">
            <v>59.41</v>
          </cell>
          <cell r="E4029">
            <v>47.53</v>
          </cell>
        </row>
        <row r="4030">
          <cell r="A4030"/>
        </row>
        <row r="4031">
          <cell r="A4031" t="str">
            <v>21.06.080</v>
          </cell>
          <cell r="B4031" t="str">
            <v>GALERIA DE TUBOS DE CONCRETO C2-0,30 M DE DIAMETRO, INCLUSIVE ESCAVACAO MECANICA DAS VALAS ATE 1,50 M DE PROFUNDIDADE, REATERRO COMPACTADO , REMOCAO DO MATERIAL EXCEDENTE E AINDA FORNECIMENTO E ASSENTAMENTO DOS TUBOS-(SERVICO NOTURNO).</v>
          </cell>
          <cell r="C4031" t="str">
            <v>m</v>
          </cell>
          <cell r="D4031">
            <v>65.61</v>
          </cell>
          <cell r="E4031">
            <v>52.49</v>
          </cell>
        </row>
        <row r="4032">
          <cell r="A4032"/>
        </row>
        <row r="4033">
          <cell r="A4033" t="str">
            <v>21.06.090</v>
          </cell>
          <cell r="B4033" t="str">
            <v>GALERIA DE TUBOS DE CONCRETO C2-0,40 M DE DIAMETRO, INCLUSIVE ESCAVACAO MANUAL DAS VALAS ATE 1,50 M DE PROFUNDIDADE, REATERRO COMPACTADO , REMOCAO DO MATERIAL EXCEDENTE E AINDA FORNECIMENTO E ASSENTAMENTO DOS TUBOS.</v>
          </cell>
          <cell r="C4033" t="str">
            <v>m</v>
          </cell>
          <cell r="D4033">
            <v>89.62</v>
          </cell>
          <cell r="E4033">
            <v>71.7</v>
          </cell>
        </row>
        <row r="4034">
          <cell r="A4034"/>
        </row>
        <row r="4035">
          <cell r="A4035" t="str">
            <v>21.06.100</v>
          </cell>
          <cell r="B4035" t="str">
            <v>GALERIA DE TUBOS DE CONCRETO C2-0,40 M DE DIAMETRO, INCLUSIVE ESCAVACAO MANUAL DAS VALAS ATE 1,50 M DE PROFUNDIDADE, REATERRO COMPACTADO , REMOCAO DO MATERIAL EXCEDENTE E AINDA FORNECIMENTO E ASSENTAMENTO DOS TUBOS-(SERVICO NOTURNO).</v>
          </cell>
          <cell r="C4035" t="str">
            <v>m</v>
          </cell>
          <cell r="D4035">
            <v>100.76</v>
          </cell>
          <cell r="E4035">
            <v>80.61</v>
          </cell>
        </row>
        <row r="4036">
          <cell r="A4036"/>
        </row>
        <row r="4037">
          <cell r="A4037" t="str">
            <v>21.06.110</v>
          </cell>
          <cell r="B4037" t="str">
            <v>GALERIA DE TUBOS DE CONCRETO C2-0,40 M DE DIAMETRO, INCLUSIVE ESCAVACAO MECANICA DAS VALAS ATE 1,50 M DE PROFUNDIDADE, REATERRO COMPACTADO , REMOCAO DO MATERIAL EXCEDENTE E AINDA FORNECIMENTO E ASSENTAMENTO DOS TUBOS.</v>
          </cell>
          <cell r="C4037" t="str">
            <v>m</v>
          </cell>
          <cell r="D4037">
            <v>78.03</v>
          </cell>
          <cell r="E4037">
            <v>62.43</v>
          </cell>
        </row>
        <row r="4038">
          <cell r="A4038"/>
        </row>
        <row r="4039">
          <cell r="A4039" t="str">
            <v>21.06.120</v>
          </cell>
          <cell r="B4039" t="str">
            <v>GALERIA DE TUBOS DE CONCRETO C2-0,40 M DE DIAMETRO, INCLUSIVE ESCAVACAO MECANICA DAS VALAS ATE 1,50 M DE PROFUNDIDADE, REATERRO COMPACTADO , REMOCAO DO MATERIAL EXCEDENTE E AINDA FORNECIMENTO E ASSENTAMENTO DOS TUBOS - (SERVICO NOTURNO).</v>
          </cell>
          <cell r="C4039" t="str">
            <v>m</v>
          </cell>
          <cell r="D4039">
            <v>86.05</v>
          </cell>
          <cell r="E4039">
            <v>68.84</v>
          </cell>
        </row>
        <row r="4040">
          <cell r="A4040"/>
        </row>
        <row r="4041">
          <cell r="A4041" t="str">
            <v>21.06.130</v>
          </cell>
          <cell r="B4041" t="str">
            <v>GALERIA DE TUBOS DE CONCRETO C2-0,50 M DE DIAMETRO, INCLUSIVE ESCAVACAO MANUAL DAS VALAS ATE 1,50 M DE PROFUNDIDADE, REATERRO COMPACTADO , REMOCAO DO MATERIAL EXCEDENTE E AINDA FORNECIMENTO E ASSENTAMENTO DOS TUBOS.</v>
          </cell>
          <cell r="C4041" t="str">
            <v>m</v>
          </cell>
          <cell r="D4041">
            <v>117.65</v>
          </cell>
          <cell r="E4041">
            <v>94.12</v>
          </cell>
        </row>
        <row r="4042">
          <cell r="A4042"/>
        </row>
        <row r="4043">
          <cell r="A4043" t="str">
            <v>21.06.140</v>
          </cell>
          <cell r="B4043" t="str">
            <v>GALERIA DE TUBOS DE CONCRETO C2-0,50 M DE DIAMETRO, INCLUSIVE ESCAVACAO MANUAL DAS VALAS ATE 1,50 M DE PROFUNDIDADE, REATERRO COMPACTADO , REMOCAO DO MATERIAL EXCEDENTE E AINDA FORNECIMENTO E ASSENTAMENTO DOS TUBOS - (SERVICO NOTURNO).</v>
          </cell>
          <cell r="C4043" t="str">
            <v>m</v>
          </cell>
          <cell r="D4043">
            <v>131.63</v>
          </cell>
          <cell r="E4043">
            <v>105.31</v>
          </cell>
        </row>
        <row r="4044">
          <cell r="A4044"/>
        </row>
        <row r="4045">
          <cell r="A4045" t="str">
            <v>21.06.150</v>
          </cell>
          <cell r="B4045" t="str">
            <v>GALERIA DE TUBOS DE CONCRETO C2-0,50 M DE DIAMETRO, INCLUSIVE ESCAVACAO MECANICA DAS VALAS ATE 1,50 M DE PROFUNDIDADE, REATERRO COMPACTADO , REMOCAO DO MATERIAL EXCEDENTE E AINDA FORNECIMENTO E ASSENTAMENTO DOS TUBOS.</v>
          </cell>
          <cell r="C4045" t="str">
            <v>m</v>
          </cell>
          <cell r="D4045">
            <v>103.16</v>
          </cell>
          <cell r="E4045">
            <v>82.53</v>
          </cell>
        </row>
        <row r="4046">
          <cell r="A4046"/>
        </row>
        <row r="4047">
          <cell r="A4047" t="str">
            <v>21.06.160</v>
          </cell>
          <cell r="B4047" t="str">
            <v>GALERIA DE TUBOS DE CONCRETO C2-0,50 M DE DIAMETRO, INCLUSIVE ESCAVACAO MECANICA DAS VALAS ATE 1,50 M DE PROFUNDIDADE, REATERRO COMPACTADO , REMOCAO DO MATERIAL EXCEDENTE E AINDA FORNECIMENTO E ASSENTAMENTO DOS TUBOS - (SERVICO NOTURNO).</v>
          </cell>
          <cell r="C4047" t="str">
            <v>m</v>
          </cell>
          <cell r="D4047">
            <v>113.27</v>
          </cell>
          <cell r="E4047">
            <v>90.62</v>
          </cell>
        </row>
        <row r="4048">
          <cell r="A4048"/>
        </row>
        <row r="4049">
          <cell r="A4049" t="str">
            <v>21.06.170</v>
          </cell>
          <cell r="B4049" t="str">
            <v>GALERIA DE TUBOS DE CONCRETO C2-0,60 M DE DIAMETRO, INCLUSIVE ESCAVACAO MANUAL DAS VALAS ATE 1,50 M DE PROFUNDIDADE, REATERRO COMPACTADO , REMOCAO DO MATERIAL EXCEDENTE E AINDA FORNECIMENTO E ASSENTAMENTO DOS TUBOS.</v>
          </cell>
          <cell r="C4049" t="str">
            <v>m</v>
          </cell>
          <cell r="D4049">
            <v>154.5</v>
          </cell>
          <cell r="E4049">
            <v>123.6</v>
          </cell>
        </row>
        <row r="4050">
          <cell r="A4050"/>
        </row>
        <row r="4051">
          <cell r="A4051" t="str">
            <v>21.06.180</v>
          </cell>
          <cell r="B4051" t="str">
            <v>GALERIA DE TUBOS DE CONCRETO C2-0,60 M DE DIAMETRO, INCLUSIVE ESCAVACAO MANUAL DAS VALAS ATE 1,50 M DE PROFUNDIDADE, REATERRO COMPACTADO , REMOCAO DO MATERIAL EXCEDENTE E AINDA FORNECIMENTO E ASSENTAMENTO DOS TUBOS - (SERVICO NOTURNO).</v>
          </cell>
          <cell r="C4051" t="str">
            <v>m</v>
          </cell>
          <cell r="D4051">
            <v>171.48</v>
          </cell>
          <cell r="E4051">
            <v>137.19</v>
          </cell>
        </row>
        <row r="4052">
          <cell r="A4052"/>
        </row>
        <row r="4053">
          <cell r="A4053" t="str">
            <v>21.06.190</v>
          </cell>
          <cell r="B4053" t="str">
            <v>GALERIA DE TUBOS DE CONCRETO C2-0,60 M DE DIAMETRO, INCLUSIVE ESCAVACAO MECANICA DAS VALAS ATE 1,50 M DE PROFUNDIDADE, REATERRO COMPACTADO , REMOCAO DO MATERIAL EXCEDENTE E AINDA FORNECIMENTO E ASSENTAMENTO DOS TUBOS.</v>
          </cell>
          <cell r="C4053" t="str">
            <v>m</v>
          </cell>
          <cell r="D4053">
            <v>137.1</v>
          </cell>
          <cell r="E4053">
            <v>109.68</v>
          </cell>
        </row>
        <row r="4054">
          <cell r="A4054"/>
        </row>
        <row r="4055">
          <cell r="A4055" t="str">
            <v>21.06.200</v>
          </cell>
          <cell r="B4055" t="str">
            <v>GALERIA DE TUBOS DE CONCRETO C2-0,60 M DE DIAMETRO, INCLUSIVE ESCAVACAO MECANICA DAS VALAS ATE 1,50 M DE PROFUNDIDADE, REATERRO COMPACTADO , REMOCAO DO MATERIAL EXCEDENTE E AINDA FORNECIMENTO E ASSENTAMENTO DOS TUBOS - (SERVICO NOTURNO).</v>
          </cell>
          <cell r="C4055" t="str">
            <v>m</v>
          </cell>
          <cell r="D4055">
            <v>149.43</v>
          </cell>
          <cell r="E4055">
            <v>119.55</v>
          </cell>
        </row>
        <row r="4056">
          <cell r="A4056"/>
        </row>
        <row r="4057">
          <cell r="A4057" t="str">
            <v>21.06.210</v>
          </cell>
          <cell r="B4057" t="str">
            <v>GALERIA DE TUBOS DE CONCRETO CS-0,70 M DE DIAMETRO, INCLUSIVE ESCAVACAO MANUAL DAS VALAS ATE 1,50 M DE PROFUNDIDADE, REATERRO COMPACTADO , REMOCAO DO MATERIAL EXCEDENTE E AINDA FORNECIMENTO E ASSENTAMENTO DOS TUBOS.</v>
          </cell>
          <cell r="C4057" t="str">
            <v>m</v>
          </cell>
          <cell r="D4057">
            <v>188.07</v>
          </cell>
          <cell r="E4057">
            <v>150.46</v>
          </cell>
        </row>
        <row r="4058">
          <cell r="A4058"/>
        </row>
        <row r="4059">
          <cell r="A4059" t="str">
            <v>21.06.220</v>
          </cell>
          <cell r="B4059" t="str">
            <v>GALERIA DE TUBOS DE CONCRETO CS-0,70 M DE DIAMETRO, INCLUSIVE ESCAVACAO MANUAL DAS VALAS ATE 1,50 M DE PROFUNDIDADE, REATERRO COMPACTADO , REMOCAO DO MATERIAL EXCEDENTE E AINDA FORNECIMENTO E ASSENTAMENTO DOS TUBOS - (SERVICO NOTURNO).</v>
          </cell>
          <cell r="C4059" t="str">
            <v>m</v>
          </cell>
          <cell r="D4059">
            <v>207.9</v>
          </cell>
          <cell r="E4059">
            <v>166.32</v>
          </cell>
        </row>
        <row r="4060">
          <cell r="A4060"/>
        </row>
        <row r="4061">
          <cell r="A4061" t="str">
            <v>21.06.230</v>
          </cell>
          <cell r="B4061" t="str">
            <v>GALERIA DE TUBOS DE CONCRETO CS-0,70 M DE DIAMETRO, INCLUSIVE ESCAVACAO MECANICA DAS VALAS ATE 1,50 M DE PROFUNDIDADE, REATERRO COMPACTADO , REMOCAO DO MATERIAL EXCEDENTE E AINDA FORNECIMENTO E ASSENTAMENTO DOS TUBOS.</v>
          </cell>
          <cell r="C4061" t="str">
            <v>m</v>
          </cell>
          <cell r="D4061">
            <v>167.78</v>
          </cell>
          <cell r="E4061">
            <v>134.22999999999999</v>
          </cell>
        </row>
        <row r="4062">
          <cell r="A4062"/>
        </row>
        <row r="4063">
          <cell r="A4063" t="str">
            <v>21.06.240</v>
          </cell>
          <cell r="B4063" t="str">
            <v>GALERIA DE TUBOS DE CONCRETO CS-0,70 M DE DIAMETRO, INCLUSIVE ESCAVACAO MECANICA DAS VALAS ATE 1,50 M DE PROFUNDIDADE, REATERRO COMPACTADO , REMOCAO DO MATERIAL EXCEDENTE E AINDA FORNECIMENTO E ASSENTAMENTO DOS TUBOS - (SERVICO NOTURNO).</v>
          </cell>
          <cell r="C4063" t="str">
            <v>m</v>
          </cell>
          <cell r="D4063">
            <v>182.18</v>
          </cell>
          <cell r="E4063">
            <v>145.75</v>
          </cell>
        </row>
        <row r="4064">
          <cell r="A4064"/>
        </row>
        <row r="4065">
          <cell r="A4065" t="str">
            <v>21.06.250</v>
          </cell>
          <cell r="B4065" t="str">
            <v>GALERIA DE TUBOS DE CONCRETO CS-0,80 M DE DIAMETRO, INCLUSIVE ESCAVACAO MANUAL DAS VALAS ATE 1,50 M DE PROFUNDIDADE, REATERRO COMPACTADO, REMOCAO DO MATERIAL EXCEDENTE E AINDA FORNECIMENTO E ASSENTAMENTO DOS TUBOS.</v>
          </cell>
          <cell r="C4065" t="str">
            <v>m</v>
          </cell>
          <cell r="D4065">
            <v>244.57</v>
          </cell>
          <cell r="E4065">
            <v>195.66</v>
          </cell>
        </row>
        <row r="4066">
          <cell r="A4066"/>
        </row>
        <row r="4067">
          <cell r="A4067" t="str">
            <v>21.06.260</v>
          </cell>
          <cell r="B4067" t="str">
            <v>GALERIA DE TUBOS DE CONCRETO CS-0,80 M DE DIAMETRO, INCLUSIVE ESCAVACAO MANUAL DAS VALAS ATE 1,50 M DE PROFUNDIDADE, REATERRO COMPACTADO, REMOCAO DO MATERIAL EXCEDENTE E AINDA FORNECIMENTO E ASSENTAMENTO DOS TUBOS - (SERVICO NOTURNO).</v>
          </cell>
          <cell r="C4067" t="str">
            <v>m</v>
          </cell>
          <cell r="D4067">
            <v>267.25</v>
          </cell>
          <cell r="E4067">
            <v>213.8</v>
          </cell>
        </row>
        <row r="4068">
          <cell r="A4068"/>
        </row>
        <row r="4069">
          <cell r="A4069" t="str">
            <v>21.06.270</v>
          </cell>
          <cell r="B4069" t="str">
            <v>GALERIA DE TUBOS DE CONCRETO CS-0,80 M DE DIAMETRO, INCLUSIVE ESCAVACAO MECANICA DAS VALAS ATE 1,50 M DE PROFUNDIDADE, REATERRO COMPACTADO, REMOCAO DO MATERIAL EXCEDENTE E AINDA FORNECIMENTO E ASSENTAMENTO DOS TUBOS.</v>
          </cell>
          <cell r="C4069" t="str">
            <v>m</v>
          </cell>
          <cell r="D4069">
            <v>221.38</v>
          </cell>
          <cell r="E4069">
            <v>177.11</v>
          </cell>
        </row>
        <row r="4070">
          <cell r="A4070"/>
        </row>
        <row r="4071">
          <cell r="A4071" t="str">
            <v>21.06.280</v>
          </cell>
          <cell r="B4071" t="str">
            <v>GALERIA DE TUBOS DE CONCRETO CS-0,80 M DE DIAMETRO, INCLUSIVE ESCAVACAO MECANICA DAS VALAS ATE 1,50 M DE PROFUNDIDADE, REATERRO COMPACTADO, REMOCAO DO MATERIAL EXCEDENTE E AINDA FORNECIMENTO E ASSENTAMENTO DOS TUBOS - (SERVICO NOTURNO).</v>
          </cell>
          <cell r="C4071" t="str">
            <v>m</v>
          </cell>
          <cell r="D4071">
            <v>237.81</v>
          </cell>
          <cell r="E4071">
            <v>190.25</v>
          </cell>
        </row>
        <row r="4072">
          <cell r="A4072"/>
        </row>
        <row r="4073">
          <cell r="A4073" t="str">
            <v>21.06.290</v>
          </cell>
          <cell r="B4073" t="str">
            <v>GALERIA DE TUBOS DE CONCRETO CS-0,90 M DE DIAMETRO, INCLUSIVE ESCAVACAO MANUAL DAS VALAS ATE 1,50 M DE PROFUNDIDADE, REATERRO COMPACTADO, REMOCAO DO MATERIAL EXCEDENTE E AINDA FORNECIMENTO E ASSENTAMENTO DOS TUBOS.</v>
          </cell>
          <cell r="C4073" t="str">
            <v>m</v>
          </cell>
          <cell r="D4073">
            <v>268.42</v>
          </cell>
          <cell r="E4073">
            <v>214.74</v>
          </cell>
        </row>
        <row r="4074">
          <cell r="A4074"/>
        </row>
        <row r="4075">
          <cell r="A4075" t="str">
            <v>21.06.300</v>
          </cell>
          <cell r="B4075" t="str">
            <v>GALERIA DE TUBOS DE CONCRETO CS-0,90 M DE DIAMETRO, INCLUSIVE ESCAVACAO MANUAL DAS VALAS ATE 1,50 M DE PROFUNDIDADE, REATERRO COMPACTADO, REMOCAO DO MATERIAL EXCEDENTE E AINDA FORNECIMENTO E ASSENTAMENTO DOS TUBOS - (SERVICO NOTURNO).</v>
          </cell>
          <cell r="C4075" t="str">
            <v>m</v>
          </cell>
          <cell r="D4075">
            <v>294.45999999999998</v>
          </cell>
          <cell r="E4075">
            <v>235.57</v>
          </cell>
        </row>
        <row r="4076">
          <cell r="A4076"/>
        </row>
        <row r="4077">
          <cell r="A4077" t="str">
            <v>21.06.310</v>
          </cell>
          <cell r="B4077" t="str">
            <v>GALERIA DE TUBOS DE CONCRETO CS-0,90 M DE DIAMETRO, INCLUSIVE ESCAVACAO MECANICA DAS VALAS ATE 1,50 M DE PROFUNDIDADE, REATERRO COMPACTADO, REMOCAO DO MATERIAL EXCEDENTE E AINDA FORNECIMENTO E ASSENTAMENTO DOS TUBOS.</v>
          </cell>
          <cell r="C4077" t="str">
            <v>m</v>
          </cell>
          <cell r="D4077">
            <v>242.32</v>
          </cell>
          <cell r="E4077">
            <v>193.86</v>
          </cell>
        </row>
        <row r="4078">
          <cell r="A4078"/>
        </row>
        <row r="4079">
          <cell r="A4079" t="str">
            <v>21.06.320</v>
          </cell>
          <cell r="B4079" t="str">
            <v>GALERIA DE TUBOS DE CONCRETO CS-0,90 M DE DIAMETRO, INCLUSIVE ESCAVACAO MECANICA DAS VALAS ATE 1,50 M DE PROFUNDIDADE, REATERRO COMPACTADO, REMOCAO DO MATERIAL EXCEDENTE E AINDA FORNECIMENTO E ASSENTAMENTO DOS TUBOS - (SERVICO NOTURNO).</v>
          </cell>
          <cell r="C4079" t="str">
            <v>m</v>
          </cell>
          <cell r="D4079">
            <v>261.5</v>
          </cell>
          <cell r="E4079">
            <v>209.2</v>
          </cell>
        </row>
        <row r="4080">
          <cell r="A4080"/>
        </row>
        <row r="4081">
          <cell r="A4081" t="str">
            <v>21.06.330</v>
          </cell>
          <cell r="B4081" t="str">
            <v>GALERIA DE TUBOS DE CONCRETO CS-1,00 M DE DIAMETRO, INCLUSIVE ESCAVACAO MANUAL DAS VALAS ATE 2,00 M DE PROFUNDIDADE, REATERRO COMPACTADO, REMOCAO DO MATERIAL EXCEDENTE E AINDA FORNECIMENTO E ASSENTAMENTO DOS TUBOS.</v>
          </cell>
          <cell r="C4081" t="str">
            <v>m</v>
          </cell>
          <cell r="D4081">
            <v>402.03</v>
          </cell>
          <cell r="E4081">
            <v>321.63</v>
          </cell>
        </row>
        <row r="4082">
          <cell r="A4082"/>
        </row>
        <row r="4083">
          <cell r="A4083" t="str">
            <v>21.06.340</v>
          </cell>
          <cell r="B4083" t="str">
            <v>GALERIA DE TUBOS DE CONCRETO CS-1,00 M DE DIAMETRO, INCLUSIVE ESCAVACAO MANUAL DAS VALAS ATE 2,00 M DE PROFUNDIDADE, REATERRO COMPACTADO, REMOCAO DO MATERIAL EXCEDENTE E AINDA FORNECIMENTO E ASSENTAMENTO DOS TUBOS - (SERVICO NOTURNO).</v>
          </cell>
          <cell r="C4083" t="str">
            <v>m</v>
          </cell>
          <cell r="D4083">
            <v>442.38</v>
          </cell>
          <cell r="E4083">
            <v>353.91</v>
          </cell>
        </row>
        <row r="4084">
          <cell r="A4084"/>
        </row>
        <row r="4085">
          <cell r="A4085" t="str">
            <v>21.06.350</v>
          </cell>
          <cell r="B4085" t="str">
            <v>GALERIA DE TUBOS DE CONCRETO CS-1,00 M DE DIAMETRO, INCLUSIVE ESCAVACAO MECANICA DAS VALAS ATE 2,00 M DE PROFUNDIDADE, REATERRO COMPACTADO, REMOCAO DO MATERIAL EXCEDENTE E AINDA FORNECIMENTO E ASSENTAMENTO DOS TUBOS.</v>
          </cell>
          <cell r="C4085" t="str">
            <v>m</v>
          </cell>
          <cell r="D4085">
            <v>353.77</v>
          </cell>
          <cell r="E4085">
            <v>283.02</v>
          </cell>
        </row>
        <row r="4086">
          <cell r="A4086"/>
        </row>
        <row r="4087">
          <cell r="A4087" t="str">
            <v>21.06.360</v>
          </cell>
          <cell r="B4087" t="str">
            <v>GALERIA DE TUBOS DE CONCRETO CS-1,00 M DE DIAMETRO, INCLUSIVE ESCAVACAO MECANICA DAS VALAS ATE 2,00 M DE PROFUNDIDADE, REATERRO COMPACTADO, REMOCAO DO MATERIAL EXCEDENTE E AINDA FORNECIMENTO E ASSENTAMENTO DOS TUBOS - (SERVICO NOTURNO).</v>
          </cell>
          <cell r="C4087" t="str">
            <v>m</v>
          </cell>
          <cell r="D4087">
            <v>381.82</v>
          </cell>
          <cell r="E4087">
            <v>305.45999999999998</v>
          </cell>
        </row>
        <row r="4088">
          <cell r="A4088"/>
        </row>
        <row r="4089">
          <cell r="A4089" t="str">
            <v>21.06.370</v>
          </cell>
          <cell r="B4089" t="str">
            <v>GALERIA DE TUBOS DE CONCRETO CA1-0,60M DE DIAMETRO, INCLUSIVE ESCAVACAO MANUAL DAS VALAS ATE 1,50 M DE PROFUNDIDADE, REATERRO COMPACTADO, REMOCAO DO MATERIAL EXCEDENTE E AINDA FORNECIMENTO E ASSENTAMENTO DOS TUBOS.</v>
          </cell>
          <cell r="C4089" t="str">
            <v>m</v>
          </cell>
          <cell r="D4089">
            <v>211.8</v>
          </cell>
          <cell r="E4089">
            <v>169.44</v>
          </cell>
        </row>
        <row r="4090">
          <cell r="A4090"/>
        </row>
        <row r="4091">
          <cell r="A4091" t="str">
            <v>21.06.380</v>
          </cell>
          <cell r="B4091" t="str">
            <v>GALERIA DE TUBOS DE CONCRETO CA1-0,60M DE DIAMETRO, INCLUSIVE ESCAVACAO MANUAL DAS VALAS ATE 1,50 M DE PROFUNDIDADE,REATERRO COMPACTADO, REMOCAO DO MATERIAL EXCEDENTE E AINDA FORNECIMENTO E ASSENTAMENTO DOS TUBOS - (SERVICO NOTURNO).</v>
          </cell>
          <cell r="C4091" t="str">
            <v>m</v>
          </cell>
          <cell r="D4091">
            <v>228.8</v>
          </cell>
          <cell r="E4091">
            <v>183.04</v>
          </cell>
        </row>
        <row r="4092">
          <cell r="A4092"/>
        </row>
        <row r="4093">
          <cell r="A4093" t="str">
            <v>21.06.390</v>
          </cell>
          <cell r="B4093" t="str">
            <v>GALERIA DE TUBOS DE CONCRETO CA1-0,60M DE DIAMETRO, INCLUSIVE ESCAVACAO MECANICA DAS VALAS ATE 1,50 M DE PROFUNDIDADE,REATERRO COMPACTADO, REMOCAO DO MATERIAL EXCEDENTE E AINDA FORNECIMENTO E ASSENTAMENTO DOS TUBOS.</v>
          </cell>
          <cell r="C4093" t="str">
            <v>m</v>
          </cell>
          <cell r="D4093">
            <v>194.41</v>
          </cell>
          <cell r="E4093">
            <v>155.53</v>
          </cell>
        </row>
        <row r="4094">
          <cell r="A4094"/>
        </row>
        <row r="4095">
          <cell r="A4095" t="str">
            <v>21.06.400</v>
          </cell>
          <cell r="B4095" t="str">
            <v>GALERIA DE TUBOS DE CONCRETO CA1-0,60M DE DIAMETRO, INCLUSIVE ESCAVACAO MECANICA DAS VALAS ATE 1,50 M DE PROFUNDIDADE,REATERRO COMPACTADO, REMOCAO DO MATERIAL EXCEDENTE E AINDA FORNECIMENTO E ASSENTAMENTO DOS TUBOS - (SERVICO NOTURNO).</v>
          </cell>
          <cell r="C4095" t="str">
            <v>m</v>
          </cell>
          <cell r="D4095">
            <v>206.75</v>
          </cell>
          <cell r="E4095">
            <v>165.4</v>
          </cell>
        </row>
        <row r="4096">
          <cell r="A4096"/>
        </row>
        <row r="4097">
          <cell r="A4097" t="str">
            <v>21.06.410</v>
          </cell>
          <cell r="B4097" t="str">
            <v>GALERIA DE TUBOS DE CONCRETO CA1-0,70M DE DIAMETRO, INCLUSIVE ESCAVACAO MANUAL DAS VALAS ATE 1,50 M DE PROFUNDIDADE,REATERRO COMPACTADO, REMOCAO DO MATERIAL EXCEDENTE E AINDA FORNECIMENTO E ASSENTAMENTO DOS TUBOS.</v>
          </cell>
          <cell r="C4097" t="str">
            <v>m</v>
          </cell>
          <cell r="D4097">
            <v>228.96</v>
          </cell>
          <cell r="E4097">
            <v>183.17</v>
          </cell>
        </row>
        <row r="4098">
          <cell r="A4098"/>
        </row>
        <row r="4099">
          <cell r="A4099" t="str">
            <v>21.06.420</v>
          </cell>
          <cell r="B4099" t="str">
            <v>GALERIA DE TUBOS DE CONCRETO CA1-0,70M DE DIAMETRO, INCLUSIVE ESCAVACAO MANUAL DAS VALAS ATE 1,50 M DE PROFUNDIDADE,REATERRO COMPACTADO, REMOCAO DO MATERIAL EXCEDENTE E AINDA FORNECIMENTO E ASSENTAMENTO DOS TUBOS - (SERVICO NOTURNO).</v>
          </cell>
          <cell r="C4099" t="str">
            <v>m</v>
          </cell>
          <cell r="D4099">
            <v>248.78</v>
          </cell>
          <cell r="E4099">
            <v>199.03</v>
          </cell>
        </row>
        <row r="4100">
          <cell r="A4100"/>
        </row>
        <row r="4101">
          <cell r="A4101" t="str">
            <v>21.06.430</v>
          </cell>
          <cell r="B4101" t="str">
            <v>GALERIA DE TUBOS DE CONCRETO CA1-0,70M DE DIAMETRO, INCLUSIVE ESCAVACAO MECANICA DAS VALAS ATE 1,50 M DE PROFUNDIDADE,REATERRO COMPACTADO, REMOCAO DO MATERIAL EXCEDENTE E AINDA FORNECIMENTO E ASSENTAMENTO DOS TUBOS.</v>
          </cell>
          <cell r="C4101" t="str">
            <v>m</v>
          </cell>
          <cell r="D4101">
            <v>208.67</v>
          </cell>
          <cell r="E4101">
            <v>166.94</v>
          </cell>
        </row>
        <row r="4102">
          <cell r="A4102"/>
        </row>
        <row r="4103">
          <cell r="A4103" t="str">
            <v>21.06.440</v>
          </cell>
          <cell r="B4103" t="str">
            <v>GALERIA DE TUBOS DE CONCRETO CA1-0,70M DE DIAMETRO, INCLUSIVE ESCAVACAO MECANICA DAS VALAS ATE 1,50 M DE PROFUNDIDADE,REATERRO COMPACTADO, REMOCAO DO MATERIAL EXCEDENTE E AINDA FORNECIMENTO E ASSENTAMENTO DOS TUBOS - ( SERVICO NOTURNO ).</v>
          </cell>
          <cell r="C4103" t="str">
            <v>m</v>
          </cell>
          <cell r="D4103">
            <v>223.07</v>
          </cell>
          <cell r="E4103">
            <v>178.46</v>
          </cell>
        </row>
        <row r="4104">
          <cell r="A4104"/>
        </row>
        <row r="4105">
          <cell r="A4105" t="str">
            <v>21.06.450</v>
          </cell>
          <cell r="B4105" t="str">
            <v>GALERIA DE TUBOS DE CONCRETO CA1-0,80M DE DIAMETRO, INCLUSIVE ESCAVACAO MANUAL DAS VALAS ATE 1,50 M DE PROFUNDIDADE,REATERRO COMPACTADO, REMOCAO DO MATERIAL EXCEDENTE E AINDA FORNECIMENTO E ASSENTAMENTO DOS TUBOS.</v>
          </cell>
          <cell r="C4105" t="str">
            <v>m</v>
          </cell>
          <cell r="D4105">
            <v>316.05</v>
          </cell>
          <cell r="E4105">
            <v>252.84</v>
          </cell>
        </row>
        <row r="4106">
          <cell r="A4106"/>
        </row>
        <row r="4107">
          <cell r="A4107" t="str">
            <v>21.06.460</v>
          </cell>
          <cell r="B4107" t="str">
            <v>GALERIA DE TUBOS DE CONCRETO CA1-0,80M DE DIAMETRO, INCLUSIVE ESCAVACAO MANUAL DAS VALAS ATE 1,50 M DE PROFUNDIDADE,REATERRO COMPACTADO, REMOCAO DO MATERIAL EXCEDENTE E AINDA FORNECIMENTO E ASSENTAMENTO DOS TUBOS - (SERVICO NOTURNO).</v>
          </cell>
          <cell r="C4107" t="str">
            <v>m</v>
          </cell>
          <cell r="D4107">
            <v>338.72</v>
          </cell>
          <cell r="E4107">
            <v>270.98</v>
          </cell>
        </row>
        <row r="4108">
          <cell r="A4108"/>
        </row>
        <row r="4109">
          <cell r="A4109" t="str">
            <v>21.06.470</v>
          </cell>
          <cell r="B4109" t="str">
            <v>GALERIA DE TUBOS DE CONCRETO CA1-0,80M DE DIAMETRO, INCLUSIVE ESCAVACAO MECANICA DAS VALAS ATE 1,50 M DE PROFUNDIDADE,REATERRO COMPACTADO, REMOCAO DO MATERIAL EXCEDENTE E AINDA FORNECIMENTO E ASSENTAMENTO DOS TUBOS.</v>
          </cell>
          <cell r="C4109" t="str">
            <v>m</v>
          </cell>
          <cell r="D4109">
            <v>292.86</v>
          </cell>
          <cell r="E4109">
            <v>234.29</v>
          </cell>
        </row>
        <row r="4110">
          <cell r="A4110"/>
        </row>
        <row r="4111">
          <cell r="A4111" t="str">
            <v>21.06.480</v>
          </cell>
          <cell r="B4111" t="str">
            <v>GALERIA DE TUBOS DE CONCRETO CA1-0,80M DE DIAMETRO, INCLUSIVE ESCAVACAO MECANICA DAS VALAS ATE 1,50 M DE PROFUNDIDADE, REATERRO COMPACTADO,REMOCAO DO MATERIAL EXCEDENTE E AINDA FORNECIMENTO E ASSENTAMENTO DOS TUBOS (SERVICO NOTURNO ).</v>
          </cell>
          <cell r="C4111" t="str">
            <v>m</v>
          </cell>
          <cell r="D4111">
            <v>309.27999999999997</v>
          </cell>
          <cell r="E4111">
            <v>247.43</v>
          </cell>
        </row>
        <row r="4112">
          <cell r="A4112"/>
        </row>
        <row r="4113">
          <cell r="A4113" t="str">
            <v>21.06.490</v>
          </cell>
          <cell r="B4113" t="str">
            <v>GALERIA DE TUBOS DE CONCRETO CA1-0,90M DE DIAMETRO, INCLUSIVE ESCAVACAO MANUAL DAS VALAS ATE 1,50 M DE PROFUNDIDADE, REATERRO COMPACTADO, REMOCAO DO MATERIAL EXCEDENTE E AINDA FORNECIMENTO E ASSENTAMENTO DOS TUBOS.</v>
          </cell>
          <cell r="C4113" t="str">
            <v>m</v>
          </cell>
          <cell r="D4113">
            <v>356.81</v>
          </cell>
          <cell r="E4113">
            <v>285.45</v>
          </cell>
        </row>
        <row r="4114">
          <cell r="A4114"/>
        </row>
        <row r="4115">
          <cell r="A4115" t="str">
            <v>21.06.500</v>
          </cell>
          <cell r="B4115" t="str">
            <v>GALERIA DE TUBOS DE CONCRETO CA1-0,90M DE DIAMETRO, INCLUSIVE ESCAVACAO MANUAL DAS VALAS ATE 1,50 M DE PROFUNDIDADE, REATERRO COMPACTADO, REMOCAO DO MATERIAL EXCEDENTE E AINDA FORNECIMENTO E ASSENTAMENTO DOS TUBOS ( SERVICO NOTURNO ).</v>
          </cell>
          <cell r="C4115" t="str">
            <v>m</v>
          </cell>
          <cell r="D4115">
            <v>382.85</v>
          </cell>
          <cell r="E4115">
            <v>306.27999999999997</v>
          </cell>
        </row>
        <row r="4116">
          <cell r="A4116"/>
        </row>
        <row r="4117">
          <cell r="A4117" t="str">
            <v>21.06.510</v>
          </cell>
          <cell r="B4117" t="str">
            <v>GALERIA DE TUBOS DE CONCRETO CA1- 0,90 M DE DIAMETRO, INCLUSIVE ESCAVACAO MECANICA DAS VALAS ATE 1,50 M DE PROFUNDIDADE, REATERRO COMPACTADO, REMOCAO DO MATERIAL EXCEDENTE E AINDA FORNECIMENTO E ASSENTAMENTO DOS TUBOS.</v>
          </cell>
          <cell r="C4117" t="str">
            <v>m</v>
          </cell>
          <cell r="D4117">
            <v>330.72</v>
          </cell>
          <cell r="E4117">
            <v>264.58</v>
          </cell>
        </row>
        <row r="4118">
          <cell r="A4118"/>
        </row>
        <row r="4119">
          <cell r="A4119" t="str">
            <v>21.06.520</v>
          </cell>
          <cell r="B4119" t="str">
            <v>GALERIA DE TUBOS DE CONCRETO CA1- 0,90 M DE DIAMETRO, INCLUSIVE ESCAVACAO MECANICA DAS VALAS ATE 1,50 M DE PROFUNDIDADE, REATERRO COMPACTADO, REMOCAO DO MATERIAL EXCEDENTE E AINDA FORNECIMENTO E ASSENTAMENTO DOS TUBOS (SERVICO NOTURNO ).</v>
          </cell>
          <cell r="C4119" t="str">
            <v>m</v>
          </cell>
          <cell r="D4119">
            <v>349.9</v>
          </cell>
          <cell r="E4119">
            <v>279.92</v>
          </cell>
        </row>
        <row r="4120">
          <cell r="A4120"/>
        </row>
        <row r="4121">
          <cell r="A4121" t="str">
            <v>21.06.530</v>
          </cell>
          <cell r="B4121" t="str">
            <v>GALERIA DE TUBOS DE CONCRETO CA1- 1,00 M DE DIAMETRO, INCLUSIVE ESCAVACAO MANUAL DAS VALAS ATE 2,00 M DE PROFUNDIDADE, REATERRO COMPACTADO, REMOCAO DO MATERIAL EXCEDENTE E AINDA FORNECIMENTO E ASSENTAMENTO DOS TUBOS.</v>
          </cell>
          <cell r="C4121" t="str">
            <v>m</v>
          </cell>
          <cell r="D4121">
            <v>469.42</v>
          </cell>
          <cell r="E4121">
            <v>375.54</v>
          </cell>
        </row>
        <row r="4122">
          <cell r="A4122"/>
        </row>
        <row r="4123">
          <cell r="A4123" t="str">
            <v>21.06.540</v>
          </cell>
          <cell r="B4123" t="str">
            <v>GALERIA DE TUBOS DE CONCRETO CA1- 1,00 M DE DIAMETRO, INCLUSIVE ESCAVACAO MANUAL DAS VALAS ATE 2,00 M DE PROFUNDIDADE, REATERRO COMPACTADO, REMOCAO DO MATERIAL EXCEDENTE E AINDA FORNECIMENTO E ASSENTAMENTO DOS TUBOS ( SERVICO NOTURNO ).</v>
          </cell>
          <cell r="C4123" t="str">
            <v>m</v>
          </cell>
          <cell r="D4123">
            <v>509.77</v>
          </cell>
          <cell r="E4123">
            <v>407.82</v>
          </cell>
        </row>
        <row r="4124">
          <cell r="A4124"/>
        </row>
        <row r="4125">
          <cell r="A4125" t="str">
            <v>21.06.550</v>
          </cell>
          <cell r="B4125" t="str">
            <v>GALERIA DE TUBOS DE CONCRETO CA1- 1,00 M DE DIAMETRO, INCLUSIVE ESCAVACAO MECANICA DAS VALAS ATE 2,00 M DE PROFUNDIDADE, REATERRO COMPACTADO, REMOCAO DO MATERIAL EXCEDENTE E AINDA FORNECIMENTO E ASSENTAMENTO DOS TUBOS.</v>
          </cell>
          <cell r="C4125" t="str">
            <v>m</v>
          </cell>
          <cell r="D4125">
            <v>421.16</v>
          </cell>
          <cell r="E4125">
            <v>336.93</v>
          </cell>
        </row>
        <row r="4126">
          <cell r="A4126"/>
        </row>
        <row r="4127">
          <cell r="A4127" t="str">
            <v>21.06.560</v>
          </cell>
          <cell r="B4127" t="str">
            <v>GALERIA DE TUBOS DE CONCRETO CA1- 1,00 M DE DIAMETRO, INCLUSIVE ESCAVACAO MECANICA DAS VALAS ATE 2,00 M DE PROFUNDIDADE, REATERRO COMPACTADO, REMOCAO DO MATERIAL EXCEDENTE E AINDA FORNECIMENTO E ASSENTAMENTO DOS TUBOS ( SERVICO NOTURNO ).</v>
          </cell>
          <cell r="C4127" t="str">
            <v>m</v>
          </cell>
          <cell r="D4127">
            <v>449.21</v>
          </cell>
          <cell r="E4127">
            <v>359.37</v>
          </cell>
        </row>
        <row r="4128">
          <cell r="A4128"/>
        </row>
        <row r="4129">
          <cell r="A4129" t="str">
            <v>21.06.570</v>
          </cell>
          <cell r="B4129" t="str">
            <v>GALERIA DE TUBOS DE CONCRETO CA1- 1,10 M DE DIAMETRO, INCLUSIVE ESCAVACAO MECANICA DAS VALAS ATE 2,00 M DE PROFUNDIDADE, REATERRO COMPACTADO, REMOCAO DO MATERIAL EXCEDENTE E AINDA FORNECIMENTO E ASSENTAMENTO DOS TUBOS.</v>
          </cell>
          <cell r="C4129" t="str">
            <v>m</v>
          </cell>
          <cell r="D4129">
            <v>455.22</v>
          </cell>
          <cell r="E4129">
            <v>364.18</v>
          </cell>
        </row>
        <row r="4130">
          <cell r="A4130"/>
        </row>
        <row r="4131">
          <cell r="A4131" t="str">
            <v>21.06.580</v>
          </cell>
          <cell r="B4131" t="str">
            <v>GALERIA DE TUBOS DE CONCRETO CA1- 1,10 M DE DIAMETRO, INCLUSIVE ESCAVACAO MECANICA DAS VALAS ATE 2,00 M DE PROFUNDIDADE, REATERRO COMPACTADO, REMOCAO DO MATERIAL EXCEDENTE E AINDA FORNECIMENTO E ASSENTAMENTO DOS TUBOS ( SERVICO NOTURNO ).</v>
          </cell>
          <cell r="C4131" t="str">
            <v>m</v>
          </cell>
          <cell r="D4131">
            <v>486.36</v>
          </cell>
          <cell r="E4131">
            <v>389.09</v>
          </cell>
        </row>
        <row r="4132">
          <cell r="A4132"/>
        </row>
        <row r="4133">
          <cell r="A4133" t="str">
            <v>21.06.590</v>
          </cell>
          <cell r="B4133" t="str">
            <v>GALERIA DE TUBOS DE CONCRETO CA1- 1,20 M DE DIAMETRO, INCLUSIVE ESCAVACAO MECANICA DAS VALAS ATE 2,00 M DE PROFUNDIDADE, REATERRO COMPACTADO, REMOCAO DO MATERIAL EXCEDENTE E AINDA FORNECIMENTO E ASSENTAMENTO DOS TUBOS.</v>
          </cell>
          <cell r="C4133" t="str">
            <v>m</v>
          </cell>
          <cell r="D4133">
            <v>573.83000000000004</v>
          </cell>
          <cell r="E4133">
            <v>459.07</v>
          </cell>
        </row>
        <row r="4134">
          <cell r="A4134"/>
        </row>
        <row r="4135">
          <cell r="A4135" t="str">
            <v>21.06.600</v>
          </cell>
          <cell r="B4135" t="str">
            <v>GALERIA DE TUBOS DE CONCRETO CA1- 1,20 M DE DIAMETRO, INCLUSIVE ESCAVACAO MECANICA DAS VALAS ATE 2,00 M DE PROFUNDIDADE, REATERRO COMPACTADO, REMOCAO DO MATERIAL EXCEDENTE E AINDA FORNECIMENTO E ASSENTAMENTO DOS TUBOS ( SERVICO NOTURNO ).</v>
          </cell>
          <cell r="C4135" t="str">
            <v>m</v>
          </cell>
          <cell r="D4135">
            <v>609.32000000000005</v>
          </cell>
          <cell r="E4135">
            <v>487.46</v>
          </cell>
        </row>
        <row r="4136">
          <cell r="A4136"/>
        </row>
        <row r="4137">
          <cell r="A4137" t="str">
            <v>21.06.610</v>
          </cell>
          <cell r="B4137" t="str">
            <v>GALERIA DE TUBOS DE CONCRETO CA1- 1,50 M DE DIAMETRO, INCLUSIVE ESCAVACAO MECANICA DAS VALAS ATE 2,00 M DE PROFUNDIDADE, REATERRO COMPACTADO, REMOCAO DO MATERIAL EXCEDENTE E AINDA FORNECIMENTO E ASSENTAMENTO DOS TUBOS.</v>
          </cell>
          <cell r="C4137" t="str">
            <v>m</v>
          </cell>
          <cell r="D4137">
            <v>902.01</v>
          </cell>
          <cell r="E4137">
            <v>721.61</v>
          </cell>
        </row>
        <row r="4138">
          <cell r="A4138"/>
        </row>
        <row r="4139">
          <cell r="A4139" t="str">
            <v>21.06.620</v>
          </cell>
          <cell r="B4139" t="str">
            <v>GALERIA DE TUBOS DE CONCRETO CA1- 1,50 M DE DIAMETRO, INCLUSIVE ESCAVACAO MECANICA DAS VALAS ATE 2,00 M DE PROFUNDIDADE, REATERRO COMPACTADO, REMOCAO DO MATERIAL EXCEDENTE E AINDA FORNECIMENTO E ASSENTAMENTO DOS TUBOS ( SERVICO NOTURNO ).</v>
          </cell>
          <cell r="C4139" t="str">
            <v>m</v>
          </cell>
          <cell r="D4139">
            <v>954.4</v>
          </cell>
          <cell r="E4139">
            <v>763.52</v>
          </cell>
        </row>
        <row r="4140">
          <cell r="A4140"/>
        </row>
        <row r="4141">
          <cell r="A4141" t="str">
            <v>21.07.010</v>
          </cell>
          <cell r="B4141" t="str">
            <v>GALERIA DE TUBO DE CONCRETO C2-0,20 M DE DIAMETRO, INCLUSIVE ESCAVACAO MANUAL DAS VALAS ATE 1,50 M DE PROFUNDIDADE,REATERRO COMPACTADO, REMOCAO DO MATERIAL EXCEDENTE E ASSENTAMENTO DOS TUBOS ( SEM O FORNECIMENTO DOS MESMOS ).</v>
          </cell>
          <cell r="C4141" t="str">
            <v>m</v>
          </cell>
          <cell r="D4141">
            <v>29.95</v>
          </cell>
          <cell r="E4141">
            <v>23.96</v>
          </cell>
        </row>
        <row r="4142">
          <cell r="A4142"/>
        </row>
        <row r="4143">
          <cell r="A4143" t="str">
            <v>21.07.020</v>
          </cell>
          <cell r="B4143" t="str">
            <v>GALERIA DE TUBO DE CONCRETO C2-0,20 M DE DIAMETRO, INCLUSIVE ESCAVACAO MANUAL DAS VALAS ATE 1,50 M DE PROFUNDIDADE,REATERRO COMPACTADO, REMOCAO DO MATERIAL EXCEDENTE E ASSENTAMENTO DOS TUBOS ( SEM O FORNECIMENTO DOS MESMOS )-SERVICO NOTURNO.</v>
          </cell>
          <cell r="C4143" t="str">
            <v>m</v>
          </cell>
          <cell r="D4143">
            <v>35.81</v>
          </cell>
          <cell r="E4143">
            <v>28.65</v>
          </cell>
        </row>
        <row r="4144">
          <cell r="A4144"/>
        </row>
        <row r="4145">
          <cell r="A4145" t="str">
            <v>21.07.030</v>
          </cell>
          <cell r="B4145" t="str">
            <v>GALERIA DE TUBO DE CONCRETO C2-0,20 M DE DIAMETRO, INCLUSIVE ESCAVACAO MECANICA DAS VALAS ATE 1,50 M DE PROFUNDIDADE,REATERRO COMPACTADO, REMOCAO DO MATERIAL EXCEDENTE E ASSENTAMENTO DOS TUBOS ( SEM O FORNECIMENTO DOS MESMOS ).</v>
          </cell>
          <cell r="C4145" t="str">
            <v>m</v>
          </cell>
          <cell r="D4145">
            <v>24.12</v>
          </cell>
          <cell r="E4145">
            <v>19.3</v>
          </cell>
        </row>
        <row r="4146">
          <cell r="A4146"/>
        </row>
        <row r="4147">
          <cell r="A4147" t="str">
            <v>21.07.040</v>
          </cell>
          <cell r="B4147" t="str">
            <v>GALERIA DE TUBO DE CONCRETO C2-0,20 M DE DIAMETRO, INCLUSIVE ESCAVACAO MECANICA DAS VALAS ATE 1,50 M DE PROFUNDIDADE,REATERRO COMPACTADO, REMOCAO DO MATERIAL EXCEDENTE E ASSENTAMENTO DOS TUBOS ( SEM O FORNECIMENTO DOS MESMOS )- SERVICO NOTURNO.</v>
          </cell>
          <cell r="C4147" t="str">
            <v>m</v>
          </cell>
          <cell r="D4147">
            <v>28.45</v>
          </cell>
          <cell r="E4147">
            <v>22.76</v>
          </cell>
        </row>
        <row r="4148">
          <cell r="A4148"/>
        </row>
        <row r="4149">
          <cell r="A4149" t="str">
            <v>21.07.050</v>
          </cell>
          <cell r="B4149" t="str">
            <v>GALERIA DE TUBO DE CONCRETO C2-0,30 M DE DIAMETRO, INCLUSIVE ESCAVACAO MANUAL DAS VALAS ATE 1,50 M DE PROFUNDIDADE,REATERRO COMPACTADO, REMOCAO DO MATERIAL EXCEDENTE E ASSENTAMENTO DOS TUBOS ( SEM O FORNECIMENTO DOS MESMOS ).</v>
          </cell>
          <cell r="C4149" t="str">
            <v>m</v>
          </cell>
          <cell r="D4149">
            <v>43.65</v>
          </cell>
          <cell r="E4149">
            <v>34.92</v>
          </cell>
        </row>
        <row r="4150">
          <cell r="A4150"/>
        </row>
        <row r="4151">
          <cell r="A4151" t="str">
            <v>21.07.060</v>
          </cell>
          <cell r="B4151" t="str">
            <v>GALERIA DE TUBO DE CONCRETO C2-0,30 M DE DIAMETRO, INCLUSIVE ESCAVACAO MANUAL DAS VALAS ATE 1,50 M DE PROFUNDIDADE,REATERRO COMPACTADO, REMOCAO DO MATERIAL EXCEDENTE E ASSENTAMENTO DOS TUBOS ( SEM O FORNECIMENTO DOS MESMOS )-SERVICO NOTURNO.</v>
          </cell>
          <cell r="C4151" t="str">
            <v>m</v>
          </cell>
          <cell r="D4151">
            <v>52.13</v>
          </cell>
          <cell r="E4151">
            <v>41.71</v>
          </cell>
        </row>
        <row r="4152">
          <cell r="A4152"/>
        </row>
        <row r="4153">
          <cell r="A4153" t="str">
            <v>21.07.070</v>
          </cell>
          <cell r="B4153" t="str">
            <v>GALERIA DE TUBO DE CONCRETO C2-0,30 M DE DIAMETRO, INCLUSIVE ESCAVACAO MECANICA DAS VALAS ATE 1,50 M DE PROFUNDIDADE,REATERRO COMPACTADO, REMOCAO DO MATERIAL EXCEDENTE E ASSENTAMENTO DOS TUBOS ( SEM O FORNECIMENTO DOS MESMOS ).</v>
          </cell>
          <cell r="C4153" t="str">
            <v>m</v>
          </cell>
          <cell r="D4153">
            <v>34.950000000000003</v>
          </cell>
          <cell r="E4153">
            <v>27.96</v>
          </cell>
        </row>
        <row r="4154">
          <cell r="A4154"/>
        </row>
        <row r="4155">
          <cell r="A4155" t="str">
            <v>21.07.080</v>
          </cell>
          <cell r="B4155" t="str">
            <v>GALERIA DE TUBO DE CONCRETO C2-0,30 M DE DIAMETRO, INCLUSIVE ESCAVACAO MECANICA DAS VALAS ATE 1,50 M DE PROFUNDIDADE,REATERRO COMPACTADO, REMOCAO DO MATERIAL EXCEDENTE E ASSENTAMENTO DOS TUBOS ( SEM O FORNECIMENTO DOS MESMOS )-SERVICO NOTURNO.</v>
          </cell>
          <cell r="C4155" t="str">
            <v>m</v>
          </cell>
          <cell r="D4155">
            <v>41.15</v>
          </cell>
          <cell r="E4155">
            <v>32.92</v>
          </cell>
        </row>
        <row r="4156">
          <cell r="A4156"/>
        </row>
        <row r="4157">
          <cell r="A4157" t="str">
            <v>21.07.090</v>
          </cell>
          <cell r="B4157" t="str">
            <v>GALERIA DE TUBOS DE CONCRETO C2-0,40 M DE DIAMETRO, INCLUSIVE ESCAVACAO MANUAL DAS VALAS ATE 1,50 M DE PROFUNDIDADE,REATERRO COMPACTADO, REMOCAO DO MATERIAL EXCEDENTE E ASSENTAMENTO DOS TUBOS ( SEM O FORNECIMENTO DOS MESMOS ).</v>
          </cell>
          <cell r="C4157" t="str">
            <v>m</v>
          </cell>
          <cell r="D4157">
            <v>57.41</v>
          </cell>
          <cell r="E4157">
            <v>45.93</v>
          </cell>
        </row>
        <row r="4158">
          <cell r="A4158"/>
        </row>
        <row r="4159">
          <cell r="A4159" t="str">
            <v>21.07.100</v>
          </cell>
          <cell r="B4159" t="str">
            <v>GALERIA DE TUBOS DE CONCRETO C2-0,40 M DE DIAMETRO, INCLUSIVE ESCAVACAO MANUAL DAS VALAS ATE 1,50 M DE PROFUNDIDADE,REATERRO COMPACTADO, REMOCAO DO MATERIAL EXCEDENTE E ASSENTAMENTO DOS TUBOS ( SEM O FORNECIMENTO DOS MESMOS )-SERVICO NOTURNO.</v>
          </cell>
          <cell r="C4159" t="str">
            <v>m</v>
          </cell>
          <cell r="D4159">
            <v>68.53</v>
          </cell>
          <cell r="E4159">
            <v>54.83</v>
          </cell>
        </row>
        <row r="4160">
          <cell r="A4160"/>
        </row>
        <row r="4161">
          <cell r="A4161" t="str">
            <v>21.07.110</v>
          </cell>
          <cell r="B4161" t="str">
            <v>GALERIA DE TUBOS DE CONCRETO C2-0,40 M DE DIAMETRO, INCLUSIVE ESCAVACAO MECANICA DAS VALAS ATE 1,50 M DE PROFUNDIDADE,REATERRO COMPACTADO, REMOCAO DO MATERIAL EXCEDENTE E ASSENTAMENTO DOS TUBOS ( SEM O FORNECIMENTO DOS MESMOS ).</v>
          </cell>
          <cell r="C4161" t="str">
            <v>m</v>
          </cell>
          <cell r="D4161">
            <v>45.81</v>
          </cell>
          <cell r="E4161">
            <v>36.65</v>
          </cell>
        </row>
        <row r="4162">
          <cell r="A4162"/>
        </row>
        <row r="4163">
          <cell r="A4163" t="str">
            <v>21.07.120</v>
          </cell>
          <cell r="B4163" t="str">
            <v>GALERIA DE TUBOS DE CONCRETO C2-0,40 M DE DIAMETRO, INCLUSIVE ESCAVACAO MECANICA DAS VALAS ATE 1,50 M DE PROFUNDIDADE,REATERRO COMPACTADO, REMOCAO DO MATERIAL EXCEDENTE E ASSENTAMENTO DOS TUBOS ( SEM O FORNECIMENTO DOS MESMOS )-SERVICO NOTURNO.</v>
          </cell>
          <cell r="C4163" t="str">
            <v>m</v>
          </cell>
          <cell r="D4163">
            <v>53.83</v>
          </cell>
          <cell r="E4163">
            <v>43.07</v>
          </cell>
        </row>
        <row r="4164">
          <cell r="A4164"/>
        </row>
        <row r="4165">
          <cell r="A4165" t="str">
            <v>21.07.130</v>
          </cell>
          <cell r="B4165" t="str">
            <v>GALERIA DE TUBOS DE CONCRETO C2-0,50 M DE DIAMETRO, INCLUSIVE ESCAVACAO MANUAL DAS VALAS ATE 1,50 M DE PROFUNDIDADE,REATERRO COMPACTADO, REMOCAO DO MATERIAL EXCEDENTE E ASSENTAMENTO DOS TUBOS ( SEM O FORNECIMENTO DOS MESMOS ).</v>
          </cell>
          <cell r="C4165" t="str">
            <v>m</v>
          </cell>
          <cell r="D4165">
            <v>72.53</v>
          </cell>
          <cell r="E4165">
            <v>58.03</v>
          </cell>
        </row>
        <row r="4166">
          <cell r="A4166"/>
        </row>
        <row r="4167">
          <cell r="A4167" t="str">
            <v>21.07.140</v>
          </cell>
          <cell r="B4167" t="str">
            <v>GALERIA DE TUBOS DE CONCRETO C2-0,50 M DE DIAMETRO, INCLUSIVE ESCAVACAO MANUAL DAS VALAS ATE 1,50 M DE PROFUNDIDADE,REATERRO COMPACTADO, REMOCAO DO MATERIAL EXCEDENTE E ASSENTAMENTO DOS TUBOS ( SEM O FORNECIMENTO DOS MESMOS )-SERVICO NOTURNO.</v>
          </cell>
          <cell r="C4167" t="str">
            <v>m</v>
          </cell>
          <cell r="D4167">
            <v>86.51</v>
          </cell>
          <cell r="E4167">
            <v>69.209999999999994</v>
          </cell>
        </row>
        <row r="4168">
          <cell r="A4168"/>
        </row>
        <row r="4169">
          <cell r="A4169" t="str">
            <v>21.07.150</v>
          </cell>
          <cell r="B4169" t="str">
            <v>GALERIA DE TUBOS DE CONCRETO C2-0,50 M DE DIAMETRO, INCLUSIVE ESCAVACAO MECANICA DAS VALAS ATE 1,50 M DE PROFUNDIDADE,REATERRO COMPACTADO, REMOCAO DO MATERIAL EXCEDENTE E ASSENTAMENTO DOS TUBOS ( SEM O FORNECIMENTO DOS MESMOS ).</v>
          </cell>
          <cell r="C4169" t="str">
            <v>m</v>
          </cell>
          <cell r="D4169">
            <v>58.1</v>
          </cell>
          <cell r="E4169">
            <v>46.48</v>
          </cell>
        </row>
        <row r="4170">
          <cell r="A4170"/>
        </row>
        <row r="4171">
          <cell r="A4171" t="str">
            <v>21.07.160</v>
          </cell>
          <cell r="B4171" t="str">
            <v>GALERIA DE TUBOS DE CONCRETO C2-0,50 M DE DIAMETRO, INCLUSIVE ESCAVACAO MECANICA DAS VALAS ATE 1,50 M DE PROFUNDIDADE,REATERRO COMPACTADO, REMOCAO DO MATERIAL EXCEDENTE E ASSENTAMENTO DOS TUBOS ( SEM O FORNECIMENTO DOS MESMOS )-SERVICO NOTURNO.</v>
          </cell>
          <cell r="C4171" t="str">
            <v>m</v>
          </cell>
          <cell r="D4171">
            <v>68.16</v>
          </cell>
          <cell r="E4171">
            <v>54.53</v>
          </cell>
        </row>
        <row r="4172">
          <cell r="A4172"/>
        </row>
        <row r="4173">
          <cell r="A4173" t="str">
            <v>21.07.170</v>
          </cell>
          <cell r="B4173" t="str">
            <v>GALERIA DE TUBOS DE CONCRETO C2 OU CA1-0,60 M DE DIAMETRO, INCLUSIVE ESCAVACAO MANUAL DAS VALAS ATE 1,50 M DE PROFUNDIDADE , REATERRO COMPACTADO , REMOCAO DO MATERIAL EXCEDENTE E ASSENTAMENTO DOS TUBOS ( SEM O FORNECIMENTO DOS MESMOS ).</v>
          </cell>
          <cell r="C4173" t="str">
            <v>m</v>
          </cell>
          <cell r="D4173">
            <v>87.75</v>
          </cell>
          <cell r="E4173">
            <v>70.2</v>
          </cell>
        </row>
        <row r="4174">
          <cell r="A4174"/>
        </row>
        <row r="4175">
          <cell r="A4175" t="str">
            <v>21.07.180</v>
          </cell>
          <cell r="B4175" t="str">
            <v>GALERIA DE TUBOS DE CONCRETO C2 OU CA1-0,60 M DE DIAMETRO, INCLUSIVE ESCAVACAO MANUAL DAS VALAS ATE 1,50 M DE PROFUNDIDADE , REATERRO COMPACTADO , REMOCAO DO MATERIAL EXCEDENTE E ASSENTAMENTO DOS TUBOS ( SEM O FORNECIMENTO DOS MESMOS )-SERVICO NOTURNO.</v>
          </cell>
          <cell r="C4175" t="str">
            <v>m</v>
          </cell>
          <cell r="D4175">
            <v>105.3</v>
          </cell>
          <cell r="E4175">
            <v>84.24</v>
          </cell>
        </row>
        <row r="4176">
          <cell r="A4176"/>
        </row>
        <row r="4177">
          <cell r="A4177" t="str">
            <v>21.07.190</v>
          </cell>
          <cell r="B4177" t="str">
            <v>GALERIA DE TUBOS DE CONCRETO C2 OU CA1-0,60M DE DIAMETRO, INCLUSIVE ESCAVACAO MECANICA DAS VALAS ATE 1,50 M DE PROFUNDIDADE , REATERRO COMPACTADO, REMOCAO DO MATERIAL EXCEDENTE E ASSENTAMENTO DOS TUBOS ( SEM O FORNECIMENTO DOS MESMOS ).</v>
          </cell>
          <cell r="C4177" t="str">
            <v>m</v>
          </cell>
          <cell r="D4177">
            <v>70.91</v>
          </cell>
          <cell r="E4177">
            <v>56.73</v>
          </cell>
        </row>
        <row r="4178">
          <cell r="A4178"/>
        </row>
        <row r="4179">
          <cell r="A4179" t="str">
            <v>21.07.200</v>
          </cell>
          <cell r="B4179" t="str">
            <v>GALERIA DE TUBOS DE CONCRETO C2 OU CA1-0,60M DE DIAMETRO, INCLUSIVE ESCAVACAO MECANICA DAS VALAS ATE 1,50 M DE PROFUNDIDADE , REATERRO COMPACTADO, REMOCAO DO MATERIAL EXCEDENTE E ASSENTAMENTO DOS TUBOS ( SEM O FORNECIMENTO DOS MESMOS )-SERVICO NOTURNO.</v>
          </cell>
          <cell r="C4179" t="str">
            <v>m</v>
          </cell>
          <cell r="D4179">
            <v>83.25</v>
          </cell>
          <cell r="E4179">
            <v>66.599999999999994</v>
          </cell>
        </row>
        <row r="4180">
          <cell r="A4180"/>
        </row>
        <row r="4181">
          <cell r="A4181" t="str">
            <v>21.07.210</v>
          </cell>
          <cell r="B4181" t="str">
            <v>GALERIA DE TUBOS DE CONCRETO CS OU CA1-0,70M DE DIAMETRO, INCLUSIVE ESCAVACAO MANUAL DAS VALAS ATE 1,50 M DE PROFUNDIDADE , REATERRO COMPACTADO, REMOCAO DO MATERIAL EXCEDENTE E ASSENTAMENTO DOS TUBOS ( SEM O FORNECIMENTO DOS MESMOS ).</v>
          </cell>
          <cell r="C4181" t="str">
            <v>m</v>
          </cell>
          <cell r="D4181">
            <v>103.48</v>
          </cell>
          <cell r="E4181">
            <v>82.79</v>
          </cell>
        </row>
        <row r="4182">
          <cell r="A4182"/>
        </row>
        <row r="4183">
          <cell r="A4183" t="str">
            <v>21.07.220</v>
          </cell>
          <cell r="B4183" t="str">
            <v>GALERIA DE TUBOS DE CONCRETO CS OU CA1-0,70M DE DIAMETRO, INCLUSIVE ESCAVACAO MANUAL DAS VALAS ATE 1,50 M DE PROFUNDIDADE , REATERRO COMPACTADO, REMOCAO DO MATERIAL EXCEDENTE E ASSENTAMENTO DOS TUBOS ( SEM O FORNECIMENTO DOS MESMOS )-SERVICO NOTURNO.</v>
          </cell>
          <cell r="C4183" t="str">
            <v>m</v>
          </cell>
          <cell r="D4183">
            <v>123.31</v>
          </cell>
          <cell r="E4183">
            <v>98.65</v>
          </cell>
        </row>
        <row r="4184">
          <cell r="A4184"/>
        </row>
        <row r="4185">
          <cell r="A4185" t="str">
            <v>21.07.230</v>
          </cell>
          <cell r="B4185" t="str">
            <v>GALERIA DE TUBOS DE CONCRETO CS OU CA1-0,70M DE DIAMETRO, INCLUSIVE ESCAVACAO MECANICA DAS VALAS ATE 1,50 M DE PROFUNDIDADE , REATERRO COMPACTADO, REMOCAO DO MATERIAL EXCEDENTE E ASSENTAMENTO DOS TUBOS ( SEM O FORNECIMENTO DOS MESMOS ).</v>
          </cell>
          <cell r="C4185" t="str">
            <v>m</v>
          </cell>
          <cell r="D4185">
            <v>83.2</v>
          </cell>
          <cell r="E4185">
            <v>66.56</v>
          </cell>
        </row>
        <row r="4186">
          <cell r="A4186"/>
        </row>
        <row r="4187">
          <cell r="A4187" t="str">
            <v>21.07.240</v>
          </cell>
          <cell r="B4187" t="str">
            <v>GALERIA DE TUBOS DE CONCRETO CS OU CA1-0,70M DE DIAMETRO, INCLUSIVE ESCAVACAO MECANICA DAS VALAS ATE 1,50 M DE PROFUNDIDADE , REATERRO COMPACTADO, REMOCAO DO MATERIAL EXCEDENTE E ASSENTAMENTO DOS TUBOS ( SEM O FORNECIMENTO DOS MESMOS )-SERVICO NOTURNO.</v>
          </cell>
          <cell r="C4187" t="str">
            <v>m</v>
          </cell>
          <cell r="D4187">
            <v>97.6</v>
          </cell>
          <cell r="E4187">
            <v>78.08</v>
          </cell>
        </row>
        <row r="4188">
          <cell r="A4188"/>
        </row>
        <row r="4189">
          <cell r="A4189" t="str">
            <v>21.07.250</v>
          </cell>
          <cell r="B4189" t="str">
            <v>GALERIA DE TUBOS DE CONCRETO CS OU CA1-0,80M DE DIAMETRO, INCLUSIVE ESCAVACAO MANUAL DAS VALAS ATE 1,50 M DE PROFUNDIDADE , REATERRO COMPACTADO, REMOCAO DO MATERIAL EXCEDENTE E ASSENTAMENTO DOS TUBOS ( SEM O FORNECIMENTO DOS MESMOS ).</v>
          </cell>
          <cell r="C4189" t="str">
            <v>m</v>
          </cell>
          <cell r="D4189">
            <v>119.37</v>
          </cell>
          <cell r="E4189">
            <v>95.5</v>
          </cell>
        </row>
        <row r="4190">
          <cell r="A4190"/>
        </row>
        <row r="4191">
          <cell r="A4191" t="str">
            <v>21.07.260</v>
          </cell>
          <cell r="B4191" t="str">
            <v>GALERIA DE TUBOS DE CONCRETO CS OU CA1-0,80M DE DIAMETRO, INCLUSIVE ESCAVACAO MANUAL DAS VALAS ATE 1,50 M DE PROFUNDIDADE , REATERRO COMPACTADO, REMOCAO DO MATERIAL EXCEDENTE E ASSENTAMENTO DOS TUBOS ( SEM O FORNECIMENTO DOS MESMOS )-SERVICO NOTURNO.</v>
          </cell>
          <cell r="C4191" t="str">
            <v>m</v>
          </cell>
          <cell r="D4191">
            <v>142.06</v>
          </cell>
          <cell r="E4191">
            <v>113.65</v>
          </cell>
        </row>
        <row r="4192">
          <cell r="A4192"/>
        </row>
        <row r="4193">
          <cell r="A4193" t="str">
            <v>21.07.270</v>
          </cell>
          <cell r="B4193" t="str">
            <v>GALERIA DE TUBOS DE CONCRETO CS OU CA1-0,80M DE DIAMETRO, INCLUSIVE ESCAVACAO MECANICA DAS VALAS ATE 1,50 M DE PROFUNDIDADE , REATERRO COMPACTADO, REMOCAO DO MATERIAL EXCEDENTE E ASSENTAMENTO DOS TUBOS ( SEM O FORNECIMENTO DOS MESMOS ).</v>
          </cell>
          <cell r="C4193" t="str">
            <v>m</v>
          </cell>
          <cell r="D4193">
            <v>96.2</v>
          </cell>
          <cell r="E4193">
            <v>76.959999999999994</v>
          </cell>
        </row>
        <row r="4194">
          <cell r="A4194"/>
        </row>
        <row r="4195">
          <cell r="A4195" t="str">
            <v>21.07.280</v>
          </cell>
          <cell r="B4195" t="str">
            <v>GALERIA DE TUBOS DE CONCRETO CS OU CA1-0,80M DE DIAMETRO, INCLUSIVE ESCAVACAO MECANICA DAS VALAS ATE 1,50 M DE PROFUNDIDADE , REATERRO COMPACTADO, REMOCAO DO MATERIAL EXCEDENTE E ASSENTAMENTO DOS TUBOS ( SEM O FORNECIMENTO DOS MESMOS )-SERVICO NOTURNO.</v>
          </cell>
          <cell r="C4195" t="str">
            <v>m</v>
          </cell>
          <cell r="D4195">
            <v>112.62</v>
          </cell>
          <cell r="E4195">
            <v>90.1</v>
          </cell>
        </row>
        <row r="4196">
          <cell r="A4196"/>
        </row>
        <row r="4197">
          <cell r="A4197" t="str">
            <v>21.07.290</v>
          </cell>
          <cell r="B4197" t="str">
            <v>GALERIA DE TUBOS DE CONCRETO CS OU CA1-0,90M DE DIAMETRO, INCLUSIVE ESCAVACAO MANUAL DAS VALAS ATE 1,50 M DE PROFUNDIDADE , REATERRO COMPACTADO, REMOCAO DO MATERIAL EXCEDENTE E ASSENTAMENTO DOS TUBOS ( SEM O FORNECIMENTO DOS MESMOS ).</v>
          </cell>
          <cell r="C4197" t="str">
            <v>m</v>
          </cell>
          <cell r="D4197">
            <v>137.81</v>
          </cell>
          <cell r="E4197">
            <v>110.25</v>
          </cell>
        </row>
        <row r="4198">
          <cell r="A4198"/>
        </row>
        <row r="4199">
          <cell r="A4199" t="str">
            <v>21.07.300</v>
          </cell>
          <cell r="B4199" t="str">
            <v>GALERIA DE TUBOS DE CONCRETO CS OU CA1-0,90M DE DIAMETRO, INCLUSIVE ESCAVACAO MANUAL DAS VALAS ATE 1,50 M DE PROFUNDIDADE , REATERRO COMPACTADO, REMOCAO DO MATERIAL EXCEDENTE E ASSENTAMENTO DOS TUBOS ( SEM O FORNECIMENTO DOS MESMOS )-SERVIVO NOTURNO.</v>
          </cell>
          <cell r="C4199" t="str">
            <v>m</v>
          </cell>
          <cell r="D4199">
            <v>163.85</v>
          </cell>
          <cell r="E4199">
            <v>131.08000000000001</v>
          </cell>
        </row>
        <row r="4200">
          <cell r="A4200"/>
        </row>
        <row r="4201">
          <cell r="A4201" t="str">
            <v>21.07.310</v>
          </cell>
          <cell r="B4201" t="str">
            <v>GALERIA DE TUBOS DE CONCRETO CS OU CA1-0,90M DE DIAMETRO, INCLUSIVE ESCAVACAO MECANICA DAS VALAS ATE 1,50 M DE PROFUNDIDADE , REATERRO COMPACTADO, REMOCAO DO MATERIAL EXCEDENTE E ASSENTAMENTO DOS TUBOS ( SEM O FORNECIMENTO DOS MESMOS ).</v>
          </cell>
          <cell r="C4201" t="str">
            <v>m</v>
          </cell>
          <cell r="D4201">
            <v>111.71</v>
          </cell>
          <cell r="E4201">
            <v>89.37</v>
          </cell>
        </row>
        <row r="4202">
          <cell r="A4202"/>
        </row>
        <row r="4203">
          <cell r="A4203" t="str">
            <v>21.07.320</v>
          </cell>
          <cell r="B4203" t="str">
            <v>GALERIA DE TUBOS DE CONCRETO CS OU CA1-0,90M DE DIAMETRO, INCLUSIVE ESCAVACAO MECANICA DAS VALAS ATE 1,50 M DE PROFUNDIDADE , REATERRO COMPACTADO, REMOCAO DO MATERIAL EXCEDENTE E ASSENTAMENTO DOS TUBOS ( SEM O FORNECIMENTO DOS MESMOS )-SERVICO NOTURNO.</v>
          </cell>
          <cell r="C4203" t="str">
            <v>m</v>
          </cell>
          <cell r="D4203">
            <v>130.88</v>
          </cell>
          <cell r="E4203">
            <v>104.71</v>
          </cell>
        </row>
        <row r="4204">
          <cell r="A4204"/>
        </row>
        <row r="4205">
          <cell r="A4205" t="str">
            <v>21.07.330</v>
          </cell>
          <cell r="B4205" t="str">
            <v>GALERIA DE TUBOS DE CONCRETO CS OU CA1-1,00M DE DIAMETRO, INCLUSIVE ESCAVACAO MANUAL DAS VALAS ATE 2,00 M DE PROFUNDIDADE , REATERRO COMPACTADO, REMOCAO DO MATERIAL EXCEDENTE E ASSENTAMENTO DOS TUBOS ( SEM O FORNECIMENTO DOS MESMOS ).</v>
          </cell>
          <cell r="C4205" t="str">
            <v>m</v>
          </cell>
          <cell r="D4205">
            <v>211.86</v>
          </cell>
          <cell r="E4205">
            <v>169.49</v>
          </cell>
        </row>
        <row r="4206">
          <cell r="A4206"/>
        </row>
        <row r="4207">
          <cell r="A4207" t="str">
            <v>21.07.340</v>
          </cell>
          <cell r="B4207" t="str">
            <v>GALERIA DE TUBOS DE CONCRETO CS OU CA1-1,00M DE DIAMETRO, INCLUSIVE ESCAVACAO MANUAL DAS VALAS ATE 2,00 M DE PROFUNDIDADE , REATERRO COMPACTADO, REMOCAO DO MATERIAL EXCEDENTE E ASSENTAMENTO DOS TUBOS ( SEM O FORNECIMENTO DOS MESMOS )-SERVICO NOTURNO.</v>
          </cell>
          <cell r="C4207" t="str">
            <v>m</v>
          </cell>
          <cell r="D4207">
            <v>252.21</v>
          </cell>
          <cell r="E4207">
            <v>201.77</v>
          </cell>
        </row>
        <row r="4208">
          <cell r="A4208"/>
        </row>
        <row r="4209">
          <cell r="A4209" t="str">
            <v>21.07.350</v>
          </cell>
          <cell r="B4209" t="str">
            <v>GALERIA DE TUBOS DE CONCRETO CS OU CA1-1,00M DE DIAMETRO, INCLUSIVE ESCAVACAO MECANICA DAS VALAS ATE 2,00 M DE PROFUNDIDADE , REATERRO COMPACTADO, REMOCAO DO MATERIAL EXCEDENTE E ASSENTAMENTO DOS TUBOS ( SEM O FORNECIMENTO DOS MESMOS ).</v>
          </cell>
          <cell r="C4209" t="str">
            <v>m</v>
          </cell>
          <cell r="D4209">
            <v>163.58000000000001</v>
          </cell>
          <cell r="E4209">
            <v>130.87</v>
          </cell>
        </row>
        <row r="4210">
          <cell r="A4210"/>
        </row>
        <row r="4211">
          <cell r="A4211" t="str">
            <v>21.07.360</v>
          </cell>
          <cell r="B4211" t="str">
            <v>GALERIA DE TUBOS DE CONCRETO CS OU CA1-1,00M DE DIAMETRO, INCLUSIVE ESCAVACAO MECANICA DAS VALAS ATE 2,00 M DE PROFUNDIDADE , REATERRO COMPACTADO, REMOCAO DO MATERIAL EXCEDENTE E ASSENTAMENTO DOS TUBOS ( SEM O FORNECIMENTO DOS MESMOS )-SERVICO NOTURNO.</v>
          </cell>
          <cell r="C4211" t="str">
            <v>m</v>
          </cell>
          <cell r="D4211">
            <v>191.65</v>
          </cell>
          <cell r="E4211">
            <v>153.32</v>
          </cell>
        </row>
        <row r="4212">
          <cell r="A4212"/>
        </row>
        <row r="4213">
          <cell r="A4213" t="str">
            <v>21.07.370</v>
          </cell>
          <cell r="B4213" t="str">
            <v>GALERIA DE TUBOS DE CONCRETO CA1-1,10M DE DIAMETRO, INCLUSIVE ESCAVACAO MECANICA DAS VALAS ATE 2,00 M DE PROFUNDIDADE, REATERRO COMPACTADO, REMOCAO DO MATERIAL EXCEDENTE E ASSENTAMENTO DOS TUBOS (S/ O FORNECIMENTO DOS MESMOS).</v>
          </cell>
          <cell r="C4213" t="str">
            <v>m</v>
          </cell>
          <cell r="D4213">
            <v>183.12</v>
          </cell>
          <cell r="E4213">
            <v>146.5</v>
          </cell>
        </row>
        <row r="4214">
          <cell r="A4214"/>
        </row>
        <row r="4215">
          <cell r="A4215" t="str">
            <v>21.07.380</v>
          </cell>
          <cell r="B4215" t="str">
            <v>GALERIA DE TUBOS DE CONCRETO CA1-1,10M DE DIAMETRO, INCLUSIVE ESCAVACAO MECANICA DAS VALAS ATE 2,00 M DE PROFUNDIDADE, REATERRO COMPACTADO, REMOCAO DO MATERIAL EXCEDENTE E ASSENTAMENTO DOS TUBOS (S/ O FORNECIMENTO DOS MESMOS)-SERVICO NOTURNO.</v>
          </cell>
          <cell r="C4215" t="str">
            <v>m</v>
          </cell>
          <cell r="D4215">
            <v>214.27</v>
          </cell>
          <cell r="E4215">
            <v>171.42</v>
          </cell>
        </row>
        <row r="4216">
          <cell r="A4216"/>
        </row>
        <row r="4217">
          <cell r="A4217" t="str">
            <v>21.07.390</v>
          </cell>
          <cell r="B4217" t="str">
            <v>GALERIA DE TUBOS DE CONCRETO CA1-1,20M DE DIAMETRO, INCLUSIVE ESCAVACAO MECANICA DAS VALAS ATE 2,00 M DE PROFUNDIDADE, REATERRO COMPACTADO, REMOCAO DO MATERIAL EXCEDENTE E ASSENTAMENTO DOS TUBOS (S/ O FORNECIMENTO DOS MESMOS).</v>
          </cell>
          <cell r="C4217" t="str">
            <v>m</v>
          </cell>
          <cell r="D4217">
            <v>208.7</v>
          </cell>
          <cell r="E4217">
            <v>166.96</v>
          </cell>
        </row>
        <row r="4218">
          <cell r="A4218"/>
        </row>
        <row r="4219">
          <cell r="A4219" t="str">
            <v>21.07.400</v>
          </cell>
          <cell r="B4219" t="str">
            <v>GALERIA DE TUBOS DE CONCRETO CA1-1,20M DE DIAMETRO, INCLUSIVE ESCAVACAO MECANICA DAS VALAS ATE 2,00 M DE PROFUNDIDADE, REATERRO COMPACTADO, REMOCAO DO MATERIAL EXCEDENTE E ASSENTAMENTO DOS TUBOS (S/ O FORNECIMENTO DOS MESMOS)-SERVICO NOTURNO.</v>
          </cell>
          <cell r="C4219" t="str">
            <v>m</v>
          </cell>
          <cell r="D4219">
            <v>244.18</v>
          </cell>
          <cell r="E4219">
            <v>195.35</v>
          </cell>
        </row>
        <row r="4220">
          <cell r="A4220"/>
        </row>
        <row r="4221">
          <cell r="A4221" t="str">
            <v>21.07.410</v>
          </cell>
          <cell r="B4221" t="str">
            <v>GALERIA DE TUBOS DE CONCRETO CA1-1,50M DE DIAMETRO,INCLUSIVE ESCAVACAO MECANICA DAS VALAS ATE 2,50 M DE PROFUNDIDADE, REATERRO COMPACTADO, REMOCAO DO MATERIAL EXCEDENTE E ASSENTAMENTO DOS TUBOS (S/ O FORNECIMENTO DOS MESMOS).</v>
          </cell>
          <cell r="C4221" t="str">
            <v>m</v>
          </cell>
          <cell r="D4221">
            <v>314.12</v>
          </cell>
          <cell r="E4221">
            <v>251.3</v>
          </cell>
        </row>
        <row r="4222">
          <cell r="A4222"/>
        </row>
        <row r="4223">
          <cell r="A4223" t="str">
            <v>21.07.413</v>
          </cell>
          <cell r="B4223" t="str">
            <v>(73879/009) ASSENTAMENTO DE TUBO DE CONCRETO DIAMETRO 1200 MM, JUNTAS COM ANEL DE BORRACHA, MONTAGEM COM AUXÍLIO DE EQUIPAMENTOS</v>
          </cell>
          <cell r="C4223" t="str">
            <v>m</v>
          </cell>
          <cell r="D4223">
            <v>150.71</v>
          </cell>
          <cell r="E4223">
            <v>120.57</v>
          </cell>
        </row>
        <row r="4224">
          <cell r="A4224"/>
        </row>
        <row r="4225">
          <cell r="A4225" t="str">
            <v>21.07.420</v>
          </cell>
          <cell r="B4225" t="str">
            <v>GALERIA DE TUBO DE CONCRETO CA1-1,50 M DE DIAMETRO,INCLUSIVE ESCAVACAO MECANICA DAS VALAS ATE 2,50 M DE PROFUNDIDADE, REATERRO COMPACTADO, REMOCAO DO MATERIAL EXCEDENTE E ASSENTAMENTO DOS TUBOS (S/ O FORNECIMENTO DOS MESMOS)- SERVICO NOTURNO.</v>
          </cell>
          <cell r="C4225" t="str">
            <v>m</v>
          </cell>
          <cell r="D4225">
            <v>366.51</v>
          </cell>
          <cell r="E4225">
            <v>293.20999999999998</v>
          </cell>
        </row>
        <row r="4226">
          <cell r="A4226"/>
        </row>
        <row r="4227">
          <cell r="A4227" t="str">
            <v>21.08.010</v>
          </cell>
          <cell r="B4227" t="str">
            <v>ASSENTAMENTO DE TUBOS DE CONCRETO C2-0,20 M DE DIAMETRO, INCLUSIVE O FORNECIMENTO DOS MESMOS E TRANSPORTE.</v>
          </cell>
          <cell r="C4227" t="str">
            <v>m</v>
          </cell>
          <cell r="D4227">
            <v>24.85</v>
          </cell>
          <cell r="E4227">
            <v>19.88</v>
          </cell>
        </row>
        <row r="4228">
          <cell r="A4228"/>
        </row>
        <row r="4229">
          <cell r="A4229" t="str">
            <v>21.08.020</v>
          </cell>
          <cell r="B4229" t="str">
            <v>ASSENTAMENTO DE TUBOS DE CONCRETO C2-0,30 M DE DIAMETRO, INCLUSIVE O FORNECIMENTO DOS MESMOS E TRANSPORTE.</v>
          </cell>
          <cell r="C4229" t="str">
            <v>m</v>
          </cell>
          <cell r="D4229">
            <v>36.729999999999997</v>
          </cell>
          <cell r="E4229">
            <v>29.39</v>
          </cell>
        </row>
        <row r="4230">
          <cell r="A4230"/>
        </row>
        <row r="4231">
          <cell r="A4231" t="str">
            <v>21.08.030</v>
          </cell>
          <cell r="B4231" t="str">
            <v>ASSENTAMENTO DE TUBOS DE CONCRETO C2-0,40 M DE DIAMETRO, INCLUSIVE O FORNECIMENTO DOS MESMOS E TRANSPORTE.</v>
          </cell>
          <cell r="C4231" t="str">
            <v>m</v>
          </cell>
          <cell r="D4231">
            <v>48.26</v>
          </cell>
          <cell r="E4231">
            <v>38.61</v>
          </cell>
        </row>
        <row r="4232">
          <cell r="A4232"/>
        </row>
        <row r="4233">
          <cell r="A4233" t="str">
            <v>21.08.040</v>
          </cell>
          <cell r="B4233" t="str">
            <v>ASSENTAMENTO DE TUBOS DE CONCRETO C2-0,50 M DE DIAMETRO, INCLUSIVE O FORNECIMENTO DOS MESMOS E TRANSPORTE.</v>
          </cell>
          <cell r="C4233" t="str">
            <v>m</v>
          </cell>
          <cell r="D4233">
            <v>66.42</v>
          </cell>
          <cell r="E4233">
            <v>53.14</v>
          </cell>
        </row>
        <row r="4234">
          <cell r="A4234"/>
        </row>
        <row r="4235">
          <cell r="A4235" t="str">
            <v>21.08.050</v>
          </cell>
          <cell r="B4235" t="str">
            <v>ASSENTAMENTO DE TUBOS DE CONCRETO C2-0,60 M DE DIAMETRO, INCLUSIVE O FORNECIMENTO DOS MESMOS E TRANSPORTE.</v>
          </cell>
          <cell r="C4235" t="str">
            <v>m</v>
          </cell>
          <cell r="D4235">
            <v>93.76</v>
          </cell>
          <cell r="E4235">
            <v>75.010000000000005</v>
          </cell>
        </row>
        <row r="4236">
          <cell r="A4236"/>
        </row>
        <row r="4237">
          <cell r="A4237" t="str">
            <v>21.08.060</v>
          </cell>
          <cell r="B4237" t="str">
            <v>ASSENTAMENTO DE TUBOS DE CONCRETO CS-0,70 M DE DIAMETRO, INCLUSIVE O FORNECIMENTO DOS MESMOS E TRANSPORTE.</v>
          </cell>
          <cell r="C4237" t="str">
            <v>m</v>
          </cell>
          <cell r="D4237">
            <v>117.97</v>
          </cell>
          <cell r="E4237">
            <v>94.38</v>
          </cell>
        </row>
        <row r="4238">
          <cell r="A4238"/>
        </row>
        <row r="4239">
          <cell r="A4239" t="str">
            <v>21.08.070</v>
          </cell>
          <cell r="B4239" t="str">
            <v>ASSENTAMENTO DE TUBOS DE CONCRETO CS-0,80 M DE DIAMETRO, INCLUSIVE O FORNECIMENTO DOS MESMOS E TRANSPORTE.</v>
          </cell>
          <cell r="C4239" t="str">
            <v>m</v>
          </cell>
          <cell r="D4239">
            <v>166.32</v>
          </cell>
          <cell r="E4239">
            <v>133.06</v>
          </cell>
        </row>
        <row r="4240">
          <cell r="A4240"/>
        </row>
        <row r="4241">
          <cell r="A4241" t="str">
            <v>21.08.080</v>
          </cell>
          <cell r="B4241" t="str">
            <v>ASSENTAMENTO DE TUBOS DE CONCRETO CS-0,90 M DE DIAMETRO, INCLUSIVE O FORNECIMENTO DOS MESMOS E TRANSPORTE.</v>
          </cell>
          <cell r="C4241" t="str">
            <v>m</v>
          </cell>
          <cell r="D4241">
            <v>181.41</v>
          </cell>
          <cell r="E4241">
            <v>145.13</v>
          </cell>
        </row>
        <row r="4242">
          <cell r="A4242"/>
        </row>
        <row r="4243">
          <cell r="A4243" t="str">
            <v>21.08.090</v>
          </cell>
          <cell r="B4243" t="str">
            <v>ASSENTAMENTO DE TUBOS DE CONCRETO CS-1,00 M DE DIAMETRO, INCLUSIVE O FORNECIMENTO DOS MESMOS E TRANSPORTE.</v>
          </cell>
          <cell r="C4243" t="str">
            <v>m</v>
          </cell>
          <cell r="D4243">
            <v>260.43</v>
          </cell>
          <cell r="E4243">
            <v>208.35</v>
          </cell>
        </row>
        <row r="4244">
          <cell r="A4244"/>
        </row>
        <row r="4245">
          <cell r="A4245" t="str">
            <v>21.08.100</v>
          </cell>
          <cell r="B4245" t="str">
            <v>ASSENTAMENTO DE TUBOS DE CONCRETO CA1-0,60 M DE DIAMETRO, INCLUSIVE O FORNECIMENTO DOS MESMOS E TRANSPORTE.</v>
          </cell>
          <cell r="C4245" t="str">
            <v>m</v>
          </cell>
          <cell r="D4245">
            <v>151.07</v>
          </cell>
          <cell r="E4245">
            <v>120.86</v>
          </cell>
        </row>
        <row r="4246">
          <cell r="A4246"/>
        </row>
        <row r="4247">
          <cell r="A4247" t="str">
            <v>21.08.105</v>
          </cell>
          <cell r="B4247" t="str">
            <v>ASSENTAMENTO DE TUBOS DE CONCRETO CA 2-0,60 M DE DIAMETRO, INCLUSIVE FORNECIMENTO DOS MESMOS E TRANSPORTE.</v>
          </cell>
          <cell r="C4247" t="str">
            <v>m</v>
          </cell>
          <cell r="D4247">
            <v>145.65</v>
          </cell>
          <cell r="E4247">
            <v>116.52</v>
          </cell>
        </row>
        <row r="4248">
          <cell r="A4248"/>
        </row>
        <row r="4249">
          <cell r="A4249" t="str">
            <v>21.08.110</v>
          </cell>
          <cell r="B4249" t="str">
            <v>ASSENTAMENTO DE TUBOS DE CONCRETO CA1-0,70 M DE DIAMETRO, INCLUSIVE O FORNECIMENTO DOS MESMOS E TRANSPORTE.</v>
          </cell>
          <cell r="C4249" t="str">
            <v>m</v>
          </cell>
          <cell r="D4249">
            <v>158.85</v>
          </cell>
          <cell r="E4249">
            <v>127.08</v>
          </cell>
        </row>
        <row r="4250">
          <cell r="A4250"/>
        </row>
        <row r="4251">
          <cell r="A4251" t="str">
            <v>21.08.120</v>
          </cell>
          <cell r="B4251" t="str">
            <v>ASSENTAMENTO DE TUBOS DE CONCRETO CA1-0,80 M DE DIAMETRO, INCLUSIVE O FORNECIMENTO DOS MESMOS E TRANSPORTE.</v>
          </cell>
          <cell r="C4251" t="str">
            <v>m</v>
          </cell>
          <cell r="D4251">
            <v>237.8</v>
          </cell>
          <cell r="E4251">
            <v>190.24</v>
          </cell>
        </row>
        <row r="4252">
          <cell r="A4252"/>
        </row>
        <row r="4253">
          <cell r="A4253" t="str">
            <v>21.08.130</v>
          </cell>
          <cell r="B4253" t="str">
            <v>ASSENTAMENTO DE TUBOS DE CONCRETO CA1-0,90 M DE DIAMETRO, INCLUSIVE O FORNECIMENTO DOS MESMOS E TRANSPORTE.</v>
          </cell>
          <cell r="C4253" t="str">
            <v>m</v>
          </cell>
          <cell r="D4253">
            <v>269.8</v>
          </cell>
          <cell r="E4253">
            <v>215.84</v>
          </cell>
        </row>
        <row r="4254">
          <cell r="A4254"/>
        </row>
        <row r="4255">
          <cell r="A4255" t="str">
            <v>21.08.140</v>
          </cell>
          <cell r="B4255" t="str">
            <v>ASSENTAMENTO DE TUBOS DE CONCRETO CA1-1,00 M DE DIAMETRO, INCLUSIVE O FORNECIMENTO DOS MESMOS E TRANSPORTE.</v>
          </cell>
          <cell r="C4255" t="str">
            <v>m</v>
          </cell>
          <cell r="D4255">
            <v>327.82</v>
          </cell>
          <cell r="E4255">
            <v>262.26</v>
          </cell>
        </row>
        <row r="4256">
          <cell r="A4256"/>
        </row>
        <row r="4257">
          <cell r="A4257" t="str">
            <v>21.08.150</v>
          </cell>
          <cell r="B4257" t="str">
            <v>ASSENTAMENTO DE TUBOS DE CONCRETO CA1-1,10 M DE DIAMETRO,INCLUSIVE O FORNECIMENTO DOS MESMOS E TRANSPORTE.</v>
          </cell>
          <cell r="C4257" t="str">
            <v>m</v>
          </cell>
          <cell r="D4257">
            <v>352.68</v>
          </cell>
          <cell r="E4257">
            <v>282.14999999999998</v>
          </cell>
        </row>
        <row r="4258">
          <cell r="A4258"/>
        </row>
        <row r="4259">
          <cell r="A4259" t="str">
            <v>21.08.160</v>
          </cell>
          <cell r="B4259" t="str">
            <v>ASSENTAMENTO DE TUBOS DE CONCRETO CA1-1,20 M DE DIAMETRO,INCLUSIVE O FORNECIMENTO DOS MESMOS E TRANSPORTE.</v>
          </cell>
          <cell r="C4259" t="str">
            <v>m</v>
          </cell>
          <cell r="D4259">
            <v>463.42</v>
          </cell>
          <cell r="E4259">
            <v>370.74</v>
          </cell>
        </row>
        <row r="4260">
          <cell r="A4260"/>
        </row>
        <row r="4261">
          <cell r="A4261" t="str">
            <v>21.08.170</v>
          </cell>
          <cell r="B4261" t="str">
            <v>ASSENTAMENTO DE TUBOS DE CONCRETO CA1-1,50 M DE DIAMETRO,INCLUSIVE O FORNECIMENTO DOS MESMOS E TRANSPORTE.</v>
          </cell>
          <cell r="C4261" t="str">
            <v>m</v>
          </cell>
          <cell r="D4261">
            <v>724.95</v>
          </cell>
          <cell r="E4261">
            <v>579.96</v>
          </cell>
        </row>
        <row r="4262">
          <cell r="A4262"/>
        </row>
        <row r="4263">
          <cell r="A4263" t="str">
            <v>21.08.180</v>
          </cell>
          <cell r="B4263" t="str">
            <v>ASSENTAMENTO DE TUBOS DE CONCRETO C2-0,20 M DE DIAMETRO, SEM O FORNECIMENTO DOS MESMOS.</v>
          </cell>
          <cell r="C4263" t="str">
            <v>m</v>
          </cell>
          <cell r="D4263">
            <v>8.3000000000000007</v>
          </cell>
          <cell r="E4263">
            <v>6.64</v>
          </cell>
        </row>
        <row r="4264">
          <cell r="A4264"/>
        </row>
        <row r="4265">
          <cell r="A4265" t="str">
            <v>21.08.190</v>
          </cell>
          <cell r="B4265" t="str">
            <v>ASSENTAMENTO DE TUBOS DE CONCRETO C2-0,30 M DE DIAMETRO, SEM O FORNECIMENTO DOS MESMOS.</v>
          </cell>
          <cell r="C4265" t="str">
            <v>m</v>
          </cell>
          <cell r="D4265">
            <v>11.45</v>
          </cell>
          <cell r="E4265">
            <v>9.16</v>
          </cell>
        </row>
        <row r="4266">
          <cell r="A4266"/>
        </row>
        <row r="4267">
          <cell r="A4267" t="str">
            <v>21.08.200</v>
          </cell>
          <cell r="B4267" t="str">
            <v>ASSENTAMENTO DE TUBOS DE CONCRETO C2-0,40 M DE DIAMETRO, SEM O FORNECIMENTO DOS MESMOS.</v>
          </cell>
          <cell r="C4267" t="str">
            <v>m</v>
          </cell>
          <cell r="D4267">
            <v>14.78</v>
          </cell>
          <cell r="E4267">
            <v>11.83</v>
          </cell>
        </row>
        <row r="4268">
          <cell r="A4268"/>
        </row>
        <row r="4269">
          <cell r="A4269" t="str">
            <v>21.08.210</v>
          </cell>
          <cell r="B4269" t="str">
            <v>ASSENTAMENTO DE TUBOS DE CONCRETO C2-0,50 M DE DIAMETRO, SEM O FORNECIMENTO DOS MESMOS.</v>
          </cell>
          <cell r="C4269" t="str">
            <v>m</v>
          </cell>
          <cell r="D4269">
            <v>19.559999999999999</v>
          </cell>
          <cell r="E4269">
            <v>15.65</v>
          </cell>
        </row>
        <row r="4270">
          <cell r="A4270"/>
        </row>
        <row r="4271">
          <cell r="A4271" t="str">
            <v>21.08.220</v>
          </cell>
          <cell r="B4271" t="str">
            <v>ASSENTAMENTO DE TUBOS DE CONCRETO C2 OU CA1 0,60 M DE DIAMETRO, SEM O FORNECIMENTO DOS MESMOS.</v>
          </cell>
          <cell r="C4271" t="str">
            <v>m</v>
          </cell>
          <cell r="D4271">
            <v>25.25</v>
          </cell>
          <cell r="E4271">
            <v>20.2</v>
          </cell>
        </row>
        <row r="4272">
          <cell r="A4272"/>
        </row>
        <row r="4273">
          <cell r="A4273" t="str">
            <v>21.08.230</v>
          </cell>
          <cell r="B4273" t="str">
            <v>ASSENTAMENTO DE TUBOS DE CONCRETO CS OU CA1 0,70 M DE DIAMETRO, SEM O FORNECIMENTO DOS MESMOS.</v>
          </cell>
          <cell r="C4273" t="str">
            <v>m</v>
          </cell>
          <cell r="D4273">
            <v>30.36</v>
          </cell>
          <cell r="E4273">
            <v>24.29</v>
          </cell>
        </row>
        <row r="4274">
          <cell r="A4274"/>
        </row>
        <row r="4275">
          <cell r="A4275" t="str">
            <v>21.08.240</v>
          </cell>
          <cell r="B4275" t="str">
            <v>ASSENTAMENTO DE TUBOS DE CONCRETO CS OU CA1 0,80 M DE DIAMETRO, SEM O FORNECIMENTO DOS MESMOS.</v>
          </cell>
          <cell r="C4275" t="str">
            <v>m</v>
          </cell>
          <cell r="D4275">
            <v>37.119999999999997</v>
          </cell>
          <cell r="E4275">
            <v>29.7</v>
          </cell>
        </row>
        <row r="4276">
          <cell r="A4276"/>
        </row>
        <row r="4277">
          <cell r="A4277" t="str">
            <v>21.08.250</v>
          </cell>
          <cell r="B4277" t="str">
            <v>ASSENTAMENTO DE TUBOS DE CONCRETO CS OU CA1 0,90 M DE DIAMETRO, SEM O FORNECIMENTO DOS MESMOS.</v>
          </cell>
          <cell r="C4277" t="str">
            <v>m</v>
          </cell>
          <cell r="D4277">
            <v>45.95</v>
          </cell>
          <cell r="E4277">
            <v>36.76</v>
          </cell>
        </row>
        <row r="4278">
          <cell r="A4278"/>
        </row>
        <row r="4279">
          <cell r="A4279" t="str">
            <v>21.08.260</v>
          </cell>
          <cell r="B4279" t="str">
            <v>ASSENTAMENTO DE TUBOS DE CONCRETO CS OU CA1 1,00 M DE DIAMETRO, SEM O FORNECIMENTO DOS MESMOS.</v>
          </cell>
          <cell r="C4279" t="str">
            <v>m</v>
          </cell>
          <cell r="D4279">
            <v>64.069999999999993</v>
          </cell>
          <cell r="E4279">
            <v>51.26</v>
          </cell>
        </row>
        <row r="4280">
          <cell r="A4280"/>
        </row>
        <row r="4281">
          <cell r="A4281" t="str">
            <v>21.08.270</v>
          </cell>
          <cell r="B4281" t="str">
            <v>ASSENTAMENTO DE TUBOS DE CONCRETO CA1-1,10M DE DIAMETRO, SEM O FORNECIMENTO DOS MESMOS.</v>
          </cell>
          <cell r="C4281" t="str">
            <v>m</v>
          </cell>
          <cell r="D4281">
            <v>74.41</v>
          </cell>
          <cell r="E4281">
            <v>59.53</v>
          </cell>
        </row>
        <row r="4282">
          <cell r="A4282"/>
        </row>
        <row r="4283">
          <cell r="A4283" t="str">
            <v>21.08.280</v>
          </cell>
          <cell r="B4283" t="str">
            <v>ASSENTAMENTO DE TUBOS DE CONCRETO CA1-1,20 M DE DIAMETRO, SEM O FORNECIMENTO DOS MESMOS.</v>
          </cell>
          <cell r="C4283" t="str">
            <v>m</v>
          </cell>
          <cell r="D4283">
            <v>92.1</v>
          </cell>
          <cell r="E4283">
            <v>73.680000000000007</v>
          </cell>
        </row>
        <row r="4284">
          <cell r="A4284"/>
        </row>
        <row r="4285">
          <cell r="A4285" t="str">
            <v>21.08.290</v>
          </cell>
          <cell r="B4285" t="str">
            <v>ASSENTAMENTO DE TUBOS DE CONCRETO CA1-1,50 M DE DIAMETRO, SEM O FORNECIMENTO DOS MESMOS.</v>
          </cell>
          <cell r="C4285" t="str">
            <v>m</v>
          </cell>
          <cell r="D4285">
            <v>130.88</v>
          </cell>
          <cell r="E4285">
            <v>104.71</v>
          </cell>
        </row>
        <row r="4286">
          <cell r="A4286"/>
        </row>
        <row r="4287">
          <cell r="A4287" t="str">
            <v>21.08.370</v>
          </cell>
          <cell r="B4287" t="str">
            <v>ASSENTAMENTO DE TUBOS POROSOS DE CONCRETO COM 0,20 M DE DIAMETRO, INCLUSIVE O FORNECIMENTO DOS MESMOS E TRANSPORTE.</v>
          </cell>
          <cell r="C4287" t="str">
            <v>m</v>
          </cell>
          <cell r="D4287">
            <v>33.9</v>
          </cell>
          <cell r="E4287">
            <v>27.12</v>
          </cell>
        </row>
        <row r="4288">
          <cell r="A4288"/>
        </row>
        <row r="4289">
          <cell r="A4289" t="str">
            <v>21.09.010</v>
          </cell>
          <cell r="B4289" t="str">
            <v>LIMPEZA DE LINHA D´AGUA, SEM A REMOCAO DO MATERIAL.</v>
          </cell>
          <cell r="C4289" t="str">
            <v>m</v>
          </cell>
          <cell r="D4289">
            <v>0.48</v>
          </cell>
          <cell r="E4289">
            <v>0.39</v>
          </cell>
        </row>
        <row r="4290">
          <cell r="A4290"/>
        </row>
        <row r="4291">
          <cell r="A4291" t="str">
            <v>21.09.020</v>
          </cell>
          <cell r="B4291" t="str">
            <v>LIMPEZA DE LINHA D´AGUA, SEM A REMOCAO DO MATERIAL-(SERVICO NOTURNO).</v>
          </cell>
          <cell r="C4291" t="str">
            <v>m</v>
          </cell>
          <cell r="D4291">
            <v>0.57999999999999996</v>
          </cell>
          <cell r="E4291">
            <v>0.47</v>
          </cell>
        </row>
        <row r="4292">
          <cell r="A4292"/>
        </row>
        <row r="4293">
          <cell r="A4293" t="str">
            <v>21.09.030</v>
          </cell>
          <cell r="B4293" t="str">
            <v>LIMPEZA DE CAIXA COLETORA DE 0,30 X 0,90 X 1,00 M.</v>
          </cell>
          <cell r="C4293" t="str">
            <v>Un</v>
          </cell>
          <cell r="D4293">
            <v>6.2</v>
          </cell>
          <cell r="E4293">
            <v>4.96</v>
          </cell>
        </row>
        <row r="4294">
          <cell r="A4294"/>
        </row>
        <row r="4295">
          <cell r="A4295" t="str">
            <v>21.09.040</v>
          </cell>
          <cell r="B4295" t="str">
            <v>LIMPEZA DE CAIXA COLETORA DE 0,30 X 0,90 X 1,00 M-(SERVICO NOTURNO).</v>
          </cell>
          <cell r="C4295" t="str">
            <v>Un</v>
          </cell>
          <cell r="D4295">
            <v>7.43</v>
          </cell>
          <cell r="E4295">
            <v>5.95</v>
          </cell>
        </row>
        <row r="4296">
          <cell r="A4296"/>
        </row>
        <row r="4297">
          <cell r="A4297" t="str">
            <v>21.09.050</v>
          </cell>
          <cell r="B4297" t="str">
            <v>LIMPEZA DE GALERIA DE 0,20 M, 0,30 M E 0,40 M DE DIAMETRO.</v>
          </cell>
          <cell r="C4297" t="str">
            <v>m</v>
          </cell>
          <cell r="D4297">
            <v>13.02</v>
          </cell>
          <cell r="E4297">
            <v>10.42</v>
          </cell>
        </row>
        <row r="4298">
          <cell r="A4298"/>
        </row>
        <row r="4299">
          <cell r="A4299" t="str">
            <v>21.09.060</v>
          </cell>
          <cell r="B4299" t="str">
            <v>LIMPEZA DE GALERIA DE 0,20 M, 0,30 M E 0,40 M DE DIAMETRO-(SERVICO NOTURNO).</v>
          </cell>
          <cell r="C4299" t="str">
            <v>m</v>
          </cell>
          <cell r="D4299">
            <v>15.63</v>
          </cell>
          <cell r="E4299">
            <v>12.51</v>
          </cell>
        </row>
        <row r="4300">
          <cell r="A4300"/>
        </row>
        <row r="4301">
          <cell r="A4301" t="str">
            <v>21.09.070</v>
          </cell>
          <cell r="B4301" t="str">
            <v>LIMPEZA DE GALERIA DE 0,50 M, 0,60 M E 0,70 M DE DIAMETRO.</v>
          </cell>
          <cell r="C4301" t="str">
            <v>m</v>
          </cell>
          <cell r="D4301">
            <v>15.51</v>
          </cell>
          <cell r="E4301">
            <v>12.41</v>
          </cell>
        </row>
        <row r="4302">
          <cell r="A4302"/>
        </row>
        <row r="4303">
          <cell r="A4303" t="str">
            <v>21.09.080</v>
          </cell>
          <cell r="B4303" t="str">
            <v>LIMPEZA DE GALERIA DE 0,50 M, 0,60 M E 0,70 M DE DIAMETRO-(SERVICO NOTURNO).</v>
          </cell>
          <cell r="C4303" t="str">
            <v>m</v>
          </cell>
          <cell r="D4303">
            <v>18.61</v>
          </cell>
          <cell r="E4303">
            <v>14.89</v>
          </cell>
        </row>
        <row r="4304">
          <cell r="A4304"/>
        </row>
        <row r="4305">
          <cell r="A4305" t="str">
            <v>21.09.090</v>
          </cell>
          <cell r="B4305" t="str">
            <v>LIMPEZA DE GALERIA DE 0,80 M, 0,90 M E 1,00 M DE DIAMETRO.</v>
          </cell>
          <cell r="C4305" t="str">
            <v>m</v>
          </cell>
          <cell r="D4305">
            <v>20.47</v>
          </cell>
          <cell r="E4305">
            <v>16.38</v>
          </cell>
        </row>
        <row r="4306">
          <cell r="A4306"/>
        </row>
        <row r="4307">
          <cell r="A4307" t="str">
            <v>21.09.100</v>
          </cell>
          <cell r="B4307" t="str">
            <v>LIMPEZA DE GALERIA DE 0,80 M, 0,90 M E 1,00 M DE DIAMETRO-(SERVICO NOTURNO).</v>
          </cell>
          <cell r="C4307" t="str">
            <v>m</v>
          </cell>
          <cell r="D4307">
            <v>24.57</v>
          </cell>
          <cell r="E4307">
            <v>19.66</v>
          </cell>
        </row>
        <row r="4308">
          <cell r="A4308"/>
        </row>
        <row r="4309">
          <cell r="A4309" t="str">
            <v>21.09.110</v>
          </cell>
          <cell r="B4309" t="str">
            <v>LIMPEZA DE GALERIA DE 1,10 M E 1,20 M DE DIAMETRO.</v>
          </cell>
          <cell r="C4309" t="str">
            <v>m</v>
          </cell>
          <cell r="D4309">
            <v>24.81</v>
          </cell>
          <cell r="E4309">
            <v>19.850000000000001</v>
          </cell>
        </row>
        <row r="4310">
          <cell r="A4310"/>
        </row>
        <row r="4311">
          <cell r="A4311" t="str">
            <v>21.09.120</v>
          </cell>
          <cell r="B4311" t="str">
            <v>LIMPEZA DE GALERIA DE 1,10 M E 1,20 M DE DIAMETRO-(SERVICO NOTURNO).</v>
          </cell>
          <cell r="C4311" t="str">
            <v>m</v>
          </cell>
          <cell r="D4311">
            <v>29.77</v>
          </cell>
          <cell r="E4311">
            <v>23.82</v>
          </cell>
        </row>
        <row r="4312">
          <cell r="A4312"/>
        </row>
        <row r="4313">
          <cell r="A4313" t="str">
            <v>21.09.130</v>
          </cell>
          <cell r="B4313" t="str">
            <v>LIMPEZA DE GALERIA DE 1,50 M DE DIAMETRO.</v>
          </cell>
          <cell r="C4313" t="str">
            <v>m</v>
          </cell>
          <cell r="D4313">
            <v>31.02</v>
          </cell>
          <cell r="E4313">
            <v>24.82</v>
          </cell>
        </row>
        <row r="4314">
          <cell r="A4314"/>
        </row>
        <row r="4315">
          <cell r="A4315" t="str">
            <v>21.09.140</v>
          </cell>
          <cell r="B4315" t="str">
            <v>LIMPEZA DE GALERIA DE 1,50 M DE DIAMETRO- (SERVICO NOTURNO).</v>
          </cell>
          <cell r="C4315" t="str">
            <v>m</v>
          </cell>
          <cell r="D4315">
            <v>37.229999999999997</v>
          </cell>
          <cell r="E4315">
            <v>29.79</v>
          </cell>
        </row>
        <row r="4316">
          <cell r="A4316"/>
        </row>
        <row r="4317">
          <cell r="A4317" t="str">
            <v>21.09.150</v>
          </cell>
          <cell r="B4317" t="str">
            <v>LIMPEZA DE MANILHA DE 4 POL., 6 POL. E 8 POL. DE DIAMETRO.</v>
          </cell>
          <cell r="C4317" t="str">
            <v>m</v>
          </cell>
          <cell r="D4317">
            <v>10.55</v>
          </cell>
          <cell r="E4317">
            <v>8.44</v>
          </cell>
        </row>
        <row r="4318">
          <cell r="A4318"/>
        </row>
        <row r="4319">
          <cell r="A4319" t="str">
            <v>21.09.160</v>
          </cell>
          <cell r="B4319" t="str">
            <v>LIMPEZA DE MANILHA DE 4 POL., 6 POL. E 8 POL. DE DIAMETRO-(SERVICO NOTURNO).</v>
          </cell>
          <cell r="C4319" t="str">
            <v>m</v>
          </cell>
          <cell r="D4319">
            <v>12.66</v>
          </cell>
          <cell r="E4319">
            <v>10.130000000000001</v>
          </cell>
        </row>
        <row r="4320">
          <cell r="A4320"/>
        </row>
        <row r="4321">
          <cell r="A4321" t="str">
            <v>21.09.170</v>
          </cell>
          <cell r="B4321" t="str">
            <v>RETIRADA DE BARONESAS DE CANAIS.</v>
          </cell>
          <cell r="C4321" t="str">
            <v>m2</v>
          </cell>
          <cell r="D4321">
            <v>1.52</v>
          </cell>
          <cell r="E4321">
            <v>1.22</v>
          </cell>
        </row>
        <row r="4322">
          <cell r="A4322"/>
        </row>
        <row r="4323">
          <cell r="A4323" t="str">
            <v>21.09.180</v>
          </cell>
          <cell r="B4323" t="str">
            <v>HORA-HOMEM PARA LIMPEZA DE CANAIS E GALERIAS, INCLUINDO INSALUBRIDADE, EQUIPAMENTOS E FARDAMENTO.</v>
          </cell>
          <cell r="C4323" t="str">
            <v>H</v>
          </cell>
          <cell r="D4323">
            <v>10.029999999999999</v>
          </cell>
          <cell r="E4323">
            <v>8.0299999999999994</v>
          </cell>
        </row>
        <row r="4324">
          <cell r="A4324"/>
        </row>
        <row r="4325">
          <cell r="A4325" t="str">
            <v>21.09.190</v>
          </cell>
          <cell r="B4325" t="str">
            <v>FORNECIMENTO DE FARDAMENTO COMPOSTO DE DUAS CAMISETAS COM A LOGOMARCA DA "OBRAS RECIFE" , UMA BERMUDA DE BRIM E UM PAR DE BOTAS.</v>
          </cell>
          <cell r="C4325" t="str">
            <v>Un</v>
          </cell>
          <cell r="D4325">
            <v>125.31</v>
          </cell>
          <cell r="E4325">
            <v>100.25</v>
          </cell>
        </row>
        <row r="4326">
          <cell r="A4326"/>
        </row>
        <row r="4327">
          <cell r="A4327" t="str">
            <v>21.09.300</v>
          </cell>
          <cell r="B4327" t="str">
            <v xml:space="preserve">LIMP.MANUAL DE CANAL OU CANALETA,ABERTA OU C/ TAMPA MOVEL,PROFUND.ATE 1,50M EM LOCAIS PROX. DE ENCOSTAS DE MORROS,PLANICIES OU ALAGADOS , C/ TRANSP. MAT. RETIRADO EM CARRO DE MAO ATE 100M DIST. E CARGA EM CACAMBA ESTAC. E/OU CAM BASC.INC. M.O. C/ INSAL., </v>
          </cell>
          <cell r="C4327" t="str">
            <v>m3</v>
          </cell>
          <cell r="D4327">
            <v>36.83</v>
          </cell>
          <cell r="E4327">
            <v>29.47</v>
          </cell>
        </row>
        <row r="4328">
          <cell r="A4328"/>
        </row>
        <row r="4329">
          <cell r="A4329" t="str">
            <v>21.09.310</v>
          </cell>
          <cell r="B4329" t="str">
            <v xml:space="preserve">LIMP.MANUAL DE CANAL OU CANALETA,ABERTA OU C/ TAMPA MOVEL,PROF. ACIMA 1,50M EM LOCAIS PROX. DE ENCOSTAS DE MORROS,PLANICIES OU ALAGADOS , C/ TRANSP. MAT. RETIRADO EM CARRO DE MAO ATE 100M DIST. E CARGA EM CACAMBA ESTAC. E/OU CAM BASC.INC. M.O. C/ INSAL., </v>
          </cell>
          <cell r="C4329" t="str">
            <v>m3</v>
          </cell>
          <cell r="D4329">
            <v>49.08</v>
          </cell>
          <cell r="E4329">
            <v>39.270000000000003</v>
          </cell>
        </row>
        <row r="4330">
          <cell r="A4330"/>
        </row>
        <row r="4331">
          <cell r="A4331" t="str">
            <v>21.09.320</v>
          </cell>
          <cell r="B4331" t="str">
            <v>LIMPEZA MANUAL DE GALERIA COM DIAMETRO ATE 1,50M COM TRANSPORTE DO MATERIAL RETIRADO COM CARRO DE MAO ATE 100M DE DISTANCIA E CARGA EM CACAMBA ESTACIONARIA E/OU CAMINHAO BASCULANTE INCLUSIVE MAO DE OBRA COM INSALUBRIDADE, EQUIPAMENTOS E FARDAMENTO.</v>
          </cell>
          <cell r="C4331" t="str">
            <v>m3</v>
          </cell>
          <cell r="D4331">
            <v>141.32</v>
          </cell>
          <cell r="E4331">
            <v>113.06</v>
          </cell>
        </row>
        <row r="4332">
          <cell r="A4332"/>
        </row>
        <row r="4333">
          <cell r="A4333" t="str">
            <v>21.10.010</v>
          </cell>
          <cell r="B4333" t="str">
            <v>REVESTIMENTO COM PEDRAS GRANITICAS DE DIMENSOES MEDIAS 0,45 X 0,45 X 0,05 M E COM UMA SUPERFICIE PLANA (NAO TRABALHADA),ASSENTADAS E REJUNTADAS C/ ARGAMASSA DE CIMENTO E AREIA 1 3.</v>
          </cell>
          <cell r="C4333" t="str">
            <v>m2</v>
          </cell>
          <cell r="D4333">
            <v>71.17</v>
          </cell>
          <cell r="E4333">
            <v>56.94</v>
          </cell>
        </row>
        <row r="4334">
          <cell r="A4334"/>
        </row>
        <row r="4335">
          <cell r="A4335" t="str">
            <v>21.10.020</v>
          </cell>
          <cell r="B4335" t="str">
            <v>REVESTIMENTO COM PEDRAS GRANITICAS DE DIMENSOES MEDIAS 0,45 X 0,45 X 0,05 M E COM UMA SUPERFICIE PLANA (NAO TRABALHADA),ASSENTADAS E REJUNTADAS C/ ARGAMASSA DE CIMENTO E AREIA 1 3 - SEM O FORNECIMENTO DAS PEDRAS.</v>
          </cell>
          <cell r="C4335" t="str">
            <v>m2</v>
          </cell>
          <cell r="D4335">
            <v>45.8</v>
          </cell>
          <cell r="E4335">
            <v>36.64</v>
          </cell>
        </row>
        <row r="4336">
          <cell r="A4336"/>
        </row>
        <row r="4337">
          <cell r="A4337" t="str">
            <v>21.10.026</v>
          </cell>
          <cell r="B4337" t="str">
            <v>EXECUCAO DE CAMADA DRENANTE COM BRITA 19MM, INCLUSIVE O FORNECIMENTO DA MESMA</v>
          </cell>
          <cell r="C4337" t="str">
            <v>m3</v>
          </cell>
          <cell r="D4337">
            <v>84.91</v>
          </cell>
          <cell r="E4337">
            <v>67.930000000000007</v>
          </cell>
        </row>
        <row r="4338">
          <cell r="A4338"/>
        </row>
        <row r="4339">
          <cell r="A4339" t="str">
            <v>21.10.028</v>
          </cell>
          <cell r="B4339" t="str">
            <v>EXECUCAO DE CAMADA DRENANTE COM BRITA 25MM, INCLUSIVE O FORNECIMENTO DA MESMA.</v>
          </cell>
          <cell r="C4339" t="str">
            <v>m3</v>
          </cell>
          <cell r="D4339">
            <v>84.91</v>
          </cell>
          <cell r="E4339">
            <v>67.930000000000007</v>
          </cell>
        </row>
        <row r="4340">
          <cell r="A4340"/>
        </row>
        <row r="4341">
          <cell r="A4341" t="str">
            <v>21.10.030</v>
          </cell>
          <cell r="B4341" t="str">
            <v>EXECUCAO DE CAMADA DRENANTE COM BRITA 38MM, INCLUSIVE O FORNECIMENTO DA MESMA.</v>
          </cell>
          <cell r="C4341" t="str">
            <v>m3</v>
          </cell>
          <cell r="D4341">
            <v>84.91</v>
          </cell>
          <cell r="E4341">
            <v>67.930000000000007</v>
          </cell>
        </row>
        <row r="4342">
          <cell r="A4342"/>
        </row>
        <row r="4343">
          <cell r="A4343" t="str">
            <v>21.10.035</v>
          </cell>
          <cell r="B4343" t="str">
            <v>FORNECIMENTO DE GEOTEXTIL TIPO BIDIM OP 30 OU SIMILAR COMO FILTRO EM SUBSTITUICAO A TRANSICAO GRANULOMETRICA EM ATERROS, GABIOES, ENROCAMENTO, RIP-RAPS, CONTENCOES, PROTECAO A EROSAO E ETC, INCLUSIVE APLICACAO.</v>
          </cell>
          <cell r="C4343" t="str">
            <v>m2</v>
          </cell>
          <cell r="D4343">
            <v>7.02</v>
          </cell>
          <cell r="E4343">
            <v>5.62</v>
          </cell>
        </row>
        <row r="4344">
          <cell r="A4344"/>
        </row>
        <row r="4345">
          <cell r="A4345" t="str">
            <v>21.10.040</v>
          </cell>
          <cell r="B4345" t="str">
            <v>COLOCACAO DE DRENOS OU BARBACANS DE PVC COM DIAMETRO DE 110 MM, INCLUSIVE GEOTEXTIL, (NAO INCLUI A CAMADA DRENANTE DE BRITA).</v>
          </cell>
          <cell r="C4345" t="str">
            <v>m</v>
          </cell>
          <cell r="D4345">
            <v>55.92</v>
          </cell>
          <cell r="E4345">
            <v>44.74</v>
          </cell>
        </row>
        <row r="4346">
          <cell r="A4346"/>
        </row>
        <row r="4347">
          <cell r="A4347" t="str">
            <v>21.10.050</v>
          </cell>
          <cell r="B4347" t="str">
            <v>FORNECIMENTO E COLOCAÇÃO DE LONA PLÁSTICA DE 150 MICRA.</v>
          </cell>
          <cell r="C4347" t="str">
            <v>m2</v>
          </cell>
          <cell r="D4347">
            <v>1.2</v>
          </cell>
          <cell r="E4347">
            <v>0.96</v>
          </cell>
        </row>
        <row r="4348">
          <cell r="A4348"/>
        </row>
        <row r="4349">
          <cell r="A4349" t="str">
            <v>21.11.010</v>
          </cell>
          <cell r="B4349" t="str">
            <v>COLOCACAO DE CALHA DE CONCRETO DE 0,30 M DE DIAMETRO, INCLUINDO CORTE DO TUBO, ESCAVACAO ATE 1,50M DE PROFUNDIDADE,REATERRO COMPACTADO E FORNECIMENTO DA MESMA.</v>
          </cell>
          <cell r="C4349" t="str">
            <v>Un</v>
          </cell>
          <cell r="D4349">
            <v>82.58</v>
          </cell>
          <cell r="E4349">
            <v>66.069999999999993</v>
          </cell>
        </row>
        <row r="4350">
          <cell r="A4350"/>
        </row>
        <row r="4351">
          <cell r="A4351" t="str">
            <v>21.11.020</v>
          </cell>
          <cell r="B4351" t="str">
            <v>COLOCACAO DE CALHA DE CONCRETO DE 0,30 M DE DIAMETRO, INCLUINDO CORTE DO TUBO, ESCAVACAO ATE 1,50M DE PROFUNDIDADE,REATERRO COMPACTADO.</v>
          </cell>
          <cell r="C4351" t="str">
            <v>Un</v>
          </cell>
          <cell r="D4351">
            <v>69.180000000000007</v>
          </cell>
          <cell r="E4351">
            <v>55.35</v>
          </cell>
        </row>
        <row r="4352">
          <cell r="A4352"/>
        </row>
        <row r="4353">
          <cell r="A4353" t="str">
            <v>21.11.030</v>
          </cell>
          <cell r="B4353" t="str">
            <v>COLOCACAO DE CALHA DE CONCRETO DE 0,40 M DE DIAMETRO, INCLUINDO CORTE DO TUBO, ESCAVACAO ATE 1,50M DE PROFUNDIDADE,REATERRO COMPACTADO E FORNECIMENTO DA MESMA.</v>
          </cell>
          <cell r="C4353" t="str">
            <v>Un</v>
          </cell>
          <cell r="D4353">
            <v>109.85</v>
          </cell>
          <cell r="E4353">
            <v>87.88</v>
          </cell>
        </row>
        <row r="4354">
          <cell r="A4354"/>
        </row>
        <row r="4355">
          <cell r="A4355" t="str">
            <v>21.11.040</v>
          </cell>
          <cell r="B4355" t="str">
            <v>COLOCACAO DE CALHA DE CONCRETO DE 0,40 M DE DIAMETRO, INCLUINDO CORTE DO TUBO, ESCAVACAO ATE 1,50M DE PROFUNDIDADE,REATERRO COMPACTADO.</v>
          </cell>
          <cell r="C4355" t="str">
            <v>Un</v>
          </cell>
          <cell r="D4355">
            <v>88.7</v>
          </cell>
          <cell r="E4355">
            <v>70.959999999999994</v>
          </cell>
        </row>
        <row r="4356">
          <cell r="A4356"/>
        </row>
        <row r="4357">
          <cell r="A4357" t="str">
            <v>21.11.050</v>
          </cell>
          <cell r="B4357" t="str">
            <v>COLOCACAO DE CALHA DE CONCRETO DE 0,60 M DE DIAMETRO, INCLUINDO CORTE DO TUBO, ESCAVACAO ATE 1,50M DE PROFUNDIDADE,REATERRO COMPACTADO E FORNECIMENTO DA MESMA.</v>
          </cell>
          <cell r="C4357" t="str">
            <v>Un</v>
          </cell>
          <cell r="D4357">
            <v>181.22</v>
          </cell>
          <cell r="E4357">
            <v>144.97999999999999</v>
          </cell>
        </row>
        <row r="4358">
          <cell r="A4358"/>
        </row>
        <row r="4359">
          <cell r="A4359" t="str">
            <v>21.11.060</v>
          </cell>
          <cell r="B4359" t="str">
            <v>COLOCACAO DE CALHA DE CONCRETO DE 0,60 M DE DIAMETRO, INCLUINDO CORTE DO TUBO, ESCAVACAO ATE 1,50M DE PROFUNDIDADE,REATERRO COMPACTADO.</v>
          </cell>
          <cell r="C4359" t="str">
            <v>Un</v>
          </cell>
          <cell r="D4359">
            <v>131.38</v>
          </cell>
          <cell r="E4359">
            <v>105.11</v>
          </cell>
        </row>
        <row r="4360">
          <cell r="A4360"/>
        </row>
        <row r="4361">
          <cell r="A4361" t="str">
            <v>21.12.010</v>
          </cell>
          <cell r="B4361" t="str">
            <v>ARRANCAMENTO DE TUBOS DE GALERIA DE DIAMETRO 0,20 M, INCLUSIVE ESCAVACAO.</v>
          </cell>
          <cell r="C4361" t="str">
            <v>m</v>
          </cell>
          <cell r="D4361">
            <v>14.36</v>
          </cell>
          <cell r="E4361">
            <v>11.49</v>
          </cell>
        </row>
        <row r="4362">
          <cell r="A4362"/>
        </row>
        <row r="4363">
          <cell r="A4363" t="str">
            <v>21.12.020</v>
          </cell>
          <cell r="B4363" t="str">
            <v>ARRANCAMENTO DE TUBOS DE GALERIA DE DIAMETRO 0,30 M, INCLUSIVE ESCAVACAO.</v>
          </cell>
          <cell r="C4363" t="str">
            <v>m</v>
          </cell>
          <cell r="D4363">
            <v>20.8</v>
          </cell>
          <cell r="E4363">
            <v>16.64</v>
          </cell>
        </row>
        <row r="4364">
          <cell r="A4364"/>
        </row>
        <row r="4365">
          <cell r="A4365" t="str">
            <v>21.12.030</v>
          </cell>
          <cell r="B4365" t="str">
            <v>ARRANCAMENTO DE TUBOS DE GALERIA DE DIAMETRO 0,40 M, INCLUSIVE ESCAVACAO.</v>
          </cell>
          <cell r="C4365" t="str">
            <v>m</v>
          </cell>
          <cell r="D4365">
            <v>25.81</v>
          </cell>
          <cell r="E4365">
            <v>20.65</v>
          </cell>
        </row>
        <row r="4366">
          <cell r="A4366"/>
        </row>
        <row r="4367">
          <cell r="A4367" t="str">
            <v>21.12.040</v>
          </cell>
          <cell r="B4367" t="str">
            <v>ARRANCAMENTO DE TUBOS DE GALERIA DE DIAMETRO 0,50 M, INCLUSIVE ESCAVACAO.</v>
          </cell>
          <cell r="C4367" t="str">
            <v>m</v>
          </cell>
          <cell r="D4367">
            <v>33.71</v>
          </cell>
          <cell r="E4367">
            <v>26.97</v>
          </cell>
        </row>
        <row r="4368">
          <cell r="A4368"/>
        </row>
        <row r="4369">
          <cell r="A4369" t="str">
            <v>21.12.050</v>
          </cell>
          <cell r="B4369" t="str">
            <v>ARRANCAMENTO DE TUBOS DE GALERIA DE DIAMETRO 0,60 M, INCLUSIVE ESCAVACAO.</v>
          </cell>
          <cell r="C4369" t="str">
            <v>m</v>
          </cell>
          <cell r="D4369">
            <v>42.78</v>
          </cell>
          <cell r="E4369">
            <v>34.229999999999997</v>
          </cell>
        </row>
        <row r="4370">
          <cell r="A4370"/>
        </row>
        <row r="4371">
          <cell r="A4371" t="str">
            <v>21.12.060</v>
          </cell>
          <cell r="B4371" t="str">
            <v>ARRANCAMENTO DE TUBOS DE GALERIA DE DIAMETRO 0,70 M, INCLUSIVE ESCAVACAO.</v>
          </cell>
          <cell r="C4371" t="str">
            <v>m</v>
          </cell>
          <cell r="D4371">
            <v>50.76</v>
          </cell>
          <cell r="E4371">
            <v>40.61</v>
          </cell>
        </row>
        <row r="4372">
          <cell r="A4372"/>
        </row>
        <row r="4373">
          <cell r="A4373" t="str">
            <v>21.12.070</v>
          </cell>
          <cell r="B4373" t="str">
            <v>ARRANCAMENTO DE TUBOS DE GALERIA DE DIAMETRO 0,80 M, INCLUSIVE ESCAVACAO.</v>
          </cell>
          <cell r="C4373" t="str">
            <v>m</v>
          </cell>
          <cell r="D4373">
            <v>61</v>
          </cell>
          <cell r="E4373">
            <v>48.8</v>
          </cell>
        </row>
        <row r="4374">
          <cell r="A4374"/>
        </row>
        <row r="4375">
          <cell r="A4375" t="str">
            <v>21.12.080</v>
          </cell>
          <cell r="B4375" t="str">
            <v>ARRANCAMENTO DE TUBOS DE GALERIA DE DIAMETRO 0,90 M, INCLUSIVE ESCAVACAO.</v>
          </cell>
          <cell r="C4375" t="str">
            <v>m</v>
          </cell>
          <cell r="D4375">
            <v>74.510000000000005</v>
          </cell>
          <cell r="E4375">
            <v>59.61</v>
          </cell>
        </row>
        <row r="4376">
          <cell r="A4376"/>
        </row>
        <row r="4377">
          <cell r="A4377" t="str">
            <v>21.12.090</v>
          </cell>
          <cell r="B4377" t="str">
            <v>ARRANCAMENTO DE TUBOS DE GALERIA DE DIAMETRO 1,00 M, INCLUSIVE ESCAVACAO.</v>
          </cell>
          <cell r="C4377" t="str">
            <v>m</v>
          </cell>
          <cell r="D4377">
            <v>100.4</v>
          </cell>
          <cell r="E4377">
            <v>80.319999999999993</v>
          </cell>
        </row>
        <row r="4378">
          <cell r="A4378"/>
        </row>
        <row r="4379">
          <cell r="A4379" t="str">
            <v>21.13.010</v>
          </cell>
          <cell r="B4379" t="str">
            <v>CONSTRUCAO DE CALHA PRE-MOLDADA DE CONCRETO, DIAM. 30 CM, INCLUSIVE ESCAVACAO, REMOCAO, COLCHAO DE AREIA E REJUNTE COM ARGAMASSA DE CIMENTO E AREIA NO TRACO 1:4.</v>
          </cell>
          <cell r="C4379" t="str">
            <v>m</v>
          </cell>
          <cell r="D4379">
            <v>20.68</v>
          </cell>
          <cell r="E4379">
            <v>16.55</v>
          </cell>
        </row>
        <row r="4380">
          <cell r="A4380"/>
        </row>
        <row r="4381">
          <cell r="A4381" t="str">
            <v>21.13.013</v>
          </cell>
          <cell r="B4381" t="str">
            <v>(73882/002) MEIA CANA DE CONCRETO, DIAMETRO 300 MM</v>
          </cell>
          <cell r="C4381" t="str">
            <v>m</v>
          </cell>
          <cell r="D4381">
            <v>20.98</v>
          </cell>
          <cell r="E4381">
            <v>16.79</v>
          </cell>
        </row>
        <row r="4382">
          <cell r="A4382"/>
        </row>
        <row r="4383">
          <cell r="A4383" t="str">
            <v>21.13.020</v>
          </cell>
          <cell r="B4383" t="str">
            <v>CONSTRUCAO DE CALHA PRE-MOLDADA DE CONCRETO, DIAM. 40 CM, INCLUSIVE ESCAVACAO , REMOCAO , COLCHAO DE AREIA E REJUNTE COM ARGAMASSA DE CIMENTO E AREIA NO TRACO 1:4.</v>
          </cell>
          <cell r="C4383" t="str">
            <v>m</v>
          </cell>
          <cell r="D4383">
            <v>32.380000000000003</v>
          </cell>
          <cell r="E4383">
            <v>25.91</v>
          </cell>
        </row>
        <row r="4384">
          <cell r="A4384"/>
        </row>
        <row r="4385">
          <cell r="A4385" t="str">
            <v>21.13.030</v>
          </cell>
          <cell r="B4385" t="str">
            <v>CONSTRUCAO DE CALHA PRE-MOLDADA DE CONCRETO, DIAM. 50 CM, INCLUSIVE ESCAVACAO , REMOCAO , COLCHAO DE AREIA E REJUNTE COM ARGAMASSA DE CIMENTO E AREIA NO TRACO 1:4.</v>
          </cell>
          <cell r="C4385" t="str">
            <v>m</v>
          </cell>
          <cell r="D4385">
            <v>44.48</v>
          </cell>
          <cell r="E4385">
            <v>35.590000000000003</v>
          </cell>
        </row>
        <row r="4386">
          <cell r="A4386"/>
        </row>
        <row r="4387">
          <cell r="A4387" t="str">
            <v>21.13.040</v>
          </cell>
          <cell r="B4387" t="str">
            <v>CONSTRUCAO DE CALHA PRE-MOLDADA DE CONCRETO, DIAM. 60 CM, INCLUSIVE ESCAVACAO , REMOCAO , COLCHAO DE AREIA E REJUNTE COM ARGAMASSA DE CIMENTO E AREIA NO TRACO 1:4.</v>
          </cell>
          <cell r="C4387" t="str">
            <v>m</v>
          </cell>
          <cell r="D4387">
            <v>71.87</v>
          </cell>
          <cell r="E4387">
            <v>57.5</v>
          </cell>
        </row>
        <row r="4388">
          <cell r="A4388"/>
        </row>
        <row r="4389">
          <cell r="A4389" t="str">
            <v>21.13.050</v>
          </cell>
          <cell r="B4389" t="str">
            <v>CONSTRUCAO DE CALHA PRE-MOLDADA DE CONCRETO, DIAM. 80 CM, INCLUSIVE ESCAVACAO , REMOCAO , COLCHAO DE AREIA E REJUNTE COM ARGAMASSA DE CIMENTO E AREIA NO TRACO 1:4.</v>
          </cell>
          <cell r="C4389" t="str">
            <v>m</v>
          </cell>
          <cell r="D4389">
            <v>103.9</v>
          </cell>
          <cell r="E4389">
            <v>83.12</v>
          </cell>
        </row>
        <row r="4390">
          <cell r="A4390"/>
        </row>
        <row r="4391">
          <cell r="A4391" t="str">
            <v>21.14.010</v>
          </cell>
          <cell r="B4391" t="str">
            <v>RECUPERACAO DE ABATIMENTO EM PAVIMENTACAO COM DIMENSOES DE (1,0X1,0X1,0)M.</v>
          </cell>
          <cell r="C4391" t="str">
            <v>UD</v>
          </cell>
          <cell r="D4391">
            <v>272.12</v>
          </cell>
          <cell r="E4391">
            <v>217.7</v>
          </cell>
        </row>
        <row r="4392">
          <cell r="A4392"/>
        </row>
        <row r="4393">
          <cell r="A4393" t="str">
            <v>21.14.020</v>
          </cell>
          <cell r="B4393" t="str">
            <v>RECUPERACAO DE ABATIMENTO EM PAVIMENTACAO COM DIMENSOES DE (2,0X1,5X1,5)M, INCLUSIVE COM SUBSTITUICAO DE DOIS TUBOS DE 0,60M DE DIAMETRO.</v>
          </cell>
          <cell r="C4393" t="str">
            <v>UD</v>
          </cell>
          <cell r="D4393">
            <v>921.08</v>
          </cell>
          <cell r="E4393">
            <v>736.87</v>
          </cell>
        </row>
        <row r="4394">
          <cell r="A4394"/>
        </row>
        <row r="4395">
          <cell r="A4395" t="str">
            <v>21.14.030</v>
          </cell>
          <cell r="B4395" t="str">
            <v>RECUPERACAO DE ABATIMENTO EM PAVIMENTACAO COM DIMENSOES DE (1,5X1,5X1,5)M.</v>
          </cell>
          <cell r="C4395" t="str">
            <v>UD</v>
          </cell>
          <cell r="D4395">
            <v>558.48</v>
          </cell>
          <cell r="E4395">
            <v>446.79</v>
          </cell>
        </row>
        <row r="4396">
          <cell r="A4396"/>
        </row>
        <row r="4397">
          <cell r="A4397" t="str">
            <v>21.15.001</v>
          </cell>
          <cell r="B4397" t="str">
            <v>MOBILIZAÇÃO E INSTALAÇÃO DE CONJUNTO COM ATÉ 50 PONTEIRAS FILTRANTES E BOMBAS DE SUCÇÃO PARA REBAIXAMENTO DE LENÇOL FREÁTICO ATÉ 5,00M DE PROFUNDIDADE.</v>
          </cell>
          <cell r="C4397" t="str">
            <v>Cj</v>
          </cell>
          <cell r="D4397">
            <v>1127.82</v>
          </cell>
          <cell r="E4397">
            <v>902.26</v>
          </cell>
        </row>
        <row r="4398">
          <cell r="A4398"/>
        </row>
        <row r="4399">
          <cell r="A4399" t="str">
            <v>21.15.002</v>
          </cell>
          <cell r="B4399" t="str">
            <v>OPERAÇÃO DE CONJUNTO COM ATÉ 50 PONTEIRAS FILTRANTES E BOMBAS DE SUCÇÃO PARA REBAIXAMENTO DE LENÇOL FRÉTICO ATÉ 5M DE PROFUNDIDADE.</v>
          </cell>
          <cell r="C4399" t="str">
            <v>Dia</v>
          </cell>
          <cell r="D4399">
            <v>148.02000000000001</v>
          </cell>
          <cell r="E4399">
            <v>118.42</v>
          </cell>
        </row>
        <row r="4400">
          <cell r="A4400"/>
        </row>
        <row r="4401">
          <cell r="A4401" t="str">
            <v>22.00.000</v>
          </cell>
          <cell r="B4401" t="str">
            <v xml:space="preserve">      DETALHES DA SEDUC</v>
          </cell>
        </row>
        <row r="4402">
          <cell r="A4402"/>
        </row>
        <row r="4403">
          <cell r="A4403" t="str">
            <v>22.03.030</v>
          </cell>
          <cell r="B4403" t="str">
            <v>DET.44 - FORN. E INST. DE CORRIMÃO EM TUBO DE FERRO GALVANIZADO DE 1.1/2" (DUPLO) E MONTANTES EM TUBOS DE FERRO GALVANIZADO DE 2" COM ESPAÇAMENTO ENTRE OS MONTANTES DE 1,50M COM ALTURA TOTAL LIVRE DE 0,75M. SEM PINTURA.</v>
          </cell>
          <cell r="C4403" t="str">
            <v>m</v>
          </cell>
          <cell r="D4403">
            <v>171.13</v>
          </cell>
          <cell r="E4403">
            <v>136.91</v>
          </cell>
        </row>
        <row r="4404">
          <cell r="A4404"/>
        </row>
        <row r="4405">
          <cell r="A4405" t="str">
            <v>22.10.012</v>
          </cell>
          <cell r="B4405" t="str">
            <v>DET 01-A e B - FORNECIMENTO E COLOCAÇÃO DE PLACA INDICATIVA (2,50X0,60X0,05)M COM O NOME DA ESCOLA EM CONCRETO ARMADO INCLUSIVE ABERTURA DE LETREIRO COM PINTURA</v>
          </cell>
          <cell r="C4405" t="str">
            <v>Un</v>
          </cell>
          <cell r="D4405">
            <v>372.02</v>
          </cell>
          <cell r="E4405">
            <v>297.62</v>
          </cell>
        </row>
        <row r="4406">
          <cell r="A4406"/>
        </row>
        <row r="4407">
          <cell r="A4407" t="str">
            <v>22.10.015</v>
          </cell>
          <cell r="B4407" t="str">
            <v>DET 01-B- FORNEC. E INST.DE GRADIL DO PÓRTICO,EM MONTANTES DE CANTONEIRAS VERT."L" DE 11/2"X1/4" FORMANDO SEÇÃO QUADRADA A  CADA 1,00M,BARRA CHATA DE FERRO 1"X3/16" EM "X" E DEMAIS BARRAS CHATAS DE FERRO DE 1"X1/4",CHUMBADO C/ ARG. DE CIMENTO E AREIA TRAÇ</v>
          </cell>
          <cell r="C4407" t="str">
            <v>m2</v>
          </cell>
          <cell r="D4407">
            <v>247.01</v>
          </cell>
          <cell r="E4407">
            <v>197.61</v>
          </cell>
        </row>
        <row r="4408">
          <cell r="A4408"/>
        </row>
        <row r="4409">
          <cell r="A4409" t="str">
            <v>22.10.016</v>
          </cell>
          <cell r="B4409" t="str">
            <v>DET 01 B- FORN.E INST.DE PORTÃO PÓRTICO,EM MONTANTES DE CANTON. VERT."L" DE 11/2"X1/4" FORMANDO QUADRADOS A  CADA 1,50M,BARRA CHATA DE FERRO 1"X3/16" EM "X" E DEMAIS BARRAS CHATAS DE FERRO DE 1"X1/4",INC.FECHAD.DOBRAD.E FECHO CREMONA,CHUMBADO COM ARG. C:A</v>
          </cell>
          <cell r="C4409" t="str">
            <v>m2</v>
          </cell>
          <cell r="D4409">
            <v>275.2</v>
          </cell>
          <cell r="E4409">
            <v>220.16</v>
          </cell>
        </row>
        <row r="4410">
          <cell r="A4410"/>
        </row>
        <row r="4411">
          <cell r="A4411" t="str">
            <v>22.10.020</v>
          </cell>
          <cell r="B4411" t="str">
            <v>DET 02-A- BANCO E BANCADA EM CONCRETO ARMADO ENVERNIZADO NO RECREIO COBERTO, ENGASTADO ENTRE PILARES,INCLUSIVE PILARETES DE APOIO EM CONCRETO APARENTE PINTADO COM TINTA A ÓLEO, EMBASAMENTO DE ALVENARIA DE 1 1/2VEZ SOBRE CONCRETO MAGRO.</v>
          </cell>
          <cell r="C4411" t="str">
            <v>m</v>
          </cell>
          <cell r="D4411">
            <v>102.16</v>
          </cell>
          <cell r="E4411">
            <v>81.73</v>
          </cell>
        </row>
        <row r="4412">
          <cell r="A4412"/>
        </row>
        <row r="4413">
          <cell r="A4413" t="str">
            <v>22.10.025</v>
          </cell>
          <cell r="B4413" t="str">
            <v>DET 02-B- BANCADA PARA DEFICIENTE EM CONCRETO APARENTE ENVERNIZADO NO RECREIO COBERTO, ENGASTADA ENTRE PILARES EXISTENTES, INCLUSIVE PILARETE DE APOIO EM CONCRETO APARENTE PINTADO COM TINTA A ÓLEO, EMBASAMENTO DE ALVENARIA DE 1 1/2VEZ SOBRE CONCRETO MAGRO</v>
          </cell>
          <cell r="C4413" t="str">
            <v>m</v>
          </cell>
          <cell r="D4413">
            <v>51.06</v>
          </cell>
          <cell r="E4413">
            <v>40.85</v>
          </cell>
        </row>
        <row r="4414">
          <cell r="A4414"/>
        </row>
        <row r="4415">
          <cell r="A4415" t="str">
            <v>22.10.030</v>
          </cell>
          <cell r="B4415" t="str">
            <v xml:space="preserve">DET 03 E DET 20 - FORNECIMENTO E COLOCAÇÃO DE CUBA EM AÇO INOX 50X40X25CM AISI-304-18/8, INCLUSIVE VÁLVULA METÁLICA 3 1/2"" PARA  CUBA INOX E SIFÃO METÁLICO EM INOX 1 1/2"" X 2"". </v>
          </cell>
          <cell r="C4415" t="str">
            <v>Un</v>
          </cell>
          <cell r="D4415">
            <v>970.36</v>
          </cell>
          <cell r="E4415">
            <v>776.29</v>
          </cell>
        </row>
        <row r="4416">
          <cell r="A4416"/>
        </row>
        <row r="4417">
          <cell r="A4417" t="str">
            <v>22.10.032</v>
          </cell>
          <cell r="B4417" t="str">
            <v>DET. 03 - PONTO DE TOMADA 2P+T 16A/250V SHUCO - REF.5160 SILENTOQUE - PIAL OU SIMILAR (COMPLETA), INCLUSIVE TUBULAÇÃO PVC RIGIDO, FIAÇÃO, CAIXA 4X2 POL. TIGREFLEX OU SIMILAR, PLACA E DEMAIS ACESSÓRIOS, ATÉ O PONTO DE LUZ OU QUADRO DE DISTRIBUIÇÃO.</v>
          </cell>
          <cell r="C4417" t="str">
            <v>Pt</v>
          </cell>
          <cell r="D4417">
            <v>108.86</v>
          </cell>
          <cell r="E4417">
            <v>87.09</v>
          </cell>
        </row>
        <row r="4418">
          <cell r="A4418"/>
        </row>
        <row r="4419">
          <cell r="A4419" t="str">
            <v>22.10.033</v>
          </cell>
          <cell r="B4419" t="str">
            <v>DET. 03 - PONTO DE GÁS INSTALADO EM BANCADA DE LABORATÓRIO COM DISTÂNCIA ATÉ A CASA DE GÁS DE 5,00 M, INCLUSIVE FORN. DE BICO DE BUSEN, TUBULAÇÕES DE COBRE E ACESSÓRIOS NECESSÁRIOS, SEM FORNECIMENTO DO BOTIJÃO.</v>
          </cell>
          <cell r="C4419" t="str">
            <v>Pt</v>
          </cell>
          <cell r="D4419">
            <v>431.37</v>
          </cell>
          <cell r="E4419">
            <v>345.1</v>
          </cell>
        </row>
        <row r="4420">
          <cell r="A4420"/>
        </row>
        <row r="4421">
          <cell r="A4421" t="str">
            <v>22.10.040</v>
          </cell>
          <cell r="B4421" t="str">
            <v>DET 04 - BALCÃO  DE PIA EM AÇO INOX PARA LABORATÓRIO COM 02 CUBAS DE (40X34X12)CM, COMPRIMENTO 2,80M - INCLUINDO COLOCAÇÃO</v>
          </cell>
          <cell r="C4421" t="str">
            <v>Un</v>
          </cell>
          <cell r="D4421">
            <v>3097.05</v>
          </cell>
          <cell r="E4421">
            <v>2477.64</v>
          </cell>
        </row>
        <row r="4422">
          <cell r="A4422"/>
        </row>
        <row r="4423">
          <cell r="A4423" t="str">
            <v>22.10.045</v>
          </cell>
          <cell r="B4423" t="str">
            <v>DET.04 - PORTAS DE ARMÁRIOS PARA FECHAMENTO DE BALCÃO COM 06 PORTAS DE 2,80X0,71M EM COMPENSADO DE 15MM REVESTIDAS EM LAMINADO NA COR AZUL MINERAL EM TODAS AS FACES, INCLUSIVE FERRAGENS.</v>
          </cell>
          <cell r="C4423" t="str">
            <v>m</v>
          </cell>
          <cell r="D4423">
            <v>181.91</v>
          </cell>
          <cell r="E4423">
            <v>145.53</v>
          </cell>
        </row>
        <row r="4424">
          <cell r="A4424"/>
        </row>
        <row r="4425">
          <cell r="A4425" t="str">
            <v>22.10.050</v>
          </cell>
          <cell r="B4425" t="str">
            <v>DET 05 E 06-  BANCO EM CONCRETO APARENTE  DE CONTORNO DAS ÁRVORES OU DE ARREMATE DE CANTEIROS APOIADO EM ALVENARIA DE 1 VEZ, REVESTIDA COM ASSANHADINHO  EMBASAMENTO  DE  0,20 M SOBRE CONCRETO MAGRO .</v>
          </cell>
          <cell r="C4425" t="str">
            <v>m</v>
          </cell>
          <cell r="D4425">
            <v>105.85</v>
          </cell>
          <cell r="E4425">
            <v>84.68</v>
          </cell>
        </row>
        <row r="4426">
          <cell r="A4426"/>
        </row>
        <row r="4427">
          <cell r="A4427" t="str">
            <v>22.10.090</v>
          </cell>
          <cell r="B4427" t="str">
            <v>DET.09-FORNECIMENTO E INSTALAÇÃO DE BARRA DE APOIO AOS DEFICIENTES EM TUBO DE FERRO GALVANIZADO DE 1 1/2" COM FLANGE SOLDADA NAS EXTREMIDADES, INCL.PINTURA EM ESMALTE SINTÉTICO E FUNDO PREPARARDOR GALVOPRIMER TIPO GALVITE DA SHERWIN WILLIAMS OU SIMILAR, C</v>
          </cell>
          <cell r="C4427" t="str">
            <v>m</v>
          </cell>
          <cell r="D4427">
            <v>88.66</v>
          </cell>
          <cell r="E4427">
            <v>70.930000000000007</v>
          </cell>
        </row>
        <row r="4428">
          <cell r="A4428"/>
        </row>
        <row r="4429">
          <cell r="A4429" t="str">
            <v>22.10.091</v>
          </cell>
          <cell r="B4429" t="str">
            <v>DET.09 - FORNECIMENTO E INSTALAÇÃO DE PUXADOR EM TUBO DE FERRO GALVANIZADO DE 1.1/2" COM FLANGE SOLDADA NAS EXTREMIDADES, INCLUSIVE PINTURA EM ESMALTE SINTÉTICO E FUNDO PREPARADOR COM GALVOPRIMER TIPO GALVITE DA SHERWIN WILLIAMS OU SIMILAR, FIXADO EM PORT</v>
          </cell>
          <cell r="C4429" t="str">
            <v>m</v>
          </cell>
          <cell r="D4429">
            <v>126.2</v>
          </cell>
          <cell r="E4429">
            <v>100.96</v>
          </cell>
        </row>
        <row r="4430">
          <cell r="A4430"/>
        </row>
        <row r="4431">
          <cell r="A4431" t="str">
            <v>22.10.092</v>
          </cell>
          <cell r="B4431" t="str">
            <v>DET.09 - FORNECIMENTO E ASSENTAMENTO DE LAVATÓRIO DE CANTO, SEM COLUNA, FAB:DECA, COR:BRANCA, LINHA IZY, REF.L101 OU SIMLAR, FIXADO COM PARAFUSO CROMADO DE COMPRIMENTO 2 1/2" E DIÂMETRO DE 1/4" COM BUCHA DE 8MM, CHICOTE PLÁSTICO COM 30CM DE 1/2", SIFÃO CO</v>
          </cell>
          <cell r="C4431" t="str">
            <v>Un</v>
          </cell>
          <cell r="D4431">
            <v>133.47999999999999</v>
          </cell>
          <cell r="E4431">
            <v>106.79</v>
          </cell>
        </row>
        <row r="4432">
          <cell r="A4432"/>
        </row>
        <row r="4433">
          <cell r="A4433" t="str">
            <v>22.10.100</v>
          </cell>
          <cell r="B4433" t="str">
            <v>DET 10 -BALCÃO DE WC (1,80 X 0,55 M)DE GRANITO CINZA ANDORINHA ESP=2,0 CM, INCLUSIVE TESTEIRA E ESPELHO DE GRANITO 5,00 X 2,0 CM INCLUSIVE PLACA DE CONCRETO ARMADO PARA APOIO SEM FORNECIMENTO DE CUBAS.</v>
          </cell>
          <cell r="C4433" t="str">
            <v>m</v>
          </cell>
          <cell r="D4433">
            <v>531.57000000000005</v>
          </cell>
          <cell r="E4433">
            <v>425.26</v>
          </cell>
        </row>
        <row r="4434">
          <cell r="A4434"/>
        </row>
        <row r="4435">
          <cell r="A4435" t="str">
            <v>22.10.101</v>
          </cell>
          <cell r="B4435" t="str">
            <v>DET. 10 - FORNECIMENTO E INSTALAÇÃO DE CUBA DE LOUÇA DE EMBUTIR OVAL 490X325MM, REF. 10116 CELITE OU SIMILAR, SEM A TORNEIRA, INCLUSIVE OS DEMAIS ACESSÓRIOS.</v>
          </cell>
          <cell r="C4435" t="str">
            <v>Un</v>
          </cell>
          <cell r="D4435">
            <v>162.96</v>
          </cell>
          <cell r="E4435">
            <v>130.37</v>
          </cell>
        </row>
        <row r="4436">
          <cell r="A4436"/>
        </row>
        <row r="4437">
          <cell r="A4437" t="str">
            <v>22.10.110</v>
          </cell>
          <cell r="B4437" t="str">
            <v>DET 11  E DET 12 -BANCADA  (2,63X0,72 M) PARA BALCÃO DA SECRETARIA  E BANCADA EM L (2,10+1,78X0,72 M) PRA BALCÃO DA BIBLIOTECA EM  GRANITO CINZA ANDORINHA ESP=2,0 CM , INCLUSIVE TESTEIRA DE GRANITO 5,0X2,0 CM  INCLUSIVE PLACA DE CONCRETO ARMADO PARA APOIO</v>
          </cell>
          <cell r="C4437" t="str">
            <v>m</v>
          </cell>
          <cell r="D4437">
            <v>322.93</v>
          </cell>
          <cell r="E4437">
            <v>258.35000000000002</v>
          </cell>
        </row>
        <row r="4438">
          <cell r="A4438"/>
        </row>
        <row r="4439">
          <cell r="A4439" t="str">
            <v>22.10.115</v>
          </cell>
          <cell r="B4439" t="str">
            <v>DET.11 E DET.12 - TAMPO (2,63X0,72)M PARA BALCÃO DA SECRETARIA E BANCADA EM "L" (2,10+1,78X0,72)M PARA BALCÃO DA BIBLIOTECA - EM GRANITO  CINZA ANDORINHA ESP.2,0CM, INCL. TESTEIRA DE GRANITO 5X2CM, SEM PLACA DE CONCRETO ARMADO PARA APOIO.</v>
          </cell>
          <cell r="C4439" t="str">
            <v>m</v>
          </cell>
          <cell r="D4439">
            <v>257.01</v>
          </cell>
          <cell r="E4439">
            <v>205.61</v>
          </cell>
        </row>
        <row r="4440">
          <cell r="A4440"/>
        </row>
        <row r="4441">
          <cell r="A4441" t="str">
            <v>22.10.116</v>
          </cell>
          <cell r="B4441" t="str">
            <v>DET.11 - PORTA DE ACESSO FIXADA EM BALCÃO COM 0,80X0,60M EM COMPENSADO DE 15MM REVESTIDA COM LAMINADO TEXTURIZADO NA COR AZUL MINERAL, INCLUSIVE FERRAGENS.</v>
          </cell>
          <cell r="C4441" t="str">
            <v>Un</v>
          </cell>
          <cell r="D4441">
            <v>295.87</v>
          </cell>
          <cell r="E4441">
            <v>236.7</v>
          </cell>
        </row>
        <row r="4442">
          <cell r="A4442"/>
        </row>
        <row r="4443">
          <cell r="A4443" t="str">
            <v>22.10.130</v>
          </cell>
          <cell r="B4443" t="str">
            <v>DET 13-A -FORNECIMENTO E EXECUÇÃO DE PRATELEIRA EM CONCRETO APARENTE POLIDO, PINTADA COM VERNIZ  ACRÍLICO .</v>
          </cell>
          <cell r="C4443" t="str">
            <v>m</v>
          </cell>
          <cell r="D4443">
            <v>49.77</v>
          </cell>
          <cell r="E4443">
            <v>39.82</v>
          </cell>
        </row>
        <row r="4444">
          <cell r="A4444"/>
        </row>
        <row r="4445">
          <cell r="A4445" t="str">
            <v>22.10.131</v>
          </cell>
          <cell r="B4445" t="str">
            <v>DET 13-B -FORNECIMENTO E INSTALAÇÃO DE  PRATELEIRA EM CONCRETO ARMADO REVESTIDA COM AZULEJO 15X15 CM  INCLUSIVE CHAPISCO E EMBOÇO.</v>
          </cell>
          <cell r="C4445" t="str">
            <v>m</v>
          </cell>
          <cell r="D4445">
            <v>69.709999999999994</v>
          </cell>
          <cell r="E4445">
            <v>55.77</v>
          </cell>
        </row>
        <row r="4446">
          <cell r="A4446"/>
        </row>
        <row r="4447">
          <cell r="A4447" t="str">
            <v>22.10.140</v>
          </cell>
          <cell r="B4447" t="str">
            <v>DET. 14-A - QUADRO VERDE/AVISOS DE 4,66X1,33M  EM LAMINADO VERDE PAUTADO E CARPETE CINZA COLADO, INCLUSIVE COMPENSADO DE 10MM FIXADO COM PARAFUSOS, CALHA EM CONCRETO ARMADO COM 3,16M PARA APOIO DO APAGADOR E PINCEL, E MOLDURA DE ARGAMASSA ARMADA.</v>
          </cell>
          <cell r="C4447" t="str">
            <v>Un</v>
          </cell>
          <cell r="D4447">
            <v>678.16</v>
          </cell>
          <cell r="E4447">
            <v>542.53</v>
          </cell>
        </row>
        <row r="4448">
          <cell r="A4448"/>
        </row>
        <row r="4449">
          <cell r="A4449" t="str">
            <v>22.10.141</v>
          </cell>
          <cell r="B4449" t="str">
            <v>DET 14-A -FORNECIMENTO E  COLOCAÇÃO DE LAMINADO FENÓLICO PAUTADO ESCOLAR NA COR VERDE PARA QUADRO ESCOLAR,  INCLUSIVE COMPENSADO DE 10 MM, FIXADO COM PARAFUSOS E BUCHAS S-8.</v>
          </cell>
          <cell r="C4449" t="str">
            <v>m2</v>
          </cell>
          <cell r="D4449">
            <v>99.11</v>
          </cell>
          <cell r="E4449">
            <v>79.290000000000006</v>
          </cell>
        </row>
        <row r="4450">
          <cell r="A4450"/>
        </row>
        <row r="4451">
          <cell r="A4451" t="str">
            <v>22.10.142</v>
          </cell>
          <cell r="B4451" t="str">
            <v>DET. 14A E 14B - FORNECIMENTO E COLOCAÇÃO DE CARPETE CINZA 4MM PARA QUADRO ESCOLAR, INCLUSIVE COMPENSADO DE 10MM, FIXADO COM PARAFUSOS E BUCHAS S-8.</v>
          </cell>
          <cell r="C4451" t="str">
            <v>m2</v>
          </cell>
          <cell r="D4451">
            <v>76.16</v>
          </cell>
          <cell r="E4451">
            <v>60.93</v>
          </cell>
        </row>
        <row r="4452">
          <cell r="A4452"/>
        </row>
        <row r="4453">
          <cell r="A4453" t="str">
            <v>22.10.143</v>
          </cell>
          <cell r="B4453" t="str">
            <v>DET. 14 A E 14 B - FORNECIMENTO E COLOCAÇÃO DE CARPETE CINZA 4MM PARA QUADRO DE AVISO, APLICADO SOBRE COMPENSADO EXISTENTE.</v>
          </cell>
          <cell r="C4453" t="str">
            <v>m2</v>
          </cell>
          <cell r="D4453">
            <v>32.119999999999997</v>
          </cell>
          <cell r="E4453">
            <v>25.7</v>
          </cell>
        </row>
        <row r="4454">
          <cell r="A4454"/>
        </row>
        <row r="4455">
          <cell r="A4455" t="str">
            <v>22.10.144</v>
          </cell>
          <cell r="B4455" t="str">
            <v>DET.14A - FORNECIMENTO E  COLOCAÇÃO DE LAMINADO FENÓLICO PAUTADO ESCOLAR NA COR VERDE PARA QUADRO ESCOLAR UTILIZANDO COLA.</v>
          </cell>
          <cell r="C4455" t="str">
            <v>m2</v>
          </cell>
          <cell r="D4455">
            <v>56.02</v>
          </cell>
          <cell r="E4455">
            <v>44.82</v>
          </cell>
        </row>
        <row r="4456">
          <cell r="A4456"/>
        </row>
        <row r="4457">
          <cell r="A4457" t="str">
            <v>22.10.145</v>
          </cell>
          <cell r="B4457" t="str">
            <v>DET. 14-B - QUADRO BRANCO/AVISOS DE 4,66X1,33M  EM LAMINADO BRANCO  PAUTADO E CARPETE CINZA COLADO, INCLUSIVE COMPENSADO DE 10MM FIXADO COM PARAFUSOS, CALHA DE 0,30M DE COMPRIMENTO PARA APAGADOR E PINCEL DE CONCRETO ARMADO, E MOLDURA DE ARGAMASSA ARMADA.</v>
          </cell>
          <cell r="C4457" t="str">
            <v>Un</v>
          </cell>
          <cell r="D4457">
            <v>675.83</v>
          </cell>
          <cell r="E4457">
            <v>540.66999999999996</v>
          </cell>
        </row>
        <row r="4458">
          <cell r="A4458"/>
        </row>
        <row r="4459">
          <cell r="A4459" t="str">
            <v>22.10.146</v>
          </cell>
          <cell r="B4459" t="str">
            <v>DET. 14B - FORNECIMENTO E COLOCAÇÃO DE LAMINADO FENÓLICO PAUTADO ESCOLAR NA COR BRANCA PARA QUADRO ESCOLAR, INCLUSIVE COMPENSADO DE 10MM, FIXADO COM PARAFUSOS E BUCHAS S-8.</v>
          </cell>
          <cell r="C4459" t="str">
            <v>m2</v>
          </cell>
          <cell r="D4459">
            <v>100.47</v>
          </cell>
          <cell r="E4459">
            <v>80.38</v>
          </cell>
        </row>
        <row r="4460">
          <cell r="A4460"/>
        </row>
        <row r="4461">
          <cell r="A4461" t="str">
            <v>22.10.147</v>
          </cell>
          <cell r="B4461" t="str">
            <v>DET.14B - FORNECIMENTO E COLOCAÇÃO DE LAMINADO FENÓLICO PAUTADO ESCOLAR NA COR BRANCA PARA QUADRO ESCOLAR UTILIZANDO COLA.</v>
          </cell>
          <cell r="C4461" t="str">
            <v>m2</v>
          </cell>
          <cell r="D4461">
            <v>57.38</v>
          </cell>
          <cell r="E4461">
            <v>45.91</v>
          </cell>
        </row>
        <row r="4462">
          <cell r="A4462"/>
        </row>
        <row r="4463">
          <cell r="A4463" t="str">
            <v>22.10.148</v>
          </cell>
          <cell r="B4463" t="str">
            <v>DET. 14B - FORNECIMENTO E COLOCAÇÃO DE LAMINADO LISO ESCOLAR NA COR BRANCA PARA QUADRO ESCOLAR UTILIZANDO COLA.</v>
          </cell>
          <cell r="C4463" t="str">
            <v>m2</v>
          </cell>
          <cell r="D4463">
            <v>57.25</v>
          </cell>
          <cell r="E4463">
            <v>45.8</v>
          </cell>
        </row>
        <row r="4464">
          <cell r="A4464"/>
        </row>
        <row r="4465">
          <cell r="A4465" t="str">
            <v>22.10.150</v>
          </cell>
          <cell r="B4465" t="str">
            <v>DET. 15 - PLATAFORMA DE CONCRETO ARMADO DE 20MPA COM 03 MASTROS DE FERRO GALVANIZADO PINTADOS SENDO 02 COM ALTURA DE 6,00M E 01 COM ALTURA DE 7,00M. FUNDAÇÃO EM ALVENARIA DE 1VEZ, ATERRO COMPACTADO E CONCRETO MAGRO (1:4:8). INCLUSIVE PINTURA DA PLATAFORMA</v>
          </cell>
          <cell r="C4465" t="str">
            <v>Un</v>
          </cell>
          <cell r="D4465">
            <v>2913.11</v>
          </cell>
          <cell r="E4465">
            <v>2330.4899999999998</v>
          </cell>
        </row>
        <row r="4466">
          <cell r="A4466"/>
        </row>
        <row r="4467">
          <cell r="A4467" t="str">
            <v>22.10.170</v>
          </cell>
          <cell r="B4467" t="str">
            <v>DET.17A E 17B - APOIO EM GRANITO CINZA ANDORINHA COM 2,00CM DE ESPESSURA DA JANELA DE ATENDIMENTO DA COZINHA E DA SECRETARIA SOBRE PLACA DE CONCRETO ARMADO, CONFORME DETALHE.</v>
          </cell>
          <cell r="C4467" t="str">
            <v>m2</v>
          </cell>
          <cell r="D4467">
            <v>347.75</v>
          </cell>
          <cell r="E4467">
            <v>278.2</v>
          </cell>
        </row>
        <row r="4468">
          <cell r="A4468"/>
        </row>
        <row r="4469">
          <cell r="A4469" t="str">
            <v>22.10.171</v>
          </cell>
          <cell r="B4469" t="str">
            <v>DET.17B - FORNECIMENTO E INSTALAÇÃO DE GRADE DE MADEIRA COM BAGUETES PARA FIXAÇÃO DE VIDROS DIMENSÕES DE 1,20X1,25M, LARGURA DE 15CM, EM MADEIRA MASSARANDUBA OU SIMILAR. NÃO INCLUSO VIDRO.</v>
          </cell>
          <cell r="C4469" t="str">
            <v>Un</v>
          </cell>
          <cell r="D4469">
            <v>210.27</v>
          </cell>
          <cell r="E4469">
            <v>168.22</v>
          </cell>
        </row>
        <row r="4470">
          <cell r="A4470"/>
        </row>
        <row r="4471">
          <cell r="A4471" t="str">
            <v>22.10.172</v>
          </cell>
          <cell r="B4471" t="str">
            <v>DET. 17A E 17B - BANCADA INTERNA AO APOIO DE GRANITO POLIDO CINZA ANDORINHA, ESP.2CM, LARGURA DE 60CM, INCLUSIVE TESTEIRA 5X2CM, SEM ESPELHO, SOBRE PLACA DE CONCRETO ARMADO, CONFORME DETALHE.</v>
          </cell>
          <cell r="C4471" t="str">
            <v>m</v>
          </cell>
          <cell r="D4471">
            <v>296.22000000000003</v>
          </cell>
          <cell r="E4471">
            <v>236.98</v>
          </cell>
        </row>
        <row r="4472">
          <cell r="A4472"/>
        </row>
        <row r="4473">
          <cell r="A4473" t="str">
            <v>22.10.200</v>
          </cell>
          <cell r="B4473" t="str">
            <v>DET. 20 - BANCADA (2,80X0,60)M DA COZINHA EM GRANITO CINZA ANDORINHA PARA 02 CUBAS DE (50X40X25)CM - INCLUSIVE TESTEIRA E ESPELHO DE 2,0X5,0CM.</v>
          </cell>
          <cell r="C4473" t="str">
            <v>m</v>
          </cell>
          <cell r="D4473">
            <v>313.77999999999997</v>
          </cell>
          <cell r="E4473">
            <v>251.03</v>
          </cell>
        </row>
        <row r="4474">
          <cell r="A4474"/>
        </row>
        <row r="4475">
          <cell r="A4475" t="str">
            <v>22.10.201</v>
          </cell>
          <cell r="B4475" t="str">
            <v>DET. 20 - COMPLEMENTO DA BANCADA DA COZINHA EM TAMPO DE GRANITO CINZA ANDORINHA 0,60M DE LARGURA, LISO, SEM FURO - INCLUSIVE TESTEIRA E ESPELHO DE 2,0X5,0CM.</v>
          </cell>
          <cell r="C4475" t="str">
            <v>m</v>
          </cell>
          <cell r="D4475">
            <v>296.82</v>
          </cell>
          <cell r="E4475">
            <v>237.46</v>
          </cell>
        </row>
        <row r="4476">
          <cell r="A4476"/>
        </row>
        <row r="4477">
          <cell r="A4477" t="str">
            <v>22.10.205</v>
          </cell>
          <cell r="B4477" t="str">
            <v>DET.20 - TAMPO (2,80X0,60)M DA COZINHA EM GRANITO CINZA ANDORINHA PARA 02 CUBAS DE (50X40X25)CM - INCLUSIVE TESTEIRA E ESPELHO DE 2,0X5,0CM. SEM A PLACA DE CONCRETO ARMADO PARA APOIO.</v>
          </cell>
          <cell r="C4477" t="str">
            <v>m</v>
          </cell>
          <cell r="D4477">
            <v>256.05</v>
          </cell>
          <cell r="E4477">
            <v>204.84</v>
          </cell>
        </row>
        <row r="4478">
          <cell r="A4478"/>
        </row>
        <row r="4479">
          <cell r="A4479" t="str">
            <v>22.10.210</v>
          </cell>
          <cell r="B4479" t="str">
            <v>DET.20 - PORTAS DE ARMÁRIOS PARA FECHAMENTO DE BALCÃO COM 05 PORTAS DE 2,50X0,71M EM COMPENSADO DE 15MM REVESTIDAS EM LAMINADO NA COR AZUL MINERAL EM TODAS AS FACES, INCLUSIVE FERRAGENS.</v>
          </cell>
          <cell r="C4479" t="str">
            <v>m</v>
          </cell>
          <cell r="D4479">
            <v>186.61</v>
          </cell>
          <cell r="E4479">
            <v>149.29</v>
          </cell>
        </row>
        <row r="4480">
          <cell r="A4480"/>
        </row>
        <row r="4481">
          <cell r="A4481" t="str">
            <v>22.10.280</v>
          </cell>
          <cell r="B4481" t="str">
            <v>DET 28- FORNEC.E INSTAL.ALAMBRADO, SEM PORTÃO, EM TELA,SIMPLES TORÇÃO,GALVAN.PESADA,MALHA QUADRADA 2"X2",FIO 12BWG E ARAME AMARR.FIO 14BWG,SEM REVEST.EM PVC,FIXADA EM TUBO FERRO GALVAN. 3" E 2", INCL.SOLDA E MONTAGEM,TRATAM.ANTIFER.E PINT.ESMALTE. FUNDAÇÃ</v>
          </cell>
          <cell r="C4481" t="str">
            <v>m</v>
          </cell>
          <cell r="D4481">
            <v>821.38</v>
          </cell>
          <cell r="E4481">
            <v>657.11</v>
          </cell>
        </row>
        <row r="4482">
          <cell r="A4482"/>
        </row>
        <row r="4483">
          <cell r="A4483" t="str">
            <v>22.10.281</v>
          </cell>
          <cell r="B4483" t="str">
            <v>DET 28-FORNEC.E INSTAL.ALAMBRADO C/PORTÃO EM TELA,SIMPLES TORÇÃO,GALVAN.PESADA,MALHA QUADRADA 2"X2",FIO 12BWG E ARAME AMARR.FIO 14BWG,SEM REVEST.EM PVC,FIXADA EM TUBO FERRO GALVAN. 3" E 2", INCL.SOLDA E MONTAGEM,TRATAM.ANTIFER.E PINT.ESMALTE, FUNDAÇÃO CON</v>
          </cell>
          <cell r="C4483" t="str">
            <v>m</v>
          </cell>
          <cell r="D4483">
            <v>821.38</v>
          </cell>
          <cell r="E4483">
            <v>657.11</v>
          </cell>
        </row>
        <row r="4484">
          <cell r="A4484"/>
        </row>
        <row r="4485">
          <cell r="A4485" t="str">
            <v>22.10.282</v>
          </cell>
          <cell r="B4485" t="str">
            <v>DET. 28 - INSTALAÇÃO DE ALAMBRADO CONFORME DETALHE 28, INCLUSIVE ESCAVAÇÃO, REMOÇÃO DE MATERIAL E FUNDAÇÃO EM CONCRETO MAGRO E ESTRUTURAL DE FCK 20MPA. ALTURA ÚTIL DE 5,50M. SEM O FORNECIMENTO DOS MATERIAIS DO ALAMBRADO.</v>
          </cell>
          <cell r="C4485" t="str">
            <v>m</v>
          </cell>
          <cell r="D4485">
            <v>121.07</v>
          </cell>
          <cell r="E4485">
            <v>96.86</v>
          </cell>
        </row>
        <row r="4486">
          <cell r="A4486"/>
        </row>
        <row r="4487">
          <cell r="A4487" t="str">
            <v>22.10.300</v>
          </cell>
          <cell r="B4487" t="str">
            <v>DET 30-A- BANCO INTERNO COM TAMPO EM CONCRETO APARENTE ENVERNIZADO, MODELO 01 , PRESO NA PAREDE E APOIADO EM ALVENARIA DE 1/2 VEZ PINTADA COM TINTA PVA E EMBASAMENTO  EM ALVENARIA DE  1 VEZ  SOBRE CONCRETO MAGRO.</v>
          </cell>
          <cell r="C4487" t="str">
            <v>m</v>
          </cell>
          <cell r="D4487">
            <v>123.77</v>
          </cell>
          <cell r="E4487">
            <v>99.02</v>
          </cell>
        </row>
        <row r="4488">
          <cell r="A4488"/>
        </row>
        <row r="4489">
          <cell r="A4489" t="str">
            <v>22.10.305</v>
          </cell>
          <cell r="B4489" t="str">
            <v>DET 30-B- BANCO INTERNO COM TAMPO EM CONCRETO APARENTE ENVERNIZADO, MODELO 02 , SOLTO DA PAREDE E APOIADO EM ALVENARIA DE 1 VEZ E PILARETE DE CONCRETO ARMADO, REVESTIDOS, PINTADOS COM TINTA PVA E EMBASAMENTO  EM ALVENARIA DE  1 VEZ  SOBRE CONCRETO MAGRO.</v>
          </cell>
          <cell r="C4489" t="str">
            <v>m</v>
          </cell>
          <cell r="D4489">
            <v>147.1</v>
          </cell>
          <cell r="E4489">
            <v>117.68</v>
          </cell>
        </row>
        <row r="4490">
          <cell r="A4490"/>
        </row>
        <row r="4491">
          <cell r="A4491" t="str">
            <v>22.10.311</v>
          </cell>
          <cell r="B4491" t="str">
            <v>DET.31A - FORN.E INST.DE CORRIMÃO DUPLO EM TUBOS DE FERRO GALV.DE 1.1/2", ESP.DA PAREDE DO TUBO NA CHAPA 13, CHUMBADOS NA PAREDE ATRAVÉS DE SUPORTES DE APOIO EM TUBOS DE FG DE 3/4", ESP.DA PAREDE NA CHAPA 13, A CADA 1,00M. SEM PINTURA.</v>
          </cell>
          <cell r="C4491" t="str">
            <v>m</v>
          </cell>
          <cell r="D4491">
            <v>187.03</v>
          </cell>
          <cell r="E4491">
            <v>149.63</v>
          </cell>
        </row>
        <row r="4492">
          <cell r="A4492"/>
        </row>
        <row r="4493">
          <cell r="A4493" t="str">
            <v>22.10.312</v>
          </cell>
          <cell r="B4493" t="str">
            <v>DET.31B - FORNECIMENTO E INSTALAÇÃO DE CORRIMÃO EM TUBO DE FERRO GALVANIZADO DE 1.1/2" (CHAPA 13) E MONTANTES DE 1,00M COM ALTURA UTIL DE 0,60M E SUPORTES DE APOIO EM VARÃO DE FERRO DE 5/8". PINTURA EM GALVOPRIMER</v>
          </cell>
          <cell r="C4493" t="str">
            <v>m</v>
          </cell>
          <cell r="D4493">
            <v>193</v>
          </cell>
          <cell r="E4493">
            <v>154.4</v>
          </cell>
        </row>
        <row r="4494">
          <cell r="A4494"/>
        </row>
        <row r="4495">
          <cell r="A4495" t="str">
            <v>22.10.313</v>
          </cell>
          <cell r="B4495" t="str">
            <v>DET.31C - FORNECIMENTO E INST.DE CORRIMÃO EM TUBO DE FERRO GALVANIZADO DE 1.1/2" (CHAPA 13) E MONTANTES EM TUBOS DE FERRO GALV. 1.1/4" (CHAPA 13) C/ESPAÇAMENTO ENTRE OS MONTANTES DE 1,00M C/ ALTURA UTIL DE 0,90M E SUPORTES DE APOIO AO CORRIMÃO EM VARÃO DE</v>
          </cell>
          <cell r="C4495" t="str">
            <v>m</v>
          </cell>
          <cell r="D4495">
            <v>169.5</v>
          </cell>
          <cell r="E4495">
            <v>135.6</v>
          </cell>
        </row>
        <row r="4496">
          <cell r="A4496"/>
        </row>
        <row r="4497">
          <cell r="A4497" t="str">
            <v>22.10.320</v>
          </cell>
          <cell r="B4497" t="str">
            <v>DET 32 - REVESTIMENTO EM CERÂMICA (10 X 10)CM², TIPO A, ELIZABETH  LINHA CRISTAL OU SIMILAR, ASSENTADA COM ARGAMASSA PRE-FABRICADA DE CIMENTO COLANTE SOBRE EMBOÇO PRONTO E REJUNTADO COM ARGAMASSA DE REJUNTAMENTO WEBER-COLOR FLEXÍVEL - QUARTZOLIT OU SIMILA</v>
          </cell>
          <cell r="C4497" t="str">
            <v>m2</v>
          </cell>
          <cell r="D4497">
            <v>42.78</v>
          </cell>
          <cell r="E4497">
            <v>34.229999999999997</v>
          </cell>
        </row>
        <row r="4498">
          <cell r="A4498"/>
        </row>
        <row r="4499">
          <cell r="A4499" t="str">
            <v>22.10.340</v>
          </cell>
          <cell r="B4499" t="str">
            <v>DET 034 - MESA E BANCO DE CONCRETO APARENTE  INCLUSIVE PINTURA EM VERNIZ ACRÍLICO.</v>
          </cell>
          <cell r="C4499" t="str">
            <v>Cj</v>
          </cell>
          <cell r="D4499">
            <v>1337.27</v>
          </cell>
          <cell r="E4499">
            <v>1069.82</v>
          </cell>
        </row>
        <row r="4500">
          <cell r="A4500"/>
        </row>
        <row r="4501">
          <cell r="A4501" t="str">
            <v>22.10.350</v>
          </cell>
          <cell r="B4501" t="str">
            <v>DET 35-FORNECIMENTO E EXECUÇÃO DE REVESTIMENTO EM GRANILITE ESP. 10MM, COR CINZA, PARA BALCÃO OU BANCADA , ACABAMENTO POLIDO.</v>
          </cell>
          <cell r="C4501" t="str">
            <v>m2</v>
          </cell>
          <cell r="D4501">
            <v>56.38</v>
          </cell>
          <cell r="E4501">
            <v>45.11</v>
          </cell>
        </row>
        <row r="4502">
          <cell r="A4502"/>
        </row>
        <row r="4503">
          <cell r="A4503" t="str">
            <v>22.10.360</v>
          </cell>
          <cell r="B4503" t="str">
            <v>DET 36- FORN E INST . DE  BICICLETÁRIO EM TUBO GALVANIZADO DE 3" , COM 2,00 M, PINTADO COM  02(DUAS) DEMÃOS DE ESMALTE SINTÉTICO SOBRE GALVOPRIMER TIPO GALVITE DA  SHERWIN WILLIANS OU SIMILAR.( MEDIR PELA PROJEÇÃO DO MESMO).</v>
          </cell>
          <cell r="C4503" t="str">
            <v>m</v>
          </cell>
          <cell r="D4503">
            <v>177.65</v>
          </cell>
          <cell r="E4503">
            <v>142.12</v>
          </cell>
        </row>
        <row r="4504">
          <cell r="A4504"/>
        </row>
        <row r="4505">
          <cell r="A4505" t="str">
            <v>22.10.370</v>
          </cell>
          <cell r="B4505" t="str">
            <v>DET 37- PRANCHA Nº 03/03- ESCADA DE MARINHEIRO EM FERRO COM DEGRAUS EM TUBO DE 1", LATERAIS EM TUBO DE 1 1/4", PROTEÇÃO CIRCULAR E EM BARRAS VERTICAIS DE 1"X3/16" E APOIO SUPERIOR EM TUBOS DE 1" E BARRA CHATA DE 1"X3/16",SEM PINTURA.</v>
          </cell>
          <cell r="C4505" t="str">
            <v>m</v>
          </cell>
          <cell r="D4505">
            <v>262.25</v>
          </cell>
          <cell r="E4505">
            <v>209.8</v>
          </cell>
        </row>
        <row r="4506">
          <cell r="A4506"/>
        </row>
        <row r="4507">
          <cell r="A4507" t="str">
            <v>22.10.417</v>
          </cell>
          <cell r="B4507" t="str">
            <v>FORN. E EXEC.DE PISO E=20CM EM CONC.EST.FCK 30Mpa USIN.BOMB.COND.(NBR-12655), LANÇADO, ADENSADO E NIVELADO, CONF.PROJ.DA SEE, ARMADO C/ TELA Q138 E Q196, INCLUSIVE LONA PLÁSTICA 150MICRA, ACAB.VÍTREO, TRAT. DA JUNTA DE DILATAÇÃO(LARG.2 CM E PROF.6 CM) PRE</v>
          </cell>
          <cell r="C4507" t="str">
            <v>m2</v>
          </cell>
          <cell r="D4507">
            <v>153.12</v>
          </cell>
          <cell r="E4507">
            <v>122.5</v>
          </cell>
        </row>
        <row r="4508">
          <cell r="A4508"/>
        </row>
        <row r="4509">
          <cell r="A4509" t="str">
            <v>22.10.418</v>
          </cell>
          <cell r="B4509" t="str">
            <v>FORN. E EXEC. DED PISO E=12CM EM CONC.ESTFCK 25Mpa USIN.BOMB.COND(NBR-12655), LANÇADO, ADENSADO E NIVELADO, CONF.PROJDA SEE, ARMADO C/TELA Q92, INCLUSIVE LONA PLÁSTICA 150MICRA, ACAB.VÍTREO, TRAT. DA JUNTA DE DILATAÇÃO(LARG.2 CM E PROF.6 CM) PRENCHIDA C/T</v>
          </cell>
          <cell r="C4509" t="str">
            <v>m2</v>
          </cell>
          <cell r="D4509">
            <v>76.36</v>
          </cell>
          <cell r="E4509">
            <v>61.09</v>
          </cell>
        </row>
        <row r="4510">
          <cell r="A4510"/>
        </row>
        <row r="4511">
          <cell r="A4511" t="str">
            <v>22.10.419</v>
          </cell>
          <cell r="B4511" t="str">
            <v>FORN. E EXEC. DE PISO E=8CM, CONC EST. FCK25MPA VIRADO NO LOCAL COND. A (NBR-12655), LANÇADO, ADENSADO E NIVELADO, CONF. PROJ. DA SEDUC, ARMADO C/TELA Q61, INCL. LONA PLÁSTICA 150MICRA, ACAB. VÍTREO, FIBRA DE POLIPROPILENO, CORTE DA JUNTA (LARG.4MM E PROF</v>
          </cell>
          <cell r="C4511" t="str">
            <v>m2</v>
          </cell>
          <cell r="D4511">
            <v>62.93</v>
          </cell>
          <cell r="E4511">
            <v>50.35</v>
          </cell>
        </row>
        <row r="4512">
          <cell r="A4512"/>
        </row>
        <row r="4513">
          <cell r="A4513" t="str">
            <v>22.10.420</v>
          </cell>
          <cell r="B4513" t="str">
            <v>FORN.E EXEC.DE PISO E=8CM,CONC.EST.FCK 25 MPA USIN. BOMB. COND. A (NBR-12655), LANÇADO,ADENSADO E NIVELADO, CONF.PROJ.DA SEDUC, ARMADO C/TELA Q61, INCL. LONA PLÁSTICA 150MICRA, ACAB. VÍTREO, FIBRA DE POLIPROPILENO,CORTE DA JUNTA (LARG.4MM E PROF.22MM) E T</v>
          </cell>
          <cell r="C4513" t="str">
            <v>m2</v>
          </cell>
          <cell r="D4513">
            <v>63.95</v>
          </cell>
          <cell r="E4513">
            <v>51.16</v>
          </cell>
        </row>
        <row r="4514">
          <cell r="A4514"/>
        </row>
        <row r="4515">
          <cell r="A4515" t="str">
            <v>22.10.421</v>
          </cell>
          <cell r="B4515" t="str">
            <v>DET. 25, 26 E 27 - FORNECIMENTO E INSTALAÇÃO DE PEITORIL, EM TUBO DE FERRO GALVANIZADO, COM 3,35MM(1/8") DE ESPESSURA DA PAREDE E DIÂMETRO DE 3", PINTADO COM ESMALTE SINTÉTICO, CHUMBADO NA ALVENARIA, CONFORME DETALHE:"GUARDA-CORPO QUADRA". H=30CM.</v>
          </cell>
          <cell r="C4515" t="str">
            <v>m</v>
          </cell>
          <cell r="D4515">
            <v>170.68</v>
          </cell>
          <cell r="E4515">
            <v>136.55000000000001</v>
          </cell>
        </row>
        <row r="4516">
          <cell r="A4516"/>
        </row>
        <row r="4517">
          <cell r="A4517" t="str">
            <v>22.10.422</v>
          </cell>
          <cell r="B4517" t="str">
            <v>ESCADA HELICOIDAL, PRÉ-MOLDADA DE CONCRETO E DEGRAUS DE 1,00M.</v>
          </cell>
          <cell r="C4517" t="str">
            <v>m</v>
          </cell>
          <cell r="D4517">
            <v>962.41</v>
          </cell>
          <cell r="E4517">
            <v>769.93</v>
          </cell>
        </row>
        <row r="4518">
          <cell r="A4518"/>
        </row>
        <row r="4519">
          <cell r="A4519" t="str">
            <v>22.20.001</v>
          </cell>
          <cell r="B4519" t="str">
            <v>FORNECIMENTO E INSTALAÇÃO  DE ESTRUTURA MEDINDO 10,00m x 4,00m COM BASE DE 0,50m PARA INAUGURAÇÃO DA ESCOLA TÉCNICA ESTADUAL DE SURUBIM PARA ESTIRAMENTO DE LONA IMPRESSA PELO SISTEMA DIGITAL, SEM O FORNECIMENTO DA LONA.</v>
          </cell>
          <cell r="C4519" t="str">
            <v>Un</v>
          </cell>
          <cell r="D4519">
            <v>6015.08</v>
          </cell>
          <cell r="E4519">
            <v>4812.07</v>
          </cell>
        </row>
        <row r="4520">
          <cell r="A4520"/>
        </row>
        <row r="4521">
          <cell r="A4521" t="str">
            <v>22.20.002</v>
          </cell>
          <cell r="B4521" t="str">
            <v>FORNECIMENTO E INSTALAÇÃO  DE ESTRUTURA MEDINDO 10,00m x 4,00m COM BASE DE 0,50m PARA INAUGURAÇÃO DA ESCOLA TÉCNICA ESTADUAL DE SERTÂNEA PARA ESTIRAMENTO DE LONA IMPRESSA PELO SISTEMA DIGITAL, INCLUSIVE O FORNECIMENTO DA LONA.</v>
          </cell>
          <cell r="C4521" t="str">
            <v>Un</v>
          </cell>
          <cell r="D4521">
            <v>9633.51</v>
          </cell>
          <cell r="E4521">
            <v>7706.81</v>
          </cell>
        </row>
        <row r="4522">
          <cell r="A4522"/>
        </row>
        <row r="4523">
          <cell r="A4523" t="str">
            <v>22.20.003</v>
          </cell>
          <cell r="B4523" t="str">
            <v>FORNECIMENTO E INSTALAÇÃO  DE ESTRUTURA MEDINDO 10,00m x 4,00m COM BASE DE 0,50m PARA INAUGURAÇÃO DA ESCOLA TÉCNICA ESTADUAL DE LIMOEIRO PARA ESTIRAMENTO DE LONA IMPRESSA PELO SISTEMA DIGITAL, INCLUSIVE O FORNECIMENTO DA LONA.</v>
          </cell>
          <cell r="C4523" t="str">
            <v>Un</v>
          </cell>
          <cell r="D4523">
            <v>9116.61</v>
          </cell>
          <cell r="E4523">
            <v>7293.29</v>
          </cell>
        </row>
        <row r="4524">
          <cell r="A4524"/>
        </row>
        <row r="4525">
          <cell r="A4525" t="str">
            <v>22.20.004</v>
          </cell>
          <cell r="B4525" t="str">
            <v>FORNECIMENTO E INSTALAÇÃO  DE ESTRUTURA MEDINDO 10,00m x 4,00m COM BASE DE 0,50m PARA INAUGURAÇÃO DA ESCOLA TÉCNICA ESTADUAL DE GOIANA PARA ESTIRAMENTO DE LONA IMPRESSA PELO SISTEMA DIGITAL, INCLUSIVE O FORNECIMENTO DA LONA.</v>
          </cell>
          <cell r="C4525" t="str">
            <v>Un</v>
          </cell>
          <cell r="D4525">
            <v>7894.78</v>
          </cell>
          <cell r="E4525">
            <v>6315.83</v>
          </cell>
        </row>
        <row r="4526">
          <cell r="A4526"/>
        </row>
        <row r="4527">
          <cell r="A4527" t="str">
            <v>22.20.010</v>
          </cell>
          <cell r="B4527" t="str">
            <v>FORNECIMENTO E INSTALAÇÃO DE PAINEL COM ESTRUTURA EM TUBOS 25 x 25 PARA AUDITÓRIO DA ESCOLA TÉCNICA ESTADUAL DE SURUBIM, MEDINDO 10,50m x 2,80m, PARA ESTIRAMENTO DE LONA IMPRESSA PELO SISTEMA DIGITAL, INCLUSIVE O FORNECIMENTO DA LONA.</v>
          </cell>
          <cell r="C4527" t="str">
            <v>Un</v>
          </cell>
          <cell r="D4527">
            <v>7639.61</v>
          </cell>
          <cell r="E4527">
            <v>6111.69</v>
          </cell>
        </row>
        <row r="4528">
          <cell r="A4528"/>
        </row>
        <row r="4529">
          <cell r="A4529" t="str">
            <v>22.20.011</v>
          </cell>
          <cell r="B4529" t="str">
            <v>FORNECIMENTO E INSTALAÇÃO DE PAINEL COM ESTRUTURA EM TUBOS 25 x 25 PARA AUDITÓRIO DA ESCOLA TÉCNICA ESTADUAL DE SERTÂNEA, MEDINDO 10,74m x 2,96m, PARA ESTIRAMENTO DE LONA IMPRESSA PELO SISTEMA DIGITAL, INCLUSIVE O FORNECIMENTO DA LONA.</v>
          </cell>
          <cell r="C4529" t="str">
            <v>Un</v>
          </cell>
          <cell r="D4529">
            <v>9328.07</v>
          </cell>
          <cell r="E4529">
            <v>7462.46</v>
          </cell>
        </row>
        <row r="4530">
          <cell r="A4530"/>
        </row>
        <row r="4531">
          <cell r="A4531" t="str">
            <v>22.20.012</v>
          </cell>
          <cell r="B4531" t="str">
            <v>FORNECIMENTO E INSTALAÇÃO DE PAINEL COM ESTRUTURA EM TUBOS 25 x 25 PARA AUDITÓRIO DA ESCOLA TÉCNICA ESTADUAL DE LIMOEIRO, MEDINDO 10,90m x 2,80m, PARA ESTIRAMENTO DE LONA IMPRESSA PELO SISTEMA DIGITAL, INCLUSIVE O FORNECIMENTO DA LONA.</v>
          </cell>
          <cell r="C4531" t="str">
            <v>Un</v>
          </cell>
          <cell r="D4531">
            <v>8063.96</v>
          </cell>
          <cell r="E4531">
            <v>6451.17</v>
          </cell>
        </row>
        <row r="4532">
          <cell r="A4532"/>
        </row>
        <row r="4533">
          <cell r="A4533" t="str">
            <v>22.20.013</v>
          </cell>
          <cell r="B4533" t="str">
            <v>FORNECIMENTO E INSTALAÇÃO DE PAINEL COM ESTRUTURA EM TUBOS 25 x 25 PARA AUDITÓRIO DA ESCOLA TÉCNICA ESTADUAL DE GOIANA, MEDINDO 8,80m x 2,61m, PARA ESTIRAMENTO DE LONA IMPRESSA PELO SISTEMA DIGITAL, INCLUSIVE O FORNECIMENTO DA LONA.</v>
          </cell>
          <cell r="C4533" t="str">
            <v>Un</v>
          </cell>
          <cell r="D4533">
            <v>6508.51</v>
          </cell>
          <cell r="E4533">
            <v>5206.8100000000004</v>
          </cell>
        </row>
        <row r="4534">
          <cell r="A4534"/>
        </row>
        <row r="4535">
          <cell r="A4535" t="str">
            <v>30.11.055</v>
          </cell>
          <cell r="B4535" t="str">
            <v>ESCAV MANUAL VALA/CAVA MAT 1A CAT 1,5 A 3M EXCL ESG/ESCOR (AREIA ARGILA OU PICARRA). (73965/011-SI)</v>
          </cell>
          <cell r="C4535" t="str">
            <v>m3</v>
          </cell>
          <cell r="D4535">
            <v>35.15</v>
          </cell>
          <cell r="E4535">
            <v>28.12</v>
          </cell>
        </row>
        <row r="4536">
          <cell r="A4536"/>
        </row>
        <row r="4537">
          <cell r="A4537" t="str">
            <v>30.11.056</v>
          </cell>
          <cell r="B4537" t="str">
            <v>REATERRO DE VALA COM MATERIAL GRANULAR REAPROVEITADO ADENSADO E VIBRADO. (72920-SI)</v>
          </cell>
          <cell r="C4537" t="str">
            <v>m3</v>
          </cell>
          <cell r="D4537">
            <v>12.42</v>
          </cell>
          <cell r="E4537">
            <v>9.94</v>
          </cell>
        </row>
        <row r="4538">
          <cell r="A4538"/>
        </row>
        <row r="4539">
          <cell r="A4539" t="str">
            <v>30.11.057</v>
          </cell>
          <cell r="B4539" t="str">
            <v>REMOCAO DE MATERIAL 1A. CATEGORIA, EM CAMINHAO BASCULANTE, D.M.T.=6 KM (INCLUSIVE CARGA MECANICA E DESCARGA). (74203/001-SI)</v>
          </cell>
          <cell r="C4539" t="str">
            <v>m3</v>
          </cell>
          <cell r="D4539">
            <v>10.61</v>
          </cell>
          <cell r="E4539">
            <v>8.49</v>
          </cell>
        </row>
        <row r="4540">
          <cell r="A4540"/>
        </row>
        <row r="4541">
          <cell r="A4541" t="str">
            <v>30.11.058</v>
          </cell>
          <cell r="B4541" t="str">
            <v>CONCRETO FCK=15MPA CONTROLE C ,EXCLUINDO O LANCAMENTO, PREPARO COM BETONEIRA, UTILIZANDO BRITA 1 E 2. (CONFORME NBR 6118, PERMITIDO APENAS PARA FUNDAÇÕES. (73983/001-SI)</v>
          </cell>
          <cell r="C4541" t="str">
            <v>m3</v>
          </cell>
          <cell r="D4541">
            <v>414.8</v>
          </cell>
          <cell r="E4541">
            <v>331.84</v>
          </cell>
        </row>
        <row r="4542">
          <cell r="A4542"/>
        </row>
        <row r="4543">
          <cell r="A4543" t="str">
            <v>30.11.059</v>
          </cell>
          <cell r="B4543" t="str">
            <v>LANÇAMENTO E ADENSAMENTO DE CONCRETO EM FUNDAÇÕES. (74157/001-SI)</v>
          </cell>
          <cell r="C4543" t="str">
            <v>m3</v>
          </cell>
          <cell r="D4543">
            <v>60.12</v>
          </cell>
          <cell r="E4543">
            <v>48.1</v>
          </cell>
        </row>
        <row r="4544">
          <cell r="A4544"/>
        </row>
        <row r="4545">
          <cell r="A4545" t="str">
            <v>23.00.000</v>
          </cell>
          <cell r="B4545" t="str">
            <v xml:space="preserve">    INSTALAÇÕES ESPECIAIS</v>
          </cell>
        </row>
        <row r="4546">
          <cell r="A4546"/>
        </row>
        <row r="4547">
          <cell r="A4547" t="str">
            <v>23.01.025</v>
          </cell>
          <cell r="B4547" t="str">
            <v>FORNECIMENTO E EXECUÇÃO DE PONTO PARA REDE LÓGICA SECO,COM ELETRODUTO DE PVC RÍGIDO DE 3/4", BUCHA E ARRUELA DE ALUMÍNIO, CAIXA PLÁSTICA, RÍGIDA, RETANGULAR 4X2" FAB. TIGRE OU SIMILAR E TAMPA CEGA 4X2" FAB.PIAL OU SIMILAR. INCLUINDO RASGO EM ALVENARIA.</v>
          </cell>
          <cell r="C4547" t="str">
            <v>Pt</v>
          </cell>
          <cell r="D4547">
            <v>27.1</v>
          </cell>
          <cell r="E4547">
            <v>21.68</v>
          </cell>
        </row>
        <row r="4548">
          <cell r="A4548"/>
        </row>
        <row r="4549">
          <cell r="A4549" t="str">
            <v>23.01.030</v>
          </cell>
          <cell r="B4549" t="str">
            <v>FORNECIMENTO E INSTALAÇÃO DE CABEAMENTO DE LÓGICA COM CABO UTP CATEGORIA 5E-04 PARES.</v>
          </cell>
          <cell r="C4549" t="str">
            <v>m</v>
          </cell>
          <cell r="D4549">
            <v>3.68</v>
          </cell>
          <cell r="E4549">
            <v>2.95</v>
          </cell>
        </row>
        <row r="4550">
          <cell r="A4550"/>
        </row>
        <row r="4551">
          <cell r="A4551" t="str">
            <v>23.01.031</v>
          </cell>
          <cell r="B4551" t="str">
            <v>RETIRADA E COLOCAÇÃO DE CABOS LÓGICOS, SEM FORNECIMENTO DO MATERIAL.</v>
          </cell>
          <cell r="C4551" t="str">
            <v>m</v>
          </cell>
          <cell r="D4551">
            <v>3.15</v>
          </cell>
          <cell r="E4551">
            <v>2.52</v>
          </cell>
        </row>
        <row r="4552">
          <cell r="A4552"/>
        </row>
        <row r="4553">
          <cell r="A4553" t="str">
            <v>23.01.032</v>
          </cell>
          <cell r="B4553" t="str">
            <v>FORNECIMENTO E INSTALAÇÃO DE CABO DE PAR TRANÇADO, UTP-4 PARES, CATEGORIA 6</v>
          </cell>
          <cell r="C4553" t="str">
            <v>m</v>
          </cell>
          <cell r="D4553">
            <v>4.8099999999999996</v>
          </cell>
          <cell r="E4553">
            <v>3.85</v>
          </cell>
        </row>
        <row r="4554">
          <cell r="A4554"/>
        </row>
        <row r="4555">
          <cell r="A4555" t="str">
            <v>23.01.033</v>
          </cell>
          <cell r="B4555" t="str">
            <v>FORNECIMENTO E INSTALAÇÃO DE PATCH CABLE 110 IDC - RJ - 2,50 METROS DE COMPRIMENTO.</v>
          </cell>
          <cell r="C4555" t="str">
            <v>Un</v>
          </cell>
          <cell r="D4555">
            <v>24.15</v>
          </cell>
          <cell r="E4555">
            <v>19.32</v>
          </cell>
        </row>
        <row r="4556">
          <cell r="A4556"/>
        </row>
        <row r="4557">
          <cell r="A4557" t="str">
            <v>23.01.034</v>
          </cell>
          <cell r="B4557" t="str">
            <v>CABO FAST-LAN 24 X 4P CATEGORIA 6, 600 MHZ</v>
          </cell>
          <cell r="C4557" t="str">
            <v>m</v>
          </cell>
          <cell r="D4557">
            <v>5.0999999999999996</v>
          </cell>
          <cell r="E4557">
            <v>4.08</v>
          </cell>
        </row>
        <row r="4558">
          <cell r="A4558"/>
        </row>
        <row r="4559">
          <cell r="A4559" t="str">
            <v>23.01.061</v>
          </cell>
          <cell r="B4559" t="str">
            <v>FORNECIMENTO E EXECUÇÃO DE PONTO SECO DE ANTENA EXTERNA, COM ELETRODUTO DE PVC RÍGIDO DE 3/4", BUCHA E ARRUELA DE ALUMÍNIO, CAIXA PVC 4X2" RÍGIDA FAB. TIGRE OU SIMILAR E TAMPA CEGA 4X2" FAB.PIAL OU SIMILAR. INCLUINDO RASGO EM ALVENARIA.</v>
          </cell>
          <cell r="C4559" t="str">
            <v>Pt</v>
          </cell>
          <cell r="D4559">
            <v>52.97</v>
          </cell>
          <cell r="E4559">
            <v>42.38</v>
          </cell>
        </row>
        <row r="4560">
          <cell r="A4560"/>
        </row>
        <row r="4561">
          <cell r="A4561" t="str">
            <v>23.01.062</v>
          </cell>
          <cell r="B4561" t="str">
            <v>PONTO DE ANTENA EXTERNO SECO, EM CONDULETES METÁLICOS, INCLUSIVE ELETRODUTOS DE PVC RÍGIDO ROSCÁVEL 3/4" COM 9,00M, LUVAS E CURVAS EM PVC, ABRAÇADEIRAS TIPO "D" BUCHAS E ARRUELAS DE ALUMÍNIO (INSTALAÇÃO APARENTE).</v>
          </cell>
          <cell r="C4561" t="str">
            <v>Pt</v>
          </cell>
          <cell r="D4561">
            <v>100.21</v>
          </cell>
          <cell r="E4561">
            <v>80.17</v>
          </cell>
        </row>
        <row r="4562">
          <cell r="A4562"/>
        </row>
        <row r="4563">
          <cell r="A4563" t="str">
            <v>23.02.010</v>
          </cell>
          <cell r="B4563" t="str">
            <v>JACK RJ45 CAT6 - 586A/B GIGALAN BEGE.</v>
          </cell>
          <cell r="C4563" t="str">
            <v>Un</v>
          </cell>
          <cell r="D4563">
            <v>32.36</v>
          </cell>
          <cell r="E4563">
            <v>25.89</v>
          </cell>
        </row>
        <row r="4564">
          <cell r="A4564"/>
        </row>
        <row r="4565">
          <cell r="A4565" t="str">
            <v>23.02.020</v>
          </cell>
          <cell r="B4565" t="str">
            <v>ADAPTER CABLE CAT.6 - 568-A COMPRIMENTO 2,5 METROS</v>
          </cell>
          <cell r="C4565" t="str">
            <v>Un</v>
          </cell>
          <cell r="D4565">
            <v>34.520000000000003</v>
          </cell>
          <cell r="E4565">
            <v>27.62</v>
          </cell>
        </row>
        <row r="4566">
          <cell r="A4566"/>
        </row>
        <row r="4567">
          <cell r="A4567" t="str">
            <v>23.02.030</v>
          </cell>
          <cell r="B4567" t="str">
            <v>GUIAS DE CABOS VERTICAL PARA RACK PLUS 44U</v>
          </cell>
          <cell r="C4567" t="str">
            <v>Un</v>
          </cell>
          <cell r="D4567">
            <v>655.52</v>
          </cell>
          <cell r="E4567">
            <v>524.41999999999996</v>
          </cell>
        </row>
        <row r="4568">
          <cell r="A4568"/>
        </row>
        <row r="4569">
          <cell r="A4569" t="str">
            <v>23.02.040</v>
          </cell>
          <cell r="B4569" t="str">
            <v>GUIAS DE CABOS INFERIORES PRETO PARA RACK</v>
          </cell>
          <cell r="C4569" t="str">
            <v>Un</v>
          </cell>
          <cell r="D4569">
            <v>94.4</v>
          </cell>
          <cell r="E4569">
            <v>75.52</v>
          </cell>
        </row>
        <row r="4570">
          <cell r="A4570"/>
        </row>
        <row r="4571">
          <cell r="A4571" t="str">
            <v>23.02.050</v>
          </cell>
          <cell r="B4571" t="str">
            <v>GUIAS DE CABOS SUPERIOR PRETO PARA RACK</v>
          </cell>
          <cell r="C4571" t="str">
            <v>Un</v>
          </cell>
          <cell r="D4571">
            <v>76.86</v>
          </cell>
          <cell r="E4571">
            <v>61.49</v>
          </cell>
        </row>
        <row r="4572">
          <cell r="A4572"/>
        </row>
        <row r="4573">
          <cell r="A4573" t="str">
            <v>23.02.060</v>
          </cell>
          <cell r="B4573" t="str">
            <v>FORNECIMENTO E INSTALAÇÃO DE PAINEL DE FECHAMENTO 19"X1U</v>
          </cell>
          <cell r="C4573" t="str">
            <v>Un</v>
          </cell>
          <cell r="D4573">
            <v>3797.96</v>
          </cell>
          <cell r="E4573">
            <v>3038.37</v>
          </cell>
        </row>
        <row r="4574">
          <cell r="A4574"/>
        </row>
        <row r="4575">
          <cell r="A4575" t="str">
            <v>23.02.070</v>
          </cell>
          <cell r="B4575" t="str">
            <v>FORNECIMENTO E INSTALAÇÃO DE PAINEL DE FECHAMENTO 19" X 4U</v>
          </cell>
          <cell r="C4575" t="str">
            <v>Un</v>
          </cell>
          <cell r="D4575">
            <v>115.95</v>
          </cell>
          <cell r="E4575">
            <v>92.76</v>
          </cell>
        </row>
        <row r="4576">
          <cell r="A4576"/>
        </row>
        <row r="4577">
          <cell r="A4577" t="str">
            <v>23.02.080</v>
          </cell>
          <cell r="B4577" t="str">
            <v>FORNECIMENTO E INSTALAÇÃO DE PTCH PANEL 24 PORTAS CAT.6 , 568 A/B GIGALAN.</v>
          </cell>
          <cell r="C4577" t="str">
            <v>Un</v>
          </cell>
          <cell r="D4577">
            <v>664.92</v>
          </cell>
          <cell r="E4577">
            <v>531.94000000000005</v>
          </cell>
        </row>
        <row r="4578">
          <cell r="A4578"/>
        </row>
        <row r="4579">
          <cell r="A4579" t="str">
            <v>23.02.090</v>
          </cell>
          <cell r="B4579" t="str">
            <v>FORNECIMENTO E INSTALAÇÃO DE RACK ABERTO PLUS 19" X 44U</v>
          </cell>
          <cell r="C4579" t="str">
            <v>Un</v>
          </cell>
          <cell r="D4579">
            <v>735.33</v>
          </cell>
          <cell r="E4579">
            <v>588.27</v>
          </cell>
        </row>
        <row r="4580">
          <cell r="A4580"/>
        </row>
        <row r="4581">
          <cell r="A4581" t="str">
            <v>23.02.100</v>
          </cell>
          <cell r="B4581" t="str">
            <v>FORNECIMENTO E INSTALAÇÃO DE PAINEL 19" X 4U, COM BLOCO 110IDC, 200 PARES</v>
          </cell>
          <cell r="C4581" t="str">
            <v>Un</v>
          </cell>
          <cell r="D4581">
            <v>558.26</v>
          </cell>
          <cell r="E4581">
            <v>446.61</v>
          </cell>
        </row>
        <row r="4582">
          <cell r="A4582"/>
        </row>
        <row r="4583">
          <cell r="A4583" t="str">
            <v>23.02.105</v>
          </cell>
          <cell r="B4583" t="str">
            <v>PLACA (ESPELHO) PARA CAIXA , 4 X 2 - 1 SAÍDA RJ 45</v>
          </cell>
          <cell r="C4583" t="str">
            <v>Un</v>
          </cell>
          <cell r="D4583">
            <v>4.3499999999999996</v>
          </cell>
          <cell r="E4583">
            <v>3.48</v>
          </cell>
        </row>
        <row r="4584">
          <cell r="A4584"/>
        </row>
        <row r="4585">
          <cell r="A4585" t="str">
            <v>23.02.110</v>
          </cell>
          <cell r="B4585" t="str">
            <v>PLACA (ESPELHO) PARA CAIXA, 4 X 2 - 2 SAÍDAS RJ45</v>
          </cell>
          <cell r="C4585" t="str">
            <v>Un</v>
          </cell>
          <cell r="D4585">
            <v>4.3499999999999996</v>
          </cell>
          <cell r="E4585">
            <v>3.48</v>
          </cell>
        </row>
        <row r="4586">
          <cell r="A4586"/>
        </row>
        <row r="4587">
          <cell r="A4587" t="str">
            <v>23.02.120</v>
          </cell>
          <cell r="B4587" t="str">
            <v>FORNECIMENTO E INSTALAÇÃO DE CONECTOR 110 IDC 5 PARES FÊMEA</v>
          </cell>
          <cell r="C4587" t="str">
            <v>Un</v>
          </cell>
          <cell r="D4587">
            <v>11.06</v>
          </cell>
          <cell r="E4587">
            <v>8.85</v>
          </cell>
        </row>
        <row r="4588">
          <cell r="A4588"/>
        </row>
        <row r="4589">
          <cell r="A4589" t="str">
            <v>23.03.001</v>
          </cell>
          <cell r="B4589" t="str">
            <v>(72283) ABRIGO PARA HIDRANTE, 75X45X17CM, COM REGISTRO GLOBO ANGULAR 45° 2.1/2 ", ADAPTADOR STORZ 2.1/2", MANGUEIRA DE INCÊNDIO 15M, REDUÇÃO 2.1/2X1.</v>
          </cell>
          <cell r="C4589" t="str">
            <v>Un</v>
          </cell>
          <cell r="D4589">
            <v>1101.07</v>
          </cell>
          <cell r="E4589">
            <v>880.86</v>
          </cell>
        </row>
        <row r="4590">
          <cell r="A4590"/>
        </row>
        <row r="4591">
          <cell r="A4591" t="str">
            <v>23.03.002</v>
          </cell>
          <cell r="B4591" t="str">
            <v xml:space="preserve"> REGISTRO DE RECALQUE NO PASSEIO Ø 65MM (2 1/2") - INCÊNDIO.</v>
          </cell>
          <cell r="C4591" t="str">
            <v>Un</v>
          </cell>
          <cell r="D4591">
            <v>633.9</v>
          </cell>
          <cell r="E4591">
            <v>507.12</v>
          </cell>
        </row>
        <row r="4592">
          <cell r="A4592"/>
        </row>
        <row r="4593">
          <cell r="A4593" t="str">
            <v>23.03.015</v>
          </cell>
          <cell r="B4593" t="str">
            <v>FORNECIMENTO E FIXAÇÃO DE EXTINTOR DE PÓ QUÍMICO 4KG, COM SUPORTE E PLACA DE SINALIZAÇÃO.</v>
          </cell>
          <cell r="C4593" t="str">
            <v>Un</v>
          </cell>
          <cell r="D4593">
            <v>141.91</v>
          </cell>
          <cell r="E4593">
            <v>113.53</v>
          </cell>
        </row>
        <row r="4594">
          <cell r="A4594"/>
        </row>
        <row r="4595">
          <cell r="A4595" t="str">
            <v>23.03.025</v>
          </cell>
          <cell r="B4595" t="str">
            <v>FORNECIMENTO E FIXAÇÃO DE EXTINTOR DE PÓ QUÍMICO 6KG, COM SUPORTE E SINALIZAÇÃO</v>
          </cell>
          <cell r="C4595" t="str">
            <v>Un</v>
          </cell>
          <cell r="D4595">
            <v>169.11</v>
          </cell>
          <cell r="E4595">
            <v>135.29</v>
          </cell>
        </row>
        <row r="4596">
          <cell r="A4596"/>
        </row>
        <row r="4597">
          <cell r="A4597" t="str">
            <v>23.03.026</v>
          </cell>
          <cell r="B4597" t="str">
            <v>FORNECIMENTO E FIXAÇÃO DE EXTINTOR DE PÓ QUÍMICO 8 KG, COM SUPORTE E PLACA DE SINALIZAÇÃO.</v>
          </cell>
          <cell r="C4597" t="str">
            <v>Un</v>
          </cell>
          <cell r="D4597">
            <v>230.26</v>
          </cell>
          <cell r="E4597">
            <v>184.21</v>
          </cell>
        </row>
        <row r="4598">
          <cell r="A4598"/>
        </row>
        <row r="4599">
          <cell r="A4599" t="str">
            <v>23.03.027</v>
          </cell>
          <cell r="B4599" t="str">
            <v>FORNECIMENTO E FIXAÇÃO DE EXTINTOR DE PÓ QUÍMICO 12 KG, COM SUPORTE E PLACA DE SINALIZAÇÃO.</v>
          </cell>
          <cell r="C4599" t="str">
            <v>Un</v>
          </cell>
          <cell r="D4599">
            <v>277.26</v>
          </cell>
          <cell r="E4599">
            <v>221.81</v>
          </cell>
        </row>
        <row r="4600">
          <cell r="A4600"/>
        </row>
        <row r="4601">
          <cell r="A4601" t="str">
            <v>23.03.028</v>
          </cell>
          <cell r="B4601" t="str">
            <v>FORNECIMENTO E FIXAÇÃO DE EXTINTOR DE GÁS CARBÔNICO 10 KG, COM SUPORTE E PLACA DE SINALIZAÇÃO.</v>
          </cell>
          <cell r="C4601" t="str">
            <v>Un</v>
          </cell>
          <cell r="D4601">
            <v>1138.1600000000001</v>
          </cell>
          <cell r="E4601">
            <v>910.53</v>
          </cell>
        </row>
        <row r="4602">
          <cell r="A4602"/>
        </row>
        <row r="4603">
          <cell r="A4603" t="str">
            <v>23.03.035</v>
          </cell>
          <cell r="B4603" t="str">
            <v>FORNECIMENTO E FIXAÇÃO DE EXTINTOR DE GÁS CARBÔNICO 6KG, COM SUPORTE E PLACA DE SINALIZAÇÃO.</v>
          </cell>
          <cell r="C4603" t="str">
            <v>Un</v>
          </cell>
          <cell r="D4603">
            <v>499.9</v>
          </cell>
          <cell r="E4603">
            <v>399.92</v>
          </cell>
        </row>
        <row r="4604">
          <cell r="A4604"/>
        </row>
        <row r="4605">
          <cell r="A4605" t="str">
            <v>23.03.045</v>
          </cell>
          <cell r="B4605" t="str">
            <v>FORNECIMENTO E FIXAÇÃO DE EXTINTOR DE ÁGUA PRESSURIZADA CAP.10L, COM SUPORTE E PLACA DE SINALIZAÇÃO.</v>
          </cell>
          <cell r="C4605" t="str">
            <v>Un</v>
          </cell>
          <cell r="D4605">
            <v>145.58000000000001</v>
          </cell>
          <cell r="E4605">
            <v>116.47</v>
          </cell>
        </row>
        <row r="4606">
          <cell r="A4606"/>
        </row>
        <row r="4607">
          <cell r="A4607" t="str">
            <v>23.04.010</v>
          </cell>
          <cell r="B4607" t="str">
            <v>FORNECIMENTO E INSTALAÇÃO DE CENTRAL DE ALARME CONVENCIONAL.</v>
          </cell>
          <cell r="C4607" t="str">
            <v>Un</v>
          </cell>
          <cell r="D4607">
            <v>1232.83</v>
          </cell>
          <cell r="E4607">
            <v>986.27</v>
          </cell>
        </row>
        <row r="4608">
          <cell r="A4608"/>
        </row>
        <row r="4609">
          <cell r="A4609" t="str">
            <v>23.04.020</v>
          </cell>
          <cell r="B4609" t="str">
            <v>FORNECIMENTO E INSTALAÇÃO DE ACIONADOR DE ALARME</v>
          </cell>
          <cell r="C4609" t="str">
            <v>Un</v>
          </cell>
          <cell r="D4609">
            <v>113</v>
          </cell>
          <cell r="E4609">
            <v>90.4</v>
          </cell>
        </row>
        <row r="4610">
          <cell r="A4610"/>
        </row>
        <row r="4611">
          <cell r="A4611" t="str">
            <v>23.04.030</v>
          </cell>
          <cell r="B4611" t="str">
            <v>FORNECIMENTO E INSTALAÇÃO DE SIRENE PARA ALARME</v>
          </cell>
          <cell r="C4611" t="str">
            <v>Un</v>
          </cell>
          <cell r="D4611">
            <v>118.26</v>
          </cell>
          <cell r="E4611">
            <v>94.61</v>
          </cell>
        </row>
        <row r="4612">
          <cell r="A4612"/>
        </row>
        <row r="4613">
          <cell r="A4613" t="str">
            <v>23.04.040</v>
          </cell>
          <cell r="B4613" t="str">
            <v>FORNECIMENTO E INSTALAÇÃO DE DETECTOR DE FUMAÇA</v>
          </cell>
          <cell r="C4613" t="str">
            <v>Un</v>
          </cell>
          <cell r="D4613">
            <v>166.56</v>
          </cell>
          <cell r="E4613">
            <v>133.25</v>
          </cell>
        </row>
        <row r="4614">
          <cell r="A4614"/>
        </row>
        <row r="4615">
          <cell r="A4615" t="str">
            <v>23.05.010</v>
          </cell>
          <cell r="B4615" t="str">
            <v>FORNECIMENTO E INSTALAÇÃO DE CENTRAL DE GÁS GLP PARA 4 P-45 (2+2) INCLUINDO PIGTAIL VIBRASIL 1/2"X800,00MM, VÁLVULA DE RETENÇÃO 7/16X1/2", COLETOR GLP 2+2 E REGULADOR DE 1º ESTÁGIO.</v>
          </cell>
          <cell r="C4615" t="str">
            <v>Cj</v>
          </cell>
          <cell r="D4615">
            <v>1315.93</v>
          </cell>
          <cell r="E4615">
            <v>1052.75</v>
          </cell>
        </row>
        <row r="4616">
          <cell r="A4616"/>
        </row>
        <row r="4617">
          <cell r="A4617" t="str">
            <v>23.05.020</v>
          </cell>
          <cell r="B4617" t="str">
            <v>PONTO DE GÁS GLP INCLUINDO FORNECIMENTO E INSTALAÇÃO DE REDE DE DISTRIBUIÇÃO EM TUBO DE AÇO CARBONO SEM COSTURA SCHEDULE 40 DE 1/2",  PARA ATENDER PONTOS DE CONSUMO, INCLUSIVE PINTURA DA REDE E TESTE DE ESTANQUEIDADE.</v>
          </cell>
          <cell r="C4617" t="str">
            <v>Pt</v>
          </cell>
          <cell r="D4617">
            <v>636.77</v>
          </cell>
          <cell r="E4617">
            <v>509.42</v>
          </cell>
        </row>
        <row r="4618">
          <cell r="A4618"/>
        </row>
        <row r="4619">
          <cell r="A4619" t="str">
            <v>23.06.007</v>
          </cell>
          <cell r="B4619" t="str">
            <v>FORNECIMENTO E INSTALAÇÃO DE PLUG PARA TOMADA MONOFÁSICA INSDUSTRIAL DE 16A - 3 POLOS - 220V - COM PARTES PLÁSTICAS EM POLIAMIDA 6.6 AUTO-EXTINGUÍVEL, VEDAÇÕES E GUARNIÇÕES EM SBR E TERMINAIS EM LATÃO MACIÇO - REF. N3076 - STECK, SIEMENS OU SIMILAR.</v>
          </cell>
          <cell r="C4619" t="str">
            <v>Un</v>
          </cell>
          <cell r="D4619">
            <v>17.8</v>
          </cell>
          <cell r="E4619">
            <v>14.24</v>
          </cell>
        </row>
        <row r="4620">
          <cell r="A4620"/>
        </row>
        <row r="4621">
          <cell r="A4621" t="str">
            <v>23.06.008</v>
          </cell>
          <cell r="B4621" t="str">
            <v>FORNECIMENTO E INSTALAÇÃO DE PLUG PARA TOMADA TRIFÁSICA INSDUSTRIAL DE 32A - 4 POLOS - 380V - COM PARTES PLÁSTICAS EM POLIAMIDA 6.6 AUTO-EXTINGUÍVEL, VEDAÇÕES E GUARNIÇÕES EM SBR E TERMINAIS EM LATÃO MACIÇO - REF. N4276 - STECK, SIEMENS OU SIMILAR.</v>
          </cell>
          <cell r="C4621" t="str">
            <v>Un</v>
          </cell>
          <cell r="D4621">
            <v>25.02</v>
          </cell>
          <cell r="E4621">
            <v>20.02</v>
          </cell>
        </row>
        <row r="4622">
          <cell r="A4622"/>
        </row>
        <row r="4623">
          <cell r="A4623" t="str">
            <v>23.06.011</v>
          </cell>
          <cell r="B4623" t="str">
            <v>FORNECIMENTO E INSTALAÇÃO DE TOMADA MONOFÁSICA INSDUSTRIAL DE 16A - 3 POLOS - 220V - SOBREPOR, COM PARTES PLÁSTICAS EM POLIAMIDA 6.6 AUTO-EXTINGUÍVEL, VEDAÇÕES E GUARNIÇÕES EM SBR E TERMINAIS EM LATÃO MACIÇO - REF. N3006 - STECK, SIEMENS OU SIMILAR.</v>
          </cell>
          <cell r="C4623" t="str">
            <v>Un</v>
          </cell>
          <cell r="D4623">
            <v>29.53</v>
          </cell>
          <cell r="E4623">
            <v>23.63</v>
          </cell>
        </row>
        <row r="4624">
          <cell r="A4624"/>
        </row>
        <row r="4625">
          <cell r="A4625" t="str">
            <v>23.06.021</v>
          </cell>
          <cell r="B4625" t="str">
            <v>FORNECIMENTO E INSTALAÇÃO DE TOMADA TRIFÁSICA INSDUSTRIAL DE 32A - 4 POLOS - 380V - SOBREPOR, COM PARTES PLÁSTICAS EM POLIAMIDA 6.6 AUTO-EXTINGUÍVEL, VEDAÇÕES E GUARNIÇÕES EM SBR E TERMINAIS EM LATÃO MACIÇO - REF. N4206 - STECK, SIEMENS OU SIMILAR.</v>
          </cell>
          <cell r="C4625" t="str">
            <v>Un</v>
          </cell>
          <cell r="D4625">
            <v>34.659999999999997</v>
          </cell>
          <cell r="E4625">
            <v>27.73</v>
          </cell>
        </row>
        <row r="4626">
          <cell r="A4626"/>
        </row>
        <row r="4627">
          <cell r="A4627" t="str">
            <v>23.06.031</v>
          </cell>
          <cell r="B4627" t="str">
            <v>FORNECIMENTO E INSTALAÇÃO DE TOMADA PARA PISO TRIFÁSICA INSDUSTRIAL DE 32A - 4 POLOS - 380V - EMBUTIR, COM PARTES PLÁSTICAS EM POLIAMIDA 6.6 AUTO-EXTINGUÍVEL, VEDAÇÕES E GUARNIÇÕES EM SBR E TERMINAIS EM LATÃO MACIÇO - REF. N4246 - STECK, SIEMENS OU SIMILA</v>
          </cell>
          <cell r="C4627" t="str">
            <v>Un</v>
          </cell>
          <cell r="D4627">
            <v>35.630000000000003</v>
          </cell>
          <cell r="E4627">
            <v>28.51</v>
          </cell>
        </row>
        <row r="4628">
          <cell r="A4628"/>
        </row>
        <row r="4629">
          <cell r="A4629" t="str">
            <v>23.06.032</v>
          </cell>
          <cell r="B4629" t="str">
            <v>FORNECIMENTO E INSTALAÇÃO DE RÉGUA PARA 8 TOMADAS.</v>
          </cell>
          <cell r="C4629" t="str">
            <v>Un</v>
          </cell>
          <cell r="D4629">
            <v>107.05</v>
          </cell>
          <cell r="E4629">
            <v>85.64</v>
          </cell>
        </row>
        <row r="4630">
          <cell r="A4630"/>
        </row>
        <row r="4631">
          <cell r="A4631" t="str">
            <v>23.07.010</v>
          </cell>
          <cell r="B4631" t="str">
            <v>INSTALAÇÃO DE APARELHO DE AR CONDICIONADO TIPO SPLIT EM PAREDE, SEM FORNECIMENTO DE EQUIPAMENTO, INCLUINDO OS SERVIÇOS DE: INSTALAÇÃO DOS EQUIPAMENTOS (SPLIT E CONDENSADOR NO SUPORTE); EXECUÇÃO DE SOLDA E DRENO; FORNECIMENTO DO GÁS; FORNECIMENTO E INSTALA</v>
          </cell>
          <cell r="C4631" t="str">
            <v>Un</v>
          </cell>
          <cell r="D4631">
            <v>1047.93</v>
          </cell>
          <cell r="E4631">
            <v>838.35</v>
          </cell>
        </row>
        <row r="4632">
          <cell r="A4632"/>
        </row>
        <row r="4633">
          <cell r="A4633" t="str">
            <v>23.08.001</v>
          </cell>
          <cell r="B4633" t="str">
            <v>FORNECIMENTO E INSTALAÇÃO DE PARA-RAIO, TIPO FRANKLIN, DE 04 PONTAS EM AÇO INOXIDÁVEL COM 350 MM.</v>
          </cell>
          <cell r="C4633" t="str">
            <v>Un</v>
          </cell>
          <cell r="D4633">
            <v>72.260000000000005</v>
          </cell>
          <cell r="E4633">
            <v>57.81</v>
          </cell>
        </row>
        <row r="4634">
          <cell r="A4634"/>
        </row>
        <row r="4635">
          <cell r="A4635" t="str">
            <v>23.08.002</v>
          </cell>
          <cell r="B4635" t="str">
            <v>FORNECIMENTO E INSTALAÇÃO DE SUPORTE GUIA, H=20 CM, GALV. A FOGO COM RODANA DE POLIPROPILENO COM CHAPA ENCOSTO PARA PARAFUSAR.</v>
          </cell>
          <cell r="C4635" t="str">
            <v>Un</v>
          </cell>
          <cell r="D4635">
            <v>19.600000000000001</v>
          </cell>
          <cell r="E4635">
            <v>15.68</v>
          </cell>
        </row>
        <row r="4636">
          <cell r="A4636"/>
        </row>
        <row r="4637">
          <cell r="A4637" t="str">
            <v>23.08.003</v>
          </cell>
          <cell r="B4637" t="str">
            <v>FORNECIMENTO E INSTALAÇÃO DE CONJUNTO DE ESTAIS, COM CABO DE AÇO, COM 2 M CADA - ESTAI COM DIAM. 1 1/2</v>
          </cell>
          <cell r="C4637" t="str">
            <v>Cj</v>
          </cell>
          <cell r="D4637">
            <v>158.47</v>
          </cell>
          <cell r="E4637">
            <v>126.78</v>
          </cell>
        </row>
        <row r="4638">
          <cell r="A4638"/>
        </row>
        <row r="4639">
          <cell r="A4639" t="str">
            <v>23.08.004</v>
          </cell>
          <cell r="B4639" t="str">
            <v>FORNECIMENTO E INSTALAÇÃO DE TUBO GALVANIZADO, COM COSTURA, TIPO PESADO DIN 2440 DIAM. 1 1/2, PEÇA COM 3M.</v>
          </cell>
          <cell r="C4639" t="str">
            <v>Un</v>
          </cell>
          <cell r="D4639">
            <v>221.2</v>
          </cell>
          <cell r="E4639">
            <v>176.96</v>
          </cell>
        </row>
        <row r="4640">
          <cell r="A4640"/>
        </row>
        <row r="4641">
          <cell r="A4641" t="str">
            <v>23.08.005</v>
          </cell>
          <cell r="B4641" t="str">
            <v>FORNECIMENTO E INSTALAÇÃO DE SINALIZADOR NOTURNO AUTOMÁTICO, PARA 01 LAM. INCAND. DE 60 W,  COM RELE FOTOELÉTRICO EM 220 W.</v>
          </cell>
          <cell r="C4641" t="str">
            <v>Un</v>
          </cell>
          <cell r="D4641">
            <v>72.8</v>
          </cell>
          <cell r="E4641">
            <v>58.24</v>
          </cell>
        </row>
        <row r="4642">
          <cell r="A4642"/>
        </row>
        <row r="4643">
          <cell r="A4643" t="str">
            <v>23.08.006</v>
          </cell>
          <cell r="B4643" t="str">
            <v>FORNECIMENTO E INSTALAÇÃO DE SUPORTE PARA SINALIZADOR EM MASTRO COM ROSCA DUPLA DIAM. 1/2"</v>
          </cell>
          <cell r="C4643" t="str">
            <v>Un</v>
          </cell>
          <cell r="D4643">
            <v>28.07</v>
          </cell>
          <cell r="E4643">
            <v>22.46</v>
          </cell>
        </row>
        <row r="4644">
          <cell r="A4644"/>
        </row>
        <row r="4645">
          <cell r="A4645" t="str">
            <v>23.08.007</v>
          </cell>
          <cell r="B4645" t="str">
            <v>FORNECIMENTO E INSTALAÇÃO DE TERMINAL AÉREO COM BANDEIRINHA HORIZONTAL H=500MM.</v>
          </cell>
          <cell r="C4645" t="str">
            <v>Un</v>
          </cell>
          <cell r="D4645">
            <v>26.51</v>
          </cell>
          <cell r="E4645">
            <v>21.21</v>
          </cell>
        </row>
        <row r="4646">
          <cell r="A4646"/>
        </row>
        <row r="4647">
          <cell r="A4647" t="str">
            <v>23.08.008</v>
          </cell>
          <cell r="B4647" t="str">
            <v>FORNECIMENTO E INSTALAÇÃO DE TERMINAL AEREO COM BANDEIRINHA HORIZONTAL H=350MM X DIAM. 3/8</v>
          </cell>
          <cell r="C4647" t="str">
            <v>Un</v>
          </cell>
          <cell r="D4647">
            <v>20.58</v>
          </cell>
          <cell r="E4647">
            <v>16.47</v>
          </cell>
        </row>
        <row r="4648">
          <cell r="A4648"/>
        </row>
        <row r="4649">
          <cell r="A4649" t="str">
            <v>23.08.009</v>
          </cell>
          <cell r="B4649" t="str">
            <v>FORNECIMENTO E INSTALAÇÃO DE CONECTOR PARALELO EM BRONZE COM PARAFUSOS PARA CABO DE COBRE NÚ DE 16 A 50 MM².</v>
          </cell>
          <cell r="C4649" t="str">
            <v>Un</v>
          </cell>
          <cell r="D4649">
            <v>37.68</v>
          </cell>
          <cell r="E4649">
            <v>30.15</v>
          </cell>
        </row>
        <row r="4650">
          <cell r="A4650"/>
        </row>
        <row r="4651">
          <cell r="A4651" t="str">
            <v>23.08.010</v>
          </cell>
          <cell r="B4651" t="str">
            <v>FORNECIMENTO E INSTALAÇÃO DE BASE DE BARRA DE FERRO FUNDIDO PARA MASTRO COM DIAM. 1 1/2 ( PARA-RAIO )</v>
          </cell>
          <cell r="C4651" t="str">
            <v>Un</v>
          </cell>
          <cell r="D4651">
            <v>124.06</v>
          </cell>
          <cell r="E4651">
            <v>99.25</v>
          </cell>
        </row>
        <row r="4652">
          <cell r="A4652"/>
        </row>
        <row r="4653">
          <cell r="A4653" t="str">
            <v>23.08.011</v>
          </cell>
          <cell r="B4653" t="str">
            <v xml:space="preserve">FORNECIMENTO E INSTALAÇÃO DE ABRAÇADEIRA TIPO BANDEIRA REFORÇADA C/PERFIL DIAM. 2". </v>
          </cell>
          <cell r="C4653" t="str">
            <v>Un</v>
          </cell>
          <cell r="D4653">
            <v>64.37</v>
          </cell>
          <cell r="E4653">
            <v>51.5</v>
          </cell>
        </row>
        <row r="4654">
          <cell r="A4654"/>
        </row>
        <row r="4655">
          <cell r="A4655" t="str">
            <v>23.08.012</v>
          </cell>
          <cell r="B4655" t="str">
            <v>FORNECIMENTO E INSTALAÇÃO DE ABRAÇADEIRA GUIA PARA MASTRO SIMPLES COM 01 DESCIDA.</v>
          </cell>
          <cell r="C4655" t="str">
            <v>Un</v>
          </cell>
          <cell r="D4655">
            <v>17.350000000000001</v>
          </cell>
          <cell r="E4655">
            <v>13.88</v>
          </cell>
        </row>
        <row r="4656">
          <cell r="A4656"/>
        </row>
        <row r="4657">
          <cell r="A4657" t="str">
            <v>23.08.013</v>
          </cell>
          <cell r="B4657" t="str">
            <v>FORNECIMENTO E INSTALAÇÃO DE CONECTOR, TIPO CUNHA, PARA CABO DE COBRE NU DE 16 A 50MM².</v>
          </cell>
          <cell r="C4657" t="str">
            <v>Un</v>
          </cell>
          <cell r="D4657">
            <v>39.909999999999997</v>
          </cell>
          <cell r="E4657">
            <v>31.93</v>
          </cell>
        </row>
        <row r="4658">
          <cell r="A4658"/>
        </row>
        <row r="4659">
          <cell r="A4659" t="str">
            <v>23.08.014</v>
          </cell>
          <cell r="B4659" t="str">
            <v>FORNECIMENTO E INSTALAÇÃO DE FITA DE AÇO TIPO BANDIT</v>
          </cell>
          <cell r="C4659" t="str">
            <v>m</v>
          </cell>
          <cell r="D4659">
            <v>11.42</v>
          </cell>
          <cell r="E4659">
            <v>9.14</v>
          </cell>
        </row>
        <row r="4660">
          <cell r="A4660"/>
        </row>
        <row r="4661">
          <cell r="A4661" t="str">
            <v>23.08.015</v>
          </cell>
          <cell r="B4661" t="str">
            <v>FORNECIMENTO E INSTALAÇÃO DE CABO DE ALUMINIO NU 1/0 CAA</v>
          </cell>
          <cell r="C4661" t="str">
            <v>m</v>
          </cell>
          <cell r="D4661">
            <v>31</v>
          </cell>
          <cell r="E4661">
            <v>24.8</v>
          </cell>
        </row>
        <row r="4662">
          <cell r="A4662"/>
        </row>
        <row r="4663">
          <cell r="A4663" t="str">
            <v>23.08.016</v>
          </cell>
          <cell r="B4663" t="str">
            <v xml:space="preserve">FORNECIMENTO E INSTALAÇÃO DE ABRAÇADEIRA PARA PARA-RAIO EM POSTE </v>
          </cell>
          <cell r="C4663" t="str">
            <v>Un</v>
          </cell>
          <cell r="D4663">
            <v>41.91</v>
          </cell>
          <cell r="E4663">
            <v>33.53</v>
          </cell>
        </row>
        <row r="4664">
          <cell r="A4664"/>
        </row>
        <row r="4665">
          <cell r="A4665" t="str">
            <v>24.00.000</v>
          </cell>
          <cell r="B4665" t="str">
            <v xml:space="preserve">    EQUIPAMENTOS</v>
          </cell>
        </row>
        <row r="4666">
          <cell r="A4666"/>
        </row>
        <row r="4667">
          <cell r="A4667" t="str">
            <v>24.01.011</v>
          </cell>
          <cell r="B4667" t="str">
            <v>INSTALAÇÃO DE VENTILADOR - APENAS MÃO-DE-OBRA</v>
          </cell>
          <cell r="C4667" t="str">
            <v>Un</v>
          </cell>
          <cell r="D4667">
            <v>16.100000000000001</v>
          </cell>
          <cell r="E4667">
            <v>12.88</v>
          </cell>
        </row>
        <row r="4668">
          <cell r="A4668"/>
        </row>
        <row r="4669">
          <cell r="A4669" t="str">
            <v>24.01.012</v>
          </cell>
          <cell r="B4669" t="str">
            <v>FORNECIMENTO E INSTALAÇÃO DE VENTILADOR DE PAREDE, DIÂMETRO DE 60CM (24") , POTÊNCIA 1/4CV-2000W, 1400RPM, BIVOLT, COM VELOCIDADE REGULÁVEL , FABRICAÇÃO VENTDELTA OU SIMILAR.</v>
          </cell>
          <cell r="C4669" t="str">
            <v>Un</v>
          </cell>
          <cell r="D4669">
            <v>213.88</v>
          </cell>
          <cell r="E4669">
            <v>171.11</v>
          </cell>
        </row>
        <row r="4670">
          <cell r="A4670"/>
        </row>
        <row r="4671">
          <cell r="A4671" t="str">
            <v>24.01.021</v>
          </cell>
          <cell r="B4671" t="str">
            <v>FORNECIMENTO E INSTALAÇÃO DE EXAUSTORES EÓLICOS SEM MOTOR, COM VAZÃO DE 4000M³/HORA,  DIÂMETRO DE 24", COM BASE DE APOIO.</v>
          </cell>
          <cell r="C4671" t="str">
            <v>Un</v>
          </cell>
          <cell r="D4671">
            <v>351.5</v>
          </cell>
          <cell r="E4671">
            <v>281.2</v>
          </cell>
        </row>
        <row r="4672">
          <cell r="A4672"/>
        </row>
        <row r="4673">
          <cell r="A4673" t="str">
            <v>24.01.022</v>
          </cell>
          <cell r="B4673" t="str">
            <v>FORNECIMENTO E INSTALAÇÃO DE TELA 60X60CM TODA EM ALUMÍNIO PARA EXAUSTORES EÓLICOS.</v>
          </cell>
          <cell r="C4673" t="str">
            <v>Un</v>
          </cell>
          <cell r="D4673">
            <v>76.55</v>
          </cell>
          <cell r="E4673">
            <v>61.24</v>
          </cell>
        </row>
        <row r="4674">
          <cell r="A4674"/>
        </row>
        <row r="4675">
          <cell r="A4675" t="str">
            <v>24.01.023</v>
          </cell>
          <cell r="B4675" t="str">
            <v>FORNECIMENTO E INSTALAÇÃO DE CHAPA GALVANIZADA GALVALUME ASDM 792 DE COMPLEMENTO PARA EXAUSTORES EÓLICOS.</v>
          </cell>
          <cell r="C4675" t="str">
            <v>Un</v>
          </cell>
          <cell r="D4675">
            <v>85.47</v>
          </cell>
          <cell r="E4675">
            <v>68.38</v>
          </cell>
        </row>
        <row r="4676">
          <cell r="A4676"/>
        </row>
        <row r="4677">
          <cell r="A4677" t="str">
            <v>25.00.000</v>
          </cell>
          <cell r="B4677" t="str">
            <v xml:space="preserve">   LIMPEZAS</v>
          </cell>
        </row>
        <row r="4678">
          <cell r="A4678"/>
        </row>
        <row r="4679">
          <cell r="A4679" t="str">
            <v>25.01.071</v>
          </cell>
          <cell r="B4679" t="str">
            <v>LIMPEZA GERAL DA OBRA (POR METRO QUADRADO DE CONSTRUÇÃO)</v>
          </cell>
          <cell r="C4679" t="str">
            <v>m2</v>
          </cell>
          <cell r="D4679">
            <v>1.78</v>
          </cell>
          <cell r="E4679">
            <v>1.43</v>
          </cell>
        </row>
        <row r="4680">
          <cell r="A4680"/>
        </row>
        <row r="4681">
          <cell r="A4681" t="str">
            <v>25.01.072</v>
          </cell>
          <cell r="B4681" t="str">
            <v>(9537) LIMPEZA FINAL DA OBRA</v>
          </cell>
          <cell r="C4681" t="str">
            <v>m2</v>
          </cell>
          <cell r="D4681">
            <v>1.33</v>
          </cell>
          <cell r="E4681">
            <v>1.07</v>
          </cell>
        </row>
        <row r="4682">
          <cell r="A4682"/>
        </row>
        <row r="4683">
          <cell r="A4683" t="str">
            <v>30.00.000</v>
          </cell>
          <cell r="B4683" t="str">
            <v xml:space="preserve">   ESCOLA TÉCNICA  MEC VERSÃO 02</v>
          </cell>
        </row>
        <row r="4684">
          <cell r="A4684"/>
        </row>
        <row r="4685">
          <cell r="A4685" t="str">
            <v>30.01.001</v>
          </cell>
          <cell r="B4685" t="str">
            <v>LOCACAO CONVENCIONAL DE OBRA, ATRAVÉS DE GABARITO DE TABUAS CORRIDAS PONTALETADAS, COM REAPROVEITAMENTO DE 10 VEZES. (74077/002-SI)</v>
          </cell>
          <cell r="C4685" t="str">
            <v>m2</v>
          </cell>
          <cell r="D4685">
            <v>2.4700000000000002</v>
          </cell>
          <cell r="E4685">
            <v>1.98</v>
          </cell>
        </row>
        <row r="4686">
          <cell r="A4686"/>
        </row>
        <row r="4687">
          <cell r="A4687" t="str">
            <v>30.01.002</v>
          </cell>
          <cell r="B4687" t="str">
            <v xml:space="preserve">BARRACAO DE OBRA PARA ALOJAMENTO/ESCRITORIO, PISO EM PINHO 3A, PAREDES EM COMPENSADO 10MM, COBERTURA EM TELHA AMIANTO 6MM, INCLUSO INSTALACOES ELETRICAS E ESQUADRIAS. (73805/001- SI)  </v>
          </cell>
          <cell r="C4687" t="str">
            <v>m2</v>
          </cell>
          <cell r="D4687">
            <v>185.11</v>
          </cell>
          <cell r="E4687">
            <v>148.09</v>
          </cell>
        </row>
        <row r="4688">
          <cell r="A4688"/>
        </row>
        <row r="4689">
          <cell r="A4689" t="str">
            <v>30.01.003</v>
          </cell>
          <cell r="B4689" t="str">
            <v>BARRACAO PARA DEPOSITO EM TABUAS DE MADEIRA, COBERTURA EM FIBROCIMENTO 4 MM, INCLUSO PISO ARGAMASSA TRAÇO 1:6 (CIMENTO E AREIA)  (74210/001-SI)</v>
          </cell>
          <cell r="C4689" t="str">
            <v>m2</v>
          </cell>
          <cell r="D4689">
            <v>232.91</v>
          </cell>
          <cell r="E4689">
            <v>186.33</v>
          </cell>
        </row>
        <row r="4690">
          <cell r="A4690"/>
        </row>
        <row r="4691">
          <cell r="A4691" t="str">
            <v>30.01.004</v>
          </cell>
          <cell r="B4691" t="str">
            <v>INSTAL/LIGACAO PROVISORIA ELETRICA BAIXA TENSAO P/CANT OBRA,M3-CHAVE 100A CARGA 3KWH,20CV EXCL FORN MEDIDOR (73960/001-SI)</v>
          </cell>
          <cell r="C4691" t="str">
            <v>Un</v>
          </cell>
          <cell r="D4691">
            <v>1144.8800000000001</v>
          </cell>
          <cell r="E4691">
            <v>915.91</v>
          </cell>
        </row>
        <row r="4692">
          <cell r="A4692"/>
        </row>
        <row r="4693">
          <cell r="A4693" t="str">
            <v>30.01.005</v>
          </cell>
          <cell r="B4693" t="str">
            <v xml:space="preserve">INSTALAÇÕES PROVISÓRIAS DE ÁGUA. (C2851)  </v>
          </cell>
          <cell r="C4693" t="str">
            <v>Un</v>
          </cell>
          <cell r="D4693">
            <v>820.15</v>
          </cell>
          <cell r="E4693">
            <v>656.12</v>
          </cell>
        </row>
        <row r="4694">
          <cell r="A4694"/>
        </row>
        <row r="4695">
          <cell r="A4695" t="str">
            <v>30.01.006</v>
          </cell>
          <cell r="B4695" t="str">
            <v xml:space="preserve">INSTALAÇÕES PROVISÓRIAS DE ESGOTO. (C2849)  </v>
          </cell>
          <cell r="C4695" t="str">
            <v>Un</v>
          </cell>
          <cell r="D4695">
            <v>257.5</v>
          </cell>
          <cell r="E4695">
            <v>206</v>
          </cell>
        </row>
        <row r="4696">
          <cell r="A4696"/>
        </row>
        <row r="4697">
          <cell r="A4697" t="str">
            <v>30.01.007</v>
          </cell>
          <cell r="B4697" t="str">
            <v>SANITÁRIOS E CHUVEIROS. ( C 2946)</v>
          </cell>
          <cell r="C4697" t="str">
            <v>m2</v>
          </cell>
          <cell r="D4697">
            <v>130.68</v>
          </cell>
          <cell r="E4697">
            <v>104.55</v>
          </cell>
        </row>
        <row r="4698">
          <cell r="A4698"/>
        </row>
        <row r="4699">
          <cell r="A4699" t="str">
            <v>30.01.008</v>
          </cell>
          <cell r="B4699" t="str">
            <v xml:space="preserve">LOCACAO DE ANDAIME METALICO TIPO FACHADEIRO. (73618-SI)  </v>
          </cell>
          <cell r="C4699" t="str">
            <v>m2</v>
          </cell>
          <cell r="D4699">
            <v>5.83</v>
          </cell>
          <cell r="E4699">
            <v>4.67</v>
          </cell>
        </row>
        <row r="4700">
          <cell r="A4700"/>
        </row>
        <row r="4701">
          <cell r="A4701" t="str">
            <v>30.01.009</v>
          </cell>
          <cell r="B4701" t="str">
            <v>PLATAFORMA EM TÁBUAS DE PINHO, INCLUSIVE MOVIMENTAÇÃO (UTIL. 6X)  (74074/003-SI)</v>
          </cell>
          <cell r="C4701" t="str">
            <v>m2</v>
          </cell>
          <cell r="D4701">
            <v>38.76</v>
          </cell>
          <cell r="E4701">
            <v>31.01</v>
          </cell>
        </row>
        <row r="4702">
          <cell r="A4702"/>
        </row>
        <row r="4703">
          <cell r="A4703" t="str">
            <v>30.01.010</v>
          </cell>
          <cell r="B4703" t="str">
            <v xml:space="preserve">PLACA PADRÃO  FNDE DE OBRA EM AÇO GALVANIZADO. (74209/001-SI)  </v>
          </cell>
          <cell r="C4703" t="str">
            <v>m2</v>
          </cell>
          <cell r="D4703">
            <v>347.26</v>
          </cell>
          <cell r="E4703">
            <v>277.81</v>
          </cell>
        </row>
        <row r="4704">
          <cell r="A4704"/>
        </row>
        <row r="4705">
          <cell r="A4705" t="str">
            <v>30.02.001</v>
          </cell>
          <cell r="B4705" t="str">
            <v xml:space="preserve">ESCAVACAO MANUAL DE VALAS H &lt;= 1,50 M.  ( 73965/015 - SI)  </v>
          </cell>
          <cell r="C4705" t="str">
            <v>m3</v>
          </cell>
          <cell r="D4705">
            <v>23.42</v>
          </cell>
          <cell r="E4705">
            <v>18.739999999999998</v>
          </cell>
        </row>
        <row r="4706">
          <cell r="A4706"/>
        </row>
        <row r="4707">
          <cell r="A4707" t="str">
            <v>30.02.002</v>
          </cell>
          <cell r="B4707" t="str">
            <v xml:space="preserve">ESCAVACAO MANUAL DE CAVAS(FUNDACOES RASAS,=2,00 M).  (6430 - SI)  </v>
          </cell>
          <cell r="C4707" t="str">
            <v>m3</v>
          </cell>
          <cell r="D4707">
            <v>23.42</v>
          </cell>
          <cell r="E4707">
            <v>18.739999999999998</v>
          </cell>
        </row>
        <row r="4708">
          <cell r="A4708"/>
        </row>
        <row r="4709">
          <cell r="A4709" t="str">
            <v>30.02.003</v>
          </cell>
          <cell r="B4709" t="str">
            <v xml:space="preserve">REATERRO APILOADO (MANUAL) DE VALA COM DESLOCAMENTO DE MATERIAL EM CAMADAS DE 20 CM. (73904/002-SI)  </v>
          </cell>
          <cell r="C4709" t="str">
            <v>m3</v>
          </cell>
          <cell r="D4709">
            <v>27.33</v>
          </cell>
          <cell r="E4709">
            <v>21.87</v>
          </cell>
        </row>
        <row r="4710">
          <cell r="A4710"/>
        </row>
        <row r="4711">
          <cell r="A4711" t="str">
            <v>30.03.001</v>
          </cell>
          <cell r="B4711" t="str">
            <v xml:space="preserve">EMBASAMENTO C/PEDRA ARGAMASSADA UTILIZANDO ARG.CIM/AREIA 1:4. (6122-SI)  </v>
          </cell>
          <cell r="C4711" t="str">
            <v>m3</v>
          </cell>
          <cell r="D4711">
            <v>304.91000000000003</v>
          </cell>
          <cell r="E4711">
            <v>243.93</v>
          </cell>
        </row>
        <row r="4712">
          <cell r="A4712"/>
        </row>
        <row r="4713">
          <cell r="A4713" t="str">
            <v>30.03.002</v>
          </cell>
          <cell r="B4713" t="str">
            <v xml:space="preserve">CONCRETO CICLOPICO C/CONC DOS RAC 10 MPA 30% PED DE MAO INCL TRANSP HORIZ C/CARRINHOS ATE 20M E COLOCACAO.(73361-SI)  </v>
          </cell>
          <cell r="C4713" t="str">
            <v>m3</v>
          </cell>
          <cell r="D4713">
            <v>327.31</v>
          </cell>
          <cell r="E4713">
            <v>261.85000000000002</v>
          </cell>
        </row>
        <row r="4714">
          <cell r="A4714"/>
        </row>
        <row r="4715">
          <cell r="A4715" t="str">
            <v>30.03.003</v>
          </cell>
          <cell r="B4715" t="str">
            <v xml:space="preserve">CONCRETO SIMPLES ( 13,5 MPA), C/ BETONEIRA, LANÇAMENTO E ADENSAMENTO C/ VIBRADOR.(73944-SI)  </v>
          </cell>
          <cell r="C4715" t="str">
            <v>m3</v>
          </cell>
          <cell r="D4715">
            <v>445.27</v>
          </cell>
          <cell r="E4715">
            <v>356.22</v>
          </cell>
        </row>
        <row r="4716">
          <cell r="A4716"/>
        </row>
        <row r="4717">
          <cell r="A4717" t="str">
            <v>30.03.004</v>
          </cell>
          <cell r="B4717" t="str">
            <v xml:space="preserve">CONCRETO USINADO BOMBEADO FCK=30MPA, INCLUSIVE COLOCAÇÃO, ESPALHAMENTO E ACABAMENTO.(74138/004-SI)  </v>
          </cell>
          <cell r="C4717" t="str">
            <v>m3</v>
          </cell>
          <cell r="D4717">
            <v>462.66</v>
          </cell>
          <cell r="E4717">
            <v>370.13</v>
          </cell>
        </row>
        <row r="4718">
          <cell r="A4718"/>
        </row>
        <row r="4719">
          <cell r="A4719" t="str">
            <v>30.03.005</v>
          </cell>
          <cell r="B4719" t="str">
            <v>PEÇAS PRÉ- MOLDADAS (PM) DE CONCRETO, ESP.= 5cm  (C1901)</v>
          </cell>
          <cell r="C4719" t="str">
            <v>m2</v>
          </cell>
          <cell r="D4719">
            <v>215.85</v>
          </cell>
          <cell r="E4719">
            <v>172.68</v>
          </cell>
        </row>
        <row r="4720">
          <cell r="A4720"/>
        </row>
        <row r="4721">
          <cell r="A4721" t="str">
            <v>30.03.006</v>
          </cell>
          <cell r="B4721" t="str">
            <v xml:space="preserve">FORMA MADEIRA COMP RESINADA 12MM P/ESTRUTURA REAPROV 3 VEZES - CORTE/MONTAGEM/ESCORAMENTO/DESFORMA. (74075/002-SI)  </v>
          </cell>
          <cell r="C4721" t="str">
            <v>m2</v>
          </cell>
          <cell r="D4721">
            <v>63.18</v>
          </cell>
          <cell r="E4721">
            <v>50.55</v>
          </cell>
        </row>
        <row r="4722">
          <cell r="A4722"/>
        </row>
        <row r="4723">
          <cell r="A4723" t="str">
            <v>30.03.007</v>
          </cell>
          <cell r="B4723" t="str">
            <v xml:space="preserve">LOCAÇÃO MENSAL DE CUBETAS (61X61) cm - H=21cm PARA LAJE NERVURADA - FONECIMENTO. (07337/OR)  </v>
          </cell>
          <cell r="C4723" t="str">
            <v>m2</v>
          </cell>
          <cell r="D4723">
            <v>27.92</v>
          </cell>
          <cell r="E4723">
            <v>22.34</v>
          </cell>
        </row>
        <row r="4724">
          <cell r="A4724"/>
        </row>
        <row r="4725">
          <cell r="A4725" t="str">
            <v>30.03.009</v>
          </cell>
          <cell r="B4725" t="str">
            <v xml:space="preserve">LOCAÇÃO MENSAL PARA ESCORAMENTO E CIMBRAMENTO PARA LAJES NERVURADAS. (07338/OR)  </v>
          </cell>
          <cell r="C4725" t="str">
            <v>m2</v>
          </cell>
          <cell r="D4725">
            <v>49.71</v>
          </cell>
          <cell r="E4725">
            <v>39.770000000000003</v>
          </cell>
        </row>
        <row r="4726">
          <cell r="A4726"/>
        </row>
        <row r="4727">
          <cell r="A4727" t="str">
            <v>30.03.010</v>
          </cell>
          <cell r="B4727" t="str">
            <v xml:space="preserve">ARMACAO ACO CA-50, DIAM. 6,3 (1/4) À 12,5MM(1/2) -FORNECIMENTO/ CORTE(PERDA DE 10%) / DOBRA / COLOCAÇÃO.(74254/002-SI)  </v>
          </cell>
          <cell r="C4727" t="str">
            <v>Kg</v>
          </cell>
          <cell r="D4727">
            <v>7.76</v>
          </cell>
          <cell r="E4727">
            <v>6.21</v>
          </cell>
        </row>
        <row r="4728">
          <cell r="A4728"/>
        </row>
        <row r="4729">
          <cell r="A4729" t="str">
            <v>30.03.011</v>
          </cell>
          <cell r="B4729" t="str">
            <v xml:space="preserve">ARMACAO DE ACO CA-60 DIAM. 3,4 A 6,0MM.- FORNECIMENTO / CORTE (C/PERDA DE 10%) / DOBRA / COLOCAÇÃO. (73942/002-SI)  </v>
          </cell>
          <cell r="C4729" t="str">
            <v>Kg</v>
          </cell>
          <cell r="D4729">
            <v>8.3800000000000008</v>
          </cell>
          <cell r="E4729">
            <v>6.71</v>
          </cell>
        </row>
        <row r="4730">
          <cell r="A4730"/>
        </row>
        <row r="4731">
          <cell r="A4731" t="str">
            <v>30.03.012</v>
          </cell>
          <cell r="B4731" t="str">
            <v xml:space="preserve">FORNECIMENTO, CORTE, MONTAGEM E PROTENSÃO DE CABO COM C/ 1 CORDOALHA DE 12,70mm (SISTEMA NÃO ADERENTE). (C3344)  </v>
          </cell>
          <cell r="C4731" t="str">
            <v>Kg</v>
          </cell>
          <cell r="D4731">
            <v>19.66</v>
          </cell>
          <cell r="E4731">
            <v>15.73</v>
          </cell>
        </row>
        <row r="4732">
          <cell r="A4732"/>
        </row>
        <row r="4733">
          <cell r="A4733" t="str">
            <v>30.03.013</v>
          </cell>
          <cell r="B4733" t="str">
            <v xml:space="preserve">ANCORAGEM ATIVA PARA CABO COM 1 CORDOALHA DE 12,7mm. (C3331)  </v>
          </cell>
          <cell r="C4733" t="str">
            <v>Un</v>
          </cell>
          <cell r="D4733">
            <v>70.099999999999994</v>
          </cell>
          <cell r="E4733">
            <v>56.08</v>
          </cell>
        </row>
        <row r="4734">
          <cell r="A4734"/>
        </row>
        <row r="4735">
          <cell r="A4735" t="str">
            <v>30.03.014</v>
          </cell>
          <cell r="B4735" t="str">
            <v xml:space="preserve">ANCORAGEM PASSIVA PARA CABO COM 1 CORDOALHA DE 12,7mm. (C3337)  </v>
          </cell>
          <cell r="C4735" t="str">
            <v>Un</v>
          </cell>
          <cell r="D4735">
            <v>32.200000000000003</v>
          </cell>
          <cell r="E4735">
            <v>25.76</v>
          </cell>
        </row>
        <row r="4736">
          <cell r="A4736"/>
        </row>
        <row r="4737">
          <cell r="A4737" t="str">
            <v>30.03.015</v>
          </cell>
          <cell r="B4737" t="str">
            <v xml:space="preserve">EXECUÇÃO DE BALDRAME EM CONCRETO CICLOPICO 1:3 C/30% PEDRA-DE-MAO CAVAS ATE 80 CM DE LARGURA, INCLUSIVE ESCAVAÇÃO, INCLUSIVE FORMAS.(74164/003-SI)  </v>
          </cell>
          <cell r="C4737" t="str">
            <v>m3</v>
          </cell>
          <cell r="D4737">
            <v>317.64999999999998</v>
          </cell>
          <cell r="E4737">
            <v>254.12</v>
          </cell>
        </row>
        <row r="4738">
          <cell r="A4738"/>
        </row>
        <row r="4739">
          <cell r="A4739" t="str">
            <v>30.04.001</v>
          </cell>
          <cell r="B4739" t="str">
            <v xml:space="preserve">ALVENARIA EM TIJOLO CERAMICO FURADO 10X20X20CM, 1/2 VEZ, ASSENTADO EM ARGAMASSA TRACO 1:4 (CIMENTO E AREIA),E=1CM.(73935/001-SI)  </v>
          </cell>
          <cell r="C4739" t="str">
            <v>m2</v>
          </cell>
          <cell r="D4739">
            <v>35.06</v>
          </cell>
          <cell r="E4739">
            <v>28.05</v>
          </cell>
        </row>
        <row r="4740">
          <cell r="A4740"/>
        </row>
        <row r="4741">
          <cell r="A4741" t="str">
            <v>30.04.002</v>
          </cell>
          <cell r="B4741" t="str">
            <v xml:space="preserve">ALVENARIA EM TIJOLO CERAMICO FURADO 10X20X20CM, 1 VEZ, ASSENTADO EM ARGAMASSA TRACO 1:4 (CIMENTO E AREIA),E=1CM.(73935/002-SI)  </v>
          </cell>
          <cell r="C4741" t="str">
            <v>m2</v>
          </cell>
          <cell r="D4741">
            <v>62.6</v>
          </cell>
          <cell r="E4741">
            <v>50.08</v>
          </cell>
        </row>
        <row r="4742">
          <cell r="A4742"/>
        </row>
        <row r="4743">
          <cell r="A4743" t="str">
            <v>30.04.003</v>
          </cell>
          <cell r="B4743" t="str">
            <v xml:space="preserve">COBOGÓ DE CONCRETO (ELEMENTO VAZADO), 10X15X15CM, ASSENTADO COM ARGAMASSA DE CIMENTO E AREIA .(07.02.035)  </v>
          </cell>
          <cell r="C4743" t="str">
            <v>m2</v>
          </cell>
          <cell r="D4743">
            <v>120.62</v>
          </cell>
          <cell r="E4743">
            <v>96.5</v>
          </cell>
        </row>
        <row r="4744">
          <cell r="A4744"/>
        </row>
        <row r="4745">
          <cell r="A4745" t="str">
            <v>30.04.004</v>
          </cell>
          <cell r="B4745" t="str">
            <v xml:space="preserve">CHAPIM PRÉ-MOLDADO DE CONCRETO. (C 0773)  </v>
          </cell>
          <cell r="C4745" t="str">
            <v>m2</v>
          </cell>
          <cell r="D4745">
            <v>66.010000000000005</v>
          </cell>
          <cell r="E4745">
            <v>52.81</v>
          </cell>
        </row>
        <row r="4746">
          <cell r="A4746"/>
        </row>
        <row r="4747">
          <cell r="A4747" t="str">
            <v>30.04.005</v>
          </cell>
          <cell r="B4747" t="str">
            <v xml:space="preserve">CHAPIM EM GRANITO POLIDO L=23cm (CONFORME PROJETO). (11.15.010)    </v>
          </cell>
          <cell r="C4747" t="str">
            <v>m</v>
          </cell>
          <cell r="D4747">
            <v>59.01</v>
          </cell>
          <cell r="E4747">
            <v>47.21</v>
          </cell>
        </row>
        <row r="4748">
          <cell r="A4748"/>
        </row>
        <row r="4749">
          <cell r="A4749" t="str">
            <v>30.04.006</v>
          </cell>
          <cell r="B4749" t="str">
            <v xml:space="preserve">CHAPIM EM GRANITO POLIDO L=21cm (CONFORME PROJETO). ( 11.15.010)  </v>
          </cell>
          <cell r="C4749" t="str">
            <v>m</v>
          </cell>
          <cell r="D4749">
            <v>59.01</v>
          </cell>
          <cell r="E4749">
            <v>47.21</v>
          </cell>
        </row>
        <row r="4750">
          <cell r="A4750"/>
        </row>
        <row r="4751">
          <cell r="A4751" t="str">
            <v>30.04.007</v>
          </cell>
          <cell r="B4751" t="str">
            <v xml:space="preserve">VERGAS DE CONCRETO ARMADO PARA ALVENARIA COM APROVEITAMENTO DA MADEIRA POR 10 VEZES. (73499 - SI)  </v>
          </cell>
          <cell r="C4751" t="str">
            <v>m3</v>
          </cell>
          <cell r="D4751">
            <v>1209.58</v>
          </cell>
          <cell r="E4751">
            <v>967.67</v>
          </cell>
        </row>
        <row r="4752">
          <cell r="A4752"/>
        </row>
        <row r="4753">
          <cell r="A4753" t="str">
            <v>30.04.008</v>
          </cell>
          <cell r="B4753" t="str">
            <v xml:space="preserve">TAMPO PRÉ-MOLDADO DE CONCRETO PARA BANCOS. (74202/002 - SI)  </v>
          </cell>
          <cell r="C4753" t="str">
            <v>m2</v>
          </cell>
          <cell r="D4753">
            <v>68.53</v>
          </cell>
          <cell r="E4753">
            <v>54.83</v>
          </cell>
        </row>
        <row r="4754">
          <cell r="A4754"/>
        </row>
        <row r="4755">
          <cell r="A4755" t="str">
            <v>30.04.009</v>
          </cell>
          <cell r="B4755" t="str">
            <v xml:space="preserve">ASSENTO DE BANCO EM PEÇAS DE MADEIRA CERTIFICADA (MAÇARANDUBA, CUMARÚ OU IPÊ) ESP.=3cm. ( 73488 - SI)  </v>
          </cell>
          <cell r="C4755" t="str">
            <v>m</v>
          </cell>
          <cell r="D4755">
            <v>38.880000000000003</v>
          </cell>
          <cell r="E4755">
            <v>31.11</v>
          </cell>
        </row>
        <row r="4756">
          <cell r="A4756"/>
        </row>
        <row r="4757">
          <cell r="A4757" t="str">
            <v>30.04.010</v>
          </cell>
          <cell r="B4757" t="str">
            <v xml:space="preserve">SUPORTE EM BARRA CHATA DE FERRO ENGASTADO NA PAREDE P/BANCADAS E/OU PRATELEIRAS. (C 3674)  </v>
          </cell>
          <cell r="C4757" t="str">
            <v>Un</v>
          </cell>
          <cell r="D4757">
            <v>8.36</v>
          </cell>
          <cell r="E4757">
            <v>6.69</v>
          </cell>
        </row>
        <row r="4758">
          <cell r="A4758"/>
        </row>
        <row r="4759">
          <cell r="A4759" t="str">
            <v>30.04.011</v>
          </cell>
          <cell r="B4759" t="str">
            <v xml:space="preserve">DIVISÓRIA DE GRANITO CINZA E=2cm. (72244-SI)  </v>
          </cell>
          <cell r="C4759" t="str">
            <v>m2</v>
          </cell>
          <cell r="D4759">
            <v>269.31</v>
          </cell>
          <cell r="E4759">
            <v>215.45</v>
          </cell>
        </row>
        <row r="4760">
          <cell r="A4760"/>
        </row>
        <row r="4761">
          <cell r="A4761" t="str">
            <v>30.04.012</v>
          </cell>
          <cell r="B4761" t="str">
            <v xml:space="preserve">DIVISÓRIA DE GRANITO CINZA E=3cm. (07.07.010)  </v>
          </cell>
          <cell r="C4761" t="str">
            <v>m2</v>
          </cell>
          <cell r="D4761">
            <v>405.3</v>
          </cell>
          <cell r="E4761">
            <v>324.24</v>
          </cell>
        </row>
        <row r="4762">
          <cell r="A4762"/>
        </row>
        <row r="4763">
          <cell r="A4763" t="str">
            <v>30.04.013</v>
          </cell>
          <cell r="B4763" t="str">
            <v xml:space="preserve">PRATELEIRA PRÉ-MOLDADA DE CONCRETO e=5,0 cm.  ( 02433 - OR)  </v>
          </cell>
          <cell r="C4763" t="str">
            <v>m2</v>
          </cell>
          <cell r="D4763">
            <v>19.8</v>
          </cell>
          <cell r="E4763">
            <v>15.84</v>
          </cell>
        </row>
        <row r="4764">
          <cell r="A4764"/>
        </row>
        <row r="4765">
          <cell r="A4765" t="str">
            <v>30.04.014</v>
          </cell>
          <cell r="B4765" t="str">
            <v xml:space="preserve">SUPORTE PRÉ-MOLDADO DE CONCRETO e= 3,0cm. ( 74202/001 - SI)  </v>
          </cell>
          <cell r="C4765" t="str">
            <v>m2</v>
          </cell>
          <cell r="D4765">
            <v>60.23</v>
          </cell>
          <cell r="E4765">
            <v>48.19</v>
          </cell>
        </row>
        <row r="4766">
          <cell r="A4766"/>
        </row>
        <row r="4767">
          <cell r="A4767" t="str">
            <v>30.05.001</v>
          </cell>
          <cell r="B4767" t="str">
            <v xml:space="preserve">PORTA DE ABRIR EM MADEIRA COMPENSADA 36mm TIPO PARANÁ 0,70m x 1,60m.  ( 73910/004 - SI)  </v>
          </cell>
          <cell r="C4767" t="str">
            <v>Un</v>
          </cell>
          <cell r="D4767">
            <v>398.65</v>
          </cell>
          <cell r="E4767">
            <v>318.92</v>
          </cell>
        </row>
        <row r="4768">
          <cell r="A4768"/>
        </row>
        <row r="4769">
          <cell r="A4769" t="str">
            <v>30.05.002</v>
          </cell>
          <cell r="B4769" t="str">
            <v xml:space="preserve">PORTA DE ABRIR EM MADEIRA COMPENSADA 36mm TIPO PARANÁ 0,60m x 1,60m.  (73910/002 - SI)  </v>
          </cell>
          <cell r="C4769" t="str">
            <v>Un</v>
          </cell>
          <cell r="D4769">
            <v>393.77</v>
          </cell>
          <cell r="E4769">
            <v>315.02</v>
          </cell>
        </row>
        <row r="4770">
          <cell r="A4770"/>
        </row>
        <row r="4771">
          <cell r="A4771" t="str">
            <v>30.05.003</v>
          </cell>
          <cell r="B4771" t="str">
            <v xml:space="preserve">PORTA DE MADEIRA PARA BANHEIRO EM COMPENSADO 0,70X1,60M, INCLUSO MARCO, DOBRADICAS E TARJETA TIPO LIVRE/OCUPADO. (74139/002- SI)  </v>
          </cell>
          <cell r="C4771" t="str">
            <v>Un</v>
          </cell>
          <cell r="D4771">
            <v>217.25</v>
          </cell>
          <cell r="E4771">
            <v>173.8</v>
          </cell>
        </row>
        <row r="4772">
          <cell r="A4772"/>
        </row>
        <row r="4773">
          <cell r="A4773" t="str">
            <v>30.05.004</v>
          </cell>
          <cell r="B4773" t="str">
            <v xml:space="preserve">PORTA DE ABRIR DE 0,80m x 2,00m EM VIDRO TEMPERADO 10mm (COM PUXADORES E FECHADURA). (73838/001-SI)  </v>
          </cell>
          <cell r="C4773" t="str">
            <v>Un</v>
          </cell>
          <cell r="D4773">
            <v>1666.1</v>
          </cell>
          <cell r="E4773">
            <v>1332.88</v>
          </cell>
        </row>
        <row r="4774">
          <cell r="A4774"/>
        </row>
        <row r="4775">
          <cell r="A4775" t="str">
            <v>30.05.005</v>
          </cell>
          <cell r="B4775" t="str">
            <v>PORTA EXTERNA DE CEDRO LISA COMPLETA UMA FOLHA (0.80X 2.10)m  . (C 1977)</v>
          </cell>
          <cell r="C4775" t="str">
            <v>Un</v>
          </cell>
          <cell r="D4775">
            <v>456.73</v>
          </cell>
          <cell r="E4775">
            <v>365.39</v>
          </cell>
        </row>
        <row r="4776">
          <cell r="A4776"/>
        </row>
        <row r="4777">
          <cell r="A4777" t="str">
            <v>30.05.006</v>
          </cell>
          <cell r="B4777" t="str">
            <v xml:space="preserve">PORTA DE ABRIR EM MADEIRA MACIÇA DE 0,90m x 2,10m REVESTIDA EM AÇO GALVANIZADO TIPO P60 COM BARRAS ANTI-PÂNICO. (9019 - OR)  </v>
          </cell>
          <cell r="C4777" t="str">
            <v>Un</v>
          </cell>
          <cell r="D4777">
            <v>1550.37</v>
          </cell>
          <cell r="E4777">
            <v>1240.3</v>
          </cell>
        </row>
        <row r="4778">
          <cell r="A4778"/>
        </row>
        <row r="4779">
          <cell r="A4779" t="str">
            <v>30.05.007</v>
          </cell>
          <cell r="B4779" t="str">
            <v xml:space="preserve">PORTA EXTERNA DE MUIRACATIARA 1 FOLHA COMPLETA (0,60x2,10x0,03m).       (C 4604)  </v>
          </cell>
          <cell r="C4779" t="str">
            <v>Un</v>
          </cell>
          <cell r="D4779">
            <v>667.1</v>
          </cell>
          <cell r="E4779">
            <v>533.67999999999995</v>
          </cell>
        </row>
        <row r="4780">
          <cell r="A4780"/>
        </row>
        <row r="4781">
          <cell r="A4781" t="str">
            <v>30.05.008</v>
          </cell>
          <cell r="B4781" t="str">
            <v xml:space="preserve">PORTA DE ABRIR EM MADEIRA MACIÇA DE 0,90m x 2,10m (COM VISOR DE VIDRO 6mm E FECHADURA). (3541 - OR)  </v>
          </cell>
          <cell r="C4781" t="str">
            <v>Un</v>
          </cell>
          <cell r="D4781">
            <v>826.08</v>
          </cell>
          <cell r="E4781">
            <v>660.87</v>
          </cell>
        </row>
        <row r="4782">
          <cell r="A4782"/>
        </row>
        <row r="4783">
          <cell r="A4783" t="str">
            <v>30.05.009</v>
          </cell>
          <cell r="B4783" t="str">
            <v xml:space="preserve">PORTA DE ABRIR EM VIDRO TEMPERADO 10mm DE 1,60m x 2,00m, COM FIXO SUPERIOR DE VIDRO DE 3,00x1,60 (COM FECHADURA E PUXADOR VERTICAL).  ( 73838/001 - SI)  </v>
          </cell>
          <cell r="C4783" t="str">
            <v>Un</v>
          </cell>
          <cell r="D4783">
            <v>7193.32</v>
          </cell>
          <cell r="E4783">
            <v>5754.66</v>
          </cell>
        </row>
        <row r="4784">
          <cell r="A4784"/>
        </row>
        <row r="4785">
          <cell r="A4785" t="str">
            <v>30.05.010</v>
          </cell>
          <cell r="B4785" t="str">
            <v xml:space="preserve">PORTA DE ABRIR EM VIDRO TEMPERADO 10mm DE 1,60m x 2,10m (COM FECHADURA E PUXADOR VERTICAL) . (73838/001 - SI)  </v>
          </cell>
          <cell r="C4785" t="str">
            <v>Un</v>
          </cell>
          <cell r="D4785">
            <v>1666.1</v>
          </cell>
          <cell r="E4785">
            <v>1332.88</v>
          </cell>
        </row>
        <row r="4786">
          <cell r="A4786"/>
        </row>
        <row r="4787">
          <cell r="A4787" t="str">
            <v>30.05.012</v>
          </cell>
          <cell r="B4787" t="str">
            <v xml:space="preserve">PORTA DE ABRIR EM MADEIRA MACIÇA DE 1,60m x 2,10m COM CHAPA DE ALUMÍNIO TIPO XADREZ LAVRADA, FECHADURA E PUXADOR HORIZONTAL.  ( 9011 - OR)  </v>
          </cell>
          <cell r="C4787" t="str">
            <v>Un</v>
          </cell>
          <cell r="D4787">
            <v>1141.52</v>
          </cell>
          <cell r="E4787">
            <v>913.22</v>
          </cell>
        </row>
        <row r="4788">
          <cell r="A4788"/>
        </row>
        <row r="4789">
          <cell r="A4789" t="str">
            <v>30.05.013</v>
          </cell>
          <cell r="B4789" t="str">
            <v xml:space="preserve">PORTA DE ABRIR EM MADEIRA MACIÇA DE 1,60m x 2,10m COM ISOLAMENTO ACÚSTICO, COM VISOR DE VIDRO 6mm, PUXADOR HORIZONTAL, E FECHADURA).  ( 8034 - OR)  </v>
          </cell>
          <cell r="C4789" t="str">
            <v>Un</v>
          </cell>
          <cell r="D4789">
            <v>689.06</v>
          </cell>
          <cell r="E4789">
            <v>551.25</v>
          </cell>
        </row>
        <row r="4790">
          <cell r="A4790"/>
        </row>
        <row r="4791">
          <cell r="A4791" t="str">
            <v>30.05.014</v>
          </cell>
          <cell r="B4791" t="str">
            <v xml:space="preserve">PORTA DE ABRIR EM MADEIRA MACIÇA DE 1,60m x 2,10m (COM FECHADURA).  ( 8965 - OR)  </v>
          </cell>
          <cell r="C4791" t="str">
            <v>Un</v>
          </cell>
          <cell r="D4791">
            <v>1030.3800000000001</v>
          </cell>
          <cell r="E4791">
            <v>824.31</v>
          </cell>
        </row>
        <row r="4792">
          <cell r="A4792"/>
        </row>
        <row r="4793">
          <cell r="A4793" t="str">
            <v>30.05.015</v>
          </cell>
          <cell r="B4793" t="str">
            <v xml:space="preserve">PORTÃO DE 0,80m x 1,80m EM CHAPA DE AÇO GALVANIZADO Nº 16.        (73814/001 - SI)  </v>
          </cell>
          <cell r="C4793" t="str">
            <v>Un</v>
          </cell>
          <cell r="D4793">
            <v>379.73</v>
          </cell>
          <cell r="E4793">
            <v>303.79000000000002</v>
          </cell>
        </row>
        <row r="4794">
          <cell r="A4794"/>
        </row>
        <row r="4795">
          <cell r="A4795" t="str">
            <v>30.05.016</v>
          </cell>
          <cell r="B4795" t="str">
            <v xml:space="preserve">PORTÃO DE ABRIR METÁLICO (FOLHA EM CHAPA DOBRADA COM TELA ONDULADA MALHA 2") 0,80m x 2,00m . (09.02.040 )  </v>
          </cell>
          <cell r="C4795" t="str">
            <v>Un</v>
          </cell>
          <cell r="D4795">
            <v>558.70000000000005</v>
          </cell>
          <cell r="E4795">
            <v>446.96</v>
          </cell>
        </row>
        <row r="4796">
          <cell r="A4796"/>
        </row>
        <row r="4797">
          <cell r="A4797" t="str">
            <v>30.05.017</v>
          </cell>
          <cell r="B4797" t="str">
            <v xml:space="preserve">PORTÃO EM LAMBRI DE ALUMÍNIO ANODIZADO NATURAL 0,80m x 2,10m .                (09.02.101)  </v>
          </cell>
          <cell r="C4797" t="str">
            <v>Un</v>
          </cell>
          <cell r="D4797">
            <v>385.33</v>
          </cell>
          <cell r="E4797">
            <v>308.27</v>
          </cell>
        </row>
        <row r="4798">
          <cell r="A4798"/>
        </row>
        <row r="4799">
          <cell r="A4799" t="str">
            <v>30.05.018</v>
          </cell>
          <cell r="B4799" t="str">
            <v xml:space="preserve">PORTÃO DE ABRIR METÁLICO (FOLHA EM CHAPA DOBRADA COM TELA ONDULADA MALHA 2") 1,20m x 1,80m . (09.02.040)  </v>
          </cell>
          <cell r="C4799" t="str">
            <v>Un</v>
          </cell>
          <cell r="D4799">
            <v>754.25</v>
          </cell>
          <cell r="E4799">
            <v>603.4</v>
          </cell>
        </row>
        <row r="4800">
          <cell r="A4800"/>
        </row>
        <row r="4801">
          <cell r="A4801" t="str">
            <v>30.05.019</v>
          </cell>
          <cell r="B4801" t="str">
            <v xml:space="preserve">PORTÃO DE ABRIR METÁLICO (FOLHA EM CHAPA DOBRADA COM TELA ONDULADA MALHA 2" ) 1,20m x 2,00m . (09.02.040)  </v>
          </cell>
          <cell r="C4801" t="str">
            <v>Un</v>
          </cell>
          <cell r="D4801">
            <v>838.05</v>
          </cell>
          <cell r="E4801">
            <v>670.44</v>
          </cell>
        </row>
        <row r="4802">
          <cell r="A4802"/>
        </row>
        <row r="4803">
          <cell r="A4803" t="str">
            <v>30.05.020</v>
          </cell>
          <cell r="B4803" t="str">
            <v xml:space="preserve">PORTÃO DE ABRIR METÁLICO (FOLHA EM CHAPA DOBRADA COM TELA ONDULADA MALHA 2") 2,00m x 1,60m . (09.02.040)  </v>
          </cell>
          <cell r="C4803" t="str">
            <v>Un</v>
          </cell>
          <cell r="D4803">
            <v>1117.4000000000001</v>
          </cell>
          <cell r="E4803">
            <v>893.92</v>
          </cell>
        </row>
        <row r="4804">
          <cell r="A4804"/>
        </row>
        <row r="4805">
          <cell r="A4805" t="str">
            <v>30.05.021</v>
          </cell>
          <cell r="B4805" t="str">
            <v xml:space="preserve">PORTÃO DE ABRIR DE 2,00m x 2,40m EM CHAPA DE AÇO GALVANIZADO Nº 16, BARRA HORIZONTAIS . ( 9069 - OR)  </v>
          </cell>
          <cell r="C4805" t="str">
            <v>Un</v>
          </cell>
          <cell r="D4805">
            <v>1616.27</v>
          </cell>
          <cell r="E4805">
            <v>1293.02</v>
          </cell>
        </row>
        <row r="4806">
          <cell r="A4806"/>
        </row>
        <row r="4807">
          <cell r="A4807" t="str">
            <v>30.05.023</v>
          </cell>
          <cell r="B4807" t="str">
            <v xml:space="preserve">PORTÃO DE CORRER METÁLICO (FOLHA EM CHAPA DOBRADA COM TELA ONDULADA MALHA 2") 3,50m x 2,50m . ( 9069 - OR))  </v>
          </cell>
          <cell r="C4807" t="str">
            <v>Un</v>
          </cell>
          <cell r="D4807">
            <v>2946.35</v>
          </cell>
          <cell r="E4807">
            <v>2357.08</v>
          </cell>
        </row>
        <row r="4808">
          <cell r="A4808"/>
        </row>
        <row r="4809">
          <cell r="A4809" t="str">
            <v>30.05.024</v>
          </cell>
          <cell r="B4809" t="str">
            <v xml:space="preserve">PORTA DE ACO DE ENROLAR ONDULADA CHAPA 24 RAIADA LARGA.     (74136/003 - SI)  </v>
          </cell>
          <cell r="C4809" t="str">
            <v>m2</v>
          </cell>
          <cell r="D4809">
            <v>227.81</v>
          </cell>
          <cell r="E4809">
            <v>182.25</v>
          </cell>
        </row>
        <row r="4810">
          <cell r="A4810"/>
        </row>
        <row r="4811">
          <cell r="A4811" t="str">
            <v>30.05.025</v>
          </cell>
          <cell r="B4811" t="str">
            <v xml:space="preserve"> JANELA FIXA EM ALUMÍNIO ANODIZADO NATURAL . ( C 4515)  </v>
          </cell>
          <cell r="C4811" t="str">
            <v>m2</v>
          </cell>
          <cell r="D4811">
            <v>264.81</v>
          </cell>
          <cell r="E4811">
            <v>211.85</v>
          </cell>
        </row>
        <row r="4812">
          <cell r="A4812"/>
        </row>
        <row r="4813">
          <cell r="A4813" t="str">
            <v>30.05.026</v>
          </cell>
          <cell r="B4813" t="str">
            <v xml:space="preserve">JANELA ALUMINIO, BASCULANTE, SERIE 25.(68052- SI)  </v>
          </cell>
          <cell r="C4813" t="str">
            <v>m2</v>
          </cell>
          <cell r="D4813">
            <v>313.87</v>
          </cell>
          <cell r="E4813">
            <v>251.1</v>
          </cell>
        </row>
        <row r="4814">
          <cell r="A4814"/>
        </row>
        <row r="4815">
          <cell r="A4815" t="str">
            <v>30.05.027</v>
          </cell>
          <cell r="B4815" t="str">
            <v xml:space="preserve">JANELA EM ALUMÍNIO ANODIZADO NATURAL/FOSCO, DE CORRER, SEM BANDEIROLA E/OU PEITORIL, SEM VIDRO - FORNECIMENTO E MONTAGEM.            ( C 4513)  </v>
          </cell>
          <cell r="C4815" t="str">
            <v>m2</v>
          </cell>
          <cell r="D4815">
            <v>264.81</v>
          </cell>
          <cell r="E4815">
            <v>211.85</v>
          </cell>
        </row>
        <row r="4816">
          <cell r="A4816"/>
        </row>
        <row r="4817">
          <cell r="A4817" t="str">
            <v>30.05.028</v>
          </cell>
          <cell r="B4817" t="str">
            <v xml:space="preserve">VIDRO COMUM EM CAIXILHOS C/MASSA ESP.= 6mm, COLOCADO. ( C 2672)  </v>
          </cell>
          <cell r="C4817" t="str">
            <v>m2</v>
          </cell>
          <cell r="D4817">
            <v>106.27</v>
          </cell>
          <cell r="E4817">
            <v>85.02</v>
          </cell>
        </row>
        <row r="4818">
          <cell r="A4818"/>
        </row>
        <row r="4819">
          <cell r="A4819" t="str">
            <v>30.05.029</v>
          </cell>
          <cell r="B4819" t="str">
            <v xml:space="preserve">VISOR FIXO EM VIDRO TEMPERADO 10mm. (72120-SI)  </v>
          </cell>
          <cell r="C4819" t="str">
            <v>m2</v>
          </cell>
          <cell r="D4819">
            <v>201.43</v>
          </cell>
          <cell r="E4819">
            <v>161.15</v>
          </cell>
        </row>
        <row r="4820">
          <cell r="A4820"/>
        </row>
        <row r="4821">
          <cell r="A4821" t="str">
            <v>30.05.030</v>
          </cell>
          <cell r="B4821" t="str">
            <v xml:space="preserve">PORTA DE AÇO EM CHAPA ONDULADA OU GRADES DE ENROLAR. (74136/003-SI)  </v>
          </cell>
          <cell r="C4821" t="str">
            <v>m2</v>
          </cell>
          <cell r="D4821">
            <v>227.81</v>
          </cell>
          <cell r="E4821">
            <v>182.25</v>
          </cell>
        </row>
        <row r="4822">
          <cell r="A4822"/>
        </row>
        <row r="4823">
          <cell r="A4823" t="str">
            <v>30.05.031</v>
          </cell>
          <cell r="B4823" t="str">
            <v xml:space="preserve">PORTA EM ALUMÍNIO ANODIZADO NATURAL/FOSCO, DE ABRIR, SEM BANDEIROLA E/OU PEITORIL, SEM VIDRO - FORNECIMENTO E MONTAGEM.  ( C 4517)  </v>
          </cell>
          <cell r="C4823" t="str">
            <v>m2</v>
          </cell>
          <cell r="D4823">
            <v>348.21</v>
          </cell>
          <cell r="E4823">
            <v>278.57</v>
          </cell>
        </row>
        <row r="4824">
          <cell r="A4824"/>
        </row>
        <row r="4825">
          <cell r="A4825" t="str">
            <v>30.05.032</v>
          </cell>
          <cell r="B4825" t="str">
            <v xml:space="preserve">VENEZIANA INDUSTRIAL DE PVC RÍGIDO, TRANSLÚCIDO E MONTANTES EM AÇO GALVANIZADO OU ALUMÍNIO (FORNECIMENTO) . ( C 3675)  </v>
          </cell>
          <cell r="C4825" t="str">
            <v>m2</v>
          </cell>
          <cell r="D4825">
            <v>271.45</v>
          </cell>
          <cell r="E4825">
            <v>217.16</v>
          </cell>
        </row>
        <row r="4826">
          <cell r="A4826"/>
        </row>
        <row r="4827">
          <cell r="A4827" t="str">
            <v>30.05.033</v>
          </cell>
          <cell r="B4827" t="str">
            <v>GRADIL PRÉ-FABRICADO COMPOSTO DE PAINÉIS DE 2,50 x 2,43 EM ARAME GALVANIZADO 5 mm DE DIÂMETRO, MALHA 200 x 50 mm, POSTE COM SECÇÃO 60 x 40 mm E ALTURA DE 3,20 m CHAPA GALVANIZADA, COM 1,55 mm DE ESPESSURA, PINTADO COM TINTA POLIÉSTER E PINTURA ELETROSTÁTI</v>
          </cell>
          <cell r="C4827" t="str">
            <v>m2</v>
          </cell>
          <cell r="D4827">
            <v>196.83</v>
          </cell>
          <cell r="E4827">
            <v>157.47</v>
          </cell>
        </row>
        <row r="4828">
          <cell r="A4828"/>
        </row>
        <row r="4829">
          <cell r="A4829" t="str">
            <v>30.05.034</v>
          </cell>
          <cell r="B4829" t="str">
            <v xml:space="preserve">BRISE EM CHAPA DE ALUMÍNIO 0,8mm ANODIZADO BRANCO (FORNECIMENTO E MONTAGEM).  ( 09.07.010)  </v>
          </cell>
          <cell r="C4829" t="str">
            <v>m2</v>
          </cell>
          <cell r="D4829">
            <v>704.88</v>
          </cell>
          <cell r="E4829">
            <v>563.91</v>
          </cell>
        </row>
        <row r="4830">
          <cell r="A4830"/>
        </row>
        <row r="4831">
          <cell r="A4831" t="str">
            <v>30.05.035</v>
          </cell>
          <cell r="B4831" t="str">
            <v xml:space="preserve">REQUADRO EM ALUMÍNIO ANODIZADO NATURAL COM TELA DE NYLON INCOLOR 1mm (ANTI-INSETO) . ( 8970 - OR)  </v>
          </cell>
          <cell r="C4831" t="str">
            <v>m2</v>
          </cell>
          <cell r="D4831">
            <v>78.010000000000005</v>
          </cell>
          <cell r="E4831">
            <v>62.41</v>
          </cell>
        </row>
        <row r="4832">
          <cell r="A4832"/>
        </row>
        <row r="4833">
          <cell r="A4833" t="str">
            <v>30.05.036</v>
          </cell>
          <cell r="B4833" t="str">
            <v xml:space="preserve">BRISE EM PERFIL "C" DE ALUMÍNIO DOBRADO ANODIZADO BRANCO (FORNECIEMNTO E MONTAGEM) . ( 09.07.010)  </v>
          </cell>
          <cell r="C4833" t="str">
            <v>m2</v>
          </cell>
          <cell r="D4833">
            <v>704.88</v>
          </cell>
          <cell r="E4833">
            <v>563.91</v>
          </cell>
        </row>
        <row r="4834">
          <cell r="A4834"/>
        </row>
        <row r="4835">
          <cell r="A4835" t="str">
            <v>30.05.037</v>
          </cell>
          <cell r="B4835" t="str">
            <v xml:space="preserve">GUARDA-CORPO EM TUBO DE ACO GALVANIZADO 1 1/2".( 73631-SI)    </v>
          </cell>
          <cell r="C4835" t="str">
            <v>m2</v>
          </cell>
          <cell r="D4835">
            <v>226.73</v>
          </cell>
          <cell r="E4835">
            <v>181.39</v>
          </cell>
        </row>
        <row r="4836">
          <cell r="A4836"/>
        </row>
        <row r="4837">
          <cell r="A4837" t="str">
            <v>30.05.038</v>
          </cell>
          <cell r="B4837" t="str">
            <v xml:space="preserve">GUARDA-CORPO EM TUBO SUPERIOR DE AÇO GALVANIZADO D=3"  80mm .  ( C 3506)  </v>
          </cell>
          <cell r="C4837" t="str">
            <v>m</v>
          </cell>
          <cell r="D4837">
            <v>169.22</v>
          </cell>
          <cell r="E4837">
            <v>135.38</v>
          </cell>
        </row>
        <row r="4838">
          <cell r="A4838"/>
        </row>
        <row r="4839">
          <cell r="A4839" t="str">
            <v>30.05.039</v>
          </cell>
          <cell r="B4839" t="str">
            <v xml:space="preserve">TUBO DE AÇO GALVANIZADO COM COSTURA 1.1/2" (40MM), INCLUSIVE CONEXOES - FORNECIMENTO E INSTALACAO. ( 16425/005 - SIE)  </v>
          </cell>
          <cell r="C4839" t="str">
            <v>m</v>
          </cell>
          <cell r="D4839">
            <v>72.459999999999994</v>
          </cell>
          <cell r="E4839">
            <v>57.97</v>
          </cell>
        </row>
        <row r="4840">
          <cell r="A4840"/>
        </row>
        <row r="4841">
          <cell r="A4841" t="str">
            <v>30.05.040</v>
          </cell>
          <cell r="B4841" t="str">
            <v xml:space="preserve">CORRIMÃO EM TUBO DE AÇO GALVANIZADO D=1½" 40mm . ( C 4646)  </v>
          </cell>
          <cell r="C4841" t="str">
            <v>m</v>
          </cell>
          <cell r="D4841">
            <v>302.95999999999998</v>
          </cell>
          <cell r="E4841">
            <v>242.37</v>
          </cell>
        </row>
        <row r="4842">
          <cell r="A4842"/>
        </row>
        <row r="4843">
          <cell r="A4843" t="str">
            <v>30.05.041</v>
          </cell>
          <cell r="B4843" t="str">
            <v xml:space="preserve">CORRIMÃO EM TUBO GALVANIZADO DE 2" . ( C 0925)  </v>
          </cell>
          <cell r="C4843" t="str">
            <v>m</v>
          </cell>
          <cell r="D4843">
            <v>81.23</v>
          </cell>
          <cell r="E4843">
            <v>64.989999999999995</v>
          </cell>
        </row>
        <row r="4844">
          <cell r="A4844"/>
        </row>
        <row r="4845">
          <cell r="A4845" t="str">
            <v>30.05.042</v>
          </cell>
          <cell r="B4845" t="str">
            <v xml:space="preserve">CORRIMÃO EM BARRA CHATA DE AÇO 2 1/2"x1/4" . ( 74072/002 - SI)  </v>
          </cell>
          <cell r="C4845" t="str">
            <v>m</v>
          </cell>
          <cell r="D4845">
            <v>87.62</v>
          </cell>
          <cell r="E4845">
            <v>70.099999999999994</v>
          </cell>
        </row>
        <row r="4846">
          <cell r="A4846"/>
        </row>
        <row r="4847">
          <cell r="A4847" t="str">
            <v>30.06.001</v>
          </cell>
          <cell r="B4847" t="str">
            <v xml:space="preserve">VIDRO LISO COMUM TRANSPARENTE, ESPESSURA 4MM. (72117-SI)  </v>
          </cell>
          <cell r="C4847" t="str">
            <v>m2</v>
          </cell>
          <cell r="D4847">
            <v>63.52</v>
          </cell>
          <cell r="E4847">
            <v>50.82</v>
          </cell>
        </row>
        <row r="4848">
          <cell r="A4848"/>
        </row>
        <row r="4849">
          <cell r="A4849" t="str">
            <v>30.06.002</v>
          </cell>
          <cell r="B4849" t="str">
            <v xml:space="preserve">VIDRO TEMPERADO INCOLOR, ESPESSURA 6MM. (72118-SI)  </v>
          </cell>
          <cell r="C4849" t="str">
            <v>m2</v>
          </cell>
          <cell r="D4849">
            <v>144.88</v>
          </cell>
          <cell r="E4849">
            <v>115.91</v>
          </cell>
        </row>
        <row r="4850">
          <cell r="A4850"/>
        </row>
        <row r="4851">
          <cell r="A4851" t="str">
            <v>30.06.003</v>
          </cell>
          <cell r="B4851" t="str">
            <v xml:space="preserve">VIDRO TEMPERADO INCOLOR, ESPESSURA 10MM. (72120-SI)  </v>
          </cell>
          <cell r="C4851" t="str">
            <v>m2</v>
          </cell>
          <cell r="D4851">
            <v>201.43</v>
          </cell>
          <cell r="E4851">
            <v>161.15</v>
          </cell>
        </row>
        <row r="4852">
          <cell r="A4852"/>
        </row>
        <row r="4853">
          <cell r="A4853" t="str">
            <v>30.07.001</v>
          </cell>
          <cell r="B4853" t="str">
            <v xml:space="preserve">ESTRUTURA METÁLICA TRELIÇADA EM AÇO SAC 300 DA COBERTA DA QUADRA.  (C 1353)  </v>
          </cell>
          <cell r="C4853" t="str">
            <v>m2</v>
          </cell>
          <cell r="D4853">
            <v>132.66</v>
          </cell>
          <cell r="E4853">
            <v>106.13</v>
          </cell>
        </row>
        <row r="4854">
          <cell r="A4854"/>
        </row>
        <row r="4855">
          <cell r="A4855" t="str">
            <v>30.07.002</v>
          </cell>
          <cell r="B4855" t="str">
            <v xml:space="preserve">ESTRUTURA METÁLICA EM AÇO SAC 300 DA COBERTA DO AUDITÓRIO.         (08991 - OR)  </v>
          </cell>
          <cell r="C4855" t="str">
            <v>m2</v>
          </cell>
          <cell r="D4855">
            <v>86.4</v>
          </cell>
          <cell r="E4855">
            <v>69.12</v>
          </cell>
        </row>
        <row r="4856">
          <cell r="A4856"/>
        </row>
        <row r="4857">
          <cell r="A4857" t="str">
            <v>30.07.003</v>
          </cell>
          <cell r="B4857" t="str">
            <v xml:space="preserve">TELHA DE ALUMÍNIO C/MIOLO POLIURETANO, TRAPEZOIDAL+TRAPEZOIDAL.         (C 2426)  </v>
          </cell>
          <cell r="C4857" t="str">
            <v>m2</v>
          </cell>
          <cell r="D4857">
            <v>102.93</v>
          </cell>
          <cell r="E4857">
            <v>82.35</v>
          </cell>
        </row>
        <row r="4858">
          <cell r="A4858"/>
        </row>
        <row r="4859">
          <cell r="A4859" t="str">
            <v>30.07.004</v>
          </cell>
          <cell r="B4859" t="str">
            <v xml:space="preserve">TELHA EM ALUMÍNIO C/MIOLO POLIURETANO, TRAPEZOIDAL+TRAPEZOIDAL, PRÉ-PINTADA EM UMA FACE.  (00242 - OR + 07888 - OR)  </v>
          </cell>
          <cell r="C4859" t="str">
            <v>m2</v>
          </cell>
          <cell r="D4859">
            <v>128.30000000000001</v>
          </cell>
          <cell r="E4859">
            <v>102.64</v>
          </cell>
        </row>
        <row r="4860">
          <cell r="A4860"/>
        </row>
        <row r="4861">
          <cell r="A4861" t="str">
            <v>30.07.005</v>
          </cell>
          <cell r="B4861" t="str">
            <v xml:space="preserve">TELHA DE ALUMÍNIO, TRAPEZOIDAL e = 0,7mm.  (C 4554)  </v>
          </cell>
          <cell r="C4861" t="str">
            <v>m2</v>
          </cell>
          <cell r="D4861">
            <v>47.45</v>
          </cell>
          <cell r="E4861">
            <v>37.96</v>
          </cell>
        </row>
        <row r="4862">
          <cell r="A4862"/>
        </row>
        <row r="4863">
          <cell r="A4863" t="str">
            <v>30.07.006</v>
          </cell>
          <cell r="B4863" t="str">
            <v xml:space="preserve">CHAPA CORRUGADA DE ALUMÍNIO E=0.7MM.  (C 0768)  </v>
          </cell>
          <cell r="C4863" t="str">
            <v>m2</v>
          </cell>
          <cell r="D4863">
            <v>68.53</v>
          </cell>
          <cell r="E4863">
            <v>54.83</v>
          </cell>
        </row>
        <row r="4864">
          <cell r="A4864"/>
        </row>
        <row r="4865">
          <cell r="A4865" t="str">
            <v>30.07.007</v>
          </cell>
          <cell r="B4865" t="str">
            <v xml:space="preserve">CUMEEIRA DE ALUMÍNIO E=0.8mm.  (C 0993)  </v>
          </cell>
          <cell r="C4865" t="str">
            <v>m</v>
          </cell>
          <cell r="D4865">
            <v>43.52</v>
          </cell>
          <cell r="E4865">
            <v>34.82</v>
          </cell>
        </row>
        <row r="4866">
          <cell r="A4866"/>
        </row>
        <row r="4867">
          <cell r="A4867" t="str">
            <v>30.07.008</v>
          </cell>
          <cell r="B4867" t="str">
            <v xml:space="preserve">CUMEEIRA TERMOACÚSTICA.  (C1002)    </v>
          </cell>
          <cell r="C4867" t="str">
            <v>m</v>
          </cell>
          <cell r="D4867">
            <v>47.97</v>
          </cell>
          <cell r="E4867">
            <v>38.380000000000003</v>
          </cell>
        </row>
        <row r="4868">
          <cell r="A4868"/>
        </row>
        <row r="4869">
          <cell r="A4869" t="str">
            <v>30.07.009</v>
          </cell>
          <cell r="B4869" t="str">
            <v xml:space="preserve">CALHA EM CHAPA DE ALUMÍNIO DESENVOLVIMENTO 80cm.  ( 09078 - OR)  </v>
          </cell>
          <cell r="C4869" t="str">
            <v>m</v>
          </cell>
          <cell r="D4869">
            <v>84.95</v>
          </cell>
          <cell r="E4869">
            <v>67.959999999999994</v>
          </cell>
        </row>
        <row r="4870">
          <cell r="A4870"/>
        </row>
        <row r="4871">
          <cell r="A4871" t="str">
            <v>30.07.010</v>
          </cell>
          <cell r="B4871" t="str">
            <v xml:space="preserve">CALHA EM CHAPA DE ALUMÍNIO DESENVOLVIMENTO 160cm.  (09079 - OR)  </v>
          </cell>
          <cell r="C4871" t="str">
            <v>m</v>
          </cell>
          <cell r="D4871">
            <v>146.75</v>
          </cell>
          <cell r="E4871">
            <v>117.4</v>
          </cell>
        </row>
        <row r="4872">
          <cell r="A4872"/>
        </row>
        <row r="4873">
          <cell r="A4873" t="str">
            <v>30.07.011</v>
          </cell>
          <cell r="B4873" t="str">
            <v xml:space="preserve">RUFO EM ALUMÍNIO ESTAMPADO ESP=0,8mm COM DESENVOLVIMENTO DE 25cm. ( 09080 - OR)    </v>
          </cell>
          <cell r="C4873" t="str">
            <v>m</v>
          </cell>
          <cell r="D4873">
            <v>33.96</v>
          </cell>
          <cell r="E4873">
            <v>27.17</v>
          </cell>
        </row>
        <row r="4874">
          <cell r="A4874"/>
        </row>
        <row r="4875">
          <cell r="A4875" t="str">
            <v>30.07.012</v>
          </cell>
          <cell r="B4875" t="str">
            <v xml:space="preserve">RUFO EM ALUMÍNIO ESTAMPADO ESP=0,8mm COM DESENVOLVIMENTO DE 35cm.  ( 09098 - OR)  </v>
          </cell>
          <cell r="C4875" t="str">
            <v>m</v>
          </cell>
          <cell r="D4875">
            <v>42.05</v>
          </cell>
          <cell r="E4875">
            <v>33.64</v>
          </cell>
        </row>
        <row r="4876">
          <cell r="A4876"/>
        </row>
        <row r="4877">
          <cell r="A4877" t="str">
            <v>30.07.013</v>
          </cell>
          <cell r="B4877" t="str">
            <v xml:space="preserve">RUFO EM ALUMÍNIO ESTAMPADO ESP=0,8mm COM DESENVOLVIMENTO DE 40cm.  ( 09099 - OR)  </v>
          </cell>
          <cell r="C4877" t="str">
            <v>m</v>
          </cell>
          <cell r="D4877">
            <v>46.46</v>
          </cell>
          <cell r="E4877">
            <v>37.17</v>
          </cell>
        </row>
        <row r="4878">
          <cell r="A4878"/>
        </row>
        <row r="4879">
          <cell r="A4879" t="str">
            <v>30.07.014</v>
          </cell>
          <cell r="B4879" t="str">
            <v xml:space="preserve">RUFO EM ALUMÍNIO ESTAMPADO ESP=0,8mm COM DESENVOLVIMENTO DE 55cm.  ( 09100 - OR)  </v>
          </cell>
          <cell r="C4879" t="str">
            <v>m</v>
          </cell>
          <cell r="D4879">
            <v>58.86</v>
          </cell>
          <cell r="E4879">
            <v>47.09</v>
          </cell>
        </row>
        <row r="4880">
          <cell r="A4880"/>
        </row>
        <row r="4881">
          <cell r="A4881" t="str">
            <v>30.07.015</v>
          </cell>
          <cell r="B4881" t="str">
            <v xml:space="preserve">RUFO EM ALUMÍNIO ESTAMPADO ESP=0,8mm COM DESENVOLVIMENTO DE 100cm.  ( 09081 - OR)  </v>
          </cell>
          <cell r="C4881" t="str">
            <v>m</v>
          </cell>
          <cell r="D4881">
            <v>100.58</v>
          </cell>
          <cell r="E4881">
            <v>80.47</v>
          </cell>
        </row>
        <row r="4882">
          <cell r="A4882"/>
        </row>
        <row r="4883">
          <cell r="A4883" t="str">
            <v>30.07.017</v>
          </cell>
          <cell r="B4883" t="str">
            <v xml:space="preserve">TAMPA DE CONCRETO ARMADO (0,70X0,70X0,05)m. (6171-SI)  </v>
          </cell>
          <cell r="C4883" t="str">
            <v>Un</v>
          </cell>
          <cell r="D4883">
            <v>24.31</v>
          </cell>
          <cell r="E4883">
            <v>19.45</v>
          </cell>
        </row>
        <row r="4884">
          <cell r="A4884"/>
        </row>
        <row r="4885">
          <cell r="A4885" t="str">
            <v>30.08.001</v>
          </cell>
          <cell r="B4885" t="str">
            <v xml:space="preserve">PROTECAO MECANICA COM ARGAMASSA TRACO 1:3 (CIMENTO E AREIA), ESPESSURA 2 CM. ( 73635-SI)  </v>
          </cell>
          <cell r="C4885" t="str">
            <v>m2</v>
          </cell>
          <cell r="D4885">
            <v>13.08</v>
          </cell>
          <cell r="E4885">
            <v>10.47</v>
          </cell>
        </row>
        <row r="4886">
          <cell r="A4886"/>
        </row>
        <row r="4887">
          <cell r="A4887" t="str">
            <v>30.08.002</v>
          </cell>
          <cell r="B4887" t="str">
            <v xml:space="preserve">IMPERMEABILIZACAO COM MANTA ASFALTICA 4MM. (73971/001-SI)  </v>
          </cell>
          <cell r="C4887" t="str">
            <v>m2</v>
          </cell>
          <cell r="D4887">
            <v>44.1</v>
          </cell>
          <cell r="E4887">
            <v>35.28</v>
          </cell>
        </row>
        <row r="4888">
          <cell r="A4888"/>
        </row>
        <row r="4889">
          <cell r="A4889" t="str">
            <v>30.08.003</v>
          </cell>
          <cell r="B4889" t="str">
            <v xml:space="preserve">IMPERMEABILIZACAO SEMI-FLEXIVEL COM TINTA ASFALTICA EM SUPERFICIES LISAS DE PEQUENAS DIMENSOES. (72075-SI)  </v>
          </cell>
          <cell r="C4889" t="str">
            <v>m2</v>
          </cell>
          <cell r="D4889">
            <v>6.93</v>
          </cell>
          <cell r="E4889">
            <v>5.55</v>
          </cell>
        </row>
        <row r="4890">
          <cell r="A4890"/>
        </row>
        <row r="4891">
          <cell r="A4891" t="str">
            <v>30.08.004</v>
          </cell>
          <cell r="B4891" t="str">
            <v xml:space="preserve">PREPARO DE SUPERFÍCIE INTERNA EM RESERVATÓRIOS A SEREM IMPERMEABILIZADOS. ( C 2033)  </v>
          </cell>
          <cell r="C4891" t="str">
            <v>m2</v>
          </cell>
          <cell r="D4891">
            <v>1.82</v>
          </cell>
          <cell r="E4891">
            <v>1.46</v>
          </cell>
        </row>
        <row r="4892">
          <cell r="A4892"/>
        </row>
        <row r="4893">
          <cell r="A4893" t="str">
            <v>30.08.005</v>
          </cell>
          <cell r="B4893" t="str">
            <v xml:space="preserve">IMPERMEABILIZAÇÃO DE SUPERFÍCIES INTERNAS DE RESERVATÓRIOS ENTERRADOS. (08.04.050)  </v>
          </cell>
          <cell r="C4893" t="str">
            <v>m2</v>
          </cell>
          <cell r="D4893">
            <v>33.93</v>
          </cell>
          <cell r="E4893">
            <v>27.15</v>
          </cell>
        </row>
        <row r="4894">
          <cell r="A4894"/>
        </row>
        <row r="4895">
          <cell r="A4895" t="str">
            <v>30.09.001</v>
          </cell>
          <cell r="B4895" t="str">
            <v xml:space="preserve">CHAPISCO EM PAREDES TRACO 1:3 (CIMENTO E AREIA), ESPESSURA 0,5CM, PREPARO MECANICO. (74161-SI)  </v>
          </cell>
          <cell r="C4895" t="str">
            <v>m2</v>
          </cell>
          <cell r="D4895">
            <v>4.05</v>
          </cell>
          <cell r="E4895">
            <v>3.24</v>
          </cell>
        </row>
        <row r="4896">
          <cell r="A4896"/>
        </row>
        <row r="4897">
          <cell r="A4897" t="str">
            <v>30.09.002</v>
          </cell>
          <cell r="B4897" t="str">
            <v>EMBOCO TRACO 1:2:11(CIMENTO, CAL E AREIA), ESPESSURA 2,0CM, PREPARO MECANICO. (5990-SI)</v>
          </cell>
          <cell r="C4897" t="str">
            <v>m2</v>
          </cell>
          <cell r="D4897">
            <v>17.11</v>
          </cell>
          <cell r="E4897">
            <v>13.69</v>
          </cell>
        </row>
        <row r="4898">
          <cell r="A4898"/>
        </row>
        <row r="4899">
          <cell r="A4899" t="str">
            <v>30.09.003</v>
          </cell>
          <cell r="B4899" t="str">
            <v xml:space="preserve">REBOCO PARA PAREDES ARGAMASSA TRACO 1:4,5 (CAL E AREIA FINA PENEIRADA), ESPESSURA 0,5CM, PREPARO MECANICO. (5995-SI)  </v>
          </cell>
          <cell r="C4899" t="str">
            <v>m2</v>
          </cell>
          <cell r="D4899">
            <v>10.73</v>
          </cell>
          <cell r="E4899">
            <v>8.59</v>
          </cell>
        </row>
        <row r="4900">
          <cell r="A4900"/>
        </row>
        <row r="4901">
          <cell r="A4901" t="str">
            <v>30.09.004</v>
          </cell>
          <cell r="B4901" t="str">
            <v>REBOCO ACÚSTICO  C/VERMULITA AGLOMERADA C/CIMENTO E AREAI ESP=25mm. (72198-SI)</v>
          </cell>
          <cell r="C4901" t="str">
            <v>m2</v>
          </cell>
          <cell r="D4901">
            <v>85.81</v>
          </cell>
          <cell r="E4901">
            <v>68.650000000000006</v>
          </cell>
        </row>
        <row r="4902">
          <cell r="A4902"/>
        </row>
        <row r="4903">
          <cell r="A4903" t="str">
            <v>30.09.005</v>
          </cell>
          <cell r="B4903" t="str">
            <v xml:space="preserve">CANTONEIRA DE ALUMINIO 1X1" , PARA PROTECAO DE QUINA DE PAREDE. (73908/002-SI)  </v>
          </cell>
          <cell r="C4903" t="str">
            <v>m</v>
          </cell>
          <cell r="D4903">
            <v>19.5</v>
          </cell>
          <cell r="E4903">
            <v>15.6</v>
          </cell>
        </row>
        <row r="4904">
          <cell r="A4904"/>
        </row>
        <row r="4905">
          <cell r="A4905" t="str">
            <v>30.09.006</v>
          </cell>
          <cell r="B4905" t="str">
            <v>CERÂMICA ESMALTADA C/ ARG. CIMENTO E AREIA ATÉ 10x10cm (100 cm²) - DECORATIVA P/ PAREDE (C4431)</v>
          </cell>
          <cell r="C4905" t="str">
            <v>m2</v>
          </cell>
          <cell r="D4905">
            <v>67.42</v>
          </cell>
          <cell r="E4905">
            <v>53.94</v>
          </cell>
        </row>
        <row r="4906">
          <cell r="A4906"/>
        </row>
        <row r="4907">
          <cell r="A4907" t="str">
            <v>30.09.007</v>
          </cell>
          <cell r="B4907" t="str">
            <v>CERAMICA ESMALTADA EM PAREDES 1A, PEI-4, 20X20CM, PADRAO MEDIO, FIXADA COM ARGAMASSA COLANTE E REJUNTAMENTO COM CIMENTO BRANCO.  (73912/001-SI)</v>
          </cell>
          <cell r="C4907" t="str">
            <v>m2</v>
          </cell>
          <cell r="D4907">
            <v>23.96</v>
          </cell>
          <cell r="E4907">
            <v>19.170000000000002</v>
          </cell>
        </row>
        <row r="4908">
          <cell r="A4908"/>
        </row>
        <row r="4909">
          <cell r="A4909" t="str">
            <v>30.09.008</v>
          </cell>
          <cell r="B4909" t="str">
            <v>REJUNTAMENTO C/ ARG. PRÉ-FABRICADA, JUNTA ATÉ 2mm EM CERÂMICA, ATÉ 30x30 cm (900 cm²) (PAREDE/PISO). (C1120)</v>
          </cell>
          <cell r="C4909" t="str">
            <v>m2</v>
          </cell>
          <cell r="D4909">
            <v>4.51</v>
          </cell>
          <cell r="E4909">
            <v>3.61</v>
          </cell>
        </row>
        <row r="4910">
          <cell r="A4910"/>
        </row>
        <row r="4911">
          <cell r="A4911" t="str">
            <v>30.09.009</v>
          </cell>
          <cell r="B4911" t="str">
            <v xml:space="preserve">CHAPISCO EM TETOS TRACO 1:3 (CIMENTO E AREIA), ESPESSURA 0,5CM, PREPARO MECANICO. (5975-SI)  </v>
          </cell>
          <cell r="C4911" t="str">
            <v>m2</v>
          </cell>
          <cell r="D4911">
            <v>6.68</v>
          </cell>
          <cell r="E4911">
            <v>5.35</v>
          </cell>
        </row>
        <row r="4912">
          <cell r="A4912"/>
        </row>
        <row r="4913">
          <cell r="A4913" t="str">
            <v>30.09.010</v>
          </cell>
          <cell r="B4913" t="str">
            <v xml:space="preserve">EMBOCO EM TETOS TRACO 1:4 (CAL E AREIA MEDIA), ESPESSURA 1,5CM, PREPARO MANUAL. (5976-SI)  </v>
          </cell>
          <cell r="C4913" t="str">
            <v>m2</v>
          </cell>
          <cell r="D4913">
            <v>16.7</v>
          </cell>
          <cell r="E4913">
            <v>13.36</v>
          </cell>
        </row>
        <row r="4914">
          <cell r="A4914"/>
        </row>
        <row r="4915">
          <cell r="A4915" t="str">
            <v>30.09.011</v>
          </cell>
          <cell r="B4915" t="str">
            <v xml:space="preserve">REBOCO PARA TETOS ARGAMASSA TRACO 1:4,5 (CAL E AREIA FINA PENEIRADA), ESPESSURA 0,5CM PREPARO MECANICO. (5996-SI)  </v>
          </cell>
          <cell r="C4915" t="str">
            <v>m2</v>
          </cell>
          <cell r="D4915">
            <v>12.56</v>
          </cell>
          <cell r="E4915">
            <v>10.050000000000001</v>
          </cell>
        </row>
        <row r="4916">
          <cell r="A4916"/>
        </row>
        <row r="4917">
          <cell r="A4917" t="str">
            <v>30.09.012</v>
          </cell>
          <cell r="B4917" t="str">
            <v>FORRO DE GESSO ACARTONADO ESTRUTURADO - FORNECIMENTO E MONTAGEM. (C4294)</v>
          </cell>
          <cell r="C4917" t="str">
            <v>m2</v>
          </cell>
          <cell r="D4917">
            <v>45.23</v>
          </cell>
          <cell r="E4917">
            <v>36.19</v>
          </cell>
        </row>
        <row r="4918">
          <cell r="A4918"/>
        </row>
        <row r="4919">
          <cell r="A4919" t="str">
            <v>30.09.013</v>
          </cell>
          <cell r="B4919" t="str">
            <v xml:space="preserve">TABICA METÁLICA 3x3cm PARA FORRO DE GESSO FORNECIMENTO E MONTAGEM . ( 9368 - OR)  </v>
          </cell>
          <cell r="C4919" t="str">
            <v>m</v>
          </cell>
          <cell r="D4919">
            <v>12.75</v>
          </cell>
          <cell r="E4919">
            <v>10.199999999999999</v>
          </cell>
        </row>
        <row r="4920">
          <cell r="A4920"/>
        </row>
        <row r="4921">
          <cell r="A4921" t="str">
            <v>30.09.014</v>
          </cell>
          <cell r="B4921" t="str">
            <v>FORRO ACÚSTICO TIPO "SONEX" EM PLACAS DE FIBRA MINERAL C/PERFIL "T" EM AÇO - FORNECIMENTO E MONTAGEM. (C4480)</v>
          </cell>
          <cell r="C4921" t="str">
            <v>m2</v>
          </cell>
          <cell r="D4921">
            <v>82.93</v>
          </cell>
          <cell r="E4921">
            <v>66.349999999999994</v>
          </cell>
        </row>
        <row r="4922">
          <cell r="A4922"/>
        </row>
        <row r="4923">
          <cell r="A4923" t="str">
            <v>30.09.015</v>
          </cell>
          <cell r="B4923" t="str">
            <v xml:space="preserve">FORRO PVC EM PLACAS COM LARGURA DE 10CM, ESPESSURA 8MM,COMP DE 6,0M,LISO, INCLUSIVE COLOCACAO. (41602-SI)  </v>
          </cell>
          <cell r="C4923" t="str">
            <v>m2</v>
          </cell>
          <cell r="D4923">
            <v>36.869999999999997</v>
          </cell>
          <cell r="E4923">
            <v>29.5</v>
          </cell>
        </row>
        <row r="4924">
          <cell r="A4924"/>
        </row>
        <row r="4925">
          <cell r="A4925" t="str">
            <v>30.09.016</v>
          </cell>
          <cell r="B4925" t="str">
            <v>PEDRAS ARDÓSIA CINZA 50 x 50cm E=2cm. (35.10.011)</v>
          </cell>
          <cell r="C4925" t="str">
            <v>m2</v>
          </cell>
          <cell r="D4925">
            <v>39.78</v>
          </cell>
          <cell r="E4925">
            <v>31.83</v>
          </cell>
        </row>
        <row r="4926">
          <cell r="A4926"/>
        </row>
        <row r="4927">
          <cell r="A4927" t="str">
            <v>30.09.017</v>
          </cell>
          <cell r="B4927" t="str">
            <v>PERFIL DE ALUMÍNIO TIPO ( L- T- U ). (C1877)</v>
          </cell>
          <cell r="C4927" t="str">
            <v>m</v>
          </cell>
          <cell r="D4927">
            <v>14.75</v>
          </cell>
          <cell r="E4927">
            <v>11.8</v>
          </cell>
        </row>
        <row r="4928">
          <cell r="A4928"/>
        </row>
        <row r="4929">
          <cell r="A4929" t="str">
            <v>30.09.018</v>
          </cell>
          <cell r="B4929" t="str">
            <v>PLACA CIMENTÍCIA ESP = 8mm EM FACHADAS FIXADA EM ESTRUTURA METÁLICA. (09084-OR)</v>
          </cell>
          <cell r="C4929" t="str">
            <v>m2</v>
          </cell>
          <cell r="D4929">
            <v>78.150000000000006</v>
          </cell>
          <cell r="E4929">
            <v>62.52</v>
          </cell>
        </row>
        <row r="4930">
          <cell r="A4930"/>
        </row>
        <row r="4931">
          <cell r="A4931" t="str">
            <v>30.09.019</v>
          </cell>
          <cell r="B4931" t="str">
            <v>MOLDURA PRÉ-MOLDADA DE CONCRETO PINTADA COM SELADOR ACRÍLICO, COM POSTERIOR APLICAÇÃO DE RESINA ACRÍLICA INCOLOR. (09085-OR)</v>
          </cell>
          <cell r="C4931" t="str">
            <v>m3</v>
          </cell>
          <cell r="D4931">
            <v>1129.57</v>
          </cell>
          <cell r="E4931">
            <v>903.66</v>
          </cell>
        </row>
        <row r="4932">
          <cell r="A4932"/>
        </row>
        <row r="4933">
          <cell r="A4933" t="str">
            <v>30.09.020</v>
          </cell>
          <cell r="B4933" t="str">
            <v xml:space="preserve">PINGADOR METÁLICO EM PERFIL "U" . ( 8972 - OR)    </v>
          </cell>
          <cell r="C4933" t="str">
            <v>m</v>
          </cell>
          <cell r="D4933">
            <v>22.45</v>
          </cell>
          <cell r="E4933">
            <v>17.96</v>
          </cell>
        </row>
        <row r="4934">
          <cell r="A4934"/>
        </row>
        <row r="4935">
          <cell r="A4935" t="str">
            <v>30.10.001</v>
          </cell>
          <cell r="B4935" t="str">
            <v xml:space="preserve">REGULARIZACAO DE PISO/BASE EM ARGAMASSA TRACO 1:3 (CIMENTO E AREIA GROSSA SEM PENEIRAR), ESPESSURA 3,0CM, PREPARO MECANICO. (73977/001-SI)  </v>
          </cell>
          <cell r="C4935" t="str">
            <v>m2</v>
          </cell>
          <cell r="D4935">
            <v>17.920000000000002</v>
          </cell>
          <cell r="E4935">
            <v>14.34</v>
          </cell>
        </row>
        <row r="4936">
          <cell r="A4936"/>
        </row>
        <row r="4937">
          <cell r="A4937" t="str">
            <v>30.10.002</v>
          </cell>
          <cell r="B4937" t="str">
            <v>GRANITO POLIDO E=2cm, CINZA, ARGAMASSA DE CIMENTO E AREIA 1:4, C/ REJUNTAMENTO. (C4065)</v>
          </cell>
          <cell r="C4937" t="str">
            <v>m2</v>
          </cell>
          <cell r="D4937">
            <v>166.66</v>
          </cell>
          <cell r="E4937">
            <v>133.33000000000001</v>
          </cell>
        </row>
        <row r="4938">
          <cell r="A4938"/>
        </row>
        <row r="4939">
          <cell r="A4939" t="str">
            <v>30.10.003</v>
          </cell>
          <cell r="B4939" t="str">
            <v>GRANITO CINZA SEM POLIMENTO, PEÇAS 50x50cm. (02211-OR)</v>
          </cell>
          <cell r="C4939" t="str">
            <v>m2</v>
          </cell>
          <cell r="D4939">
            <v>191.46</v>
          </cell>
          <cell r="E4939">
            <v>153.16999999999999</v>
          </cell>
        </row>
        <row r="4940">
          <cell r="A4940"/>
        </row>
        <row r="4941">
          <cell r="A4941" t="str">
            <v>30.10.004</v>
          </cell>
          <cell r="B4941" t="str">
            <v>FILETE DE GRANITO CINZA COM LARGURA DE 3cm (07785-OR)</v>
          </cell>
          <cell r="C4941" t="str">
            <v>m</v>
          </cell>
          <cell r="D4941">
            <v>15.65</v>
          </cell>
          <cell r="E4941">
            <v>12.52</v>
          </cell>
        </row>
        <row r="4942">
          <cell r="A4942"/>
        </row>
        <row r="4943">
          <cell r="A4943" t="str">
            <v>30.10.005</v>
          </cell>
          <cell r="B4943" t="str">
            <v xml:space="preserve">PISO INDUSTRIAL ALTA RESISTENCIA ESPESSURA 12MM, INCLUSO JUNTAS DE DILATACAO PLASTICAS E POLIMENTO MECANIZADO. (72137-SI)  </v>
          </cell>
          <cell r="C4943" t="str">
            <v>m2</v>
          </cell>
          <cell r="D4943">
            <v>61.76</v>
          </cell>
          <cell r="E4943">
            <v>49.41</v>
          </cell>
        </row>
        <row r="4944">
          <cell r="A4944"/>
        </row>
        <row r="4945">
          <cell r="A4945" t="str">
            <v>30.10.006</v>
          </cell>
          <cell r="B4945" t="str">
            <v xml:space="preserve">PISO VINILICO SEMIFLEXIVEL PADRAO LISO, ESPESSURA 2MM, FIXADO COM COLA. (72185-SI)  </v>
          </cell>
          <cell r="C4945" t="str">
            <v>m2</v>
          </cell>
          <cell r="D4945">
            <v>52.05</v>
          </cell>
          <cell r="E4945">
            <v>41.64</v>
          </cell>
        </row>
        <row r="4946">
          <cell r="A4946"/>
        </row>
        <row r="4947">
          <cell r="A4947" t="str">
            <v>30.10.007</v>
          </cell>
          <cell r="B4947" t="str">
            <v>DEGRAU EM GRANITO CINZA L=32cm COM ACABAMENTO ANTIDERRAPANTE. (8053-SIE)</v>
          </cell>
          <cell r="C4947" t="str">
            <v>m</v>
          </cell>
          <cell r="D4947">
            <v>57.1</v>
          </cell>
          <cell r="E4947">
            <v>45.68</v>
          </cell>
        </row>
        <row r="4948">
          <cell r="A4948"/>
        </row>
        <row r="4949">
          <cell r="A4949" t="str">
            <v>30.10.008</v>
          </cell>
          <cell r="B4949" t="str">
            <v>DEGRAU INDUSTRIAL MONOLÍTICO C/PINGADEIRA. (C1036)</v>
          </cell>
          <cell r="C4949" t="str">
            <v>m</v>
          </cell>
          <cell r="D4949">
            <v>44.55</v>
          </cell>
          <cell r="E4949">
            <v>35.64</v>
          </cell>
        </row>
        <row r="4950">
          <cell r="A4950"/>
        </row>
        <row r="4951">
          <cell r="A4951" t="str">
            <v>30.10.009</v>
          </cell>
          <cell r="B4951" t="str">
            <v>REGULARIZAÇÃO PARA DEGRAUS C/ ARGAMASSA DE CIMENTO E AREIA S/ PENEIRAR, TRAÇO 1:5 - ESP= 1cm. (C2185)</v>
          </cell>
          <cell r="C4951" t="str">
            <v>m</v>
          </cell>
          <cell r="D4951">
            <v>4.4000000000000004</v>
          </cell>
          <cell r="E4951">
            <v>3.52</v>
          </cell>
        </row>
        <row r="4952">
          <cell r="A4952"/>
        </row>
        <row r="4953">
          <cell r="A4953" t="str">
            <v>30.10.010</v>
          </cell>
          <cell r="B4953" t="str">
            <v xml:space="preserve">RODAPÉ EM PERFIL DE ALUMÍNIO. (73908/001-SI)  </v>
          </cell>
          <cell r="C4953" t="str">
            <v>m</v>
          </cell>
          <cell r="D4953">
            <v>28.35</v>
          </cell>
          <cell r="E4953">
            <v>22.68</v>
          </cell>
        </row>
        <row r="4954">
          <cell r="A4954"/>
        </row>
        <row r="4955">
          <cell r="A4955" t="str">
            <v>30.10.011</v>
          </cell>
          <cell r="B4955" t="str">
            <v xml:space="preserve">RODAPE VINILICO ALTURA 5CM, ESPESSURA 1MM, FIXADO COM COLA. (72189-SI)  </v>
          </cell>
          <cell r="C4955" t="str">
            <v>m</v>
          </cell>
          <cell r="D4955">
            <v>14.16</v>
          </cell>
          <cell r="E4955">
            <v>11.33</v>
          </cell>
        </row>
        <row r="4956">
          <cell r="A4956"/>
        </row>
        <row r="4957">
          <cell r="A4957" t="str">
            <v>30.10.012</v>
          </cell>
          <cell r="B4957" t="str">
            <v>TESTEIRA PARA PISO VINÍLICO 7,5CM. (09088-OR)</v>
          </cell>
          <cell r="C4957" t="str">
            <v>m</v>
          </cell>
          <cell r="D4957">
            <v>36.83</v>
          </cell>
          <cell r="E4957">
            <v>29.47</v>
          </cell>
        </row>
        <row r="4958">
          <cell r="A4958"/>
        </row>
        <row r="4959">
          <cell r="A4959" t="str">
            <v>30.10.013</v>
          </cell>
          <cell r="B4959" t="str">
            <v>PISO MORTO CONCRETO FCK=13,5MPa C/PREPARO E LANÇAMENTO. (18703/002-SIC)</v>
          </cell>
          <cell r="C4959" t="str">
            <v>m3</v>
          </cell>
          <cell r="D4959">
            <v>525.02</v>
          </cell>
          <cell r="E4959">
            <v>420.02</v>
          </cell>
        </row>
        <row r="4960">
          <cell r="A4960"/>
        </row>
        <row r="4961">
          <cell r="A4961" t="str">
            <v>30.10.014</v>
          </cell>
          <cell r="B4961" t="str">
            <v xml:space="preserve">COLCHAO DE AREIA PARA PAVIMENTACAO EM PARALELEPIPEDO OU BLOCOS DE CONCRETO INTERTRAVADOS. (72948-SI)  </v>
          </cell>
          <cell r="C4961" t="str">
            <v>m3</v>
          </cell>
          <cell r="D4961">
            <v>96.56</v>
          </cell>
          <cell r="E4961">
            <v>77.25</v>
          </cell>
        </row>
        <row r="4962">
          <cell r="A4962"/>
        </row>
        <row r="4963">
          <cell r="A4963" t="str">
            <v>30.10.015</v>
          </cell>
          <cell r="B4963" t="str">
            <v xml:space="preserve">PISO CIMENTADO RUSTICO TRACO 1:4 (CIMENTO E AREIA), ESPESSURA 2,0CM, PREPARO MANUAL. (73923/001-SI)  </v>
          </cell>
          <cell r="C4963" t="str">
            <v>m2</v>
          </cell>
          <cell r="D4963">
            <v>23.4</v>
          </cell>
          <cell r="E4963">
            <v>18.72</v>
          </cell>
        </row>
        <row r="4964">
          <cell r="A4964"/>
        </row>
        <row r="4965">
          <cell r="A4965" t="str">
            <v>30.10.016</v>
          </cell>
          <cell r="B4965" t="str">
            <v>PISO INTERTRAVADO TIPO TIJOLINHO (19,9x10x4)cm CINZA. (C3446)</v>
          </cell>
          <cell r="C4965" t="str">
            <v>m2</v>
          </cell>
          <cell r="D4965">
            <v>38.75</v>
          </cell>
          <cell r="E4965">
            <v>31</v>
          </cell>
        </row>
        <row r="4966">
          <cell r="A4966"/>
        </row>
        <row r="4967">
          <cell r="A4967" t="str">
            <v>30.10.017</v>
          </cell>
          <cell r="B4967" t="str">
            <v>PISO INTERTRAVADO TIPO TIJOLINHO (19,9x10x4)cm COLORIDO. (C3445)</v>
          </cell>
          <cell r="C4967" t="str">
            <v>m2</v>
          </cell>
          <cell r="D4967">
            <v>43.21</v>
          </cell>
          <cell r="E4967">
            <v>34.57</v>
          </cell>
        </row>
        <row r="4968">
          <cell r="A4968"/>
        </row>
        <row r="4969">
          <cell r="A4969" t="str">
            <v>30.10.018</v>
          </cell>
          <cell r="B4969" t="str">
            <v>PISO INTERTRAVADO TIPO TIJOLINHO (19,9x10x6)cm CINZA. (20.08.070)</v>
          </cell>
          <cell r="C4969" t="str">
            <v>m2</v>
          </cell>
          <cell r="D4969">
            <v>38.96</v>
          </cell>
          <cell r="E4969">
            <v>31.17</v>
          </cell>
        </row>
        <row r="4970">
          <cell r="A4970"/>
        </row>
        <row r="4971">
          <cell r="A4971" t="str">
            <v>30.10.019</v>
          </cell>
          <cell r="B4971" t="str">
            <v xml:space="preserve"> JUNTA PLASTICA " I " 27MM PARA PISOS. (3673 - SI)  </v>
          </cell>
          <cell r="C4971" t="str">
            <v>m</v>
          </cell>
          <cell r="D4971">
            <v>0.96</v>
          </cell>
          <cell r="E4971">
            <v>0.77</v>
          </cell>
        </row>
        <row r="4972">
          <cell r="A4972"/>
        </row>
        <row r="4973">
          <cell r="A4973" t="str">
            <v>30.10.020</v>
          </cell>
          <cell r="B4973" t="str">
            <v xml:space="preserve">SOLEIRA DE GRANITO L= 15cm. (74192/001-SI)  </v>
          </cell>
          <cell r="C4973" t="str">
            <v>m</v>
          </cell>
          <cell r="D4973">
            <v>44.41</v>
          </cell>
          <cell r="E4973">
            <v>35.53</v>
          </cell>
        </row>
        <row r="4974">
          <cell r="A4974"/>
        </row>
        <row r="4975">
          <cell r="A4975" t="str">
            <v>30.10.021</v>
          </cell>
          <cell r="B4975" t="str">
            <v>PEITORIL EM GRANITO CINZA LARGURA = 19,0 cm ESPESSURA VARIÁVEL E PINGADEIRA. (01988-OR)</v>
          </cell>
          <cell r="C4975" t="str">
            <v>m</v>
          </cell>
          <cell r="D4975">
            <v>45.23</v>
          </cell>
          <cell r="E4975">
            <v>36.19</v>
          </cell>
        </row>
        <row r="4976">
          <cell r="A4976"/>
        </row>
        <row r="4977">
          <cell r="A4977" t="str">
            <v>30.10.022</v>
          </cell>
          <cell r="B4977" t="str">
            <v>PISO PODOTÁTIL INTERNO EM BORRACHA 30x30cm ASSENTAMENTO COM COLA VINIL (FORNECIMENTO E ASSENTAMENTO). (C4623)</v>
          </cell>
          <cell r="C4977" t="str">
            <v>m2</v>
          </cell>
          <cell r="D4977">
            <v>153.22999999999999</v>
          </cell>
          <cell r="E4977">
            <v>122.59</v>
          </cell>
        </row>
        <row r="4978">
          <cell r="A4978"/>
        </row>
        <row r="4979">
          <cell r="A4979" t="str">
            <v>30.10.023</v>
          </cell>
          <cell r="B4979" t="str">
            <v>PISO TÁTIL DE ALERTA/DIRECIONAL EM PLACAS PRÉ-MOLDADAS - 5MPa. (17.01.170)</v>
          </cell>
          <cell r="C4979" t="str">
            <v>m2</v>
          </cell>
          <cell r="D4979">
            <v>44.3</v>
          </cell>
          <cell r="E4979">
            <v>35.44</v>
          </cell>
        </row>
        <row r="4980">
          <cell r="A4980"/>
        </row>
        <row r="4981">
          <cell r="A4981" t="str">
            <v>30.10.024</v>
          </cell>
          <cell r="B4981" t="str">
            <v>SOLEIRA PRÉ-MOLDADA DE GRANILITE L= 15cm. (C2288)</v>
          </cell>
          <cell r="C4981" t="str">
            <v>m</v>
          </cell>
          <cell r="D4981">
            <v>34.42</v>
          </cell>
          <cell r="E4981">
            <v>27.54</v>
          </cell>
        </row>
        <row r="4982">
          <cell r="A4982"/>
        </row>
        <row r="4983">
          <cell r="A4983" t="str">
            <v>30.10.025</v>
          </cell>
          <cell r="B4983" t="str">
            <v>TABLADO EM MADEIRA (RÉGUAS TRATADAS, ENCAIXE TIPO MACHO/FÊMEA APARAFUSADOS NOS BARROTES) (FORNECIMENTO E MONTAGEM)</v>
          </cell>
          <cell r="C4983" t="str">
            <v>m2</v>
          </cell>
          <cell r="D4983">
            <v>136.72</v>
          </cell>
          <cell r="E4983">
            <v>109.38</v>
          </cell>
        </row>
        <row r="4984">
          <cell r="A4984"/>
        </row>
        <row r="4985">
          <cell r="A4985" t="str">
            <v>30.10.026</v>
          </cell>
          <cell r="B4985" t="str">
            <v>GRELHA PRÉ-MOLDADA EM CONCRETO, PERFURADA E=5cm. (09090-OR)</v>
          </cell>
          <cell r="C4985" t="str">
            <v>m</v>
          </cell>
          <cell r="D4985">
            <v>80.319999999999993</v>
          </cell>
          <cell r="E4985">
            <v>64.260000000000005</v>
          </cell>
        </row>
        <row r="4986">
          <cell r="A4986"/>
        </row>
        <row r="4987">
          <cell r="A4987" t="str">
            <v>30.11.001</v>
          </cell>
          <cell r="B4987" t="str">
            <v>TUBO PVC SOLDAVEL AGUA FRIA DN 25MM, INCLUSIVE CONEXOES - FORNECIMENTO E INSTALACAO.(75030/001-SI)</v>
          </cell>
          <cell r="C4987" t="str">
            <v>m</v>
          </cell>
          <cell r="D4987">
            <v>11.65</v>
          </cell>
          <cell r="E4987">
            <v>9.32</v>
          </cell>
        </row>
        <row r="4988">
          <cell r="A4988"/>
        </row>
        <row r="4989">
          <cell r="A4989" t="str">
            <v>30.11.002</v>
          </cell>
          <cell r="B4989" t="str">
            <v>TUBO PVC SOLDAVEL AGUA FRIA DN 32MM, INCLUSIVE CONEXOES - FORNECIMENTO E INSTALACAO. (75030/002 - SI)</v>
          </cell>
          <cell r="C4989" t="str">
            <v>m</v>
          </cell>
          <cell r="D4989">
            <v>17.18</v>
          </cell>
          <cell r="E4989">
            <v>13.75</v>
          </cell>
        </row>
        <row r="4990">
          <cell r="A4990"/>
        </row>
        <row r="4991">
          <cell r="A4991" t="str">
            <v>30.11.003</v>
          </cell>
          <cell r="B4991" t="str">
            <v>TUBO PVC SOLDAVEL AGUA FRIA DN 40MM, INCLUSIVE CONEXOES - FORNECIMENTO E INSTALACAO. (75030/003 - SI)</v>
          </cell>
          <cell r="C4991" t="str">
            <v>m</v>
          </cell>
          <cell r="D4991">
            <v>21.26</v>
          </cell>
          <cell r="E4991">
            <v>17.010000000000002</v>
          </cell>
        </row>
        <row r="4992">
          <cell r="A4992"/>
        </row>
        <row r="4993">
          <cell r="A4993" t="str">
            <v>30.11.004</v>
          </cell>
          <cell r="B4993" t="str">
            <v>TUBO PVC SOLDAVEL AGUA FRIA DN 50MM, INCLUSIVE CONEXOES - FORNECIMENTO E INSTALACAO. (75030/004-SI)</v>
          </cell>
          <cell r="C4993" t="str">
            <v>m</v>
          </cell>
          <cell r="D4993">
            <v>24.3</v>
          </cell>
          <cell r="E4993">
            <v>19.440000000000001</v>
          </cell>
        </row>
        <row r="4994">
          <cell r="A4994"/>
        </row>
        <row r="4995">
          <cell r="A4995" t="str">
            <v>30.11.005</v>
          </cell>
          <cell r="B4995" t="str">
            <v>TUBO PVC SOLDAVEL AGUA FRIA DN 75MM, INCLUSIVE CONEXOES - FORNECIMENTO E INSTALACAO. (75030/006-SI)</v>
          </cell>
          <cell r="C4995" t="str">
            <v>m</v>
          </cell>
          <cell r="D4995">
            <v>55.53</v>
          </cell>
          <cell r="E4995">
            <v>44.43</v>
          </cell>
        </row>
        <row r="4996">
          <cell r="A4996"/>
        </row>
        <row r="4997">
          <cell r="A4997" t="str">
            <v>30.11.006</v>
          </cell>
          <cell r="B4997" t="str">
            <v>TUBO PVC SOLDAVEL AGUA FRIA DN 85MM, INCLUSIVE CONEXOES - FORNECIMENTO E INSTALACAO.(75030/007-SI)</v>
          </cell>
          <cell r="C4997" t="str">
            <v>m</v>
          </cell>
          <cell r="D4997">
            <v>64.81</v>
          </cell>
          <cell r="E4997">
            <v>51.85</v>
          </cell>
        </row>
        <row r="4998">
          <cell r="A4998"/>
        </row>
        <row r="4999">
          <cell r="A4999" t="str">
            <v>30.11.007</v>
          </cell>
          <cell r="B4999" t="str">
            <v>TUBO DE AÇO GALVANIZADO COM COSTURA 3" (80MM), INCLUSIVE CONEXOES - FORNECIMENTO E INSTALACAO.(73976/009-SI)</v>
          </cell>
          <cell r="C4999" t="str">
            <v>m</v>
          </cell>
          <cell r="D4999">
            <v>117.36</v>
          </cell>
          <cell r="E4999">
            <v>93.89</v>
          </cell>
        </row>
        <row r="5000">
          <cell r="A5000"/>
        </row>
        <row r="5001">
          <cell r="A5001" t="str">
            <v>30.11.008</v>
          </cell>
          <cell r="B5001" t="str">
            <v>CAIXA EM ALVENARIA (40X40X60cm) DE 1 TIJOLO COMUM, LASTRO DE BRITA E TAMPA DE CONCRETO (C0624)</v>
          </cell>
          <cell r="C5001" t="str">
            <v>Un</v>
          </cell>
          <cell r="D5001">
            <v>222</v>
          </cell>
          <cell r="E5001">
            <v>177.6</v>
          </cell>
        </row>
        <row r="5002">
          <cell r="A5002"/>
        </row>
        <row r="5003">
          <cell r="A5003" t="str">
            <v>30.11.009</v>
          </cell>
          <cell r="B5003" t="str">
            <v>ADAPTADOR PARA MANGUEIRA D=3/4".(72784-SI)</v>
          </cell>
          <cell r="C5003" t="str">
            <v>Un</v>
          </cell>
          <cell r="D5003">
            <v>10.81</v>
          </cell>
          <cell r="E5003">
            <v>8.65</v>
          </cell>
        </row>
        <row r="5004">
          <cell r="A5004"/>
        </row>
        <row r="5005">
          <cell r="A5005" t="str">
            <v>30.11.010</v>
          </cell>
          <cell r="B5005" t="str">
            <v xml:space="preserve">HIDROMETRO 5,00M3/H, D=3/4" - FORNECIMENTO E INSTALACAO. (74217/002-SI)  </v>
          </cell>
          <cell r="C5005" t="str">
            <v>Un</v>
          </cell>
          <cell r="D5005">
            <v>127.91</v>
          </cell>
          <cell r="E5005">
            <v>102.33</v>
          </cell>
        </row>
        <row r="5006">
          <cell r="A5006"/>
        </row>
        <row r="5007">
          <cell r="A5007" t="str">
            <v>30.11.011</v>
          </cell>
          <cell r="B5007" t="str">
            <v>REGISTRO GAVETA 3/4" BRUTO LATAO - FORNECIMENTO E INSTALACAO.  (74185/001-SI)</v>
          </cell>
          <cell r="C5007" t="str">
            <v>Un</v>
          </cell>
          <cell r="D5007">
            <v>36.700000000000003</v>
          </cell>
          <cell r="E5007">
            <v>29.36</v>
          </cell>
        </row>
        <row r="5008">
          <cell r="A5008"/>
        </row>
        <row r="5009">
          <cell r="A5009" t="str">
            <v>30.11.012</v>
          </cell>
          <cell r="B5009" t="str">
            <v xml:space="preserve">REGISTRO GAVETA 1" BRUTO LATAO - FORNECIMENTO E INSTALACAO.(74184/001-SI)  </v>
          </cell>
          <cell r="C5009" t="str">
            <v>Un</v>
          </cell>
          <cell r="D5009">
            <v>47.57</v>
          </cell>
          <cell r="E5009">
            <v>38.06</v>
          </cell>
        </row>
        <row r="5010">
          <cell r="A5010"/>
        </row>
        <row r="5011">
          <cell r="A5011" t="str">
            <v>30.11.013</v>
          </cell>
          <cell r="B5011" t="str">
            <v xml:space="preserve">REGISTRO GAVETA 1.1/4" BRUTO LATAO - FORNECIMENTO E INSTALACAO. (74183/001-SI)  </v>
          </cell>
          <cell r="C5011" t="str">
            <v>Un</v>
          </cell>
          <cell r="D5011">
            <v>66.91</v>
          </cell>
          <cell r="E5011">
            <v>53.53</v>
          </cell>
        </row>
        <row r="5012">
          <cell r="A5012"/>
        </row>
        <row r="5013">
          <cell r="A5013" t="str">
            <v>30.11.014</v>
          </cell>
          <cell r="B5013" t="str">
            <v xml:space="preserve">REGISTRO GAVETA 1.1/2" BRUTO LATAO - FORNECIMENTO E INSTALACAO. (74182/001-SI)  </v>
          </cell>
          <cell r="C5013" t="str">
            <v>Un</v>
          </cell>
          <cell r="D5013">
            <v>80.05</v>
          </cell>
          <cell r="E5013">
            <v>64.040000000000006</v>
          </cell>
        </row>
        <row r="5014">
          <cell r="A5014"/>
        </row>
        <row r="5015">
          <cell r="A5015" t="str">
            <v>30.11.015</v>
          </cell>
          <cell r="B5015" t="str">
            <v xml:space="preserve">REGISTRO GAVETA 2.1/2" BRUTO LATAO - FORNECIMENTO E INSTALACAO. (74180/001-SI)  </v>
          </cell>
          <cell r="C5015" t="str">
            <v>Un</v>
          </cell>
          <cell r="D5015">
            <v>261.76</v>
          </cell>
          <cell r="E5015">
            <v>209.41</v>
          </cell>
        </row>
        <row r="5016">
          <cell r="A5016"/>
        </row>
        <row r="5017">
          <cell r="A5017" t="str">
            <v>30.11.016</v>
          </cell>
          <cell r="B5017" t="str">
            <v xml:space="preserve">REGISTRO GAVETA 3" BRUTO LATAO - FORNECIMENTO E INSTALACAO. (74179/001-SI)  </v>
          </cell>
          <cell r="C5017" t="str">
            <v>Un</v>
          </cell>
          <cell r="D5017">
            <v>385.97</v>
          </cell>
          <cell r="E5017">
            <v>308.77999999999997</v>
          </cell>
        </row>
        <row r="5018">
          <cell r="A5018"/>
        </row>
        <row r="5019">
          <cell r="A5019" t="str">
            <v>30.11.017</v>
          </cell>
          <cell r="B5019" t="str">
            <v xml:space="preserve">VÁLVULA DE RETENÇÃO DE PÉ C/CRIVO D= 32mm (1 1/4"). (74093/001  </v>
          </cell>
          <cell r="C5019" t="str">
            <v>Un</v>
          </cell>
          <cell r="D5019">
            <v>67.02</v>
          </cell>
          <cell r="E5019">
            <v>53.62</v>
          </cell>
        </row>
        <row r="5020">
          <cell r="A5020"/>
        </row>
        <row r="5021">
          <cell r="A5021" t="str">
            <v>30.11.018</v>
          </cell>
          <cell r="B5021" t="str">
            <v xml:space="preserve">VÁLVULA DE RETENÇÃO HORIZONTAL Ø 25MM (1") - FORNECIMENTO E INSTALAÇÃO. (73795/009-SI)  </v>
          </cell>
          <cell r="C5021" t="str">
            <v>Un</v>
          </cell>
          <cell r="D5021">
            <v>55.55</v>
          </cell>
          <cell r="E5021">
            <v>44.44</v>
          </cell>
        </row>
        <row r="5022">
          <cell r="A5022"/>
        </row>
        <row r="5023">
          <cell r="A5023" t="str">
            <v>30.11.019</v>
          </cell>
          <cell r="B5023" t="str">
            <v xml:space="preserve">AUTOMATICO DE BOIA SUPERIOR 10A/250V - FORNECIMENTO E INSTALACAO. (74092/001-SI)  </v>
          </cell>
          <cell r="C5023" t="str">
            <v>Un</v>
          </cell>
          <cell r="D5023">
            <v>52.68</v>
          </cell>
          <cell r="E5023">
            <v>42.15</v>
          </cell>
        </row>
        <row r="5024">
          <cell r="A5024"/>
        </row>
        <row r="5025">
          <cell r="A5025" t="str">
            <v>30.11.020</v>
          </cell>
          <cell r="B5025" t="str">
            <v>BOMBA CENTRÍFUGA DE 1 CV, INCLUSIVE MAT.DE SUCÇÃO. (C0443)</v>
          </cell>
          <cell r="C5025" t="str">
            <v>Un</v>
          </cell>
          <cell r="D5025">
            <v>648.30999999999995</v>
          </cell>
          <cell r="E5025">
            <v>518.65</v>
          </cell>
        </row>
        <row r="5026">
          <cell r="A5026"/>
        </row>
        <row r="5027">
          <cell r="A5027" t="str">
            <v>30.11.021</v>
          </cell>
          <cell r="B5027" t="str">
            <v xml:space="preserve">REGISTRO GAVETA 3/4" COM CANOPLA ACABAMENTO CROMADO SIMPLES - FORNECIMENTO E INSTALACAO. (74176/001-SI)  </v>
          </cell>
          <cell r="C5027" t="str">
            <v>Un</v>
          </cell>
          <cell r="D5027">
            <v>72.91</v>
          </cell>
          <cell r="E5027">
            <v>58.33</v>
          </cell>
        </row>
        <row r="5028">
          <cell r="A5028"/>
        </row>
        <row r="5029">
          <cell r="A5029" t="str">
            <v>30.11.022</v>
          </cell>
          <cell r="B5029" t="str">
            <v xml:space="preserve">REGISTRO GAVETA 1" COM CANOPLA ACABAMENTO CROMADO SIMPLES - FORNECIMENTO E INSTALACAO. (74175/001-SI)  </v>
          </cell>
          <cell r="C5029" t="str">
            <v>Un</v>
          </cell>
          <cell r="D5029">
            <v>84.95</v>
          </cell>
          <cell r="E5029">
            <v>67.959999999999994</v>
          </cell>
        </row>
        <row r="5030">
          <cell r="A5030"/>
        </row>
        <row r="5031">
          <cell r="A5031" t="str">
            <v>30.11.023</v>
          </cell>
          <cell r="B5031" t="str">
            <v xml:space="preserve">REGISTRO GAVETA 1.1/2" COM CANOPLA ACABAMENTO CROMADO SIMPLES - FORNECIMENTO E INSTALACAO. ( 74174/001-SI)  </v>
          </cell>
          <cell r="C5031" t="str">
            <v>Un</v>
          </cell>
          <cell r="D5031">
            <v>137.82</v>
          </cell>
          <cell r="E5031">
            <v>110.26</v>
          </cell>
        </row>
        <row r="5032">
          <cell r="A5032"/>
        </row>
        <row r="5033">
          <cell r="A5033" t="str">
            <v>30.11.024</v>
          </cell>
          <cell r="B5033" t="str">
            <v xml:space="preserve">REGISTRO PRESSAO 3/4" COM CANOPLA ACABAMENTO CROMADO SIMPLES - FORNECIMENTO E INSTALACAO. (73975/001-SI)  </v>
          </cell>
          <cell r="C5033" t="str">
            <v>Un</v>
          </cell>
          <cell r="D5033">
            <v>73.13</v>
          </cell>
          <cell r="E5033">
            <v>58.51</v>
          </cell>
        </row>
        <row r="5034">
          <cell r="A5034"/>
        </row>
        <row r="5035">
          <cell r="A5035" t="str">
            <v>30.11.025</v>
          </cell>
          <cell r="B5035" t="str">
            <v xml:space="preserve">VALVULA DESCARGA 1.1/2" COM REGISTRO, ACABAMENTO EM METAL CROMADO - FORNECIMENTO E INSTALACAO. (40729-SI)  </v>
          </cell>
          <cell r="C5035" t="str">
            <v>Un</v>
          </cell>
          <cell r="D5035">
            <v>178.71</v>
          </cell>
          <cell r="E5035">
            <v>142.97</v>
          </cell>
        </row>
        <row r="5036">
          <cell r="A5036"/>
        </row>
        <row r="5037">
          <cell r="A5037" t="str">
            <v>30.11.026</v>
          </cell>
          <cell r="B5037" t="str">
            <v xml:space="preserve">ADAPTADOR PVC SOLDAVEL COM FLANGES LIVRES PARA CAIXA DAGUA 40MMX1.1/4" - FORNECIMENTO E INSTALACAO. (72791-SI)  </v>
          </cell>
          <cell r="C5037" t="str">
            <v>Un</v>
          </cell>
          <cell r="D5037">
            <v>18.52</v>
          </cell>
          <cell r="E5037">
            <v>14.82</v>
          </cell>
        </row>
        <row r="5038">
          <cell r="A5038"/>
        </row>
        <row r="5039">
          <cell r="A5039" t="str">
            <v>30.11.027</v>
          </cell>
          <cell r="B5039" t="str">
            <v>TAMPA DE CONCRETO ARMADO (0, 85X0,85X0,05) m</v>
          </cell>
          <cell r="C5039" t="str">
            <v>m3</v>
          </cell>
          <cell r="D5039">
            <v>78.77</v>
          </cell>
          <cell r="E5039">
            <v>63.02</v>
          </cell>
        </row>
        <row r="5040">
          <cell r="A5040"/>
        </row>
        <row r="5041">
          <cell r="A5041" t="str">
            <v>30.11.028</v>
          </cell>
          <cell r="B5041" t="str">
            <v>TUBO PVC ESGOTO JS PREDIAL DN 40MM, INCLUSIVE CONEXOES - FORNECIMENTO E INSTALACAO. (74165/001-SI)</v>
          </cell>
          <cell r="C5041" t="str">
            <v>m</v>
          </cell>
          <cell r="D5041">
            <v>16.41</v>
          </cell>
          <cell r="E5041">
            <v>13.13</v>
          </cell>
        </row>
        <row r="5042">
          <cell r="A5042"/>
        </row>
        <row r="5043">
          <cell r="A5043" t="str">
            <v>30.11.029</v>
          </cell>
          <cell r="B5043" t="str">
            <v>TUBO PVC ESGOTO JS PREDIAL DN 50MM, INCLUSIVE CONEXOES - FORNECIMENTO E INSTALACAO.(74165/002-SI)</v>
          </cell>
          <cell r="C5043" t="str">
            <v>m</v>
          </cell>
          <cell r="D5043">
            <v>22.62</v>
          </cell>
          <cell r="E5043">
            <v>18.100000000000001</v>
          </cell>
        </row>
        <row r="5044">
          <cell r="A5044"/>
        </row>
        <row r="5045">
          <cell r="A5045" t="str">
            <v>30.11.030</v>
          </cell>
          <cell r="B5045" t="str">
            <v>TUBO PVC ESGOTO JS PREDIAL DN 75MM, INCLUSIVE CONEXOES - FORNECIMENTO E INSTALACAO.(74165/003-SI)</v>
          </cell>
          <cell r="C5045" t="str">
            <v>m</v>
          </cell>
          <cell r="D5045">
            <v>30.72</v>
          </cell>
          <cell r="E5045">
            <v>24.58</v>
          </cell>
        </row>
        <row r="5046">
          <cell r="A5046"/>
        </row>
        <row r="5047">
          <cell r="A5047" t="str">
            <v>30.11.031</v>
          </cell>
          <cell r="B5047" t="str">
            <v>TUBO PVC ESGOTO JS PREDIAL DN 100MM, INCLUSIVE CONEXOES - FORNECIMENTO E INSTALACAO.(74165/004-SI)</v>
          </cell>
          <cell r="C5047" t="str">
            <v>m</v>
          </cell>
          <cell r="D5047">
            <v>32.97</v>
          </cell>
          <cell r="E5047">
            <v>26.38</v>
          </cell>
        </row>
        <row r="5048">
          <cell r="A5048"/>
        </row>
        <row r="5049">
          <cell r="A5049" t="str">
            <v>30.11.032</v>
          </cell>
          <cell r="B5049" t="str">
            <v xml:space="preserve">TUBO PVC BRANCO RÍGIDO ESGOTO D=150mm (6") . ( C 2600)  </v>
          </cell>
          <cell r="C5049" t="str">
            <v>m</v>
          </cell>
          <cell r="D5049">
            <v>36.950000000000003</v>
          </cell>
          <cell r="E5049">
            <v>29.56</v>
          </cell>
        </row>
        <row r="5050">
          <cell r="A5050"/>
        </row>
        <row r="5051">
          <cell r="A5051" t="str">
            <v>30.11.033</v>
          </cell>
          <cell r="B5051" t="str">
            <v>TUBO PVC ESGOTO SERIE R DN 150MM C/ ANEL DE BORRACHA - FORNECIMENTO E INSTALACAO.(74168/001-SI)</v>
          </cell>
          <cell r="C5051" t="str">
            <v>m</v>
          </cell>
          <cell r="D5051">
            <v>54.93</v>
          </cell>
          <cell r="E5051">
            <v>43.95</v>
          </cell>
        </row>
        <row r="5052">
          <cell r="A5052"/>
        </row>
        <row r="5053">
          <cell r="A5053" t="str">
            <v>30.11.034</v>
          </cell>
          <cell r="B5053" t="str">
            <v>TUBO PVC ESGOTO SERIE R DN 100MM C/ ANEL DE BORRACHA - FORNECIMENTO E INSTALACAO.(74168/002-SI)</v>
          </cell>
          <cell r="C5053" t="str">
            <v>m</v>
          </cell>
          <cell r="D5053">
            <v>24.96</v>
          </cell>
          <cell r="E5053">
            <v>19.97</v>
          </cell>
        </row>
        <row r="5054">
          <cell r="A5054"/>
        </row>
        <row r="5055">
          <cell r="A5055" t="str">
            <v>30.11.037</v>
          </cell>
          <cell r="B5055" t="str">
            <v xml:space="preserve">TUBO AÇO GALV. C/OU S/COST.INCL.CONEXÕES D=65mm (2 1/2"). (73976/008 - SI)  </v>
          </cell>
          <cell r="C5055" t="str">
            <v>m</v>
          </cell>
          <cell r="D5055">
            <v>109.57</v>
          </cell>
          <cell r="E5055">
            <v>87.66</v>
          </cell>
        </row>
        <row r="5056">
          <cell r="A5056"/>
        </row>
        <row r="5057">
          <cell r="A5057" t="str">
            <v>30.11.038</v>
          </cell>
          <cell r="B5057" t="str">
            <v xml:space="preserve">JOELHO PVC SERIE R ESGOTO 90º  DN  50MM C/ANEL DE BORRACHA .           ( 72560 - SI)  </v>
          </cell>
          <cell r="C5057" t="str">
            <v>Un</v>
          </cell>
          <cell r="D5057">
            <v>10.87</v>
          </cell>
          <cell r="E5057">
            <v>8.6999999999999993</v>
          </cell>
        </row>
        <row r="5058">
          <cell r="A5058"/>
        </row>
        <row r="5059">
          <cell r="A5059" t="str">
            <v>30.11.039</v>
          </cell>
          <cell r="B5059" t="str">
            <v>JOELHO PVC SERIE R ESGOTO 90º  DN  40MM C/ANEL DE BORRACHA .(72558-SI)</v>
          </cell>
          <cell r="C5059" t="str">
            <v>Un</v>
          </cell>
          <cell r="D5059">
            <v>8.5299999999999994</v>
          </cell>
          <cell r="E5059">
            <v>6.83</v>
          </cell>
        </row>
        <row r="5060">
          <cell r="A5060"/>
        </row>
        <row r="5061">
          <cell r="A5061" t="str">
            <v>30.11.040</v>
          </cell>
          <cell r="B5061" t="str">
            <v>CURVA PVC 45º  SERIE R DN 50mm C/ANEL DE BORRACHA.(01619-OR)</v>
          </cell>
          <cell r="C5061" t="str">
            <v>Un</v>
          </cell>
          <cell r="D5061">
            <v>10.76</v>
          </cell>
          <cell r="E5061">
            <v>8.61</v>
          </cell>
        </row>
        <row r="5062">
          <cell r="A5062"/>
        </row>
        <row r="5063">
          <cell r="A5063" t="str">
            <v>30.11.041</v>
          </cell>
          <cell r="B5063" t="str">
            <v xml:space="preserve">TE PVC  SERIE R ESGOTO D=50x50MM C/ANEL DE BORRACHA.   ( C 2360)  </v>
          </cell>
          <cell r="C5063" t="str">
            <v>Un</v>
          </cell>
          <cell r="D5063">
            <v>20.73</v>
          </cell>
          <cell r="E5063">
            <v>16.59</v>
          </cell>
        </row>
        <row r="5064">
          <cell r="A5064"/>
        </row>
        <row r="5065">
          <cell r="A5065" t="str">
            <v>30.11.042</v>
          </cell>
          <cell r="B5065" t="str">
            <v xml:space="preserve">CAIXA DE GORDURA ESPECIAL EM CONCRETO  (1,20X1,20)m . ( 8780 - OR)  </v>
          </cell>
          <cell r="C5065" t="str">
            <v>Un</v>
          </cell>
          <cell r="D5065">
            <v>991.01</v>
          </cell>
          <cell r="E5065">
            <v>792.81</v>
          </cell>
        </row>
        <row r="5066">
          <cell r="A5066"/>
        </row>
        <row r="5067">
          <cell r="A5067" t="str">
            <v>30.11.043</v>
          </cell>
          <cell r="B5067" t="str">
            <v>CAIXA DE GORDURA/SABÃO EM ALVENARIA.(C0601)</v>
          </cell>
          <cell r="C5067" t="str">
            <v>Un</v>
          </cell>
          <cell r="D5067">
            <v>160.26</v>
          </cell>
          <cell r="E5067">
            <v>128.21</v>
          </cell>
        </row>
        <row r="5068">
          <cell r="A5068"/>
        </row>
        <row r="5069">
          <cell r="A5069" t="str">
            <v>30.11.044</v>
          </cell>
          <cell r="B5069" t="str">
            <v>CAIXA DE INSPEÇÃO EM ALVENARIA DE TIJOLO MACIÇO 60X60X60CM, REVESTIDA INTERNAMENTO COM BARRA LISA (CIMENTO E AREIA, TRAÇO 1:4) E=2,0CM, COM TAMPA PRÉ-MOLDADA DE CONCRETO E FUNDO DE CONCRETO 15MPA TIPO C - ESCAVAÇÃO E CONFECÇÃO.(74104/001-SI)</v>
          </cell>
          <cell r="C5069" t="str">
            <v>Un</v>
          </cell>
          <cell r="D5069">
            <v>127.53</v>
          </cell>
          <cell r="E5069">
            <v>102.03</v>
          </cell>
        </row>
        <row r="5070">
          <cell r="A5070"/>
        </row>
        <row r="5071">
          <cell r="A5071" t="str">
            <v>30.11.045</v>
          </cell>
          <cell r="B5071" t="str">
            <v xml:space="preserve">CANALETA DE CONCRETO COM GRELHA REFORÇADA EM ALUMÍNIO POLIDO .  ( 4421 - OR)  </v>
          </cell>
          <cell r="C5071" t="str">
            <v>m</v>
          </cell>
          <cell r="D5071">
            <v>130.77000000000001</v>
          </cell>
          <cell r="E5071">
            <v>104.62</v>
          </cell>
        </row>
        <row r="5072">
          <cell r="A5072"/>
        </row>
        <row r="5073">
          <cell r="A5073" t="str">
            <v>30.11.047</v>
          </cell>
          <cell r="B5073" t="str">
            <v>CAIXA SIFONADA PVC (150X150X50)mm C/ PORTA GRELHA REDONDA E TAMPA CEGA PVC .(40777-SI)</v>
          </cell>
          <cell r="C5073" t="str">
            <v>Un</v>
          </cell>
          <cell r="D5073">
            <v>31.53</v>
          </cell>
          <cell r="E5073">
            <v>25.23</v>
          </cell>
        </row>
        <row r="5074">
          <cell r="A5074"/>
        </row>
        <row r="5075">
          <cell r="A5075" t="str">
            <v>30.11.048</v>
          </cell>
          <cell r="B5075" t="str">
            <v>CAIXA SIFONADA PVC (100X100X50)mm C/ PORTA GRELHA REDONDA E GRELHA REDONDA PVC CROMADO.(72292-SI)</v>
          </cell>
          <cell r="C5075" t="str">
            <v>Un</v>
          </cell>
          <cell r="D5075">
            <v>30.97</v>
          </cell>
          <cell r="E5075">
            <v>24.78</v>
          </cell>
        </row>
        <row r="5076">
          <cell r="A5076"/>
        </row>
        <row r="5077">
          <cell r="A5077" t="str">
            <v>30.11.049</v>
          </cell>
          <cell r="B5077" t="str">
            <v>RALO SECO DE PVC 100X100mm SIMPLES - FORNECIMENTO E INSTALACAO.(72684-SI)</v>
          </cell>
          <cell r="C5077" t="str">
            <v>Un</v>
          </cell>
          <cell r="D5077">
            <v>15.18</v>
          </cell>
          <cell r="E5077">
            <v>12.15</v>
          </cell>
        </row>
        <row r="5078">
          <cell r="A5078"/>
        </row>
        <row r="5079">
          <cell r="A5079" t="str">
            <v>30.11.050</v>
          </cell>
          <cell r="B5079" t="str">
            <v>TERMINAL DE VENTILAÇÃO PVC 50mm.(19.03.020)</v>
          </cell>
          <cell r="C5079" t="str">
            <v>Un</v>
          </cell>
          <cell r="D5079">
            <v>11.65</v>
          </cell>
          <cell r="E5079">
            <v>9.32</v>
          </cell>
        </row>
        <row r="5080">
          <cell r="A5080"/>
        </row>
        <row r="5081">
          <cell r="A5081" t="str">
            <v>30.11.051</v>
          </cell>
          <cell r="B5081" t="str">
            <v>TERMINAL DE VENTILAÇÃO PVC 75mm.(19.03.030)</v>
          </cell>
          <cell r="C5081" t="str">
            <v>Un</v>
          </cell>
          <cell r="D5081">
            <v>15.72</v>
          </cell>
          <cell r="E5081">
            <v>12.58</v>
          </cell>
        </row>
        <row r="5082">
          <cell r="A5082"/>
        </row>
        <row r="5083">
          <cell r="A5083" t="str">
            <v>30.11.052</v>
          </cell>
          <cell r="B5083" t="str">
            <v>ENVELOPE DE CONCRETO P/PROTEÇÃO DE TUBO PVC ENTERRADO.(C1250)</v>
          </cell>
          <cell r="C5083" t="str">
            <v>m</v>
          </cell>
          <cell r="D5083">
            <v>10.77</v>
          </cell>
          <cell r="E5083">
            <v>8.6199999999999992</v>
          </cell>
        </row>
        <row r="5084">
          <cell r="A5084"/>
        </row>
        <row r="5085">
          <cell r="A5085" t="str">
            <v>30.11.053</v>
          </cell>
          <cell r="B5085" t="str">
            <v>ESCAVACAO MANUAL DE VALA EM MATERIAL DE 1A CATEGORIA ATE 1,5M EXCLUINDO ESGOTAMENTO / ESCORAMENTO.(73965/010-SI)</v>
          </cell>
          <cell r="C5085" t="str">
            <v>m3</v>
          </cell>
          <cell r="D5085">
            <v>27.33</v>
          </cell>
          <cell r="E5085">
            <v>21.87</v>
          </cell>
        </row>
        <row r="5086">
          <cell r="A5086"/>
        </row>
        <row r="5087">
          <cell r="A5087" t="str">
            <v>30.11.054</v>
          </cell>
          <cell r="B5087" t="str">
            <v>REATERRO MANUAL DE VALAS.(73964/006-SI)</v>
          </cell>
          <cell r="C5087" t="str">
            <v>m3</v>
          </cell>
          <cell r="D5087">
            <v>23.42</v>
          </cell>
          <cell r="E5087">
            <v>18.739999999999998</v>
          </cell>
        </row>
        <row r="5088">
          <cell r="A5088"/>
        </row>
        <row r="5089">
          <cell r="A5089" t="str">
            <v>30.11.055</v>
          </cell>
          <cell r="B5089" t="str">
            <v>ESCAV MANUAL VALA/CAVA MAT 1A CAT 1,5 A 3M EXCL ESG/ESCOR (AREIA ARGILA OU PICARRA).(73965/011-SI)</v>
          </cell>
          <cell r="C5089" t="str">
            <v>m3</v>
          </cell>
          <cell r="D5089">
            <v>35.15</v>
          </cell>
          <cell r="E5089">
            <v>28.12</v>
          </cell>
        </row>
        <row r="5090">
          <cell r="A5090"/>
        </row>
        <row r="5091">
          <cell r="A5091" t="str">
            <v>30.11.056</v>
          </cell>
          <cell r="B5091" t="str">
            <v>REATERRO DE VALA COM MATERIAL GRANULAR REAPROVEITADO ADENSADO E VIBRADO.(72920-SI)</v>
          </cell>
          <cell r="C5091" t="str">
            <v>m3</v>
          </cell>
          <cell r="D5091">
            <v>12.42</v>
          </cell>
          <cell r="E5091">
            <v>9.94</v>
          </cell>
        </row>
        <row r="5092">
          <cell r="A5092"/>
        </row>
        <row r="5093">
          <cell r="A5093" t="str">
            <v>30.11.057</v>
          </cell>
          <cell r="B5093" t="str">
            <v>REMOCAO DE MATERIAL 1A. CATEGORIA, EM CAMINHAO BASCULANTE, (INCLUSIVE CARGA MECANICA E DESCARGA).(74203/001-SI)</v>
          </cell>
          <cell r="C5093" t="str">
            <v>m3</v>
          </cell>
          <cell r="D5093">
            <v>10.61</v>
          </cell>
          <cell r="E5093">
            <v>8.49</v>
          </cell>
        </row>
        <row r="5094">
          <cell r="A5094"/>
        </row>
        <row r="5095">
          <cell r="A5095" t="str">
            <v>30.11.058</v>
          </cell>
          <cell r="B5095" t="str">
            <v>CONCRETO FCK=15MPA CONTROLE C ,EXCLUINDO O LANCAMENTO, PREPARO COM BETONEIRA, UTILIZANDO BRITA 1 E 2. (CONFORME NBR 6118, PERMITIDO APENAS PARA FUNDAÇÕES.(73983/001-SI)</v>
          </cell>
          <cell r="C5095" t="str">
            <v>m3</v>
          </cell>
          <cell r="D5095">
            <v>414.8</v>
          </cell>
          <cell r="E5095">
            <v>331.84</v>
          </cell>
        </row>
        <row r="5096">
          <cell r="A5096"/>
        </row>
        <row r="5097">
          <cell r="A5097" t="str">
            <v>30.11.059</v>
          </cell>
          <cell r="B5097" t="str">
            <v>LANÇAMENTO E ADENSAMENTO DE CONCRETO EM FUNDAÇÕES.(74157/001-SI)</v>
          </cell>
          <cell r="C5097" t="str">
            <v>m3</v>
          </cell>
          <cell r="D5097">
            <v>60.12</v>
          </cell>
          <cell r="E5097">
            <v>48.1</v>
          </cell>
        </row>
        <row r="5098">
          <cell r="A5098"/>
        </row>
        <row r="5099">
          <cell r="A5099" t="str">
            <v>30.11.060</v>
          </cell>
          <cell r="B5099" t="str">
            <v>ARMADURA DE AÇO CA 50/60.(73942/001-SI)</v>
          </cell>
          <cell r="C5099" t="str">
            <v>Kg</v>
          </cell>
          <cell r="D5099">
            <v>7.67</v>
          </cell>
          <cell r="E5099">
            <v>6.14</v>
          </cell>
        </row>
        <row r="5100">
          <cell r="A5100"/>
        </row>
        <row r="5101">
          <cell r="A5101" t="str">
            <v>30.11.061</v>
          </cell>
          <cell r="B5101" t="str">
            <v>CONCRETO ESTRUTURAL FCK=25MPA, VIRADO EM BETONEIRA, NA OBRA, SEM LANÇAMENTO.(73972/001-SI)</v>
          </cell>
          <cell r="C5101" t="str">
            <v>m3</v>
          </cell>
          <cell r="D5101">
            <v>416</v>
          </cell>
          <cell r="E5101">
            <v>332.8</v>
          </cell>
        </row>
        <row r="5102">
          <cell r="A5102"/>
        </row>
        <row r="5103">
          <cell r="A5103" t="str">
            <v>30.11.062</v>
          </cell>
          <cell r="B5103" t="str">
            <v>TAMPA DE CONCRETO ARMADO 60X60X5CM PARA CAIXA.(6171-SI)</v>
          </cell>
          <cell r="C5103" t="str">
            <v>Un</v>
          </cell>
          <cell r="D5103">
            <v>24.31</v>
          </cell>
          <cell r="E5103">
            <v>19.45</v>
          </cell>
        </row>
        <row r="5104">
          <cell r="A5104"/>
        </row>
        <row r="5105">
          <cell r="A5105" t="str">
            <v>30.11.063</v>
          </cell>
          <cell r="B5105" t="str">
            <v>JOELHO PVC 45º ESGOTO 100MM - FORNECIMENTO E INSTALACAO.(72557-SI)</v>
          </cell>
          <cell r="C5105" t="str">
            <v>Un</v>
          </cell>
          <cell r="D5105">
            <v>14.63</v>
          </cell>
          <cell r="E5105">
            <v>11.71</v>
          </cell>
        </row>
        <row r="5106">
          <cell r="A5106"/>
        </row>
        <row r="5107">
          <cell r="A5107" t="str">
            <v>30.11.064</v>
          </cell>
          <cell r="B5107" t="str">
            <v xml:space="preserve">JOELHO DE 90 E 45 PVC RÍGIDO SÉRIE REFORÇADA 150MM . ( C 1556)  </v>
          </cell>
          <cell r="C5107" t="str">
            <v>Un</v>
          </cell>
          <cell r="D5107">
            <v>157.21</v>
          </cell>
          <cell r="E5107">
            <v>125.77</v>
          </cell>
        </row>
        <row r="5108">
          <cell r="A5108"/>
        </row>
        <row r="5109">
          <cell r="A5109" t="str">
            <v>30.11.065</v>
          </cell>
          <cell r="B5109" t="str">
            <v>ESCAVACAO MECANICA VALAS EM QUALQUER TIPO DE SOLO EXCETO ROCHA,PROF. 0 &lt; H &lt; 4 M.(73599-SI)</v>
          </cell>
          <cell r="C5109" t="str">
            <v>m3</v>
          </cell>
          <cell r="D5109">
            <v>8.1</v>
          </cell>
          <cell r="E5109">
            <v>6.48</v>
          </cell>
        </row>
        <row r="5110">
          <cell r="A5110"/>
        </row>
        <row r="5111">
          <cell r="A5111" t="str">
            <v>30.11.066</v>
          </cell>
          <cell r="B5111" t="str">
            <v>FORMA CURVA CHAPA COMPENSADA RESINADA, ESP.= 12mm.(73820/001-SI)</v>
          </cell>
          <cell r="C5111" t="str">
            <v>m2</v>
          </cell>
          <cell r="D5111">
            <v>40.4</v>
          </cell>
          <cell r="E5111">
            <v>32.32</v>
          </cell>
        </row>
        <row r="5112">
          <cell r="A5112"/>
        </row>
        <row r="5113">
          <cell r="A5113" t="str">
            <v>30.11.067</v>
          </cell>
          <cell r="B5113" t="str">
            <v>TAMPA PRE-MOLDADA EM CONCRETO  D=0,60m. (6171-SI)</v>
          </cell>
          <cell r="C5113" t="str">
            <v>Un</v>
          </cell>
          <cell r="D5113">
            <v>24.31</v>
          </cell>
          <cell r="E5113">
            <v>19.45</v>
          </cell>
        </row>
        <row r="5114">
          <cell r="A5114"/>
        </row>
        <row r="5115">
          <cell r="A5115" t="str">
            <v>30.11.068</v>
          </cell>
          <cell r="B5115" t="str">
            <v>LASTRO DE BRITA.(74164/004-SI)</v>
          </cell>
          <cell r="C5115" t="str">
            <v>m3</v>
          </cell>
          <cell r="D5115">
            <v>114.06</v>
          </cell>
          <cell r="E5115">
            <v>91.25</v>
          </cell>
        </row>
        <row r="5116">
          <cell r="A5116"/>
        </row>
        <row r="5117">
          <cell r="A5117" t="str">
            <v>30.11.069</v>
          </cell>
          <cell r="B5117" t="str">
            <v>CALHA EM CONCRETO SIMPLES, EM MEIA CANA, DIAMETRO 200 MM.(73682-SI)</v>
          </cell>
          <cell r="C5117" t="str">
            <v>m</v>
          </cell>
          <cell r="D5117">
            <v>16.82</v>
          </cell>
          <cell r="E5117">
            <v>13.46</v>
          </cell>
        </row>
        <row r="5118">
          <cell r="A5118"/>
        </row>
        <row r="5119">
          <cell r="A5119" t="str">
            <v>30.11.070</v>
          </cell>
          <cell r="B5119" t="str">
            <v>CONCRETO ESTRUTURAL FCK=20MPA, VIRADO EM BETONEIRA, NA OBRA, SEM LANÇAMENTO. (73972/002-SI)</v>
          </cell>
          <cell r="C5119" t="str">
            <v>m3</v>
          </cell>
          <cell r="D5119">
            <v>402.3</v>
          </cell>
          <cell r="E5119">
            <v>321.83999999999997</v>
          </cell>
        </row>
        <row r="5120">
          <cell r="A5120"/>
        </row>
        <row r="5121">
          <cell r="A5121" t="str">
            <v>30.11.071</v>
          </cell>
          <cell r="B5121" t="str">
            <v>CAIXA DE AREIA 40X40X40CM EM ALVENARIA - EXECUÇÃO. (72285-SI)</v>
          </cell>
          <cell r="C5121" t="str">
            <v>Un</v>
          </cell>
          <cell r="D5121">
            <v>65.36</v>
          </cell>
          <cell r="E5121">
            <v>52.29</v>
          </cell>
        </row>
        <row r="5122">
          <cell r="A5122"/>
        </row>
        <row r="5123">
          <cell r="A5123" t="str">
            <v>30.11.072</v>
          </cell>
          <cell r="B5123" t="str">
            <v>TORNEIRA DE BÓIA D= 40mm (1 1/2"). (C2500)</v>
          </cell>
          <cell r="C5123" t="str">
            <v>Un</v>
          </cell>
          <cell r="D5123">
            <v>103.9</v>
          </cell>
          <cell r="E5123">
            <v>83.12</v>
          </cell>
        </row>
        <row r="5124">
          <cell r="A5124"/>
        </row>
        <row r="5125">
          <cell r="A5125" t="str">
            <v>30.11.074</v>
          </cell>
          <cell r="B5125" t="str">
            <v>ESPELHO CRISTAL ESPESSURA 4MM, COM MOLDURA EM ALUMINIO E COMPENSADO 6MM PLASTIFICADO COLADO.(74125/002-SI)</v>
          </cell>
          <cell r="C5125" t="str">
            <v>m2</v>
          </cell>
          <cell r="D5125">
            <v>245.21</v>
          </cell>
          <cell r="E5125">
            <v>196.17</v>
          </cell>
        </row>
        <row r="5126">
          <cell r="A5126"/>
        </row>
        <row r="5127">
          <cell r="A5127" t="str">
            <v>30.11.075</v>
          </cell>
          <cell r="B5127" t="str">
            <v>ESPELHO CRISTAL ESPESSURA 4MM, COM MOLDURA DE MADEIRA. (74125/001-SI)</v>
          </cell>
          <cell r="C5127" t="str">
            <v>m2</v>
          </cell>
          <cell r="D5127">
            <v>182.12</v>
          </cell>
          <cell r="E5127">
            <v>145.69999999999999</v>
          </cell>
        </row>
        <row r="5128">
          <cell r="A5128"/>
        </row>
        <row r="5129">
          <cell r="A5129" t="str">
            <v>30.11.076</v>
          </cell>
          <cell r="B5129" t="str">
            <v>CABIDE DE METAL, DECA REF. 2060 C51 OU SIMILAR. (03708/OR)</v>
          </cell>
          <cell r="C5129" t="str">
            <v>Un</v>
          </cell>
          <cell r="D5129">
            <v>65.930000000000007</v>
          </cell>
          <cell r="E5129">
            <v>52.75</v>
          </cell>
        </row>
        <row r="5130">
          <cell r="A5130"/>
        </row>
        <row r="5131">
          <cell r="A5131" t="str">
            <v>30.11.077</v>
          </cell>
          <cell r="B5131" t="str">
            <v>CHUVEIRO CROMADO C/ ARTICULAÇÃO. (16454/001 SI)</v>
          </cell>
          <cell r="C5131" t="str">
            <v>Un</v>
          </cell>
          <cell r="D5131">
            <v>96.36</v>
          </cell>
          <cell r="E5131">
            <v>77.09</v>
          </cell>
        </row>
        <row r="5132">
          <cell r="A5132"/>
        </row>
        <row r="5133">
          <cell r="A5133" t="str">
            <v>30.11.078</v>
          </cell>
          <cell r="B5133" t="str">
            <v>CHUVEIRO TRADICIONAL COM DESVIADOR ESPECIAL EM AÇO INOX, DECA OU SIMILAR.(C3512)</v>
          </cell>
          <cell r="C5133" t="str">
            <v>Un</v>
          </cell>
          <cell r="D5133">
            <v>58.18</v>
          </cell>
          <cell r="E5133">
            <v>46.55</v>
          </cell>
        </row>
        <row r="5134">
          <cell r="A5134"/>
        </row>
        <row r="5135">
          <cell r="A5135" t="str">
            <v>30.11.079</v>
          </cell>
          <cell r="B5135" t="str">
            <v>CUBA DE LOUÇA DE EMBUTIR S/TORNEIRA C/ACESSÓRIOS. (02087/OR)</v>
          </cell>
          <cell r="C5135" t="str">
            <v>Un</v>
          </cell>
          <cell r="D5135">
            <v>144.65</v>
          </cell>
          <cell r="E5135">
            <v>115.72</v>
          </cell>
        </row>
        <row r="5136">
          <cell r="A5136"/>
        </row>
        <row r="5137">
          <cell r="A5137" t="str">
            <v>30.11.080</v>
          </cell>
          <cell r="B5137" t="str">
            <v>CUBA DE EMBUTIR EM AÇO INOX, C/ DIAMETRO DE 40cm E PROFUNDIDADE DE 50cm, C/VALVULA E SIFÃO.(07993/OR)</v>
          </cell>
          <cell r="C5137" t="str">
            <v>Un</v>
          </cell>
          <cell r="D5137">
            <v>877.81</v>
          </cell>
          <cell r="E5137">
            <v>702.25</v>
          </cell>
        </row>
        <row r="5138">
          <cell r="A5138"/>
        </row>
        <row r="5139">
          <cell r="A5139" t="str">
            <v>30.11.081</v>
          </cell>
          <cell r="B5139" t="str">
            <v>TANQUE  EM  AÇO INOX C/ ESFREGADOR (62,5x50,5x30)cm E ACESSÓRIOS.(C2311)</v>
          </cell>
          <cell r="C5139" t="str">
            <v>Un</v>
          </cell>
          <cell r="D5139">
            <v>637.70000000000005</v>
          </cell>
          <cell r="E5139">
            <v>510.16</v>
          </cell>
        </row>
        <row r="5140">
          <cell r="A5140"/>
        </row>
        <row r="5141">
          <cell r="A5141" t="str">
            <v>30.11.082</v>
          </cell>
          <cell r="B5141" t="str">
            <v>CUBA DE EMBUTIR EM AÇO INOX  (45x40x30) cm C/ VALVULA E SIFÃO.(08775-OR)</v>
          </cell>
          <cell r="C5141" t="str">
            <v>Un</v>
          </cell>
          <cell r="D5141">
            <v>885.51</v>
          </cell>
          <cell r="E5141">
            <v>708.41</v>
          </cell>
        </row>
        <row r="5142">
          <cell r="A5142"/>
        </row>
        <row r="5143">
          <cell r="A5143" t="str">
            <v>30.11.083</v>
          </cell>
          <cell r="B5143" t="str">
            <v>TANQUE LOUCA BRANCA C/COLUNAS E MED 60X56CM (EM TORNO)INCL ACESSORIOS DE FIX FERRAGENS EM METAL CROMADO TORNEIRA PRESSAO 1158 1/2" VALVULA ESCOAMENTO 1605 E SIFAO 1680 DE 1.1/2"X1.1/2" - FORNECIMENTO. (73947/003 - SI)</v>
          </cell>
          <cell r="C5143" t="str">
            <v>Un</v>
          </cell>
          <cell r="D5143">
            <v>244.3</v>
          </cell>
          <cell r="E5143">
            <v>195.44</v>
          </cell>
        </row>
        <row r="5144">
          <cell r="A5144"/>
        </row>
        <row r="5145">
          <cell r="A5145" t="str">
            <v>30.11.084</v>
          </cell>
          <cell r="B5145" t="str">
            <v>CUBA DE EMBUTIR EM AÇO INOX ( 57x50x50) cm C/ VALVULA E SIFÃO.(02009-OR)</v>
          </cell>
          <cell r="C5145" t="str">
            <v>Un</v>
          </cell>
          <cell r="D5145">
            <v>510.55</v>
          </cell>
          <cell r="E5145">
            <v>408.44</v>
          </cell>
        </row>
        <row r="5146">
          <cell r="A5146"/>
        </row>
        <row r="5147">
          <cell r="A5147" t="str">
            <v>30.11.085</v>
          </cell>
          <cell r="B5147" t="str">
            <v>TANQUE  EM AÇO INOX  TIPO CUBA INDUSTRIAL (1400X900X500)mm C/VÁLVULA E SIFÃO. (C2311)</v>
          </cell>
          <cell r="C5147" t="str">
            <v>Un</v>
          </cell>
          <cell r="D5147">
            <v>637.70000000000005</v>
          </cell>
          <cell r="E5147">
            <v>510.16</v>
          </cell>
        </row>
        <row r="5148">
          <cell r="A5148"/>
        </row>
        <row r="5149">
          <cell r="A5149" t="str">
            <v>30.11.086</v>
          </cell>
          <cell r="B5149" t="str">
            <v>CUBA ACO INOXIDAVEL 56,0X33,0X11,5 CM, COM SIFAO EM METAL CROMADO 1.1/2X1.1/2", VALVULA EM METAL CROMADO TIPO AMERICANA 3.1/2"X1.1/2" PARA PIA - FORNECIMENTO E INSTALACAO. (73911/002 SI)</v>
          </cell>
          <cell r="C5149" t="str">
            <v>Un</v>
          </cell>
          <cell r="D5149">
            <v>169.1</v>
          </cell>
          <cell r="E5149">
            <v>135.28</v>
          </cell>
        </row>
        <row r="5150">
          <cell r="A5150"/>
        </row>
        <row r="5151">
          <cell r="A5151" t="str">
            <v>30.11.087</v>
          </cell>
          <cell r="B5151" t="str">
            <v>DUCHA P/ WC CROMADO (INSTALADO) (C1151)</v>
          </cell>
          <cell r="C5151" t="str">
            <v>Un</v>
          </cell>
          <cell r="D5151">
            <v>59.51</v>
          </cell>
          <cell r="E5151">
            <v>47.61</v>
          </cell>
        </row>
        <row r="5152">
          <cell r="A5152"/>
        </row>
        <row r="5153">
          <cell r="A5153" t="str">
            <v>30.11.088</v>
          </cell>
          <cell r="B5153" t="str">
            <v>LAVATÓRIO DE LOUÇA BRANCA C/ COLUNA SUSPENSA E ACESSÓRIOS. (73947/001 SI)</v>
          </cell>
          <cell r="C5153" t="str">
            <v>Un</v>
          </cell>
          <cell r="D5153">
            <v>346.92</v>
          </cell>
          <cell r="E5153">
            <v>277.54000000000002</v>
          </cell>
        </row>
        <row r="5154">
          <cell r="A5154"/>
        </row>
        <row r="5155">
          <cell r="A5155" t="str">
            <v>30.11.089</v>
          </cell>
          <cell r="B5155" t="str">
            <v>LAVATORIO DE LOUÇA BRANCA S/COLUNA, C/ACESSÓRIOS. (6009 SI)</v>
          </cell>
          <cell r="C5155" t="str">
            <v>Un</v>
          </cell>
          <cell r="D5155">
            <v>123.6</v>
          </cell>
          <cell r="E5155">
            <v>98.88</v>
          </cell>
        </row>
        <row r="5156">
          <cell r="A5156"/>
        </row>
        <row r="5157">
          <cell r="A5157" t="str">
            <v>30.11.090</v>
          </cell>
          <cell r="B5157" t="str">
            <v>MICTORIO DE LOUCA BRANCA C/SIFAO INTEGRADO E MED 33X28X53CM FERRAGENS EM METAL CROMADO REGISTRO DE PRESSAO 1416 DE 1/2" E TUBO DE LIGACAO DE 1/2" - FORNECIMENTO. (73947/005 SI)</v>
          </cell>
          <cell r="C5157" t="str">
            <v>Un</v>
          </cell>
          <cell r="D5157">
            <v>172.2</v>
          </cell>
          <cell r="E5157">
            <v>137.76</v>
          </cell>
        </row>
        <row r="5158">
          <cell r="A5158"/>
        </row>
        <row r="5159">
          <cell r="A5159" t="str">
            <v>30.11.091</v>
          </cell>
          <cell r="B5159" t="str">
            <v>PORTA PAPEL HIGIÊNICO METÁLICO, DECA REF. 2020 C51 OU SIMILAR. (3709/OR)</v>
          </cell>
          <cell r="C5159" t="str">
            <v>Un</v>
          </cell>
          <cell r="D5159">
            <v>122.35</v>
          </cell>
          <cell r="E5159">
            <v>97.88</v>
          </cell>
        </row>
        <row r="5160">
          <cell r="A5160"/>
        </row>
        <row r="5161">
          <cell r="A5161" t="str">
            <v>30.11.092</v>
          </cell>
          <cell r="B5161" t="str">
            <v>PORTA PAPEL TOALHA  (DISPENSER) EM  ABS, JSN REF. N15-N15b OU SIMILAR. (7610/OR)</v>
          </cell>
          <cell r="C5161" t="str">
            <v>Un</v>
          </cell>
          <cell r="D5161">
            <v>42.25</v>
          </cell>
          <cell r="E5161">
            <v>33.799999999999997</v>
          </cell>
        </row>
        <row r="5162">
          <cell r="A5162"/>
        </row>
        <row r="5163">
          <cell r="A5163" t="str">
            <v>30.11.093</v>
          </cell>
          <cell r="B5163" t="str">
            <v>PORTA SABONETE LIQUIDO FORNECIMENTO. (73947/012 SI)</v>
          </cell>
          <cell r="C5163" t="str">
            <v>Un</v>
          </cell>
          <cell r="D5163">
            <v>32.049999999999997</v>
          </cell>
          <cell r="E5163">
            <v>25.64</v>
          </cell>
        </row>
        <row r="5164">
          <cell r="A5164"/>
        </row>
        <row r="5165">
          <cell r="A5165" t="str">
            <v>30.11.094</v>
          </cell>
          <cell r="B5165" t="str">
            <v>TORNEIRA P/PIA DE COZINHA ACAB. CROMADO C/BICA MÓVEL DE MESA, DECA LINHA PRATA REF. 1167 C50 OU SIMILAR. (73949/007 SI)</v>
          </cell>
          <cell r="C5165" t="str">
            <v>Un</v>
          </cell>
          <cell r="D5165">
            <v>186.37</v>
          </cell>
          <cell r="E5165">
            <v>149.1</v>
          </cell>
        </row>
        <row r="5166">
          <cell r="A5166"/>
        </row>
        <row r="5167">
          <cell r="A5167" t="str">
            <v>30.11.095</v>
          </cell>
          <cell r="B5167" t="str">
            <v>TORNEIRA P/PIA DE COZINHA ACAB. CROMADO C/BICA MÓVEL DE PAREDE, DECA LINHA ASPEN REF. 1168 C35 OU SIMILAR.(73949/004 SI)</v>
          </cell>
          <cell r="C5167" t="str">
            <v>Un</v>
          </cell>
          <cell r="D5167">
            <v>112.2</v>
          </cell>
          <cell r="E5167">
            <v>89.76</v>
          </cell>
        </row>
        <row r="5168">
          <cell r="A5168"/>
        </row>
        <row r="5169">
          <cell r="A5169" t="str">
            <v>30.11.096</v>
          </cell>
          <cell r="B5169" t="str">
            <v>MISTURADOR P/PIA DE COZINHA ACAB. CROMADO C/BICA MÓVEL DE PAREDE, DECA LINHA PRTA REF. 1258 C50 OU SIMILAR. (74123/003 SI)</v>
          </cell>
          <cell r="C5169" t="str">
            <v>Un</v>
          </cell>
          <cell r="D5169">
            <v>314.35000000000002</v>
          </cell>
          <cell r="E5169">
            <v>251.48</v>
          </cell>
        </row>
        <row r="5170">
          <cell r="A5170"/>
        </row>
        <row r="5171">
          <cell r="A5171" t="str">
            <v>30.11.097</v>
          </cell>
          <cell r="B5171" t="str">
            <v>MISTURADOR P/PIA DE COZINHA ACAB. CROMADO C/BICA MÓVEL DE MESA, DECA LINHA PRATA REF. 1258 C50 OU SIMILAR. (74123/003 SI)</v>
          </cell>
          <cell r="C5171" t="str">
            <v>Un</v>
          </cell>
          <cell r="D5171">
            <v>314.35000000000002</v>
          </cell>
          <cell r="E5171">
            <v>251.48</v>
          </cell>
        </row>
        <row r="5172">
          <cell r="A5172"/>
        </row>
        <row r="5173">
          <cell r="A5173" t="str">
            <v>30.11.098</v>
          </cell>
          <cell r="B5173" t="str">
            <v>TORNEIRA PARA LAVATÓRIO ACABAMENTO CROMADO, DECA LINHA PRATA REF. 1199 C50 OU SIMILAR. (73949/005 SI)</v>
          </cell>
          <cell r="C5173" t="str">
            <v>Un</v>
          </cell>
          <cell r="D5173">
            <v>56.55</v>
          </cell>
          <cell r="E5173">
            <v>45.24</v>
          </cell>
        </row>
        <row r="5174">
          <cell r="A5174"/>
        </row>
        <row r="5175">
          <cell r="A5175" t="str">
            <v>30.11.099</v>
          </cell>
          <cell r="B5175" t="str">
            <v>TORNEIRA ALAVANCADA PARA LAVATÓRIO ACABAMENTO CROMADO, SOLUCENTER REF. TCB20 OU SIMILAR.(C2505)</v>
          </cell>
          <cell r="C5175" t="str">
            <v>Un</v>
          </cell>
          <cell r="D5175">
            <v>45.55</v>
          </cell>
          <cell r="E5175">
            <v>36.44</v>
          </cell>
        </row>
        <row r="5176">
          <cell r="A5176"/>
        </row>
        <row r="5177">
          <cell r="A5177" t="str">
            <v>30.11.100</v>
          </cell>
          <cell r="B5177" t="str">
            <v xml:space="preserve">TORNEIRA C/FILTRO P/PIA DE COZINHA, BICA MÓVEL DE MESA, DECA LINHA TWIN REF. 1140 C OU SIMILAR. (7758 - OR)  </v>
          </cell>
          <cell r="C5177" t="str">
            <v>Un</v>
          </cell>
          <cell r="D5177">
            <v>129.32</v>
          </cell>
          <cell r="E5177">
            <v>103.46</v>
          </cell>
        </row>
        <row r="5178">
          <cell r="A5178"/>
        </row>
        <row r="5179">
          <cell r="A5179" t="str">
            <v>30.11.101</v>
          </cell>
          <cell r="B5179" t="str">
            <v xml:space="preserve">BANCO EM ALVENARIA, TAMPO EM CONCRETO (2,20X0,80) m, S/ENCOSTO .  ( 17.04.010)  </v>
          </cell>
          <cell r="C5179" t="str">
            <v>Un</v>
          </cell>
          <cell r="D5179">
            <v>365.15</v>
          </cell>
          <cell r="E5179">
            <v>292.12</v>
          </cell>
        </row>
        <row r="5180">
          <cell r="A5180"/>
        </row>
        <row r="5181">
          <cell r="A5181" t="str">
            <v>30.11.102</v>
          </cell>
          <cell r="B5181" t="str">
            <v xml:space="preserve">ASSENTO ARTICULÁVEL (ASSEIO DE DEFICIENTE) (C4642)  </v>
          </cell>
          <cell r="C5181" t="str">
            <v>Un</v>
          </cell>
          <cell r="D5181">
            <v>755.26</v>
          </cell>
          <cell r="E5181">
            <v>604.21</v>
          </cell>
        </row>
        <row r="5182">
          <cell r="A5182"/>
        </row>
        <row r="5183">
          <cell r="A5183" t="str">
            <v>30.11.103</v>
          </cell>
          <cell r="B5183" t="str">
            <v>BACIA SANITÁRIA PARA CADEIRANTES C/ ASSENTO (ABERTURA FRONTAL) (C4635)</v>
          </cell>
          <cell r="C5183" t="str">
            <v>Un</v>
          </cell>
          <cell r="D5183">
            <v>993.78</v>
          </cell>
          <cell r="E5183">
            <v>795.03</v>
          </cell>
        </row>
        <row r="5184">
          <cell r="A5184"/>
        </row>
        <row r="5185">
          <cell r="A5185" t="str">
            <v>30.11.104</v>
          </cell>
          <cell r="B5185" t="str">
            <v>VASO SANITARIO COM CAIXA DE DESCARGA ACOPLADA - LOUCA BRANCA. (74193/001-SI)</v>
          </cell>
          <cell r="C5185" t="str">
            <v>Un</v>
          </cell>
          <cell r="D5185">
            <v>232.13</v>
          </cell>
          <cell r="E5185">
            <v>185.71</v>
          </cell>
        </row>
        <row r="5186">
          <cell r="A5186"/>
        </row>
        <row r="5187">
          <cell r="A5187" t="str">
            <v>30.11.105</v>
          </cell>
          <cell r="B5187" t="str">
            <v xml:space="preserve">PEÇAS DE APOIO DEFICIENTES C/TUBO INOX P/WC S. (22.10.090)  </v>
          </cell>
          <cell r="C5187" t="str">
            <v>m</v>
          </cell>
          <cell r="D5187">
            <v>88.66</v>
          </cell>
          <cell r="E5187">
            <v>70.930000000000007</v>
          </cell>
        </row>
        <row r="5188">
          <cell r="A5188"/>
        </row>
        <row r="5189">
          <cell r="A5189" t="str">
            <v>30.11.106</v>
          </cell>
          <cell r="B5189" t="str">
            <v>GRANITO CINZA POLIDO PARA BANCADA E=2,5 CM, LARGURA 60CM - FORNECIMENTO E INSTALACAO. (74126/001-SI)</v>
          </cell>
          <cell r="C5189" t="str">
            <v>m</v>
          </cell>
          <cell r="D5189">
            <v>191</v>
          </cell>
          <cell r="E5189">
            <v>152.80000000000001</v>
          </cell>
        </row>
        <row r="5190">
          <cell r="A5190"/>
        </row>
        <row r="5191">
          <cell r="A5191" t="str">
            <v>30.11.107</v>
          </cell>
          <cell r="B5191" t="str">
            <v>PIA ACO INOXIDAVEL 120X60CM COM 1 CUBA - FORNECIMENTO E INSTALACAO.(74050/001-SI)</v>
          </cell>
          <cell r="C5191" t="str">
            <v>Un</v>
          </cell>
          <cell r="D5191">
            <v>182.37</v>
          </cell>
          <cell r="E5191">
            <v>145.9</v>
          </cell>
        </row>
        <row r="5192">
          <cell r="A5192"/>
        </row>
        <row r="5193">
          <cell r="A5193" t="str">
            <v>30.11.108</v>
          </cell>
          <cell r="B5193" t="str">
            <v>BANCADA DE GRANITO CINZA E=2cm.(C4068)</v>
          </cell>
          <cell r="C5193" t="str">
            <v>m2</v>
          </cell>
          <cell r="D5193">
            <v>255.96</v>
          </cell>
          <cell r="E5193">
            <v>204.77</v>
          </cell>
        </row>
        <row r="5194">
          <cell r="A5194"/>
        </row>
        <row r="5195">
          <cell r="A5195" t="str">
            <v>30.11.109</v>
          </cell>
          <cell r="B5195" t="str">
            <v>TAMPO C/BATEDOR EM GRANITO CINZA POLIDO E=2cm .(3163-OR)</v>
          </cell>
          <cell r="C5195" t="str">
            <v>m2</v>
          </cell>
          <cell r="D5195">
            <v>185.62</v>
          </cell>
          <cell r="E5195">
            <v>148.5</v>
          </cell>
        </row>
        <row r="5196">
          <cell r="A5196"/>
        </row>
        <row r="5197">
          <cell r="A5197" t="str">
            <v>30.11.110</v>
          </cell>
          <cell r="B5197" t="str">
            <v xml:space="preserve">PRATELEIRA DE GRANITO CINZA. ( 72244 - SI)  </v>
          </cell>
          <cell r="C5197" t="str">
            <v>m2</v>
          </cell>
          <cell r="D5197">
            <v>269.27</v>
          </cell>
          <cell r="E5197">
            <v>215.42</v>
          </cell>
        </row>
        <row r="5198">
          <cell r="A5198"/>
        </row>
        <row r="5199">
          <cell r="A5199" t="str">
            <v>30.11.111</v>
          </cell>
          <cell r="B5199" t="str">
            <v>PIA DE AÇO INOX (2.00X0.58)m C/ 2 CUBAS E ACESSÓRIOS.(74050/002-SI)</v>
          </cell>
          <cell r="C5199" t="str">
            <v>Un</v>
          </cell>
          <cell r="D5199">
            <v>352.28</v>
          </cell>
          <cell r="E5199">
            <v>281.83</v>
          </cell>
        </row>
        <row r="5200">
          <cell r="A5200"/>
        </row>
        <row r="5201">
          <cell r="A5201" t="str">
            <v>30.11.113</v>
          </cell>
          <cell r="B5201" t="str">
            <v>PIA DE AÇO INOX (3.00x0.60)m C/ 1 CUBA E ACESSÓRIOS.(C3019)</v>
          </cell>
          <cell r="C5201" t="str">
            <v>Un</v>
          </cell>
          <cell r="D5201">
            <v>1206.68</v>
          </cell>
          <cell r="E5201">
            <v>965.35</v>
          </cell>
        </row>
        <row r="5202">
          <cell r="A5202"/>
        </row>
        <row r="5203">
          <cell r="A5203" t="str">
            <v>30.11.114</v>
          </cell>
          <cell r="B5203" t="str">
            <v>TAMPO DE AÇO INOX P/ BANCADAS.(C2302)</v>
          </cell>
          <cell r="C5203" t="str">
            <v>m2</v>
          </cell>
          <cell r="D5203">
            <v>411.95</v>
          </cell>
          <cell r="E5203">
            <v>329.56</v>
          </cell>
        </row>
        <row r="5204">
          <cell r="A5204"/>
        </row>
        <row r="5205">
          <cell r="A5205" t="str">
            <v>30.11.115</v>
          </cell>
          <cell r="B5205" t="str">
            <v>PIA DE AÇO INOX (4.20X0.60)m C/ 2 CUBAS E ACESSÓRIOS.(C3020)</v>
          </cell>
          <cell r="C5205" t="str">
            <v>Un</v>
          </cell>
          <cell r="D5205">
            <v>2326.7199999999998</v>
          </cell>
          <cell r="E5205">
            <v>1861.38</v>
          </cell>
        </row>
        <row r="5206">
          <cell r="A5206"/>
        </row>
        <row r="5207">
          <cell r="A5207" t="str">
            <v>30.11.116</v>
          </cell>
          <cell r="B5207" t="str">
            <v>TUBO AÇO GALV. C/OU S/COSTURA D=25mm (1").(C2560)</v>
          </cell>
          <cell r="C5207" t="str">
            <v>m</v>
          </cell>
          <cell r="D5207">
            <v>26.63</v>
          </cell>
          <cell r="E5207">
            <v>21.31</v>
          </cell>
        </row>
        <row r="5208">
          <cell r="A5208"/>
        </row>
        <row r="5209">
          <cell r="A5209" t="str">
            <v>30.11.117</v>
          </cell>
          <cell r="B5209" t="str">
            <v>TUBO DE COBRE CLASSE "E" 15MM - FORNECIMENTO E INSTALACAO.(C2565)</v>
          </cell>
          <cell r="C5209" t="str">
            <v>m</v>
          </cell>
          <cell r="D5209">
            <v>31.57</v>
          </cell>
          <cell r="E5209">
            <v>25.26</v>
          </cell>
        </row>
        <row r="5210">
          <cell r="A5210"/>
        </row>
        <row r="5211">
          <cell r="A5211" t="str">
            <v>30.11.118</v>
          </cell>
          <cell r="B5211" t="str">
            <v>TUBO DE COBRE CLASSE "E" 28MM - FORNECIMENTO E INSTALACAO.(C2567)</v>
          </cell>
          <cell r="C5211" t="str">
            <v>m</v>
          </cell>
          <cell r="D5211">
            <v>61.21</v>
          </cell>
          <cell r="E5211">
            <v>48.97</v>
          </cell>
        </row>
        <row r="5212">
          <cell r="A5212"/>
        </row>
        <row r="5213">
          <cell r="A5213" t="str">
            <v>30.11.119</v>
          </cell>
          <cell r="B5213" t="str">
            <v>TUBO COBRE INCLUSIVE CONEXÕES D= 15mm (1/2").(C2574)</v>
          </cell>
          <cell r="C5213" t="str">
            <v>m</v>
          </cell>
          <cell r="D5213">
            <v>59.55</v>
          </cell>
          <cell r="E5213">
            <v>47.64</v>
          </cell>
        </row>
        <row r="5214">
          <cell r="A5214"/>
        </row>
        <row r="5215">
          <cell r="A5215" t="str">
            <v>30.11.120</v>
          </cell>
          <cell r="B5215" t="str">
            <v xml:space="preserve">TE DE COBRE 28MM LIGAÇÃO SOLDADA - FORNECIMENTO E INSTALACAO. (72724-SI)  </v>
          </cell>
          <cell r="C5215" t="str">
            <v>Un</v>
          </cell>
          <cell r="D5215">
            <v>13.71</v>
          </cell>
          <cell r="E5215">
            <v>10.97</v>
          </cell>
        </row>
        <row r="5216">
          <cell r="A5216"/>
        </row>
        <row r="5217">
          <cell r="A5217" t="str">
            <v>30.11.121</v>
          </cell>
          <cell r="B5217" t="str">
            <v>TUBO COBRE INCLUSIVE CONEXÕES D= 28mm (1").(C2576)</v>
          </cell>
          <cell r="C5217" t="str">
            <v>m</v>
          </cell>
          <cell r="D5217">
            <v>102</v>
          </cell>
          <cell r="E5217">
            <v>81.599999999999994</v>
          </cell>
        </row>
        <row r="5218">
          <cell r="A5218"/>
        </row>
        <row r="5219">
          <cell r="A5219" t="str">
            <v>30.11.122</v>
          </cell>
          <cell r="B5219" t="str">
            <v>TÊ AÇO GALV. D= 25mm (1").(C2323)</v>
          </cell>
          <cell r="C5219" t="str">
            <v>Un</v>
          </cell>
          <cell r="D5219">
            <v>15.98</v>
          </cell>
          <cell r="E5219">
            <v>12.79</v>
          </cell>
        </row>
        <row r="5220">
          <cell r="A5220"/>
        </row>
        <row r="5221">
          <cell r="A5221" t="str">
            <v>30.11.123</v>
          </cell>
          <cell r="B5221" t="str">
            <v>TAMPÃO EM AÇO GALV. D=15mm (1/2") À 25mm(1").(C2307)</v>
          </cell>
          <cell r="C5221" t="str">
            <v>Un</v>
          </cell>
          <cell r="D5221">
            <v>5.05</v>
          </cell>
          <cell r="E5221">
            <v>4.04</v>
          </cell>
        </row>
        <row r="5222">
          <cell r="A5222"/>
        </row>
        <row r="5223">
          <cell r="A5223" t="str">
            <v>30.11.124</v>
          </cell>
          <cell r="B5223" t="str">
            <v>TREDOLET PARA CENTRAL GLP P-190 D=1".(09097-OR)</v>
          </cell>
          <cell r="C5223" t="str">
            <v>Un</v>
          </cell>
          <cell r="D5223">
            <v>75.430000000000007</v>
          </cell>
          <cell r="E5223">
            <v>60.35</v>
          </cell>
        </row>
        <row r="5224">
          <cell r="A5224"/>
        </row>
        <row r="5225">
          <cell r="A5225" t="str">
            <v>30.11.125</v>
          </cell>
          <cell r="B5225" t="str">
            <v>COTOVELO DE COBRE SEM ANEL SOLDA 28MM - FORNECIMENTO E INSTALACAO.(74060/002-SI)</v>
          </cell>
          <cell r="C5225" t="str">
            <v>Un</v>
          </cell>
          <cell r="D5225">
            <v>10.96</v>
          </cell>
          <cell r="E5225">
            <v>8.77</v>
          </cell>
        </row>
        <row r="5226">
          <cell r="A5226"/>
        </row>
        <row r="5227">
          <cell r="A5227" t="str">
            <v>30.11.126</v>
          </cell>
          <cell r="B5227" t="str">
            <v>COTOVELO DE COBRE SEM ANEL SOLDA 15MM - FORNECIMENTO E INSTALACAO.(74060/004-SI)</v>
          </cell>
          <cell r="C5227" t="str">
            <v>Un</v>
          </cell>
          <cell r="D5227">
            <v>5.7</v>
          </cell>
          <cell r="E5227">
            <v>4.5599999999999996</v>
          </cell>
        </row>
        <row r="5228">
          <cell r="A5228"/>
        </row>
        <row r="5229">
          <cell r="A5229" t="str">
            <v>30.11.127</v>
          </cell>
          <cell r="B5229" t="str">
            <v>VÁLVULA ESFERA AÇO CARBONO, CLASSE 300, NPT D=1".(09012-OR)</v>
          </cell>
          <cell r="C5229" t="str">
            <v>Un</v>
          </cell>
          <cell r="D5229">
            <v>245.9</v>
          </cell>
          <cell r="E5229">
            <v>196.72</v>
          </cell>
        </row>
        <row r="5230">
          <cell r="A5230"/>
        </row>
        <row r="5231">
          <cell r="A5231" t="str">
            <v>30.11.128</v>
          </cell>
          <cell r="B5231" t="str">
            <v xml:space="preserve">MANÔMETRO 0 A 300 PSI D=1/2". (08980/OR)  </v>
          </cell>
          <cell r="C5231" t="str">
            <v>Un</v>
          </cell>
          <cell r="D5231">
            <v>68.87</v>
          </cell>
          <cell r="E5231">
            <v>55.1</v>
          </cell>
        </row>
        <row r="5232">
          <cell r="A5232"/>
        </row>
        <row r="5233">
          <cell r="A5233" t="str">
            <v>30.11.129</v>
          </cell>
          <cell r="B5233" t="str">
            <v>REGULADOR TIPO FISHER DE ALTA PRESSÃO D=28 MM, CLASSE 300 - 1º ESTÁGIO.(09092-OR)</v>
          </cell>
          <cell r="C5233" t="str">
            <v>Un</v>
          </cell>
          <cell r="D5233">
            <v>442.88</v>
          </cell>
          <cell r="E5233">
            <v>354.31</v>
          </cell>
        </row>
        <row r="5234">
          <cell r="A5234"/>
        </row>
        <row r="5235">
          <cell r="A5235" t="str">
            <v>30.11.130</v>
          </cell>
          <cell r="B5235" t="str">
            <v>MEDIDOR DE GÁS GLP, CLASSE 300,  D=28 MM.(09094-OR)</v>
          </cell>
          <cell r="C5235" t="str">
            <v>Un</v>
          </cell>
          <cell r="D5235">
            <v>287.95999999999998</v>
          </cell>
          <cell r="E5235">
            <v>230.37</v>
          </cell>
        </row>
        <row r="5236">
          <cell r="A5236"/>
        </row>
        <row r="5237">
          <cell r="A5237" t="str">
            <v>30.11.131</v>
          </cell>
          <cell r="B5237" t="str">
            <v>REGULADOR FISHER COBRE  BAIXA PRESSÃO, CLASSE 300,  D=15 MM - 2º ESTÁGIO.(09093-OR)</v>
          </cell>
          <cell r="C5237" t="str">
            <v>Un</v>
          </cell>
          <cell r="D5237">
            <v>417.37</v>
          </cell>
          <cell r="E5237">
            <v>333.9</v>
          </cell>
        </row>
        <row r="5238">
          <cell r="A5238"/>
        </row>
        <row r="5239">
          <cell r="A5239" t="str">
            <v>30.11.132</v>
          </cell>
          <cell r="B5239" t="str">
            <v>REGISTRO GLOBO /FECHO RÁPIDO DE 1".(C2176)</v>
          </cell>
          <cell r="C5239" t="str">
            <v>Un</v>
          </cell>
          <cell r="D5239">
            <v>44.96</v>
          </cell>
          <cell r="E5239">
            <v>35.97</v>
          </cell>
        </row>
        <row r="5240">
          <cell r="A5240"/>
        </row>
        <row r="5241">
          <cell r="A5241" t="str">
            <v>30.11.133</v>
          </cell>
          <cell r="B5241" t="str">
            <v>REGISTRO GLOBO /FECHO RÁPIDO DE 3/4".(C2177)</v>
          </cell>
          <cell r="C5241" t="str">
            <v>Un</v>
          </cell>
          <cell r="D5241">
            <v>36.35</v>
          </cell>
          <cell r="E5241">
            <v>29.08</v>
          </cell>
        </row>
        <row r="5242">
          <cell r="A5242"/>
        </row>
        <row r="5243">
          <cell r="A5243" t="str">
            <v>30.11.134</v>
          </cell>
          <cell r="B5243" t="str">
            <v xml:space="preserve">CHICOTE FLEXIVEL INOX PARA CENTRAL GLP P-190, D=1/2". ( 3698 - OR)  </v>
          </cell>
          <cell r="C5243" t="str">
            <v>Un</v>
          </cell>
          <cell r="D5243">
            <v>27.92</v>
          </cell>
          <cell r="E5243">
            <v>22.34</v>
          </cell>
        </row>
        <row r="5244">
          <cell r="A5244"/>
        </row>
        <row r="5245">
          <cell r="A5245" t="str">
            <v>30.11.136</v>
          </cell>
          <cell r="B5245" t="str">
            <v xml:space="preserve">FITA ANTICORROSIVA PARA TUBULAÇÃO DE COBRE 50MMx10M. ( 9300 - OR)  </v>
          </cell>
          <cell r="C5245" t="str">
            <v>Un</v>
          </cell>
          <cell r="D5245">
            <v>33.619999999999997</v>
          </cell>
          <cell r="E5245">
            <v>26.9</v>
          </cell>
        </row>
        <row r="5246">
          <cell r="A5246"/>
        </row>
        <row r="5247">
          <cell r="A5247" t="str">
            <v>30.11.137</v>
          </cell>
          <cell r="B5247" t="str">
            <v>TUBO AÇO CARBONO SCHEDULE 40 D=1".(09093-OR)</v>
          </cell>
          <cell r="C5247" t="str">
            <v>m</v>
          </cell>
          <cell r="D5247">
            <v>38.270000000000003</v>
          </cell>
          <cell r="E5247">
            <v>30.62</v>
          </cell>
        </row>
        <row r="5248">
          <cell r="A5248"/>
        </row>
        <row r="5249">
          <cell r="A5249" t="str">
            <v>30.11.138</v>
          </cell>
          <cell r="B5249" t="str">
            <v xml:space="preserve">CONECTOR PARA REGULADORES E MEDIDOR, D=28 MM. ( 6480 - OR)  </v>
          </cell>
          <cell r="C5249" t="str">
            <v>Un</v>
          </cell>
          <cell r="D5249">
            <v>14.51</v>
          </cell>
          <cell r="E5249">
            <v>11.61</v>
          </cell>
        </row>
        <row r="5250">
          <cell r="A5250"/>
        </row>
        <row r="5251">
          <cell r="A5251" t="str">
            <v>30.11.139</v>
          </cell>
          <cell r="B5251" t="str">
            <v xml:space="preserve">CONECTOR PARA REGULADORES, D=15 MM. ( 6482 - OR)  </v>
          </cell>
          <cell r="C5251" t="str">
            <v>Un</v>
          </cell>
          <cell r="D5251">
            <v>7.08</v>
          </cell>
          <cell r="E5251">
            <v>5.67</v>
          </cell>
        </row>
        <row r="5252">
          <cell r="A5252"/>
        </row>
        <row r="5253">
          <cell r="A5253" t="str">
            <v>30.11.140</v>
          </cell>
          <cell r="B5253" t="str">
            <v xml:space="preserve">CAIXA EM ALVENARIA (60X60X60cm) DE 1 TIJOLO COMUM, LASTRO DE BRITA E TAMPA DE CONCRETO. (C0607)  </v>
          </cell>
          <cell r="C5253" t="str">
            <v>Un</v>
          </cell>
          <cell r="D5253">
            <v>343.4</v>
          </cell>
          <cell r="E5253">
            <v>274.72000000000003</v>
          </cell>
        </row>
        <row r="5254">
          <cell r="A5254"/>
        </row>
        <row r="5255">
          <cell r="A5255" t="str">
            <v>30.11.141</v>
          </cell>
          <cell r="B5255" t="str">
            <v xml:space="preserve">CAIXA DE AREIA 60X60X60CM EM ALVENARIA - EXECUÇÃO. (72286-SI)  </v>
          </cell>
          <cell r="C5255" t="str">
            <v>Un</v>
          </cell>
          <cell r="D5255">
            <v>114.11</v>
          </cell>
          <cell r="E5255">
            <v>91.29</v>
          </cell>
        </row>
        <row r="5256">
          <cell r="A5256"/>
        </row>
        <row r="5257">
          <cell r="A5257" t="str">
            <v>30.11.142</v>
          </cell>
          <cell r="B5257" t="str">
            <v xml:space="preserve">CAIXA DE INSPEÇÃO 80X80X80CM EM ALVENARIA - EXECUÇÃO.(72289-SI)  </v>
          </cell>
          <cell r="C5257" t="str">
            <v>Un</v>
          </cell>
          <cell r="D5257">
            <v>260.77</v>
          </cell>
          <cell r="E5257">
            <v>208.62</v>
          </cell>
        </row>
        <row r="5258">
          <cell r="A5258"/>
        </row>
        <row r="5259">
          <cell r="A5259" t="str">
            <v>30.11.143</v>
          </cell>
          <cell r="B5259" t="str">
            <v xml:space="preserve">TUBO DE PVC SÉRIE REFORÇADA D=75MM. (73784/002)  </v>
          </cell>
          <cell r="C5259" t="str">
            <v>Un</v>
          </cell>
          <cell r="D5259">
            <v>996.31</v>
          </cell>
          <cell r="E5259">
            <v>797.05</v>
          </cell>
        </row>
        <row r="5260">
          <cell r="A5260"/>
        </row>
        <row r="5261">
          <cell r="A5261" t="str">
            <v>30.11.144</v>
          </cell>
          <cell r="B5261" t="str">
            <v xml:space="preserve">TUBO DRENO KANANET D=100MM, CORRUGADO. (C3069)  </v>
          </cell>
          <cell r="C5261" t="str">
            <v>Un</v>
          </cell>
          <cell r="D5261">
            <v>29.75</v>
          </cell>
          <cell r="E5261">
            <v>23.8</v>
          </cell>
        </row>
        <row r="5262">
          <cell r="A5262"/>
        </row>
        <row r="5263">
          <cell r="A5263" t="str">
            <v>30.11.145</v>
          </cell>
          <cell r="B5263" t="str">
            <v xml:space="preserve">TUBO PVC SOLD. MARROM INCL.CONEXÕES D= 25mm(3/4"). (C2625)  </v>
          </cell>
          <cell r="C5263" t="str">
            <v>m</v>
          </cell>
          <cell r="D5263">
            <v>12.76</v>
          </cell>
          <cell r="E5263">
            <v>10.210000000000001</v>
          </cell>
        </row>
        <row r="5264">
          <cell r="A5264"/>
        </row>
        <row r="5265">
          <cell r="A5265" t="str">
            <v>30.11.146</v>
          </cell>
          <cell r="B5265" t="str">
            <v xml:space="preserve">GRELHA HEMISFÉRICA DE FERRO FUNDIDO D=150mm 6". (C3995)  </v>
          </cell>
          <cell r="C5265" t="str">
            <v>Un</v>
          </cell>
          <cell r="D5265">
            <v>94.41</v>
          </cell>
          <cell r="E5265">
            <v>75.53</v>
          </cell>
        </row>
        <row r="5266">
          <cell r="A5266"/>
        </row>
        <row r="5267">
          <cell r="A5267" t="str">
            <v>30.11.147</v>
          </cell>
          <cell r="B5267" t="str">
            <v xml:space="preserve">CAP PVC SR D=4". (C0689)  </v>
          </cell>
          <cell r="C5267" t="str">
            <v>Un</v>
          </cell>
          <cell r="D5267">
            <v>37.119999999999997</v>
          </cell>
          <cell r="E5267">
            <v>29.7</v>
          </cell>
        </row>
        <row r="5268">
          <cell r="A5268"/>
        </row>
        <row r="5269">
          <cell r="A5269" t="str">
            <v>30.11.152</v>
          </cell>
          <cell r="B5269" t="str">
            <v xml:space="preserve">JUNÇÃO SIMPLES REFORÇADA 100X100MM. (C1577)  </v>
          </cell>
          <cell r="C5269" t="str">
            <v>Un</v>
          </cell>
          <cell r="D5269">
            <v>28.95</v>
          </cell>
          <cell r="E5269">
            <v>23.16</v>
          </cell>
        </row>
        <row r="5270">
          <cell r="A5270"/>
        </row>
        <row r="5271">
          <cell r="A5271" t="str">
            <v>30.11.153</v>
          </cell>
          <cell r="B5271" t="str">
            <v xml:space="preserve">JUNÇÃO SIMPLES REFORÇADA 150X100MM. (C1578)  </v>
          </cell>
          <cell r="C5271" t="str">
            <v>Un</v>
          </cell>
          <cell r="D5271">
            <v>67.680000000000007</v>
          </cell>
          <cell r="E5271">
            <v>54.15</v>
          </cell>
        </row>
        <row r="5272">
          <cell r="A5272"/>
        </row>
        <row r="5273">
          <cell r="A5273" t="str">
            <v>30.11.154</v>
          </cell>
          <cell r="B5273" t="str">
            <v xml:space="preserve">PLACA DE IDENTIFICAÇÃO EM CHAPA GALVANIZADA NUM. 18, 12X18CM. (73916/001-SI)  </v>
          </cell>
          <cell r="C5273" t="str">
            <v>Un</v>
          </cell>
          <cell r="D5273">
            <v>68.12</v>
          </cell>
          <cell r="E5273">
            <v>54.5</v>
          </cell>
        </row>
        <row r="5274">
          <cell r="A5274"/>
        </row>
        <row r="5275">
          <cell r="A5275" t="str">
            <v>30.11.155</v>
          </cell>
          <cell r="B5275" t="str">
            <v xml:space="preserve">SINALIZAÇÃO PARA EXTINTOR. ( C4649 )  </v>
          </cell>
          <cell r="C5275" t="str">
            <v>Un</v>
          </cell>
          <cell r="D5275">
            <v>25.83</v>
          </cell>
          <cell r="E5275">
            <v>20.67</v>
          </cell>
        </row>
        <row r="5276">
          <cell r="A5276"/>
        </row>
        <row r="5277">
          <cell r="A5277" t="str">
            <v>30.11.156</v>
          </cell>
          <cell r="B5277" t="str">
            <v xml:space="preserve">BLOCO LUMINOSO AUTÔNOMO, INDICADOR DE SETA, MOD. UNITRON/SIMILAR. (C0389)  </v>
          </cell>
          <cell r="C5277" t="str">
            <v>Un</v>
          </cell>
          <cell r="D5277">
            <v>233.41</v>
          </cell>
          <cell r="E5277">
            <v>186.73</v>
          </cell>
        </row>
        <row r="5278">
          <cell r="A5278"/>
        </row>
        <row r="5279">
          <cell r="A5279" t="str">
            <v>30.11.157</v>
          </cell>
          <cell r="B5279" t="str">
            <v xml:space="preserve">EXTINTOR DE GÁS CARBÔNICO OU PÓ QUÍMICO DE 4 OU 6KG. (C1359)  </v>
          </cell>
          <cell r="C5279" t="str">
            <v>Un</v>
          </cell>
          <cell r="D5279">
            <v>426.33</v>
          </cell>
          <cell r="E5279">
            <v>341.07</v>
          </cell>
        </row>
        <row r="5280">
          <cell r="A5280"/>
        </row>
        <row r="5281">
          <cell r="A5281" t="str">
            <v>30.11.160</v>
          </cell>
          <cell r="B5281" t="str">
            <v xml:space="preserve">VÁLVULA DE RETENÇÃO HORIZONTAL Ø 65MM (2.1/2") - FORNECIMENTO E INSTALAÇÃO. (73795/013-SI)  </v>
          </cell>
          <cell r="C5281" t="str">
            <v>Un</v>
          </cell>
          <cell r="D5281">
            <v>162.96</v>
          </cell>
          <cell r="E5281">
            <v>130.37</v>
          </cell>
        </row>
        <row r="5282">
          <cell r="A5282"/>
        </row>
        <row r="5283">
          <cell r="A5283" t="str">
            <v>30.11.161</v>
          </cell>
          <cell r="B5283" t="str">
            <v xml:space="preserve">VÁLVULA DE RETENÇÃO HORIZ.OU VERT. D= 65mm (2 1/2"). (73795/013-SI)  </v>
          </cell>
          <cell r="C5283" t="str">
            <v>Un</v>
          </cell>
          <cell r="D5283">
            <v>162.96</v>
          </cell>
          <cell r="E5283">
            <v>130.37</v>
          </cell>
        </row>
        <row r="5284">
          <cell r="A5284"/>
        </row>
        <row r="5285">
          <cell r="A5285" t="str">
            <v>30.11.162</v>
          </cell>
          <cell r="B5285" t="str">
            <v xml:space="preserve">PINTURA EM PRIMER EPOXI EM ESTRUTURA DE ACO CARBONO APLICADO A REVOLVER, UMA DEMAO, ESPESSURA 25MICRA. (73865/001-SI)  </v>
          </cell>
          <cell r="C5285" t="str">
            <v>m2</v>
          </cell>
          <cell r="D5285">
            <v>8.2100000000000009</v>
          </cell>
          <cell r="E5285">
            <v>6.57</v>
          </cell>
        </row>
        <row r="5286">
          <cell r="A5286"/>
        </row>
        <row r="5287">
          <cell r="A5287" t="str">
            <v>30.11.163</v>
          </cell>
          <cell r="B5287" t="str">
            <v xml:space="preserve">REGISTRO GLOBO / FECHO RÁPIDO DE 2 1/2". (C4403)  </v>
          </cell>
          <cell r="C5287" t="str">
            <v>Un</v>
          </cell>
          <cell r="D5287">
            <v>154.41999999999999</v>
          </cell>
          <cell r="E5287">
            <v>123.54</v>
          </cell>
        </row>
        <row r="5288">
          <cell r="A5288"/>
        </row>
        <row r="5289">
          <cell r="A5289" t="str">
            <v>30.11.164</v>
          </cell>
          <cell r="B5289" t="str">
            <v xml:space="preserve">BOMBA CENTRÍFUGA DE 3 CV, INCLUSIVE MAT.DE SUCÇÃO. (C0446)  </v>
          </cell>
          <cell r="C5289" t="str">
            <v>Un</v>
          </cell>
          <cell r="D5289">
            <v>1109.77</v>
          </cell>
          <cell r="E5289">
            <v>887.82</v>
          </cell>
        </row>
        <row r="5290">
          <cell r="A5290"/>
        </row>
        <row r="5291">
          <cell r="A5291" t="str">
            <v>30.11.165</v>
          </cell>
          <cell r="B5291" t="str">
            <v xml:space="preserve">REGISTRO/VALVULA GLOBO ANGULAR 45 GRAUS EM LATAO PARA HIDRANTES DE INCÊNDIO PREDIAL DN 2.1/2" - FORNECIMENTO E INSTALACAO. (74169/001-SI)  </v>
          </cell>
          <cell r="C5291" t="str">
            <v>Un</v>
          </cell>
          <cell r="D5291">
            <v>210.22</v>
          </cell>
          <cell r="E5291">
            <v>168.18</v>
          </cell>
        </row>
        <row r="5292">
          <cell r="A5292"/>
        </row>
        <row r="5293">
          <cell r="A5293" t="str">
            <v>30.11.166</v>
          </cell>
          <cell r="B5293" t="str">
            <v xml:space="preserve">TAMPA EM FERRO FUNDIDO  (0,40X0,60) cm PARA HIDRANTE DE PASSEIO.  ( 8363 - OR)  </v>
          </cell>
          <cell r="C5293" t="str">
            <v>Un</v>
          </cell>
          <cell r="D5293">
            <v>179.47</v>
          </cell>
          <cell r="E5293">
            <v>143.58000000000001</v>
          </cell>
        </row>
        <row r="5294">
          <cell r="A5294"/>
        </row>
        <row r="5295">
          <cell r="A5295" t="str">
            <v>30.11.167</v>
          </cell>
          <cell r="B5295" t="str">
            <v xml:space="preserve">ASPERSOR RAIN BIRD TIPO SPRAY-1804 SÉRIE 6VAN-BOCAL-90º  </v>
          </cell>
          <cell r="C5295" t="str">
            <v>Un</v>
          </cell>
          <cell r="D5295">
            <v>15</v>
          </cell>
          <cell r="E5295">
            <v>12</v>
          </cell>
        </row>
        <row r="5296">
          <cell r="A5296"/>
        </row>
        <row r="5297">
          <cell r="A5297" t="str">
            <v>30.11.168</v>
          </cell>
          <cell r="B5297" t="str">
            <v xml:space="preserve">ASPERSOR RAIN BIRD TIPO SPRAY-1804 SÉRIE 6VAN-BOCAL-180º  </v>
          </cell>
          <cell r="C5297" t="str">
            <v>Un</v>
          </cell>
          <cell r="D5297">
            <v>15</v>
          </cell>
          <cell r="E5297">
            <v>12</v>
          </cell>
        </row>
        <row r="5298">
          <cell r="A5298"/>
        </row>
        <row r="5299">
          <cell r="A5299" t="str">
            <v>30.11.169</v>
          </cell>
          <cell r="B5299" t="str">
            <v xml:space="preserve">ASPERSOR RAIN BIRD TIPO SPRAY-1804SÉRIE 6VAN-BOCAL-270º  </v>
          </cell>
          <cell r="C5299" t="str">
            <v>Un</v>
          </cell>
          <cell r="D5299">
            <v>15</v>
          </cell>
          <cell r="E5299">
            <v>12</v>
          </cell>
        </row>
        <row r="5300">
          <cell r="A5300"/>
        </row>
        <row r="5301">
          <cell r="A5301" t="str">
            <v>30.11.170</v>
          </cell>
          <cell r="B5301" t="str">
            <v xml:space="preserve">ASPERSOR RAIN BIRD TIPO SPRAY-1804SÉRIE 8VAN-BOCAL-90º  </v>
          </cell>
          <cell r="C5301" t="str">
            <v>Un</v>
          </cell>
          <cell r="D5301">
            <v>15</v>
          </cell>
          <cell r="E5301">
            <v>12</v>
          </cell>
        </row>
        <row r="5302">
          <cell r="A5302"/>
        </row>
        <row r="5303">
          <cell r="A5303" t="str">
            <v>30.11.171</v>
          </cell>
          <cell r="B5303" t="str">
            <v xml:space="preserve">ASPERSOR RAIN BIRD TIPO SPRAY-1804SÉRIE 8VAN-BOCAL-180º  </v>
          </cell>
          <cell r="C5303" t="str">
            <v>Un</v>
          </cell>
          <cell r="D5303">
            <v>15</v>
          </cell>
          <cell r="E5303">
            <v>12</v>
          </cell>
        </row>
        <row r="5304">
          <cell r="A5304"/>
        </row>
        <row r="5305">
          <cell r="A5305" t="str">
            <v>30.11.172</v>
          </cell>
          <cell r="B5305" t="str">
            <v xml:space="preserve">ASPERSOR RAIN BIRD TIPO SPRAY-1804SÉRIE 8VAN-BOCAL-330º  </v>
          </cell>
          <cell r="C5305" t="str">
            <v>Un</v>
          </cell>
          <cell r="D5305">
            <v>15</v>
          </cell>
          <cell r="E5305">
            <v>12</v>
          </cell>
        </row>
        <row r="5306">
          <cell r="A5306"/>
        </row>
        <row r="5307">
          <cell r="A5307" t="str">
            <v>30.11.173</v>
          </cell>
          <cell r="B5307" t="str">
            <v xml:space="preserve">ASPERSOR RAIN BIRD TIPO SPRAY-1804 SÉRIE 10VAN-BOCAL-90º  </v>
          </cell>
          <cell r="C5307" t="str">
            <v>Un</v>
          </cell>
          <cell r="D5307">
            <v>15</v>
          </cell>
          <cell r="E5307">
            <v>12</v>
          </cell>
        </row>
        <row r="5308">
          <cell r="A5308"/>
        </row>
        <row r="5309">
          <cell r="A5309" t="str">
            <v>30.11.174</v>
          </cell>
          <cell r="B5309" t="str">
            <v xml:space="preserve">ASPERSOR RAIN BIRD TIPO SPRAY-1804 SÉRIE 10VAN-BOCAL-180º  </v>
          </cell>
          <cell r="C5309" t="str">
            <v>Un</v>
          </cell>
          <cell r="D5309">
            <v>15</v>
          </cell>
          <cell r="E5309">
            <v>12</v>
          </cell>
        </row>
        <row r="5310">
          <cell r="A5310"/>
        </row>
        <row r="5311">
          <cell r="A5311" t="str">
            <v>30.11.175</v>
          </cell>
          <cell r="B5311" t="str">
            <v xml:space="preserve">ASPERSOR RAIN BIRD TIPO SPRAY-1804 SÉRIE 10VAN-BOCAL-270º  </v>
          </cell>
          <cell r="C5311" t="str">
            <v>Un</v>
          </cell>
          <cell r="D5311">
            <v>15</v>
          </cell>
          <cell r="E5311">
            <v>12</v>
          </cell>
        </row>
        <row r="5312">
          <cell r="A5312"/>
        </row>
        <row r="5313">
          <cell r="A5313" t="str">
            <v>30.11.176</v>
          </cell>
          <cell r="B5313" t="str">
            <v xml:space="preserve">ASPERSOR RAIN BIRD TIPO SPRAY-1804 SÉRIE 10VAN-BOCAL-360º  </v>
          </cell>
          <cell r="C5313" t="str">
            <v>Un</v>
          </cell>
          <cell r="D5313">
            <v>15</v>
          </cell>
          <cell r="E5313">
            <v>12</v>
          </cell>
        </row>
        <row r="5314">
          <cell r="A5314"/>
        </row>
        <row r="5315">
          <cell r="A5315" t="str">
            <v>30.11.177</v>
          </cell>
          <cell r="B5315" t="str">
            <v xml:space="preserve">ASPERSOR RAIN BIRD TIPO SPRAY-1804 SÉRIE 12VAN-BOCAL-90º  </v>
          </cell>
          <cell r="C5315" t="str">
            <v>Un</v>
          </cell>
          <cell r="D5315">
            <v>15</v>
          </cell>
          <cell r="E5315">
            <v>12</v>
          </cell>
        </row>
        <row r="5316">
          <cell r="A5316"/>
        </row>
        <row r="5317">
          <cell r="A5317" t="str">
            <v>30.11.178</v>
          </cell>
          <cell r="B5317" t="str">
            <v xml:space="preserve">ASPERSOR RAIN BIRD TIPO SPRAY-1804 SÉRIE 12VAN-BOCAL-180º  </v>
          </cell>
          <cell r="C5317" t="str">
            <v>Un</v>
          </cell>
          <cell r="D5317">
            <v>15</v>
          </cell>
          <cell r="E5317">
            <v>12</v>
          </cell>
        </row>
        <row r="5318">
          <cell r="A5318"/>
        </row>
        <row r="5319">
          <cell r="A5319" t="str">
            <v>30.11.179</v>
          </cell>
          <cell r="B5319" t="str">
            <v xml:space="preserve">ASPERSOR RAIN BIRD TIPO SPRAY-1804 SÉRIE 12VAN-BOCAL-270º  </v>
          </cell>
          <cell r="C5319" t="str">
            <v>Un</v>
          </cell>
          <cell r="D5319">
            <v>15</v>
          </cell>
          <cell r="E5319">
            <v>12</v>
          </cell>
        </row>
        <row r="5320">
          <cell r="A5320"/>
        </row>
        <row r="5321">
          <cell r="A5321" t="str">
            <v>30.11.180</v>
          </cell>
          <cell r="B5321" t="str">
            <v xml:space="preserve">ASPERSOR RAIN BIRD TIPO SPRAY-1804 SÉRIE 12VAN-BOCAL-360º  </v>
          </cell>
          <cell r="C5321" t="str">
            <v>Un</v>
          </cell>
          <cell r="D5321">
            <v>15</v>
          </cell>
          <cell r="E5321">
            <v>12</v>
          </cell>
        </row>
        <row r="5322">
          <cell r="A5322"/>
        </row>
        <row r="5323">
          <cell r="A5323" t="str">
            <v>30.11.181</v>
          </cell>
          <cell r="B5323" t="str">
            <v xml:space="preserve">ASPERSOR RAIN BIRD TIPO SPRAY-1804 SÉRIE 15VAN-BOCAL-90º  </v>
          </cell>
          <cell r="C5323" t="str">
            <v>Un</v>
          </cell>
          <cell r="D5323">
            <v>15</v>
          </cell>
          <cell r="E5323">
            <v>12</v>
          </cell>
        </row>
        <row r="5324">
          <cell r="A5324"/>
        </row>
        <row r="5325">
          <cell r="A5325" t="str">
            <v>30.11.182</v>
          </cell>
          <cell r="B5325" t="str">
            <v xml:space="preserve">ASPERSOR RAIN BIRD TIPO SPRAY-1804 SÉRIE 15VAN-BOCAL-180º  </v>
          </cell>
          <cell r="C5325" t="str">
            <v>Un</v>
          </cell>
          <cell r="D5325">
            <v>15</v>
          </cell>
          <cell r="E5325">
            <v>12</v>
          </cell>
        </row>
        <row r="5326">
          <cell r="A5326"/>
        </row>
        <row r="5327">
          <cell r="A5327" t="str">
            <v>30.11.183</v>
          </cell>
          <cell r="B5327" t="str">
            <v xml:space="preserve">ASPERSOR RAIN BIRD TIPO SPRAY-1804 SÉRIE 15VAN-BOCAL-360º  </v>
          </cell>
          <cell r="C5327" t="str">
            <v>Un</v>
          </cell>
          <cell r="D5327">
            <v>15</v>
          </cell>
          <cell r="E5327">
            <v>12</v>
          </cell>
        </row>
        <row r="5328">
          <cell r="A5328"/>
        </row>
        <row r="5329">
          <cell r="A5329" t="str">
            <v>30.11.184</v>
          </cell>
          <cell r="B5329" t="str">
            <v xml:space="preserve">ASPERSOR RAIN BIRD TIPO SPRAY-1804 SÉRIE 18VAN-BOCAL-90º  </v>
          </cell>
          <cell r="C5329" t="str">
            <v>Un</v>
          </cell>
          <cell r="D5329">
            <v>15</v>
          </cell>
          <cell r="E5329">
            <v>12</v>
          </cell>
        </row>
        <row r="5330">
          <cell r="A5330"/>
        </row>
        <row r="5331">
          <cell r="A5331" t="str">
            <v>30.11.185</v>
          </cell>
          <cell r="B5331" t="str">
            <v xml:space="preserve">ASPERSOR RAIN BIRD TIPO SPRAY-1804 SÉRIE 18VAN-BOCAL-180º  </v>
          </cell>
          <cell r="C5331" t="str">
            <v>Un</v>
          </cell>
          <cell r="D5331">
            <v>15</v>
          </cell>
          <cell r="E5331">
            <v>12</v>
          </cell>
        </row>
        <row r="5332">
          <cell r="A5332"/>
        </row>
        <row r="5333">
          <cell r="A5333" t="str">
            <v>30.11.186</v>
          </cell>
          <cell r="B5333" t="str">
            <v xml:space="preserve">ASPERSOR RAIN BIRD TIPO SPRAY-1804 SÉRIE 18VAN-BOCAL-270º  </v>
          </cell>
          <cell r="C5333" t="str">
            <v>Un</v>
          </cell>
          <cell r="D5333">
            <v>15</v>
          </cell>
          <cell r="E5333">
            <v>12</v>
          </cell>
        </row>
        <row r="5334">
          <cell r="A5334"/>
        </row>
        <row r="5335">
          <cell r="A5335" t="str">
            <v>30.11.187</v>
          </cell>
          <cell r="B5335" t="str">
            <v xml:space="preserve">ASPERSOR RAIN BIRD TIPO SPRAY-1804 SÉRIE 18VAN-BOCAL-360º  </v>
          </cell>
          <cell r="C5335" t="str">
            <v>Un</v>
          </cell>
          <cell r="D5335">
            <v>15</v>
          </cell>
          <cell r="E5335">
            <v>12</v>
          </cell>
        </row>
        <row r="5336">
          <cell r="A5336"/>
        </row>
        <row r="5337">
          <cell r="A5337" t="str">
            <v>30.11.188</v>
          </cell>
          <cell r="B5337" t="str">
            <v xml:space="preserve">ASPERSOR RAIN BIRD TIPO SPRAY-1804 SÉRIE 15 STRIP-BOCAL 15LCS  </v>
          </cell>
          <cell r="C5337" t="str">
            <v>Un</v>
          </cell>
          <cell r="D5337">
            <v>15</v>
          </cell>
          <cell r="E5337">
            <v>12</v>
          </cell>
        </row>
        <row r="5338">
          <cell r="A5338"/>
        </row>
        <row r="5339">
          <cell r="A5339" t="str">
            <v>30.11.189</v>
          </cell>
          <cell r="B5339" t="str">
            <v xml:space="preserve">ASPERSOR RAIN BIRD TIPO SPRAY-1804 SÉRIE 15 STRIP-BOCAL 15RCS  </v>
          </cell>
          <cell r="C5339" t="str">
            <v>Un</v>
          </cell>
          <cell r="D5339">
            <v>15</v>
          </cell>
          <cell r="E5339">
            <v>12</v>
          </cell>
        </row>
        <row r="5340">
          <cell r="A5340"/>
        </row>
        <row r="5341">
          <cell r="A5341" t="str">
            <v>30.11.190</v>
          </cell>
          <cell r="B5341" t="str">
            <v xml:space="preserve">ASPERSOR RAIN BIRD TIPO SPRAY 1804 SÉRIE 8MPR-BOCAL-8Q  </v>
          </cell>
          <cell r="C5341" t="str">
            <v>Un</v>
          </cell>
          <cell r="D5341">
            <v>15</v>
          </cell>
          <cell r="E5341">
            <v>12</v>
          </cell>
        </row>
        <row r="5342">
          <cell r="A5342"/>
        </row>
        <row r="5343">
          <cell r="A5343" t="str">
            <v>30.11.191</v>
          </cell>
          <cell r="B5343" t="str">
            <v xml:space="preserve">ASPERSOR RAIN BIRD TIPO SPRAY 1804 SÉRIE 8MPR-BOCAL-8H  </v>
          </cell>
          <cell r="C5343" t="str">
            <v>Un</v>
          </cell>
          <cell r="D5343">
            <v>15</v>
          </cell>
          <cell r="E5343">
            <v>12</v>
          </cell>
        </row>
        <row r="5344">
          <cell r="A5344"/>
        </row>
        <row r="5345">
          <cell r="A5345" t="str">
            <v>30.11.192</v>
          </cell>
          <cell r="B5345" t="str">
            <v xml:space="preserve">ASPERSOR RAIN BIRD TIPO SPRAY 1804 SÉRIE 10MPR-BOCAL-10H.  </v>
          </cell>
          <cell r="C5345" t="str">
            <v>Un</v>
          </cell>
          <cell r="D5345">
            <v>15</v>
          </cell>
          <cell r="E5345">
            <v>12</v>
          </cell>
        </row>
        <row r="5346">
          <cell r="A5346"/>
        </row>
        <row r="5347">
          <cell r="A5347" t="str">
            <v>30.11.193</v>
          </cell>
          <cell r="B5347" t="str">
            <v xml:space="preserve">ASPERSOR RAIN BIRD TIPO SPRAY 1804 SÉRIE 8MPR-BOCAL-12Q  </v>
          </cell>
          <cell r="C5347" t="str">
            <v>Un</v>
          </cell>
          <cell r="D5347">
            <v>15</v>
          </cell>
          <cell r="E5347">
            <v>12</v>
          </cell>
        </row>
        <row r="5348">
          <cell r="A5348"/>
        </row>
        <row r="5349">
          <cell r="A5349" t="str">
            <v>30.11.194</v>
          </cell>
          <cell r="B5349" t="str">
            <v xml:space="preserve">ASPERSOR RAIN BIRD TIPO SPRAY 1804 SÉRIE 12MPR-BOCAL-12  </v>
          </cell>
          <cell r="C5349" t="str">
            <v>Un</v>
          </cell>
          <cell r="D5349">
            <v>15</v>
          </cell>
          <cell r="E5349">
            <v>12</v>
          </cell>
        </row>
        <row r="5350">
          <cell r="A5350"/>
        </row>
        <row r="5351">
          <cell r="A5351" t="str">
            <v>30.11.195</v>
          </cell>
          <cell r="B5351" t="str">
            <v xml:space="preserve">ASPERSOR RAIN BIRD TIPO SPRAY 1804 SÉRIE 15MPR-BOCAL-15Q  </v>
          </cell>
          <cell r="C5351" t="str">
            <v>Un</v>
          </cell>
          <cell r="D5351">
            <v>15</v>
          </cell>
          <cell r="E5351">
            <v>12</v>
          </cell>
        </row>
        <row r="5352">
          <cell r="A5352"/>
        </row>
        <row r="5353">
          <cell r="A5353" t="str">
            <v>30.11.196</v>
          </cell>
          <cell r="B5353" t="str">
            <v xml:space="preserve">ASPERSOR RAIN BIRD TIPO SPRAY 1804 SÉRIE 15MPR-BOCAL-15H  </v>
          </cell>
          <cell r="C5353" t="str">
            <v>Un</v>
          </cell>
          <cell r="D5353">
            <v>15</v>
          </cell>
          <cell r="E5353">
            <v>12</v>
          </cell>
        </row>
        <row r="5354">
          <cell r="A5354"/>
        </row>
        <row r="5355">
          <cell r="A5355" t="str">
            <v>30.11.197</v>
          </cell>
          <cell r="B5355" t="str">
            <v xml:space="preserve">CAIXA P/ DUAS VÁLVULAS RETANGULAR 12" CORPO E TAMPA RAIN BIRD. (08981-OR)  </v>
          </cell>
          <cell r="C5355" t="str">
            <v>Un</v>
          </cell>
          <cell r="D5355">
            <v>102</v>
          </cell>
          <cell r="E5355">
            <v>81.599999999999994</v>
          </cell>
        </row>
        <row r="5356">
          <cell r="A5356"/>
        </row>
        <row r="5357">
          <cell r="A5357" t="str">
            <v>30.11.198</v>
          </cell>
          <cell r="B5357" t="str">
            <v xml:space="preserve">CAIXA P/ UMA VÁLVULA-REDONDA 6" CORPO E TAMPA RAIN BIRD. (08982-OR)  </v>
          </cell>
          <cell r="C5357" t="str">
            <v>Un</v>
          </cell>
          <cell r="D5357">
            <v>53</v>
          </cell>
          <cell r="E5357">
            <v>42.4</v>
          </cell>
        </row>
        <row r="5358">
          <cell r="A5358"/>
        </row>
        <row r="5359">
          <cell r="A5359" t="str">
            <v>30.11.199</v>
          </cell>
          <cell r="B5359" t="str">
            <v xml:space="preserve">VALVULA RAIN BIRD 100-DVF 1". (08983-OR)  </v>
          </cell>
          <cell r="C5359" t="str">
            <v>Un</v>
          </cell>
          <cell r="D5359">
            <v>164.43</v>
          </cell>
          <cell r="E5359">
            <v>131.55000000000001</v>
          </cell>
        </row>
        <row r="5360">
          <cell r="A5360"/>
        </row>
        <row r="5361">
          <cell r="A5361" t="str">
            <v>30.11.200</v>
          </cell>
          <cell r="B5361" t="str">
            <v>VALVULA RAIN BIRD 75-DVF ¾". (08984-OR)</v>
          </cell>
          <cell r="C5361" t="str">
            <v>Un</v>
          </cell>
          <cell r="D5361">
            <v>148.72</v>
          </cell>
          <cell r="E5361">
            <v>118.98</v>
          </cell>
        </row>
        <row r="5362">
          <cell r="A5362"/>
        </row>
        <row r="5363">
          <cell r="A5363" t="str">
            <v>30.11.201</v>
          </cell>
          <cell r="B5363" t="str">
            <v xml:space="preserve">VÁLVULA DE AR 1" RAIN BIRD.   </v>
          </cell>
          <cell r="C5363" t="str">
            <v>Un</v>
          </cell>
          <cell r="D5363">
            <v>136.25</v>
          </cell>
          <cell r="E5363">
            <v>109</v>
          </cell>
        </row>
        <row r="5364">
          <cell r="A5364"/>
        </row>
        <row r="5365">
          <cell r="A5365" t="str">
            <v>30.11.202</v>
          </cell>
          <cell r="B5365" t="str">
            <v xml:space="preserve">SENSOR DE CHUVA RAIN BIRD.  (08985-OR)  </v>
          </cell>
          <cell r="C5365" t="str">
            <v>Un</v>
          </cell>
          <cell r="D5365">
            <v>167.2</v>
          </cell>
          <cell r="E5365">
            <v>133.76</v>
          </cell>
        </row>
        <row r="5366">
          <cell r="A5366"/>
        </row>
        <row r="5367">
          <cell r="A5367" t="str">
            <v>30.11.203</v>
          </cell>
          <cell r="B5367" t="str">
            <v xml:space="preserve">CONJUNTO FLEXÍVEL PARA CONECTAR ASPERSOR RAIN BIRD SA-60-50(15cm-1/2"x1/2").  (08987-OR)  </v>
          </cell>
          <cell r="C5367" t="str">
            <v>Un</v>
          </cell>
          <cell r="D5367">
            <v>30.83</v>
          </cell>
          <cell r="E5367">
            <v>24.67</v>
          </cell>
        </row>
        <row r="5368">
          <cell r="A5368"/>
        </row>
        <row r="5369">
          <cell r="A5369" t="str">
            <v>30.11.204</v>
          </cell>
          <cell r="B5369" t="str">
            <v xml:space="preserve">BOMBA CENTRÍFUGA DE 5 CV, INCLUSIVE MAT.DE SUCÇÃO. (C0447)  </v>
          </cell>
          <cell r="C5369" t="str">
            <v>Un</v>
          </cell>
          <cell r="D5369">
            <v>1382.07</v>
          </cell>
          <cell r="E5369">
            <v>1105.6600000000001</v>
          </cell>
        </row>
        <row r="5370">
          <cell r="A5370"/>
        </row>
        <row r="5371">
          <cell r="A5371" t="str">
            <v>30.11.205</v>
          </cell>
          <cell r="B5371" t="str">
            <v xml:space="preserve">CONTROLADOR CENTRAL - SÉRIE ESP MODULAR 16 ESTAÇÕES - GABINETE PLÁSTICO DE PAREDE (L/A/P=40/43,2/21,3cm) RAIN BIRD. ( 08992-OR)  </v>
          </cell>
          <cell r="C5371" t="str">
            <v>Un</v>
          </cell>
          <cell r="D5371">
            <v>777.57</v>
          </cell>
          <cell r="E5371">
            <v>622.05999999999995</v>
          </cell>
        </row>
        <row r="5372">
          <cell r="A5372"/>
        </row>
        <row r="5373">
          <cell r="A5373" t="str">
            <v>30.11.206</v>
          </cell>
          <cell r="B5373" t="str">
            <v xml:space="preserve">CONDULETE 3/4" EM LIGA DE ALUMÍNIO FUNDIDO TIPO "B" - FORNECIMENTO E INSTALACAO. (73861/002-SI)  </v>
          </cell>
          <cell r="C5373" t="str">
            <v>Un</v>
          </cell>
          <cell r="D5373">
            <v>13.66</v>
          </cell>
          <cell r="E5373">
            <v>10.93</v>
          </cell>
        </row>
        <row r="5374">
          <cell r="A5374"/>
        </row>
        <row r="5375">
          <cell r="A5375" t="str">
            <v>30.11.207</v>
          </cell>
          <cell r="B5375" t="str">
            <v xml:space="preserve">CONDULETE 1" EM LIGA DE ALUMÍNIO FUNDIDO TIPO "B" - FORNECIMENTO E INSTALACAO. (73861/003-SI)  </v>
          </cell>
          <cell r="C5375" t="str">
            <v>Un</v>
          </cell>
          <cell r="D5375">
            <v>19.350000000000001</v>
          </cell>
          <cell r="E5375">
            <v>15.48</v>
          </cell>
        </row>
        <row r="5376">
          <cell r="A5376"/>
        </row>
        <row r="5377">
          <cell r="A5377" t="str">
            <v>30.11.208</v>
          </cell>
          <cell r="B5377" t="str">
            <v xml:space="preserve">ELETRODUTO DE PVC RIGIDO SOLDAVEL 25MM (1"), FORNECIMENTO E INSTALACAO. (40802-SI)  </v>
          </cell>
          <cell r="C5377" t="str">
            <v>m</v>
          </cell>
          <cell r="D5377">
            <v>10.050000000000001</v>
          </cell>
          <cell r="E5377">
            <v>8.0399999999999991</v>
          </cell>
        </row>
        <row r="5378">
          <cell r="A5378"/>
        </row>
        <row r="5379">
          <cell r="A5379" t="str">
            <v>30.11.209</v>
          </cell>
          <cell r="B5379" t="str">
            <v xml:space="preserve"> CABO DE COBRE ISOLADO PVC RESISTENTE A CHAMA 450/750 V 1,5 MM2 FORNECIMENTO E INSTALACAO.(73860/007-SI)  </v>
          </cell>
          <cell r="C5379" t="str">
            <v>m</v>
          </cell>
          <cell r="D5379">
            <v>1.88</v>
          </cell>
          <cell r="E5379">
            <v>1.51</v>
          </cell>
        </row>
        <row r="5380">
          <cell r="A5380"/>
        </row>
        <row r="5381">
          <cell r="A5381" t="str">
            <v>30.12.001</v>
          </cell>
          <cell r="B5381" t="str">
            <v>DUTOS FLEXÍVEIS EM PEAD (POLIETILENO DE ALTA DENSIDADE) - D=6", INCLUSIVE CONEXÕES.(07152-OR)</v>
          </cell>
          <cell r="C5381" t="str">
            <v>m</v>
          </cell>
          <cell r="D5381">
            <v>54.42</v>
          </cell>
          <cell r="E5381">
            <v>43.54</v>
          </cell>
        </row>
        <row r="5382">
          <cell r="A5382"/>
        </row>
        <row r="5383">
          <cell r="A5383" t="str">
            <v>30.12.002</v>
          </cell>
          <cell r="B5383" t="str">
            <v>CABO EM PVC 1000V 185MM2.(C0551)</v>
          </cell>
          <cell r="C5383" t="str">
            <v>m</v>
          </cell>
          <cell r="D5383">
            <v>129.25</v>
          </cell>
          <cell r="E5383">
            <v>103.4</v>
          </cell>
        </row>
        <row r="5384">
          <cell r="A5384"/>
        </row>
        <row r="5385">
          <cell r="A5385" t="str">
            <v>30.12.003</v>
          </cell>
          <cell r="B5385" t="str">
            <v>QUADRO DE DISTRIBUIÇÃO DE LUZ SOBREPOR ATÉ 128 DIVISÕES 650X875X205mm, C/BARRAMENTO.(09052-OR)</v>
          </cell>
          <cell r="C5385" t="str">
            <v>Un</v>
          </cell>
          <cell r="D5385">
            <v>612.15</v>
          </cell>
          <cell r="E5385">
            <v>489.72</v>
          </cell>
        </row>
        <row r="5386">
          <cell r="A5386"/>
        </row>
        <row r="5387">
          <cell r="A5387" t="str">
            <v>30.12.004</v>
          </cell>
          <cell r="B5387" t="str">
            <v>DISJUNTOR TERMOMAGNETICO TRIPOLAR PADRAO NEMA (AMERICANO) 10 A 50A 240V, FORNECIMENTO E INSTALACAO.(74130/004-SI)</v>
          </cell>
          <cell r="C5387" t="str">
            <v>Un</v>
          </cell>
          <cell r="D5387">
            <v>71.88</v>
          </cell>
          <cell r="E5387">
            <v>57.51</v>
          </cell>
        </row>
        <row r="5388">
          <cell r="A5388"/>
        </row>
        <row r="5389">
          <cell r="A5389" t="str">
            <v>30.12.005</v>
          </cell>
          <cell r="B5389" t="str">
            <v>DISJUNTOR TERMOMAGNETICO TRIPOLAR PADRAO NEMA (AMERICANO) 60 A 100A 240V, FORNECIMENTO E INSTALACAO.(74130/005 SI)</v>
          </cell>
          <cell r="C5389" t="str">
            <v>Un</v>
          </cell>
          <cell r="D5389">
            <v>101.65</v>
          </cell>
          <cell r="E5389">
            <v>81.319999999999993</v>
          </cell>
        </row>
        <row r="5390">
          <cell r="A5390"/>
        </row>
        <row r="5391">
          <cell r="A5391" t="str">
            <v>30.12.006</v>
          </cell>
          <cell r="B5391" t="str">
            <v>DISJUNTOR TRIPOLAR C/ACIONAMENTO NA PORTA DO Q.D.ATE 630A.(C1113)</v>
          </cell>
          <cell r="C5391" t="str">
            <v>Un</v>
          </cell>
          <cell r="D5391">
            <v>3630.18</v>
          </cell>
          <cell r="E5391">
            <v>2904.15</v>
          </cell>
        </row>
        <row r="5392">
          <cell r="A5392"/>
        </row>
        <row r="5393">
          <cell r="A5393" t="str">
            <v>30.12.007</v>
          </cell>
          <cell r="B5393" t="str">
            <v>DISPOSITIVO DE PROTEÇÃO CONTRA SURTOS DE TENSÃO - DPSs - 40 KA/440V.(C4562)</v>
          </cell>
          <cell r="C5393" t="str">
            <v>Un</v>
          </cell>
          <cell r="D5393">
            <v>115.9</v>
          </cell>
          <cell r="E5393">
            <v>92.72</v>
          </cell>
        </row>
        <row r="5394">
          <cell r="A5394"/>
        </row>
        <row r="5395">
          <cell r="A5395" t="str">
            <v>30.12.008</v>
          </cell>
          <cell r="B5395" t="str">
            <v>SUBESTAÇÃO AÉREA DE 300 KVA / 13.800-380/220V COM QUADRO DE MEDIÇÃO E PROTEÇÃO GERAL.(C4254)</v>
          </cell>
          <cell r="C5395" t="str">
            <v>Un</v>
          </cell>
          <cell r="D5395">
            <v>87868.21</v>
          </cell>
          <cell r="E5395">
            <v>70294.570000000007</v>
          </cell>
        </row>
        <row r="5396">
          <cell r="A5396"/>
        </row>
        <row r="5397">
          <cell r="A5397" t="str">
            <v>30.12.009</v>
          </cell>
          <cell r="B5397" t="str">
            <v>ELETRODUTO DE PVC RIGIDO ROSCAVEL 40MM (1 1/2"), FORNECIMENTO E INSTALACAO.(55865-SI)</v>
          </cell>
          <cell r="C5397" t="str">
            <v>m</v>
          </cell>
          <cell r="D5397">
            <v>18.010000000000002</v>
          </cell>
          <cell r="E5397">
            <v>14.41</v>
          </cell>
        </row>
        <row r="5398">
          <cell r="A5398"/>
        </row>
        <row r="5399">
          <cell r="A5399" t="str">
            <v>30.12.010</v>
          </cell>
          <cell r="B5399" t="str">
            <v>ELETRODUTO PVC ROSC. D= 40mm (1 1/4").(16338/004 SIE)</v>
          </cell>
          <cell r="C5399" t="str">
            <v>m</v>
          </cell>
          <cell r="D5399">
            <v>15.15</v>
          </cell>
          <cell r="E5399">
            <v>12.12</v>
          </cell>
        </row>
        <row r="5400">
          <cell r="A5400"/>
        </row>
        <row r="5401">
          <cell r="A5401" t="str">
            <v>30.12.011</v>
          </cell>
          <cell r="B5401" t="str">
            <v>ELETRODUTO DE PVC RIGIDO ROSCAVEL 50MM (2"), FORNECIMENTO E INSTALACAO(55866-SI)</v>
          </cell>
          <cell r="C5401" t="str">
            <v>m</v>
          </cell>
          <cell r="D5401">
            <v>21.87</v>
          </cell>
          <cell r="E5401">
            <v>17.5</v>
          </cell>
        </row>
        <row r="5402">
          <cell r="A5402"/>
        </row>
        <row r="5403">
          <cell r="A5403" t="str">
            <v>30.12.012</v>
          </cell>
          <cell r="B5403" t="str">
            <v>ELETRODUTO PVC ROSC. D= 75mm (2 1/2").(21613/006-SIC)</v>
          </cell>
          <cell r="C5403" t="str">
            <v>m</v>
          </cell>
          <cell r="D5403">
            <v>38.31</v>
          </cell>
          <cell r="E5403">
            <v>30.65</v>
          </cell>
        </row>
        <row r="5404">
          <cell r="A5404"/>
        </row>
        <row r="5405">
          <cell r="A5405" t="str">
            <v>30.12.013</v>
          </cell>
          <cell r="B5405" t="str">
            <v>ELETRODUTO DE PVC RIGIDO ROSCAVEL 75MM (3"), FORNECIMENTO E INSTALACAO.(55867-SI)</v>
          </cell>
          <cell r="C5405" t="str">
            <v>m</v>
          </cell>
          <cell r="D5405">
            <v>41.3</v>
          </cell>
          <cell r="E5405">
            <v>33.04</v>
          </cell>
        </row>
        <row r="5406">
          <cell r="A5406"/>
        </row>
        <row r="5407">
          <cell r="A5407" t="str">
            <v>30.12.014</v>
          </cell>
          <cell r="B5407" t="str">
            <v>ELETRODUTO DE PVC RIGIDO ROSCAVEL 100MM (4"), FORNECIMENTO E INSTALACAO.(55868-SI)</v>
          </cell>
          <cell r="C5407" t="str">
            <v>m</v>
          </cell>
          <cell r="D5407">
            <v>57.02</v>
          </cell>
          <cell r="E5407">
            <v>45.62</v>
          </cell>
        </row>
        <row r="5408">
          <cell r="A5408"/>
        </row>
        <row r="5409">
          <cell r="A5409" t="str">
            <v>30.12.015</v>
          </cell>
          <cell r="B5409" t="str">
            <v>CABO DE COBRE ISOLADO PVC RESISTENTE A CHAMA 450/750 V 2,5 MM2 FORNECIMENTO E INSTALACAO. (73860/008-SI)</v>
          </cell>
          <cell r="C5409" t="str">
            <v>m</v>
          </cell>
          <cell r="D5409">
            <v>2.5299999999999998</v>
          </cell>
          <cell r="E5409">
            <v>2.0299999999999998</v>
          </cell>
        </row>
        <row r="5410">
          <cell r="A5410"/>
        </row>
        <row r="5411">
          <cell r="A5411" t="str">
            <v>30.12.016</v>
          </cell>
          <cell r="B5411" t="str">
            <v>CABO DE COBRE ISOLADO PVC RESISTENTE A CHAMA 450/750 V 4 MM2 FORNECIMENTO E INSTALACAO.(73860/009-SI)</v>
          </cell>
          <cell r="C5411" t="str">
            <v>m</v>
          </cell>
          <cell r="D5411">
            <v>3.87</v>
          </cell>
          <cell r="E5411">
            <v>3.1</v>
          </cell>
        </row>
        <row r="5412">
          <cell r="A5412"/>
        </row>
        <row r="5413">
          <cell r="A5413" t="str">
            <v>30.12.017</v>
          </cell>
          <cell r="B5413" t="str">
            <v>CABO DE COBRE ISOLADO PVC RESISTENTE A CHAMA 450/750 V 6 MM2 FORNECIMENTO E INSTALACAO.(73860/010-SI)</v>
          </cell>
          <cell r="C5413" t="str">
            <v>m</v>
          </cell>
          <cell r="D5413">
            <v>5.42</v>
          </cell>
          <cell r="E5413">
            <v>4.34</v>
          </cell>
        </row>
        <row r="5414">
          <cell r="A5414"/>
        </row>
        <row r="5415">
          <cell r="A5415" t="str">
            <v>30.12.018</v>
          </cell>
          <cell r="B5415" t="str">
            <v>CABO EM PVC 1000V 2,5 mm².(C4377)</v>
          </cell>
          <cell r="C5415" t="str">
            <v>m</v>
          </cell>
          <cell r="D5415">
            <v>2.75</v>
          </cell>
          <cell r="E5415">
            <v>2.2000000000000002</v>
          </cell>
        </row>
        <row r="5416">
          <cell r="A5416"/>
        </row>
        <row r="5417">
          <cell r="A5417" t="str">
            <v>30.12.019</v>
          </cell>
          <cell r="B5417" t="str">
            <v>CABO EM PVC 1000V 4MM2.(C0554)</v>
          </cell>
          <cell r="C5417" t="str">
            <v>m</v>
          </cell>
          <cell r="D5417">
            <v>4.6500000000000004</v>
          </cell>
          <cell r="E5417">
            <v>3.72</v>
          </cell>
        </row>
        <row r="5418">
          <cell r="A5418"/>
        </row>
        <row r="5419">
          <cell r="A5419" t="str">
            <v>30.12.020</v>
          </cell>
          <cell r="B5419" t="str">
            <v>CABO EM PVC 1000V 6MM2.(C0556)</v>
          </cell>
          <cell r="C5419" t="str">
            <v>m</v>
          </cell>
          <cell r="D5419">
            <v>5.6</v>
          </cell>
          <cell r="E5419">
            <v>4.4800000000000004</v>
          </cell>
        </row>
        <row r="5420">
          <cell r="A5420"/>
        </row>
        <row r="5421">
          <cell r="A5421" t="str">
            <v>30.12.021</v>
          </cell>
          <cell r="B5421" t="str">
            <v>CABO EM PVC 1000V 10MM2.(C0547)</v>
          </cell>
          <cell r="C5421" t="str">
            <v>m</v>
          </cell>
          <cell r="D5421">
            <v>7.55</v>
          </cell>
          <cell r="E5421">
            <v>6.04</v>
          </cell>
        </row>
        <row r="5422">
          <cell r="A5422"/>
        </row>
        <row r="5423">
          <cell r="A5423" t="str">
            <v>30.12.022</v>
          </cell>
          <cell r="B5423" t="str">
            <v>CABO EM PVC 1000V 16MM2. (C0550)</v>
          </cell>
          <cell r="C5423" t="str">
            <v>m</v>
          </cell>
          <cell r="D5423">
            <v>10.11</v>
          </cell>
          <cell r="E5423">
            <v>8.09</v>
          </cell>
        </row>
        <row r="5424">
          <cell r="A5424"/>
        </row>
        <row r="5425">
          <cell r="A5425" t="str">
            <v>30.12.023</v>
          </cell>
          <cell r="B5425" t="str">
            <v>CABO EM PVC 1000V 25MM2. (C0553)</v>
          </cell>
          <cell r="C5425" t="str">
            <v>m</v>
          </cell>
          <cell r="D5425">
            <v>14.51</v>
          </cell>
          <cell r="E5425">
            <v>11.61</v>
          </cell>
        </row>
        <row r="5426">
          <cell r="A5426"/>
        </row>
        <row r="5427">
          <cell r="A5427" t="str">
            <v>30.12.024</v>
          </cell>
          <cell r="B5427" t="str">
            <v>CABO EM PVC 1000V 35MM2. (C0558)</v>
          </cell>
          <cell r="C5427" t="str">
            <v>m</v>
          </cell>
          <cell r="D5427">
            <v>21.67</v>
          </cell>
          <cell r="E5427">
            <v>17.34</v>
          </cell>
        </row>
        <row r="5428">
          <cell r="A5428"/>
        </row>
        <row r="5429">
          <cell r="A5429" t="str">
            <v>30.12.025</v>
          </cell>
          <cell r="B5429" t="str">
            <v>CABO EM PVC 1000V 50MM2. (C0555)</v>
          </cell>
          <cell r="C5429" t="str">
            <v>m</v>
          </cell>
          <cell r="D5429">
            <v>27.38</v>
          </cell>
          <cell r="E5429">
            <v>21.91</v>
          </cell>
        </row>
        <row r="5430">
          <cell r="A5430"/>
        </row>
        <row r="5431">
          <cell r="A5431" t="str">
            <v>30.12.026</v>
          </cell>
          <cell r="B5431" t="str">
            <v>CABO EM PVC 1000V 70MM2. (C0559)</v>
          </cell>
          <cell r="C5431" t="str">
            <v>m</v>
          </cell>
          <cell r="D5431">
            <v>39.71</v>
          </cell>
          <cell r="E5431">
            <v>31.77</v>
          </cell>
        </row>
        <row r="5432">
          <cell r="A5432"/>
        </row>
        <row r="5433">
          <cell r="A5433" t="str">
            <v>30.12.027</v>
          </cell>
          <cell r="B5433" t="str">
            <v>CABO EM PVC 1000V 95MM2. (C0557)</v>
          </cell>
          <cell r="C5433" t="str">
            <v>m</v>
          </cell>
          <cell r="D5433">
            <v>56.71</v>
          </cell>
          <cell r="E5433">
            <v>45.37</v>
          </cell>
        </row>
        <row r="5434">
          <cell r="A5434"/>
        </row>
        <row r="5435">
          <cell r="A5435" t="str">
            <v>30.12.028</v>
          </cell>
          <cell r="B5435" t="str">
            <v>CABO CORDPLAST (CABO PP) 3 x 2,50 mm². (C4558)</v>
          </cell>
          <cell r="C5435" t="str">
            <v>m</v>
          </cell>
          <cell r="D5435">
            <v>5.26</v>
          </cell>
          <cell r="E5435">
            <v>4.21</v>
          </cell>
        </row>
        <row r="5436">
          <cell r="A5436"/>
        </row>
        <row r="5437">
          <cell r="A5437" t="str">
            <v>30.12.029</v>
          </cell>
          <cell r="B5437" t="str">
            <v>CABO CORDPLAST (CABO PP) 3 x 4 mm². (18.19.142)</v>
          </cell>
          <cell r="C5437" t="str">
            <v>m</v>
          </cell>
          <cell r="D5437">
            <v>15.91</v>
          </cell>
          <cell r="E5437">
            <v>12.73</v>
          </cell>
        </row>
        <row r="5438">
          <cell r="A5438"/>
        </row>
        <row r="5439">
          <cell r="A5439" t="str">
            <v>30.12.030</v>
          </cell>
          <cell r="B5439" t="str">
            <v>CONDULETE PVC TIPO LL 3/4 SEM TAMPA, FORNECIMENTO E INSTALACAO. (74043/002-SI)</v>
          </cell>
          <cell r="C5439" t="str">
            <v>Un</v>
          </cell>
          <cell r="D5439">
            <v>11.52</v>
          </cell>
          <cell r="E5439">
            <v>9.2200000000000006</v>
          </cell>
        </row>
        <row r="5440">
          <cell r="A5440"/>
        </row>
        <row r="5441">
          <cell r="A5441" t="str">
            <v>30.12.031</v>
          </cell>
          <cell r="B5441" t="str">
            <v>CONDULETE DE PVC DE 3/4" TIPO C - E - LL - LR. (C0857)</v>
          </cell>
          <cell r="C5441" t="str">
            <v>Un</v>
          </cell>
          <cell r="D5441">
            <v>13.36</v>
          </cell>
          <cell r="E5441">
            <v>10.69</v>
          </cell>
        </row>
        <row r="5442">
          <cell r="A5442"/>
        </row>
        <row r="5443">
          <cell r="A5443" t="str">
            <v>30.12.032</v>
          </cell>
          <cell r="B5443" t="str">
            <v>CONDULETE DE PVC DE 1" TIPO C - E - LL - LR. (C0855)</v>
          </cell>
          <cell r="C5443" t="str">
            <v>Un</v>
          </cell>
          <cell r="D5443">
            <v>18.61</v>
          </cell>
          <cell r="E5443">
            <v>14.89</v>
          </cell>
        </row>
        <row r="5444">
          <cell r="A5444"/>
        </row>
        <row r="5445">
          <cell r="A5445" t="str">
            <v>30.12.033</v>
          </cell>
          <cell r="B5445" t="str">
            <v>CONDULETE 3/4" EM LIGA DE ALUMÍNIO FUNDIDO TIPO "LB" - FORNECIMENTO E INSTALACAO. (73861/011-SI)</v>
          </cell>
          <cell r="C5445" t="str">
            <v>Un</v>
          </cell>
          <cell r="D5445">
            <v>14.28</v>
          </cell>
          <cell r="E5445">
            <v>11.43</v>
          </cell>
        </row>
        <row r="5446">
          <cell r="A5446"/>
        </row>
        <row r="5447">
          <cell r="A5447" t="str">
            <v>30.12.034</v>
          </cell>
          <cell r="B5447" t="str">
            <v>DUTO PERFURADO - PERFILADOS CHAPA DE AÇO (38X38)mm. (C1165)</v>
          </cell>
          <cell r="C5447" t="str">
            <v>m</v>
          </cell>
          <cell r="D5447">
            <v>28.05</v>
          </cell>
          <cell r="E5447">
            <v>22.44</v>
          </cell>
        </row>
        <row r="5448">
          <cell r="A5448"/>
        </row>
        <row r="5449">
          <cell r="A5449" t="str">
            <v>30.12.035</v>
          </cell>
          <cell r="B5449" t="str">
            <v>DUTO PERFURADO - ELETROCALHA CHAPA DE AÇO (50X50)mm. (C1158)</v>
          </cell>
          <cell r="C5449" t="str">
            <v>m</v>
          </cell>
          <cell r="D5449">
            <v>32.93</v>
          </cell>
          <cell r="E5449">
            <v>26.35</v>
          </cell>
        </row>
        <row r="5450">
          <cell r="A5450"/>
        </row>
        <row r="5451">
          <cell r="A5451" t="str">
            <v>30.12.036</v>
          </cell>
          <cell r="B5451" t="str">
            <v>DUTO PERFURADO - ELETROCALHA CHAPA DE AÇO (100X100)mm. (C1155)</v>
          </cell>
          <cell r="C5451" t="str">
            <v>m</v>
          </cell>
          <cell r="D5451">
            <v>62.55</v>
          </cell>
          <cell r="E5451">
            <v>50.04</v>
          </cell>
        </row>
        <row r="5452">
          <cell r="A5452"/>
        </row>
        <row r="5453">
          <cell r="A5453" t="str">
            <v>30.12.037</v>
          </cell>
          <cell r="B5453" t="str">
            <v>DUTO PERFURADO - ELETROCALHA CHAPA DE AÇO (100 X 200)mm. (C1154)</v>
          </cell>
          <cell r="C5453" t="str">
            <v>m</v>
          </cell>
          <cell r="D5453">
            <v>62.25</v>
          </cell>
          <cell r="E5453">
            <v>49.8</v>
          </cell>
        </row>
        <row r="5454">
          <cell r="A5454"/>
        </row>
        <row r="5455">
          <cell r="A5455" t="str">
            <v>30.12.038</v>
          </cell>
          <cell r="B5455" t="str">
            <v>DUTOS FLEXÍVEIS EM PEAD (POLIETILENO DE ALTA DENSIDADE) - D=1 1/4", INCLUSIVE CONEXÕES. (03770-OR)</v>
          </cell>
          <cell r="C5455" t="str">
            <v>m</v>
          </cell>
          <cell r="D5455">
            <v>6.07</v>
          </cell>
          <cell r="E5455">
            <v>4.8600000000000003</v>
          </cell>
        </row>
        <row r="5456">
          <cell r="A5456"/>
        </row>
        <row r="5457">
          <cell r="A5457" t="str">
            <v>30.12.039</v>
          </cell>
          <cell r="B5457" t="str">
            <v>DUTOS FLEXÍVEIS EM PEAD (POLIETILENO DE ALTA DENSIDADE) - D=1 1/2", INCLUSIVE CONEXÕES. (09045-OR)</v>
          </cell>
          <cell r="C5457" t="str">
            <v>m</v>
          </cell>
          <cell r="D5457">
            <v>8.1</v>
          </cell>
          <cell r="E5457">
            <v>6.48</v>
          </cell>
        </row>
        <row r="5458">
          <cell r="A5458"/>
        </row>
        <row r="5459">
          <cell r="A5459" t="str">
            <v>30.12.040</v>
          </cell>
          <cell r="B5459" t="str">
            <v>DUTOS FLEXÍVEIS EM PEAD (POLIETILENO DE ALTA DENSIDADE) - D=2", INCLUSIVE CONEXÕES. (73798/001 - SI)</v>
          </cell>
          <cell r="C5459" t="str">
            <v>m</v>
          </cell>
          <cell r="D5459">
            <v>14.28</v>
          </cell>
          <cell r="E5459">
            <v>11.43</v>
          </cell>
        </row>
        <row r="5460">
          <cell r="A5460"/>
        </row>
        <row r="5461">
          <cell r="A5461" t="str">
            <v>30.12.041</v>
          </cell>
          <cell r="B5461" t="str">
            <v>QUADRO DE COMANDO DE BOMBAS - COMPLETO. (C2065)</v>
          </cell>
          <cell r="C5461" t="str">
            <v>Un</v>
          </cell>
          <cell r="D5461">
            <v>299.45</v>
          </cell>
          <cell r="E5461">
            <v>239.56</v>
          </cell>
        </row>
        <row r="5462">
          <cell r="A5462"/>
        </row>
        <row r="5463">
          <cell r="A5463" t="str">
            <v>30.12.042</v>
          </cell>
          <cell r="B5463" t="str">
            <v>QUADRO DE DISTRIBUIÇÃO DE LUZ EMBUTIR ATE 6 DIVISÕES, C/BARRAMENTO. (C2077)</v>
          </cell>
          <cell r="C5463" t="str">
            <v>Un</v>
          </cell>
          <cell r="D5463">
            <v>142.12</v>
          </cell>
          <cell r="E5463">
            <v>113.7</v>
          </cell>
        </row>
        <row r="5464">
          <cell r="A5464"/>
        </row>
        <row r="5465">
          <cell r="A5465" t="str">
            <v>30.12.043</v>
          </cell>
          <cell r="B5465" t="str">
            <v>QUADRO DE DISTRIBUICAO DE ENERGIA EM CHAPA METALICA, DE SOBREPOR, COM PORTA, PARA 12 DISJUNTORES TERMOMAGNETICOS MONOPOLARES, SEM DISPOSITIVO PARA CHAVE GERAL, COM BARRAMENTO TRIFASICO E NEUTRO, FORNECIMENTO E INSTALACAO. (74247/001)</v>
          </cell>
          <cell r="C5465" t="str">
            <v>Un</v>
          </cell>
          <cell r="D5465">
            <v>141</v>
          </cell>
          <cell r="E5465">
            <v>112.8</v>
          </cell>
        </row>
        <row r="5466">
          <cell r="A5466"/>
        </row>
        <row r="5467">
          <cell r="A5467" t="str">
            <v>30.12.044</v>
          </cell>
          <cell r="B5467" t="str">
            <v>QUADRO DE DISTRIBUICAO DE ENERGIA EM CHAPA METALICA, DE SOBREPOR, COM PORTA, PARA 24 DISJUNTORES TERMOMAGNETICOS MONOPOLARES, SEM DISPOSITIVO PARA CHAVE GERAL, COM BARRAMENTO TRIFASICO E NEUTRO, FORNECIMENTO E INSTALACAO. (74131/005-SI)</v>
          </cell>
          <cell r="C5467" t="str">
            <v>Un</v>
          </cell>
          <cell r="D5467">
            <v>298.35000000000002</v>
          </cell>
          <cell r="E5467">
            <v>238.68</v>
          </cell>
        </row>
        <row r="5468">
          <cell r="A5468"/>
        </row>
        <row r="5469">
          <cell r="A5469" t="str">
            <v>30.12.045</v>
          </cell>
          <cell r="B5469" t="str">
            <v>QUADRO DE DISTRIBUICAO DE ENERGIA EM CHAPA METALICA, DE EMBUTIR, COM PORTA, PARA 40 DISJUNTORES TERMOMAGNETICOS MONOPOLARES, SEM DISPOSITIVO PARA CHAVE GERAL, COM BARRAMENTO TRIFASICO E NEUTRO, FORNECIMENTO E INSTALACAO.(74131/007-SI)</v>
          </cell>
          <cell r="C5469" t="str">
            <v>Un</v>
          </cell>
          <cell r="D5469">
            <v>490.13</v>
          </cell>
          <cell r="E5469">
            <v>392.11</v>
          </cell>
        </row>
        <row r="5470">
          <cell r="A5470"/>
        </row>
        <row r="5471">
          <cell r="A5471" t="str">
            <v>30.12.046</v>
          </cell>
          <cell r="B5471" t="str">
            <v>QUADRO DE DISTRIBUIÇÃO DE LUZ EMBUTIR ATÉ 72 DIVISÕES 457X646X95mm, C/BARRAMENTO.(C2071)</v>
          </cell>
          <cell r="C5471" t="str">
            <v>Un</v>
          </cell>
          <cell r="D5471">
            <v>652.47</v>
          </cell>
          <cell r="E5471">
            <v>521.98</v>
          </cell>
        </row>
        <row r="5472">
          <cell r="A5472"/>
        </row>
        <row r="5473">
          <cell r="A5473" t="str">
            <v>30.12.047</v>
          </cell>
          <cell r="B5473" t="str">
            <v>QUADRO DE COMANDO DE EMBUTIR, EM CHAPA DE AÇO Nº 18 E ACABAMENTO EM PINTURA ELETROSTÁTICA COM DISJ MONO 2A, BOTOEIRA TIPO NF, BOTOEIRA TIPO NA, LAMP. SINALIZADORA, CONTACTOR TRIPOLAR C/ 2 CONTATOS AUX, BORNES DE CONEXÃO E CONECTORES.(09095/OR)</v>
          </cell>
          <cell r="C5473" t="str">
            <v>Un</v>
          </cell>
          <cell r="D5473">
            <v>1241.77</v>
          </cell>
          <cell r="E5473">
            <v>993.42</v>
          </cell>
        </row>
        <row r="5474">
          <cell r="A5474"/>
        </row>
        <row r="5475">
          <cell r="A5475" t="str">
            <v>30.12.048</v>
          </cell>
          <cell r="B5475" t="str">
            <v>CAIXA EM ALVENARIA (40X40X60cm) DE 1/2 TIJOLO COMUM, LASTRO DE BRITA E TAMPA DE CONCRETO.(C0631)</v>
          </cell>
          <cell r="C5475" t="str">
            <v>Un</v>
          </cell>
          <cell r="D5475">
            <v>132.15</v>
          </cell>
          <cell r="E5475">
            <v>105.72</v>
          </cell>
        </row>
        <row r="5476">
          <cell r="A5476"/>
        </row>
        <row r="5477">
          <cell r="A5477" t="str">
            <v>30.12.049</v>
          </cell>
          <cell r="B5477" t="str">
            <v>CAIXA EM ALVENARIA (60X60X60cm) DE 1/2 TIJOLO COMUM, LASTRO DE BRITA E TAMPA DE CONCRETO.(C0632)</v>
          </cell>
          <cell r="C5477" t="str">
            <v>Un</v>
          </cell>
          <cell r="D5477">
            <v>205.86</v>
          </cell>
          <cell r="E5477">
            <v>164.69</v>
          </cell>
        </row>
        <row r="5478">
          <cell r="A5478"/>
        </row>
        <row r="5479">
          <cell r="A5479" t="str">
            <v>30.12.050</v>
          </cell>
          <cell r="B5479" t="str">
            <v>CAIXA EM ALVENARIA (80X80X60cm) DE 1/2 TIJOLO COMUM, LASTRO DE BRITA E TAMPA DE CONCRETO. (C0634)</v>
          </cell>
          <cell r="C5479" t="str">
            <v>Un</v>
          </cell>
          <cell r="D5479">
            <v>284.82</v>
          </cell>
          <cell r="E5479">
            <v>227.86</v>
          </cell>
        </row>
        <row r="5480">
          <cell r="A5480"/>
        </row>
        <row r="5481">
          <cell r="A5481" t="str">
            <v>30.12.051</v>
          </cell>
          <cell r="B5481" t="str">
            <v>CAIXA EM ALVENARIA (120X120X80cm) DE 1/2 TIJOLO COMUM, LASTRO DE BRITA E TAMPA DE CONCRETO.( C0643)</v>
          </cell>
          <cell r="C5481" t="str">
            <v>Un</v>
          </cell>
          <cell r="D5481">
            <v>598.79999999999995</v>
          </cell>
          <cell r="E5481">
            <v>479.04</v>
          </cell>
        </row>
        <row r="5482">
          <cell r="A5482"/>
        </row>
        <row r="5483">
          <cell r="A5483" t="str">
            <v>30.12.052</v>
          </cell>
          <cell r="B5483" t="str">
            <v>CAIXA EM ALVENARIA (100X100X80cm) DE 1/2 TIJOLO COMUM, LASTRO DE BRITA E TAMPA DE CONCRETO. (C0641)</v>
          </cell>
          <cell r="C5483" t="str">
            <v>Un</v>
          </cell>
          <cell r="D5483">
            <v>494.72</v>
          </cell>
          <cell r="E5483">
            <v>395.78</v>
          </cell>
        </row>
        <row r="5484">
          <cell r="A5484"/>
        </row>
        <row r="5485">
          <cell r="A5485" t="str">
            <v>30.12.053</v>
          </cell>
          <cell r="B5485" t="str">
            <v>GRELHA DE FERRO P/ CALHAS E CAIXAS.(C1436)</v>
          </cell>
          <cell r="C5485" t="str">
            <v>m2</v>
          </cell>
          <cell r="D5485">
            <v>151.94999999999999</v>
          </cell>
          <cell r="E5485">
            <v>121.56</v>
          </cell>
        </row>
        <row r="5486">
          <cell r="A5486"/>
        </row>
        <row r="5487">
          <cell r="A5487" t="str">
            <v>30.12.054</v>
          </cell>
          <cell r="B5487" t="str">
            <v>CAIXA DE LIGAÇÃO EM CHAPA AÇO ESTAMPADA, 3"X3", 4"X2",4"X4".(C0621)</v>
          </cell>
          <cell r="C5487" t="str">
            <v>Un</v>
          </cell>
          <cell r="D5487">
            <v>5.52</v>
          </cell>
          <cell r="E5487">
            <v>4.42</v>
          </cell>
        </row>
        <row r="5488">
          <cell r="A5488"/>
        </row>
        <row r="5489">
          <cell r="A5489" t="str">
            <v>30.12.055</v>
          </cell>
          <cell r="B5489" t="str">
            <v>CAIXA DE PASSAGEM COM TAMPA PARAFUSADA 200X200X100mm.(C0628)</v>
          </cell>
          <cell r="C5489" t="str">
            <v>Un</v>
          </cell>
          <cell r="D5489">
            <v>43.91</v>
          </cell>
          <cell r="E5489">
            <v>35.130000000000003</v>
          </cell>
        </row>
        <row r="5490">
          <cell r="A5490"/>
        </row>
        <row r="5491">
          <cell r="A5491" t="str">
            <v>30.12.056</v>
          </cell>
          <cell r="B5491" t="str">
            <v>CAIXA DE PASSAGEM COM TAMPA PARAFUSADA 400X400X150mm.(C0629)</v>
          </cell>
          <cell r="C5491" t="str">
            <v>Un</v>
          </cell>
          <cell r="D5491">
            <v>103.1</v>
          </cell>
          <cell r="E5491">
            <v>82.48</v>
          </cell>
        </row>
        <row r="5492">
          <cell r="A5492"/>
        </row>
        <row r="5493">
          <cell r="A5493" t="str">
            <v>30.12.057</v>
          </cell>
          <cell r="B5493" t="str">
            <v>INTERRUPTOR SIMPLES - 1 TECLA - FORNECIMENTO E INSTALACAO. (72331-SI)</v>
          </cell>
          <cell r="C5493" t="str">
            <v>Un</v>
          </cell>
          <cell r="D5493">
            <v>7.42</v>
          </cell>
          <cell r="E5493">
            <v>5.94</v>
          </cell>
        </row>
        <row r="5494">
          <cell r="A5494"/>
        </row>
        <row r="5495">
          <cell r="A5495" t="str">
            <v>30.12.058</v>
          </cell>
          <cell r="B5495" t="str">
            <v>INTERRUPTOR SIMPLES - 2 TECLAS - FORNECIMENTO E INSTALACAO. (72332-SI)</v>
          </cell>
          <cell r="C5495" t="str">
            <v>Un</v>
          </cell>
          <cell r="D5495">
            <v>10.02</v>
          </cell>
          <cell r="E5495">
            <v>8.02</v>
          </cell>
        </row>
        <row r="5496">
          <cell r="A5496"/>
        </row>
        <row r="5497">
          <cell r="A5497" t="str">
            <v>30.12.059</v>
          </cell>
          <cell r="B5497" t="str">
            <v>INTERRUPTOR TRES TECLAS SIMPLES 10A 250V. (16231/003-SIE)</v>
          </cell>
          <cell r="C5497" t="str">
            <v>Un</v>
          </cell>
          <cell r="D5497">
            <v>23.26</v>
          </cell>
          <cell r="E5497">
            <v>18.61</v>
          </cell>
        </row>
        <row r="5498">
          <cell r="A5498"/>
        </row>
        <row r="5499">
          <cell r="A5499" t="str">
            <v>30.12.060</v>
          </cell>
          <cell r="B5499" t="str">
            <v>INTERRUPTOR PARALELO - 1 TECLA - FORNECIMENTO E INSTALACAO. (72334-SI)</v>
          </cell>
          <cell r="C5499" t="str">
            <v>Un</v>
          </cell>
          <cell r="D5499">
            <v>9.07</v>
          </cell>
          <cell r="E5499">
            <v>7.26</v>
          </cell>
        </row>
        <row r="5500">
          <cell r="A5500"/>
        </row>
        <row r="5501">
          <cell r="A5501" t="str">
            <v>30.12.061</v>
          </cell>
          <cell r="B5501" t="str">
            <v>TOMADA 2 POLOS MAIS TERRA 20A 250V. (73917/006 -SI)</v>
          </cell>
          <cell r="C5501" t="str">
            <v>Un</v>
          </cell>
          <cell r="D5501">
            <v>150.06</v>
          </cell>
          <cell r="E5501">
            <v>120.05</v>
          </cell>
        </row>
        <row r="5502">
          <cell r="A5502"/>
        </row>
        <row r="5503">
          <cell r="A5503" t="str">
            <v>30.12.062</v>
          </cell>
          <cell r="B5503" t="str">
            <v>TOMADA COMPLETA P/ COMPUTADOR. (72339-SI)</v>
          </cell>
          <cell r="C5503" t="str">
            <v>Un</v>
          </cell>
          <cell r="D5503">
            <v>25</v>
          </cell>
          <cell r="E5503">
            <v>20</v>
          </cell>
        </row>
        <row r="5504">
          <cell r="A5504"/>
        </row>
        <row r="5505">
          <cell r="A5505" t="str">
            <v>30.12.063</v>
          </cell>
          <cell r="B5505" t="str">
            <v>INTERRUPTOR AUTOMATICO DE PRESENCA DE EMBUTIR 230V. (07162-OR)</v>
          </cell>
          <cell r="C5505" t="str">
            <v>Un</v>
          </cell>
          <cell r="D5505">
            <v>152.91999999999999</v>
          </cell>
          <cell r="E5505">
            <v>122.34</v>
          </cell>
        </row>
        <row r="5506">
          <cell r="A5506"/>
        </row>
        <row r="5507">
          <cell r="A5507" t="str">
            <v>30.12.064</v>
          </cell>
          <cell r="B5507" t="str">
            <v>DISJUNTOR TERMOMAGNETICO MONOPOLAR PADRAO NEMA (AMERICANO) 10 A 30A 240V, FORNECIMENTO E INSTALACAO. (74130/001-SI)</v>
          </cell>
          <cell r="C5507" t="str">
            <v>Un</v>
          </cell>
          <cell r="D5507">
            <v>11.05</v>
          </cell>
          <cell r="E5507">
            <v>8.84</v>
          </cell>
        </row>
        <row r="5508">
          <cell r="A5508"/>
        </row>
        <row r="5509">
          <cell r="A5509" t="str">
            <v>30.12.065</v>
          </cell>
          <cell r="B5509" t="str">
            <v>DISJUNTOR MONOPOLAR EM QUADRO DE DISTRIBUIÇÃO 32A. (C1098)</v>
          </cell>
          <cell r="C5509" t="str">
            <v>Un</v>
          </cell>
          <cell r="D5509">
            <v>14.26</v>
          </cell>
          <cell r="E5509">
            <v>11.41</v>
          </cell>
        </row>
        <row r="5510">
          <cell r="A5510"/>
        </row>
        <row r="5511">
          <cell r="A5511" t="str">
            <v>30.12.066</v>
          </cell>
          <cell r="B5511" t="str">
            <v>DISJUNTOR TERMOMAGNETICO TRIPOLAR EM CAIXA MOLDADA 300 A 400A 600V, FORNECIMENTO E INSTALACAO. (74130/008-SI)</v>
          </cell>
          <cell r="C5511" t="str">
            <v>Un</v>
          </cell>
          <cell r="D5511">
            <v>1422.22</v>
          </cell>
          <cell r="E5511">
            <v>1137.78</v>
          </cell>
        </row>
        <row r="5512">
          <cell r="A5512"/>
        </row>
        <row r="5513">
          <cell r="A5513" t="str">
            <v>30.12.067</v>
          </cell>
          <cell r="B5513" t="str">
            <v>DISJUNTOR TERMOMAGNETICO MONOPOLAR PADRAO NEMA (AMERICANO) 35 A 50A 240V, FORNECIMENTO E INSTALACAO. (74130/002-SI)</v>
          </cell>
          <cell r="C5513" t="str">
            <v>Un</v>
          </cell>
          <cell r="D5513">
            <v>15.52</v>
          </cell>
          <cell r="E5513">
            <v>12.42</v>
          </cell>
        </row>
        <row r="5514">
          <cell r="A5514"/>
        </row>
        <row r="5515">
          <cell r="A5515" t="str">
            <v>30.12.068</v>
          </cell>
          <cell r="B5515" t="str">
            <v>DISJUNTOR TERMOMAGNETICO TRIPOLAR PADRAO NEMA (AMERICANO) 125 A 150A 240V, FORNECIMENTO E INSTALACAO. (74130/006-SI)</v>
          </cell>
          <cell r="C5515" t="str">
            <v>Un</v>
          </cell>
          <cell r="D5515">
            <v>262</v>
          </cell>
          <cell r="E5515">
            <v>209.6</v>
          </cell>
        </row>
        <row r="5516">
          <cell r="A5516"/>
        </row>
        <row r="5517">
          <cell r="A5517" t="str">
            <v>30.12.069</v>
          </cell>
          <cell r="B5517" t="str">
            <v>DISJUNTOR TRIPOLAR EM QUADRO DE DISTRIBUIÇÃO 250A. (74130/007-SI)</v>
          </cell>
          <cell r="C5517" t="str">
            <v>Un</v>
          </cell>
          <cell r="D5517">
            <v>1109.8599999999999</v>
          </cell>
          <cell r="E5517">
            <v>887.89</v>
          </cell>
        </row>
        <row r="5518">
          <cell r="A5518"/>
        </row>
        <row r="5519">
          <cell r="A5519" t="str">
            <v>30.12.070</v>
          </cell>
          <cell r="B5519" t="str">
            <v>DISJUNTOR TRIPOLAR EM QUADRO DE DISTRIBUIÇÃO 500A. (74130/009-SI)</v>
          </cell>
          <cell r="C5519" t="str">
            <v>Un</v>
          </cell>
          <cell r="D5519">
            <v>3204.6</v>
          </cell>
          <cell r="E5519">
            <v>2563.6799999999998</v>
          </cell>
        </row>
        <row r="5520">
          <cell r="A5520"/>
        </row>
        <row r="5521">
          <cell r="A5521" t="str">
            <v>30.12.071</v>
          </cell>
          <cell r="B5521" t="str">
            <v>DISJUNTOR DIFERENCIAL DR-16A - 40A, 30mA. (C4530)</v>
          </cell>
          <cell r="C5521" t="str">
            <v>Un</v>
          </cell>
          <cell r="D5521">
            <v>151.11000000000001</v>
          </cell>
          <cell r="E5521">
            <v>120.89</v>
          </cell>
        </row>
        <row r="5522">
          <cell r="A5522"/>
        </row>
        <row r="5523">
          <cell r="A5523" t="str">
            <v>30.12.072</v>
          </cell>
          <cell r="B5523" t="str">
            <v>LUMINÁRIA FLUORESCENTE COMPLETA (2 X 32)W. (73953/006)</v>
          </cell>
          <cell r="C5523" t="str">
            <v>Un</v>
          </cell>
          <cell r="D5523">
            <v>95.15</v>
          </cell>
          <cell r="E5523">
            <v>76.12</v>
          </cell>
        </row>
        <row r="5524">
          <cell r="A5524"/>
        </row>
        <row r="5525">
          <cell r="A5525" t="str">
            <v>30.12.073</v>
          </cell>
          <cell r="B5525" t="str">
            <v>LUMINÁRIA FLUORESCENTE COMPLETA ( 2 X 16 )W. (73953/002-SI)</v>
          </cell>
          <cell r="C5525" t="str">
            <v>Un</v>
          </cell>
          <cell r="D5525">
            <v>88.6</v>
          </cell>
          <cell r="E5525">
            <v>70.88</v>
          </cell>
        </row>
        <row r="5526">
          <cell r="A5526"/>
        </row>
        <row r="5527">
          <cell r="A5527" t="str">
            <v>30.12.074</v>
          </cell>
          <cell r="B5527" t="str">
            <v xml:space="preserve"> LUMINÁRIA DE EMBUTIR  COM CORPO EM CHAPA DE AÇO FOSFATIZADA E PINTADA ELETROSTÁTICAMENTE REFLETOR E ALETAS PARABÓLICAS EM ALUMÍNIO ANODIZADO PARA QUATRO LÃMPADAS FLUORESCENTES TUBULARES DE 16W COM REATOR COMPLETA. (18.25.088)</v>
          </cell>
          <cell r="C5527" t="str">
            <v>Un</v>
          </cell>
          <cell r="D5527">
            <v>296.26</v>
          </cell>
          <cell r="E5527">
            <v>237.01</v>
          </cell>
        </row>
        <row r="5528">
          <cell r="A5528"/>
        </row>
        <row r="5529">
          <cell r="A5529" t="str">
            <v>30.12.075</v>
          </cell>
          <cell r="B5529" t="str">
            <v>ARANDELA DE SOBREPOR PARA UMA LAMPADA FLUORESCENTE COMPACTA DE 20W TIPO PL, CORPO EM ALUMÍNIO, DIFUSOR EM VIDRO TEMPERADO FOSCO COMPLETA. (C4106)</v>
          </cell>
          <cell r="C5529" t="str">
            <v>Un</v>
          </cell>
          <cell r="D5529">
            <v>226.36</v>
          </cell>
          <cell r="E5529">
            <v>181.09</v>
          </cell>
        </row>
        <row r="5530">
          <cell r="A5530"/>
        </row>
        <row r="5531">
          <cell r="A5531" t="str">
            <v>30.12.076</v>
          </cell>
          <cell r="B5531" t="str">
            <v>ARANDELA SE SOBREPOR PARA DUAS LÂMPADAS FLUORESCENTES COMPACTA DE 20W TIPO PL, CORPO EM ALUMÍNIO, DIFUSOR EM VIDRO TEMPERADO FOSCO COMPLETA. (C4105)</v>
          </cell>
          <cell r="C5531" t="str">
            <v>Un</v>
          </cell>
          <cell r="D5531">
            <v>193.32</v>
          </cell>
          <cell r="E5531">
            <v>154.66</v>
          </cell>
        </row>
        <row r="5532">
          <cell r="A5532"/>
        </row>
        <row r="5533">
          <cell r="A5533" t="str">
            <v>30.12.077</v>
          </cell>
          <cell r="B5533" t="str">
            <v>BALIZADORA PARA LAMPADA FLOURESCENTE COMPACTA 9W COMPLETA. (18.25.077)</v>
          </cell>
          <cell r="C5533" t="str">
            <v>Un</v>
          </cell>
          <cell r="D5533">
            <v>109.5</v>
          </cell>
          <cell r="E5533">
            <v>87.6</v>
          </cell>
        </row>
        <row r="5534">
          <cell r="A5534"/>
        </row>
        <row r="5535">
          <cell r="A5535" t="str">
            <v>30.12.078</v>
          </cell>
          <cell r="B5535" t="str">
            <v>LUMINÁRIA CILÍNDRICA DE EMBUTIR COM ANEL DE ARREMATE EM ALUMÍNIO ANODIZADO E PINTADO POR PROCESSO ELETROSTÁTICO COM REFLETOR EM ALUMÍNIO ANODIZADO ALTO BRILHO COM CONTROLE ANTIOFUSCAMENTO PARA LÂMPADAS FLUORESCENTES COMPACTA DE 2 X 20W COMPLETA. (18.25.07</v>
          </cell>
          <cell r="C5535" t="str">
            <v>Un</v>
          </cell>
          <cell r="D5535">
            <v>246.46</v>
          </cell>
          <cell r="E5535">
            <v>197.17</v>
          </cell>
        </row>
        <row r="5536">
          <cell r="A5536"/>
        </row>
        <row r="5537">
          <cell r="A5537" t="str">
            <v>30.12.079</v>
          </cell>
          <cell r="B5537" t="str">
            <v>LUMINÁRIA HERMÉTICA DE EMBUTIR, COM CORPO EM CHAPA DE AÇO FOSFATIZADA E PINTADA ELETROSTATICAMENTE, REFLETOR E ALETAS PARABÓLICAS EM ALUMÍNIO ANODIZADO DE ALTA PUREZA E REFLETÂNCIA, DIFUSOR EM VIDRO TEMPERADO E VEDAÇÃO AUTO-ADESIVA.  CURVA FOTOMÉTRICA ABE</v>
          </cell>
          <cell r="C5537" t="str">
            <v>Un</v>
          </cell>
          <cell r="D5537">
            <v>296.26</v>
          </cell>
          <cell r="E5537">
            <v>237.01</v>
          </cell>
        </row>
        <row r="5538">
          <cell r="A5538"/>
        </row>
        <row r="5539">
          <cell r="A5539" t="str">
            <v>30.12.080</v>
          </cell>
          <cell r="B5539" t="str">
            <v>LUMINÁRIA PENDENTE PARA FACHO ABERTO, COM PORTA-LÂMPADA EM CERÂMICA, DIFUSOR EM VIDRO TEMPERADO, PARA UMA LÂMPADA MULTIVAPOR METÁLICOS 150W, COM REATOR E IGNITOR COMPLETA. (08065-OR)</v>
          </cell>
          <cell r="C5539" t="str">
            <v>Un</v>
          </cell>
          <cell r="D5539">
            <v>547.48</v>
          </cell>
          <cell r="E5539">
            <v>437.99</v>
          </cell>
        </row>
        <row r="5540">
          <cell r="A5540"/>
        </row>
        <row r="5541">
          <cell r="A5541" t="str">
            <v>30.12.081</v>
          </cell>
          <cell r="B5541" t="str">
            <v>PROJETOR DE ALUMÍNIO, C/ LÂMPADA DE VAPOR METÁLICO E FOTOCÉLULA ATÉ 400W. (C2045)</v>
          </cell>
          <cell r="C5541" t="str">
            <v>Un</v>
          </cell>
          <cell r="D5541">
            <v>494.12</v>
          </cell>
          <cell r="E5541">
            <v>395.3</v>
          </cell>
        </row>
        <row r="5542">
          <cell r="A5542"/>
        </row>
        <row r="5543">
          <cell r="A5543" t="str">
            <v>30.12.082</v>
          </cell>
          <cell r="B5543" t="str">
            <v>LUMINÁRIA DE SOBREPOR, CORPO E GRADE DE PROTEÇÃO FUNDIDOS EM ALUMÍNIO, GLOBO DE VIDRO ALCALINO, COM CAIXA DE ALUMÍNIO, ENTRADAS TIPO GÁS 3/4" E PRENSA CABOS 3/4", PARA UMA LÂMPADA FLOURESCENTE COMPACTA DE 20W. (C4540)</v>
          </cell>
          <cell r="C5543" t="str">
            <v>Un</v>
          </cell>
          <cell r="D5543">
            <v>132.21</v>
          </cell>
          <cell r="E5543">
            <v>105.77</v>
          </cell>
        </row>
        <row r="5544">
          <cell r="A5544"/>
        </row>
        <row r="5545">
          <cell r="A5545" t="str">
            <v>30.12.083</v>
          </cell>
          <cell r="B5545" t="str">
            <v>CONJUNTO C/01 PÉTALA E LÂMPADA VAPOR METÁLICO 400W, MONTADA EM POSTE DE CONCRETO CIRCULAR - H=14M. (C0862)</v>
          </cell>
          <cell r="C5545" t="str">
            <v>Un</v>
          </cell>
          <cell r="D5545">
            <v>1904.47</v>
          </cell>
          <cell r="E5545">
            <v>1523.58</v>
          </cell>
        </row>
        <row r="5546">
          <cell r="A5546"/>
        </row>
        <row r="5547">
          <cell r="A5547" t="str">
            <v>30.12.084</v>
          </cell>
          <cell r="B5547" t="str">
            <v>CONJUNTO C/04 PÉTALAS E LÂMPADA VAPOR METÁLICO 400W, MONTADA EM POSTE DE CONCRETO CIRCULAR - H=14M. (C3728)</v>
          </cell>
          <cell r="C5547" t="str">
            <v>Un</v>
          </cell>
          <cell r="D5547">
            <v>3489.9</v>
          </cell>
          <cell r="E5547">
            <v>2791.92</v>
          </cell>
        </row>
        <row r="5548">
          <cell r="A5548"/>
        </row>
        <row r="5549">
          <cell r="A5549" t="str">
            <v>30.12.085</v>
          </cell>
          <cell r="B5549" t="str">
            <v>POSTE CONCRETO H=8M, 1 PROJETOR, LÂMPADA MULTIVAPOR METÁLICO 150W. (C2905)</v>
          </cell>
          <cell r="C5549" t="str">
            <v>Un</v>
          </cell>
          <cell r="D5549">
            <v>771.1</v>
          </cell>
          <cell r="E5549">
            <v>616.88</v>
          </cell>
        </row>
        <row r="5550">
          <cell r="A5550"/>
        </row>
        <row r="5551">
          <cell r="A5551" t="str">
            <v>30.12.086</v>
          </cell>
          <cell r="B5551" t="str">
            <v>POSTE CONCRETO H=8M, 2 PROJETORES, LÂMPADA MULTIVAPOR METÁLICO 150W. (C2906)</v>
          </cell>
          <cell r="C5551" t="str">
            <v>Un</v>
          </cell>
          <cell r="D5551">
            <v>1003.23</v>
          </cell>
          <cell r="E5551">
            <v>802.59</v>
          </cell>
        </row>
        <row r="5552">
          <cell r="A5552"/>
        </row>
        <row r="5553">
          <cell r="A5553" t="str">
            <v>30.12.087</v>
          </cell>
          <cell r="B5553" t="str">
            <v>POSTE DE CONCRETO COM SEÇÃO CIRCULAR VAZADA H=12M C/ CRUZETA EM AÇO E COMPRIMENTO 1,5M, FIXA AO POSTE POR MEIO DE ABRAÇADEIRAS EM AÇO COM 3 PROJETORES COM LÂMPADAS MULTIVAPORES METÁLICOS TUBULAR DE 250W COM REATOR E IGNITOR. (C0862)</v>
          </cell>
          <cell r="C5553" t="str">
            <v>Un</v>
          </cell>
          <cell r="D5553">
            <v>1904.47</v>
          </cell>
          <cell r="E5553">
            <v>1523.58</v>
          </cell>
        </row>
        <row r="5554">
          <cell r="A5554"/>
        </row>
        <row r="5555">
          <cell r="A5555" t="str">
            <v>30.12.088</v>
          </cell>
          <cell r="B5555" t="str">
            <v>BRAÇADEIRA TIPO "D", METÁLICA ATE 1". (C0466)</v>
          </cell>
          <cell r="C5555" t="str">
            <v>Un</v>
          </cell>
          <cell r="D5555">
            <v>3.4</v>
          </cell>
          <cell r="E5555">
            <v>2.72</v>
          </cell>
        </row>
        <row r="5556">
          <cell r="A5556"/>
        </row>
        <row r="5557">
          <cell r="A5557" t="str">
            <v>30.12.089</v>
          </cell>
          <cell r="B5557" t="str">
            <v>BRAÇADEIRA TIPO "D", METÁLICA ATE 3". (C0468)</v>
          </cell>
          <cell r="C5557" t="str">
            <v>Un</v>
          </cell>
          <cell r="D5557">
            <v>4.47</v>
          </cell>
          <cell r="E5557">
            <v>3.58</v>
          </cell>
        </row>
        <row r="5558">
          <cell r="A5558"/>
        </row>
        <row r="5559">
          <cell r="A5559" t="str">
            <v>30.12.090</v>
          </cell>
          <cell r="B5559" t="str">
            <v>BUCHA/ARRUELA ALUMINIO 3/4". (16208/002-SIE)</v>
          </cell>
          <cell r="C5559" t="str">
            <v>Cj</v>
          </cell>
          <cell r="D5559">
            <v>1.05</v>
          </cell>
          <cell r="E5559">
            <v>0.84</v>
          </cell>
        </row>
        <row r="5560">
          <cell r="A5560"/>
        </row>
        <row r="5561">
          <cell r="A5561" t="str">
            <v>30.12.091</v>
          </cell>
          <cell r="B5561" t="str">
            <v xml:space="preserve"> ESCAVAÇÃO MANUAL SOLO DE 1A.CAT. PROF. ATÉ 1.50m. (6430-SI)</v>
          </cell>
          <cell r="C5561" t="str">
            <v>m3</v>
          </cell>
          <cell r="D5561">
            <v>23.42</v>
          </cell>
          <cell r="E5561">
            <v>18.739999999999998</v>
          </cell>
        </row>
        <row r="5562">
          <cell r="A5562"/>
        </row>
        <row r="5563">
          <cell r="A5563" t="str">
            <v>30.12.092</v>
          </cell>
          <cell r="B5563" t="str">
            <v>CARGA MANUAL DE ENTULHO EM CAMINHAO BASCULANTE 6 M3 (72897-SI)</v>
          </cell>
          <cell r="C5563" t="str">
            <v>m3</v>
          </cell>
          <cell r="D5563">
            <v>14.11</v>
          </cell>
          <cell r="E5563">
            <v>11.29</v>
          </cell>
        </row>
        <row r="5564">
          <cell r="A5564"/>
        </row>
        <row r="5565">
          <cell r="A5565" t="str">
            <v>30.12.093</v>
          </cell>
          <cell r="B5565" t="str">
            <v xml:space="preserve"> TRANSPORTE DE MATERIAL - BOTA-FORA, D.M.T.= 6,0 KM. (74204/001-SI)</v>
          </cell>
          <cell r="C5565" t="str">
            <v>m3</v>
          </cell>
          <cell r="D5565">
            <v>8.25</v>
          </cell>
          <cell r="E5565">
            <v>6.6</v>
          </cell>
        </row>
        <row r="5566">
          <cell r="A5566"/>
        </row>
        <row r="5567">
          <cell r="A5567" t="str">
            <v>30.12.094</v>
          </cell>
          <cell r="B5567" t="str">
            <v xml:space="preserve"> ELETRODUTO PVC ROSC. D= 32mm (1"). (74252/002-SI)</v>
          </cell>
          <cell r="C5567" t="str">
            <v>m</v>
          </cell>
          <cell r="D5567">
            <v>9.51</v>
          </cell>
          <cell r="E5567">
            <v>7.61</v>
          </cell>
        </row>
        <row r="5568">
          <cell r="A5568"/>
        </row>
        <row r="5569">
          <cell r="A5569" t="str">
            <v>30.12.095</v>
          </cell>
          <cell r="B5569" t="str">
            <v>CAIXA DE EQUALIZAÇÃO DE SOBREPOR 20X20X10CM PARA 11 TERMINAIS DE PRESSÃO, SENDO DEZ DE 16MM2 E UM DE 50mm 2 E UM DE 50mm2 C/BARRAMENTO, COMPLETO. (09051-OR)</v>
          </cell>
          <cell r="C5569" t="str">
            <v>Un</v>
          </cell>
          <cell r="D5569">
            <v>181.85</v>
          </cell>
          <cell r="E5569">
            <v>145.47999999999999</v>
          </cell>
        </row>
        <row r="5570">
          <cell r="A5570"/>
        </row>
        <row r="5571">
          <cell r="A5571" t="str">
            <v>30.12.096</v>
          </cell>
          <cell r="B5571" t="str">
            <v>CABO DE COBRE NU 35 MM2. (72253-SI)</v>
          </cell>
          <cell r="C5571" t="str">
            <v>m</v>
          </cell>
          <cell r="D5571">
            <v>17.079999999999998</v>
          </cell>
          <cell r="E5571">
            <v>13.67</v>
          </cell>
        </row>
        <row r="5572">
          <cell r="A5572"/>
        </row>
        <row r="5573">
          <cell r="A5573" t="str">
            <v>30.12.097</v>
          </cell>
          <cell r="B5573" t="str">
            <v>CABO DE COBRE NU 50 MM2. (72254-SI)</v>
          </cell>
          <cell r="C5573" t="str">
            <v>m</v>
          </cell>
          <cell r="D5573">
            <v>22.96</v>
          </cell>
          <cell r="E5573">
            <v>18.37</v>
          </cell>
        </row>
        <row r="5574">
          <cell r="A5574"/>
        </row>
        <row r="5575">
          <cell r="A5575" t="str">
            <v>30.12.098</v>
          </cell>
          <cell r="B5575" t="str">
            <v>CONECTOR PARAFUSO FENDIDO "SPLIT-BOLT" - PARA CABO DE 35MM2 - FORNECER E INSTALAR. (72272-SI)</v>
          </cell>
          <cell r="C5575" t="str">
            <v>Un</v>
          </cell>
          <cell r="D5575">
            <v>7.38</v>
          </cell>
          <cell r="E5575">
            <v>5.91</v>
          </cell>
        </row>
        <row r="5576">
          <cell r="A5576"/>
        </row>
        <row r="5577">
          <cell r="A5577" t="str">
            <v>30.12.099</v>
          </cell>
          <cell r="B5577" t="str">
            <v>BARRA ACO CA-50B DIAM ACIMA 12,5MM. (73349-SI)</v>
          </cell>
          <cell r="C5577" t="str">
            <v>Kg</v>
          </cell>
          <cell r="D5577">
            <v>5.68</v>
          </cell>
          <cell r="E5577">
            <v>4.55</v>
          </cell>
        </row>
        <row r="5578">
          <cell r="A5578"/>
        </row>
        <row r="5579">
          <cell r="A5579" t="str">
            <v>30.12.100</v>
          </cell>
          <cell r="B5579" t="str">
            <v>REATERRO E COMPACTACAO MECANICO DE VALA COM COMPACTADOR MANUAL TIPO SOQUETE VIBRATORIO. (74015/001-SI)</v>
          </cell>
          <cell r="C5579" t="str">
            <v>m</v>
          </cell>
          <cell r="D5579">
            <v>18.920000000000002</v>
          </cell>
          <cell r="E5579">
            <v>15.14</v>
          </cell>
        </row>
        <row r="5580">
          <cell r="A5580"/>
        </row>
        <row r="5581">
          <cell r="A5581" t="str">
            <v>30.12.101</v>
          </cell>
          <cell r="B5581" t="str">
            <v>PÁRA-RAIO TIPO FRANKLIN C/ SINALIZADOR (FORNECIMENTO E MONTAGEM). (68070-SI)</v>
          </cell>
          <cell r="C5581" t="str">
            <v>Un</v>
          </cell>
          <cell r="D5581">
            <v>33.51</v>
          </cell>
          <cell r="E5581">
            <v>26.81</v>
          </cell>
        </row>
        <row r="5582">
          <cell r="A5582"/>
        </row>
        <row r="5583">
          <cell r="A5583" t="str">
            <v>30.12.102</v>
          </cell>
          <cell r="B5583" t="str">
            <v>ATERRAMENTO COMPLETO C/ HASTE COPPERWELD 3/4"X 2.40M. (C0326)</v>
          </cell>
          <cell r="C5583" t="str">
            <v>Un</v>
          </cell>
          <cell r="D5583">
            <v>184.01</v>
          </cell>
          <cell r="E5583">
            <v>147.21</v>
          </cell>
        </row>
        <row r="5584">
          <cell r="A5584"/>
        </row>
        <row r="5585">
          <cell r="A5585" t="str">
            <v>30.12.103</v>
          </cell>
          <cell r="B5585" t="str">
            <v>SOLDA EXOTÉRMICA. (C3909)</v>
          </cell>
          <cell r="C5585" t="str">
            <v>Un</v>
          </cell>
          <cell r="D5585">
            <v>38.01</v>
          </cell>
          <cell r="E5585">
            <v>30.41</v>
          </cell>
        </row>
        <row r="5586">
          <cell r="A5586"/>
        </row>
        <row r="5587">
          <cell r="A5587" t="str">
            <v>30.12.104</v>
          </cell>
          <cell r="B5587" t="str">
            <v>KIT CONECTOR SN-10, 15Kv-50A, CABO 35 MM2. (C3922)</v>
          </cell>
          <cell r="C5587" t="str">
            <v>Un</v>
          </cell>
          <cell r="D5587">
            <v>84.51</v>
          </cell>
          <cell r="E5587">
            <v>67.61</v>
          </cell>
        </row>
        <row r="5588">
          <cell r="A5588"/>
        </row>
        <row r="5589">
          <cell r="A5589" t="str">
            <v>30.12.105</v>
          </cell>
          <cell r="B5589" t="str">
            <v>GRAMPO PARALELO EM ALUMINIO FUNDIDO OU ESTRUDADO DE 2 PARAFUSOS, PARA CABO DE 6 A 50 MM2, PASTA ANTIOXIDANTE - FORNECIMENTO E INSTALAÇÃO. (73767/001-SI)</v>
          </cell>
          <cell r="C5589" t="str">
            <v>Un</v>
          </cell>
          <cell r="D5589">
            <v>5.91</v>
          </cell>
          <cell r="E5589">
            <v>4.7300000000000004</v>
          </cell>
        </row>
        <row r="5590">
          <cell r="A5590"/>
        </row>
        <row r="5591">
          <cell r="A5591" t="str">
            <v>30.12.106</v>
          </cell>
          <cell r="B5591" t="str">
            <v>SUPORTE SIMPLES C/ ROLDANA. (23.08.002)</v>
          </cell>
          <cell r="C5591" t="str">
            <v>Un</v>
          </cell>
          <cell r="D5591">
            <v>19.600000000000001</v>
          </cell>
          <cell r="E5591">
            <v>15.68</v>
          </cell>
        </row>
        <row r="5592">
          <cell r="A5592"/>
        </row>
        <row r="5593">
          <cell r="A5593" t="str">
            <v>30.12.107</v>
          </cell>
          <cell r="B5593" t="str">
            <v>TUBO DE AÇO GALVANIZADO COM COSTURA 1" (25MM), INCLUSIVE CONEXOES - FORNECIMENTO E INSTALAÇÃO. (73976/004-SI)</v>
          </cell>
          <cell r="C5593" t="str">
            <v>m</v>
          </cell>
          <cell r="D5593">
            <v>47.01</v>
          </cell>
          <cell r="E5593">
            <v>37.61</v>
          </cell>
        </row>
        <row r="5594">
          <cell r="A5594"/>
        </row>
        <row r="5595">
          <cell r="A5595" t="str">
            <v>30.12.108</v>
          </cell>
          <cell r="B5595" t="str">
            <v>ENVELOPE DE CONCRETO P/TUBOS PVC ENTERRADO, TIPO C, FCK= 13,5MPa. (C1250)</v>
          </cell>
          <cell r="C5595" t="str">
            <v>m3</v>
          </cell>
          <cell r="D5595">
            <v>10.77</v>
          </cell>
          <cell r="E5595">
            <v>8.6199999999999992</v>
          </cell>
        </row>
        <row r="5596">
          <cell r="A5596"/>
        </row>
        <row r="5597">
          <cell r="A5597" t="str">
            <v>30.12.109</v>
          </cell>
          <cell r="B5597" t="str">
            <v>ELETRODUTO DE PVC RÍGIDO ROSCÁVEL 20 MM (3/4") FORNECIMENTO E INSTALAÇÃO. (73613-SI)</v>
          </cell>
          <cell r="C5597" t="str">
            <v>m</v>
          </cell>
          <cell r="D5597">
            <v>5.52</v>
          </cell>
          <cell r="E5597">
            <v>4.42</v>
          </cell>
        </row>
        <row r="5598">
          <cell r="A5598"/>
        </row>
        <row r="5599">
          <cell r="A5599" t="str">
            <v>30.12.110</v>
          </cell>
          <cell r="B5599" t="str">
            <v>ELETRODUTO DE PVC RIGIDO ROSCAVEL 25MM (1"), FORNECIMENTO E INSTALACAO. (40802-SI)</v>
          </cell>
          <cell r="C5599" t="str">
            <v>m</v>
          </cell>
          <cell r="D5599">
            <v>10.050000000000001</v>
          </cell>
          <cell r="E5599">
            <v>8.0399999999999991</v>
          </cell>
        </row>
        <row r="5600">
          <cell r="A5600"/>
        </row>
        <row r="5601">
          <cell r="A5601" t="str">
            <v>30.12.111</v>
          </cell>
          <cell r="B5601" t="str">
            <v>ELETRODUTO PVC ROSC.INCL.CONEXÕES D= 40mm (1 1/4"). (16338/004-SIE)</v>
          </cell>
          <cell r="C5601" t="str">
            <v>m</v>
          </cell>
          <cell r="D5601">
            <v>15.15</v>
          </cell>
          <cell r="E5601">
            <v>12.12</v>
          </cell>
        </row>
        <row r="5602">
          <cell r="A5602"/>
        </row>
        <row r="5603">
          <cell r="A5603" t="str">
            <v>30.12.112</v>
          </cell>
          <cell r="B5603" t="str">
            <v>ELETRODUTO PVC ROSC.INCL.CONEXÕES D= 75mm (2 1/2"). (21613/006-SIC)</v>
          </cell>
          <cell r="C5603" t="str">
            <v>m</v>
          </cell>
          <cell r="D5603">
            <v>38.31</v>
          </cell>
          <cell r="E5603">
            <v>30.65</v>
          </cell>
        </row>
        <row r="5604">
          <cell r="A5604"/>
        </row>
        <row r="5605">
          <cell r="A5605" t="str">
            <v>30.12.113</v>
          </cell>
          <cell r="B5605" t="str">
            <v>DUTO PERFURADO - ELETROCALHA DE CHAPA DE AÇO (50X100)mm. (C1160)</v>
          </cell>
          <cell r="C5605" t="str">
            <v>m</v>
          </cell>
          <cell r="D5605">
            <v>43.91</v>
          </cell>
          <cell r="E5605">
            <v>35.130000000000003</v>
          </cell>
        </row>
        <row r="5606">
          <cell r="A5606"/>
        </row>
        <row r="5607">
          <cell r="A5607" t="str">
            <v>30.12.114</v>
          </cell>
          <cell r="B5607" t="str">
            <v xml:space="preserve">CAIXA ALVENARIA / REBOCO / C/ TAMPA CONCRETO S/ FUNDO DI=30x30x50 cm . (C3504)  </v>
          </cell>
          <cell r="C5607" t="str">
            <v>Un</v>
          </cell>
          <cell r="D5607">
            <v>80.22</v>
          </cell>
          <cell r="E5607">
            <v>64.180000000000007</v>
          </cell>
        </row>
        <row r="5608">
          <cell r="A5608"/>
        </row>
        <row r="5609">
          <cell r="A5609" t="str">
            <v>30.12.115</v>
          </cell>
          <cell r="B5609" t="str">
            <v>CAIXA QUADRADA EM ABS, TELA EM ALUMÍNIO MICROPERFURADA, WOOFER COAXIAL DE 6". (09047-OR)</v>
          </cell>
          <cell r="C5609" t="str">
            <v>Un</v>
          </cell>
          <cell r="D5609">
            <v>618.5</v>
          </cell>
          <cell r="E5609">
            <v>494.8</v>
          </cell>
        </row>
        <row r="5610">
          <cell r="A5610"/>
        </row>
        <row r="5611">
          <cell r="A5611" t="str">
            <v>30.12.116</v>
          </cell>
          <cell r="B5611" t="str">
            <v xml:space="preserve">CAIXA DE PASSAGEM EM ALVENARIA COM TAMPA CONCRETO 40X40X40 CM .  (74248/001 - SI)  </v>
          </cell>
          <cell r="C5611" t="str">
            <v>Un</v>
          </cell>
          <cell r="D5611">
            <v>67.33</v>
          </cell>
          <cell r="E5611">
            <v>53.87</v>
          </cell>
        </row>
        <row r="5612">
          <cell r="A5612"/>
        </row>
        <row r="5613">
          <cell r="A5613" t="str">
            <v>30.12.117</v>
          </cell>
          <cell r="B5613" t="str">
            <v>CAIXA EM ALVENARIA ENTERRADA, DE TIJOLOS CERAMICOS MACICOS 1/2 VEZ DIMENSOES EXTERNAS 60X60X60CM, INCLUSO TAMPA EM CONCRETO E EMBOCAMENTO.  (74018/001 - SI)</v>
          </cell>
          <cell r="C5613" t="str">
            <v>Un</v>
          </cell>
          <cell r="D5613">
            <v>125.76</v>
          </cell>
          <cell r="E5613">
            <v>100.61</v>
          </cell>
        </row>
        <row r="5614">
          <cell r="A5614"/>
        </row>
        <row r="5615">
          <cell r="A5615" t="str">
            <v>30.12.118</v>
          </cell>
          <cell r="B5615" t="str">
            <v xml:space="preserve">QUADRO DE DISTRIBUIÇÃO, PADRÃO TELEBRÁS 800X800X120mm . ( C2087)  </v>
          </cell>
          <cell r="C5615" t="str">
            <v>Un</v>
          </cell>
          <cell r="D5615">
            <v>316.35000000000002</v>
          </cell>
          <cell r="E5615">
            <v>253.08</v>
          </cell>
        </row>
        <row r="5616">
          <cell r="A5616"/>
        </row>
        <row r="5617">
          <cell r="A5617" t="str">
            <v>30.12.119</v>
          </cell>
          <cell r="B5617" t="str">
            <v>CABO DE FIBRA ÓPTICA, 02 PARES. (C3751)</v>
          </cell>
          <cell r="C5617" t="str">
            <v>m</v>
          </cell>
          <cell r="D5617">
            <v>6.35</v>
          </cell>
          <cell r="E5617">
            <v>5.08</v>
          </cell>
        </row>
        <row r="5618">
          <cell r="A5618"/>
        </row>
        <row r="5619">
          <cell r="A5619" t="str">
            <v>30.12.120</v>
          </cell>
          <cell r="B5619" t="str">
            <v xml:space="preserve">CABO LÓGICO 4 PARES, CATEGORIA 6 - UTP . (23.01.032)  </v>
          </cell>
          <cell r="C5619" t="str">
            <v>m</v>
          </cell>
          <cell r="D5619">
            <v>4.8099999999999996</v>
          </cell>
          <cell r="E5619">
            <v>3.85</v>
          </cell>
        </row>
        <row r="5620">
          <cell r="A5620"/>
        </row>
        <row r="5621">
          <cell r="A5621" t="str">
            <v>30.12.121</v>
          </cell>
          <cell r="B5621" t="str">
            <v xml:space="preserve">CABO TELEFONICO CI-50 10 PARES (USO INTERNO) - FORNECIMENTO E INSTALACAO . (73768/003 - SI)  </v>
          </cell>
          <cell r="C5621" t="str">
            <v>m</v>
          </cell>
          <cell r="D5621">
            <v>4.62</v>
          </cell>
          <cell r="E5621">
            <v>3.7</v>
          </cell>
        </row>
        <row r="5622">
          <cell r="A5622"/>
        </row>
        <row r="5623">
          <cell r="A5623" t="str">
            <v>30.12.122</v>
          </cell>
          <cell r="B5623" t="str">
            <v xml:space="preserve">CABO TELEFONICO CTP-APL-50, 10 PARES (USO EXTERNO) - FORNECIMENTO E INSTALAÇÃO . (73690 - SI)  </v>
          </cell>
          <cell r="C5623" t="str">
            <v>m</v>
          </cell>
          <cell r="D5623">
            <v>6.06</v>
          </cell>
          <cell r="E5623">
            <v>4.8499999999999996</v>
          </cell>
        </row>
        <row r="5624">
          <cell r="A5624"/>
        </row>
        <row r="5625">
          <cell r="A5625" t="str">
            <v>30.12.123</v>
          </cell>
          <cell r="B5625" t="str">
            <v xml:space="preserve">FIO ISOLADO PVC 750V 6 MM2, FORNECIMENTO E INSTALACAO . (74173/001-SI)  </v>
          </cell>
          <cell r="C5625" t="str">
            <v>m</v>
          </cell>
          <cell r="D5625">
            <v>4.2</v>
          </cell>
          <cell r="E5625">
            <v>3.36</v>
          </cell>
        </row>
        <row r="5626">
          <cell r="A5626"/>
        </row>
        <row r="5627">
          <cell r="A5627" t="str">
            <v>30.12.124</v>
          </cell>
          <cell r="B5627" t="str">
            <v>CONJUNTO COMPOSTO POR CAIXA DE PISO BAIXA 4"x4", EM LIGA DE ALUMÍNIO SILÍCIO ENTRADA PARA ELETRODUTOS D=1", REF. B4-1/15. E PLACA DE PISO SIMPLES 4"x4", ACABAMENTO ESCOVADO, REF. PPS-420, FAB. WETZEL OU EQUIVALENTE TÉCNICO. (C3477)</v>
          </cell>
          <cell r="C5627" t="str">
            <v>Un</v>
          </cell>
          <cell r="D5627">
            <v>67.62</v>
          </cell>
          <cell r="E5627">
            <v>54.1</v>
          </cell>
        </row>
        <row r="5628">
          <cell r="A5628"/>
        </row>
        <row r="5629">
          <cell r="A5629" t="str">
            <v>30.12.125</v>
          </cell>
          <cell r="B5629" t="str">
            <v>CONJUNTO COMPOSTO POR CAIXA DE PISO BAIXA 4"x4", EM LIGA DE ALUMÍNIO SILÍCIO ENTRADA PARA ELETRODUTOS D=1", REF. B4-1/15. E PLACA DE PISO SIMPLES 4"x4", ACABAMENTO ESCOVADO, REF. PPS-410, FAB. WETZEL OU EQUIVALENTE TÉCNICO. (23.06.031)</v>
          </cell>
          <cell r="C5629" t="str">
            <v>Un</v>
          </cell>
          <cell r="D5629">
            <v>35.630000000000003</v>
          </cell>
          <cell r="E5629">
            <v>28.51</v>
          </cell>
        </row>
        <row r="5630">
          <cell r="A5630"/>
        </row>
        <row r="5631">
          <cell r="A5631" t="str">
            <v>30.12.126</v>
          </cell>
          <cell r="B5631" t="str">
            <v xml:space="preserve">PLACA P/CAIXA ESTAMPADA 4"X4" .  (C1929)  </v>
          </cell>
          <cell r="C5631" t="str">
            <v>Un</v>
          </cell>
          <cell r="D5631">
            <v>5.56</v>
          </cell>
          <cell r="E5631">
            <v>4.45</v>
          </cell>
        </row>
        <row r="5632">
          <cell r="A5632"/>
        </row>
        <row r="5633">
          <cell r="A5633" t="str">
            <v>30.12.127</v>
          </cell>
          <cell r="B5633" t="str">
            <v>CAIXA EM PVC 4"x4", COM DUAS TOMADAS DE DADOS, TIPO RJ-45, REF. PIAL PLUS, FAB. PIAL LEGRAND OU EQUIVALENTE TÉCNICO. (C4174)</v>
          </cell>
          <cell r="C5633" t="str">
            <v>Un</v>
          </cell>
          <cell r="D5633">
            <v>17.829999999999998</v>
          </cell>
          <cell r="E5633">
            <v>14.27</v>
          </cell>
        </row>
        <row r="5634">
          <cell r="A5634"/>
        </row>
        <row r="5635">
          <cell r="A5635" t="str">
            <v>30.12.128</v>
          </cell>
          <cell r="B5635" t="str">
            <v>CAIXA DE ALUMÍNIO SILÍCIO NO PISO COM PLACA E SOBRETAMPA EM LATÃO FUNDIDO 4"x4", COM DUAS TOMADAS DE DADOS, TIPO RJ-45, FAB. WETZEL OU EQUIVALENTE TÉCNICO. (C3486)</v>
          </cell>
          <cell r="C5635" t="str">
            <v>Un</v>
          </cell>
          <cell r="D5635">
            <v>45.83</v>
          </cell>
          <cell r="E5635">
            <v>36.67</v>
          </cell>
        </row>
        <row r="5636">
          <cell r="A5636"/>
        </row>
        <row r="5637">
          <cell r="A5637" t="str">
            <v>30.12.129</v>
          </cell>
          <cell r="B5637" t="str">
            <v xml:space="preserve">CAIXA EM PVC, DIMENSÕES 4"x2", COM UMA TOMADA DE TELEFONE, TIPO RJ-45  FAB.; PIAL LEGRAND OU EQUIVALENTE TÉCNICO. ( 18.16.020)  </v>
          </cell>
          <cell r="C5637" t="str">
            <v>Un</v>
          </cell>
          <cell r="D5637">
            <v>17.600000000000001</v>
          </cell>
          <cell r="E5637">
            <v>14.08</v>
          </cell>
        </row>
        <row r="5638">
          <cell r="A5638"/>
        </row>
        <row r="5639">
          <cell r="A5639" t="str">
            <v>30.12.130</v>
          </cell>
          <cell r="B5639" t="str">
            <v xml:space="preserve">TOMADA P/ CONEXÃO DE REDE C/ CONECTOR RJ 45 C/ ESPELHO EM CAIXA 4 x 4 (INSTALADA) .  (C4174)  </v>
          </cell>
          <cell r="C5639" t="str">
            <v>Un</v>
          </cell>
          <cell r="D5639">
            <v>17.829999999999998</v>
          </cell>
          <cell r="E5639">
            <v>14.27</v>
          </cell>
        </row>
        <row r="5640">
          <cell r="A5640"/>
        </row>
        <row r="5641">
          <cell r="A5641" t="str">
            <v>30.13.001</v>
          </cell>
          <cell r="B5641" t="str">
            <v xml:space="preserve">PINTURA LATEX ACRILICA AMBIENTES INTERNOS/EXTERNOS, DUAS DEMAOS.    ( 73954/002 - SI)  </v>
          </cell>
          <cell r="C5641" t="str">
            <v>m2</v>
          </cell>
          <cell r="D5641">
            <v>14.42</v>
          </cell>
          <cell r="E5641">
            <v>11.54</v>
          </cell>
        </row>
        <row r="5642">
          <cell r="A5642"/>
        </row>
        <row r="5643">
          <cell r="A5643" t="str">
            <v>30.13.002</v>
          </cell>
          <cell r="B5643" t="str">
            <v xml:space="preserve">EMASSAMENTO COM MASSA LATEX PVA PARA AMBIENTES INTERNOS, DUAS DEMAOS. ( 73955/002 - SI)  </v>
          </cell>
          <cell r="C5643" t="str">
            <v>m2</v>
          </cell>
          <cell r="D5643">
            <v>8.7100000000000009</v>
          </cell>
          <cell r="E5643">
            <v>6.97</v>
          </cell>
        </row>
        <row r="5644">
          <cell r="A5644"/>
        </row>
        <row r="5645">
          <cell r="A5645" t="str">
            <v>30.13.003</v>
          </cell>
          <cell r="B5645" t="str">
            <v xml:space="preserve">EMASSAMENTO COM MASSA ACRILICA PARA AMBIENTES INTERNOS/EXTERNOS, DUAS DEMAOS.  (74134/002 - SI)  </v>
          </cell>
          <cell r="C5645" t="str">
            <v>m2</v>
          </cell>
          <cell r="D5645">
            <v>11.15</v>
          </cell>
          <cell r="E5645">
            <v>8.92</v>
          </cell>
        </row>
        <row r="5646">
          <cell r="A5646"/>
        </row>
        <row r="5647">
          <cell r="A5647" t="str">
            <v>30.13.004</v>
          </cell>
          <cell r="B5647" t="str">
            <v xml:space="preserve">PINTURA LATEX PVA AMBIENTES INTERNOS, DUAS DEMAOS. (73750/001 - SI)  </v>
          </cell>
          <cell r="C5647" t="str">
            <v>m2</v>
          </cell>
          <cell r="D5647">
            <v>7.92</v>
          </cell>
          <cell r="E5647">
            <v>6.34</v>
          </cell>
        </row>
        <row r="5648">
          <cell r="A5648"/>
        </row>
        <row r="5649">
          <cell r="A5649" t="str">
            <v>30.13.005</v>
          </cell>
          <cell r="B5649" t="str">
            <v xml:space="preserve">PINTURA COM TINTA TEXTURIZADA ACRILICA PARA AMBIENTES INTERNOS/EXTERNOS. ( 73746/001 - SI)  </v>
          </cell>
          <cell r="C5649" t="str">
            <v>m2</v>
          </cell>
          <cell r="D5649">
            <v>14.13</v>
          </cell>
          <cell r="E5649">
            <v>11.31</v>
          </cell>
        </row>
        <row r="5650">
          <cell r="A5650"/>
        </row>
        <row r="5651">
          <cell r="A5651" t="str">
            <v>30.13.006</v>
          </cell>
          <cell r="B5651" t="str">
            <v xml:space="preserve">PINTURA VERNIZ ACRILICO INCOLOR EM SUPERFICIE DE CONCRETO OU TIJOLO APARENTE, TRES DEMAOS. ( 73966/002 - SI)  </v>
          </cell>
          <cell r="C5651" t="str">
            <v>m2</v>
          </cell>
          <cell r="D5651">
            <v>10.130000000000001</v>
          </cell>
          <cell r="E5651">
            <v>8.11</v>
          </cell>
        </row>
        <row r="5652">
          <cell r="A5652"/>
        </row>
        <row r="5653">
          <cell r="A5653" t="str">
            <v>30.13.007</v>
          </cell>
          <cell r="B5653" t="str">
            <v xml:space="preserve">FUNDO SELADOR ACRILICO AMBIENTES INTERNOS/EXTERNOS, UMA DEMAO.       (74233/001 - SI)  </v>
          </cell>
          <cell r="C5653" t="str">
            <v>m2</v>
          </cell>
          <cell r="D5653">
            <v>4.53</v>
          </cell>
          <cell r="E5653">
            <v>3.63</v>
          </cell>
        </row>
        <row r="5654">
          <cell r="A5654"/>
        </row>
        <row r="5655">
          <cell r="A5655" t="str">
            <v>30.13.008</v>
          </cell>
          <cell r="B5655" t="str">
            <v xml:space="preserve">EMASSAMENTO MASSA BASE A OLEO EM MADEIRA, DUAS DEMAOS.      (73832/001 -SI)  </v>
          </cell>
          <cell r="C5655" t="str">
            <v>m2</v>
          </cell>
          <cell r="D5655">
            <v>11.18</v>
          </cell>
          <cell r="E5655">
            <v>8.9499999999999993</v>
          </cell>
        </row>
        <row r="5656">
          <cell r="A5656"/>
        </row>
        <row r="5657">
          <cell r="A5657" t="str">
            <v>30.13.009</v>
          </cell>
          <cell r="B5657" t="str">
            <v xml:space="preserve">PINTURA ESMALTE ACETINADO EM MADEIRA, DUAS DEMAOS. (73739/001 - SI)  </v>
          </cell>
          <cell r="C5657" t="str">
            <v>m2</v>
          </cell>
          <cell r="D5657">
            <v>12.21</v>
          </cell>
          <cell r="E5657">
            <v>9.77</v>
          </cell>
        </row>
        <row r="5658">
          <cell r="A5658"/>
        </row>
        <row r="5659">
          <cell r="A5659" t="str">
            <v>30.13.010</v>
          </cell>
          <cell r="B5659" t="str">
            <v xml:space="preserve">PINTURA ESMALTE FOSCO, DUAS DEMAOS, PARA FERRO.  (73924/003 - SI)  </v>
          </cell>
          <cell r="C5659" t="str">
            <v>m2</v>
          </cell>
          <cell r="D5659">
            <v>20.07</v>
          </cell>
          <cell r="E5659">
            <v>16.059999999999999</v>
          </cell>
        </row>
        <row r="5660">
          <cell r="A5660"/>
        </row>
        <row r="5661">
          <cell r="A5661" t="str">
            <v>30.13.011</v>
          </cell>
          <cell r="B5661" t="str">
            <v xml:space="preserve">PINTURA ESMALTE 2 DEMAOS C/1 DEMAO ZARCAO P/ESQUADRIA FERRO.  ( 6067 - SI)  </v>
          </cell>
          <cell r="C5661" t="str">
            <v>m2</v>
          </cell>
          <cell r="D5661">
            <v>21.76</v>
          </cell>
          <cell r="E5661">
            <v>17.41</v>
          </cell>
        </row>
        <row r="5662">
          <cell r="A5662"/>
        </row>
        <row r="5663">
          <cell r="A5663" t="str">
            <v>30.13.012</v>
          </cell>
          <cell r="B5663" t="str">
            <v xml:space="preserve">JATEAMENTO COMERCIAL COM AREIA EM ESTRUTURA DE ACO CARBONO.             ( 73656 - SI)  </v>
          </cell>
          <cell r="C5663" t="str">
            <v>m2</v>
          </cell>
          <cell r="D5663">
            <v>8.7200000000000006</v>
          </cell>
          <cell r="E5663">
            <v>6.98</v>
          </cell>
        </row>
        <row r="5664">
          <cell r="A5664"/>
        </row>
        <row r="5665">
          <cell r="A5665" t="str">
            <v>30.13.013</v>
          </cell>
          <cell r="B5665" t="str">
            <v xml:space="preserve">PINTURA C/ TINTA EPOXI EM ESTRUTURA DE AÇO CARBONO 50 MICRA C/REVÓLVER. ( C 2473)  </v>
          </cell>
          <cell r="C5665" t="str">
            <v>m2</v>
          </cell>
          <cell r="D5665">
            <v>11.57</v>
          </cell>
          <cell r="E5665">
            <v>9.26</v>
          </cell>
        </row>
        <row r="5666">
          <cell r="A5666"/>
        </row>
        <row r="5667">
          <cell r="A5667" t="str">
            <v>30.13.014</v>
          </cell>
          <cell r="B5667" t="str">
            <v>PINTURA COM TINTA EPÓXI EM GUARDA CORPO. (73865/001-SI)</v>
          </cell>
          <cell r="C5667" t="str">
            <v>m2</v>
          </cell>
          <cell r="D5667">
            <v>8.2100000000000009</v>
          </cell>
          <cell r="E5667">
            <v>6.57</v>
          </cell>
        </row>
        <row r="5668">
          <cell r="A5668"/>
        </row>
        <row r="5669">
          <cell r="A5669" t="str">
            <v>30.13.015</v>
          </cell>
          <cell r="B5669" t="str">
            <v xml:space="preserve">PINTURA FUNDO ANTICORROSIVA PARA PROTEÇÃO DE SUPERFÍCIES GALVANIZADAS, EM 1 DEMÃO.  (73794/001 - SI)  </v>
          </cell>
          <cell r="C5669" t="str">
            <v>m2</v>
          </cell>
          <cell r="D5669">
            <v>19</v>
          </cell>
          <cell r="E5669">
            <v>15.2</v>
          </cell>
        </row>
        <row r="5670">
          <cell r="A5670"/>
        </row>
        <row r="5671">
          <cell r="A5671" t="str">
            <v>30.13.016</v>
          </cell>
          <cell r="B5671" t="str">
            <v>DEMARCAÇÃO DE PISO À BASE DE EMULSÃO ACRÍLICA.(41595-SI)</v>
          </cell>
          <cell r="C5671" t="str">
            <v>m</v>
          </cell>
          <cell r="D5671">
            <v>5.45</v>
          </cell>
          <cell r="E5671">
            <v>4.3600000000000003</v>
          </cell>
        </row>
        <row r="5672">
          <cell r="A5672"/>
        </row>
        <row r="5673">
          <cell r="A5673" t="str">
            <v>30.13.017</v>
          </cell>
          <cell r="B5673" t="str">
            <v>SÍMBOLOS NO PAVIMENTO/RESINA ACRÍLICA.(C1233)</v>
          </cell>
          <cell r="C5673" t="str">
            <v>m2</v>
          </cell>
          <cell r="D5673">
            <v>8.27</v>
          </cell>
          <cell r="E5673">
            <v>6.62</v>
          </cell>
        </row>
        <row r="5674">
          <cell r="A5674"/>
        </row>
        <row r="5675">
          <cell r="A5675" t="str">
            <v>30.13.018</v>
          </cell>
          <cell r="B5675" t="str">
            <v xml:space="preserve">PINTURA COM TINTA ACRILICA PARA PISOS EM QUADRAS POLIESPORTIVAS.  (74245/001 - SI)  </v>
          </cell>
          <cell r="C5675" t="str">
            <v>m2</v>
          </cell>
          <cell r="D5675">
            <v>7.71</v>
          </cell>
          <cell r="E5675">
            <v>6.17</v>
          </cell>
        </row>
        <row r="5676">
          <cell r="A5676"/>
        </row>
        <row r="5677">
          <cell r="A5677" t="str">
            <v>30.13.019</v>
          </cell>
          <cell r="B5677" t="str">
            <v xml:space="preserve">DEMARCACAO COM TINTA ACRILICA PARA PISOS DE FAIXAS EM QUADRA POLIESPORTIVA.  (41595 - SI)  </v>
          </cell>
          <cell r="C5677" t="str">
            <v>m</v>
          </cell>
          <cell r="D5677">
            <v>5.45</v>
          </cell>
          <cell r="E5677">
            <v>4.3600000000000003</v>
          </cell>
        </row>
        <row r="5678">
          <cell r="A5678"/>
        </row>
        <row r="5679">
          <cell r="A5679" t="str">
            <v>30.13.020</v>
          </cell>
          <cell r="B5679" t="str">
            <v xml:space="preserve">PINTURA VERNIZ NAVAL EM MADEIRA.  (74109/001 - SI)  </v>
          </cell>
          <cell r="C5679" t="str">
            <v>m2</v>
          </cell>
          <cell r="D5679">
            <v>14.61</v>
          </cell>
          <cell r="E5679">
            <v>11.69</v>
          </cell>
        </row>
        <row r="5680">
          <cell r="A5680"/>
        </row>
        <row r="5681">
          <cell r="A5681" t="str">
            <v>30.13.021</v>
          </cell>
          <cell r="B5681" t="str">
            <v xml:space="preserve">PINTURA IMUNIZANTE PARA MADEIRA, DUAS DEMAOS.  (74109/001 - SI)  </v>
          </cell>
          <cell r="C5681" t="str">
            <v>m2</v>
          </cell>
          <cell r="D5681">
            <v>14.61</v>
          </cell>
          <cell r="E5681">
            <v>11.69</v>
          </cell>
        </row>
        <row r="5682">
          <cell r="A5682"/>
        </row>
        <row r="5683">
          <cell r="A5683" t="str">
            <v>30.14.003</v>
          </cell>
          <cell r="B5683" t="str">
            <v>REDE FRIGORÍGENA, COM TUBO DE COBRE SEM COSTURA, ISOLADO, COM CONEXÕES, SUSTENTAÇÃO, GASES PARA SOLDA E LIMPEZA, D=1/2" (C2574)</v>
          </cell>
          <cell r="C5683" t="str">
            <v>m</v>
          </cell>
          <cell r="D5683">
            <v>59.55</v>
          </cell>
          <cell r="E5683">
            <v>47.64</v>
          </cell>
        </row>
        <row r="5684">
          <cell r="A5684"/>
        </row>
        <row r="5685">
          <cell r="A5685" t="str">
            <v>30.14.006</v>
          </cell>
          <cell r="B5685" t="str">
            <v>REDE FRIGORÍGENA, COM TUBO DE COBRE SEM COSTURA, ISOLADO, COM CONEXÕES, SUSTENTAÇÃO, GASES PARA SOLDA E LIMPEZA, D=1" (C2576)</v>
          </cell>
          <cell r="C5685" t="str">
            <v>m</v>
          </cell>
          <cell r="D5685">
            <v>102</v>
          </cell>
          <cell r="E5685">
            <v>81.599999999999994</v>
          </cell>
        </row>
        <row r="5686">
          <cell r="A5686"/>
        </row>
        <row r="5687">
          <cell r="A5687" t="str">
            <v>30.15.001</v>
          </cell>
          <cell r="B5687" t="str">
            <v xml:space="preserve">REDE DE INSUFLAMENTO/RETORNO, C/ DUTO REDONDO EM AÇO INOX AISI 304, CHAPA 18, FLANGEADO, D=30 A 48 CM, DEFLETORES, CHAVEAMENTOS, FIXAÇÕES, ISOLAMENTO TÉRMICO EM MANTAS DE FIBRA CERÂMICA, DUTOS FLEXÍVEIS DE LIGAÇÃO ETC. (C 4119)  </v>
          </cell>
          <cell r="C5687" t="str">
            <v>Kg</v>
          </cell>
          <cell r="D5687">
            <v>13.55</v>
          </cell>
          <cell r="E5687">
            <v>10.84</v>
          </cell>
        </row>
        <row r="5688">
          <cell r="A5688"/>
        </row>
        <row r="5689">
          <cell r="A5689" t="str">
            <v>30.15.002</v>
          </cell>
          <cell r="B5689" t="str">
            <v xml:space="preserve">CHAPA PRETA AÇO CARBONO 16 . (M 345)  </v>
          </cell>
          <cell r="C5689" t="str">
            <v>Kg</v>
          </cell>
          <cell r="D5689">
            <v>4.4800000000000004</v>
          </cell>
          <cell r="E5689">
            <v>3.59</v>
          </cell>
        </row>
        <row r="5690">
          <cell r="A5690"/>
        </row>
        <row r="5691">
          <cell r="A5691" t="str">
            <v>30.15.007</v>
          </cell>
          <cell r="B5691" t="str">
            <v xml:space="preserve">CANTONEIRA EM AÇO CARBONO  3"x5/16" . ( C 4326)  </v>
          </cell>
          <cell r="C5691" t="str">
            <v>m</v>
          </cell>
          <cell r="D5691">
            <v>102.9</v>
          </cell>
          <cell r="E5691">
            <v>82.32</v>
          </cell>
        </row>
        <row r="5692">
          <cell r="A5692"/>
        </row>
        <row r="5693">
          <cell r="A5693" t="str">
            <v>30.15.008</v>
          </cell>
          <cell r="B5693" t="str">
            <v xml:space="preserve">TIRANTE EM AÇO GALVANIZADO 1/4". ( 11060 - SI)  </v>
          </cell>
          <cell r="C5693" t="str">
            <v>m</v>
          </cell>
          <cell r="D5693">
            <v>68.430000000000007</v>
          </cell>
          <cell r="E5693">
            <v>54.75</v>
          </cell>
        </row>
        <row r="5694">
          <cell r="A5694"/>
        </row>
        <row r="5695">
          <cell r="A5695" t="str">
            <v>30.15.009</v>
          </cell>
          <cell r="B5695" t="str">
            <v xml:space="preserve">CHUMBADOR CB TIPO WALSYVA 30x20 MM. ( 11975 - SI)  </v>
          </cell>
          <cell r="C5695" t="str">
            <v>Un</v>
          </cell>
          <cell r="D5695">
            <v>10.96</v>
          </cell>
          <cell r="E5695">
            <v>8.77</v>
          </cell>
        </row>
        <row r="5696">
          <cell r="A5696"/>
        </row>
        <row r="5697">
          <cell r="A5697" t="str">
            <v>30.15.010</v>
          </cell>
          <cell r="B5697" t="str">
            <v xml:space="preserve">PARAFUSO ROSCA FINA SEXTAVADO  1"x 1/2" . ( M 331)  </v>
          </cell>
          <cell r="C5697" t="str">
            <v>Un</v>
          </cell>
          <cell r="D5697">
            <v>3.61</v>
          </cell>
          <cell r="E5697">
            <v>2.89</v>
          </cell>
        </row>
        <row r="5698">
          <cell r="A5698"/>
        </row>
        <row r="5699">
          <cell r="A5699" t="str">
            <v>30.15.012</v>
          </cell>
          <cell r="B5699" t="str">
            <v xml:space="preserve">TUBO EM ALUMÍNIO FLEXÍVEL, PARA TEMP.  200°C, D=10CM. (09025 - OR)  </v>
          </cell>
          <cell r="C5699" t="str">
            <v>m</v>
          </cell>
          <cell r="D5699">
            <v>22.38</v>
          </cell>
          <cell r="E5699">
            <v>17.91</v>
          </cell>
        </row>
        <row r="5700">
          <cell r="A5700"/>
        </row>
        <row r="5701">
          <cell r="A5701" t="str">
            <v>30.15.013</v>
          </cell>
          <cell r="B5701" t="str">
            <v xml:space="preserve">CHAPEU CHINÊS DE ALUMÍNIO FLEXÍVEL D=100MM PARA EXAUSTÃO DO AQUECEDOR.  (09026 - OR)  </v>
          </cell>
          <cell r="C5701" t="str">
            <v>Un</v>
          </cell>
          <cell r="D5701">
            <v>427.22</v>
          </cell>
          <cell r="E5701">
            <v>341.78</v>
          </cell>
        </row>
        <row r="5702">
          <cell r="A5702"/>
        </row>
        <row r="5703">
          <cell r="A5703" t="str">
            <v>30.15.014</v>
          </cell>
          <cell r="B5703" t="str">
            <v xml:space="preserve">DAMPER CORTA-FOGO P/ DUTO REDONDO COM FUSÍVEL 200ºC DE ATUAÇÃO E REARME MANUAL, D=48CM. FAB.: TROX, ENGELOPES, TORK.  (09028 - OR)  </v>
          </cell>
          <cell r="C5703" t="str">
            <v>Un</v>
          </cell>
          <cell r="D5703">
            <v>1636.15</v>
          </cell>
          <cell r="E5703">
            <v>1308.92</v>
          </cell>
        </row>
        <row r="5704">
          <cell r="A5704"/>
        </row>
        <row r="5705">
          <cell r="A5705" t="str">
            <v>30.15.015</v>
          </cell>
          <cell r="B5705" t="str">
            <v xml:space="preserve">DAMPER CORTA-FOGO P/ DUTO REDONDO COM FUSÍVEL 200ºC  DE ATUAÇÃO E REARME MANUAL, D=30CM.FAB.: TROX, ENGELOPES, TORK.  (09027 - OR)  </v>
          </cell>
          <cell r="C5705" t="str">
            <v>Un</v>
          </cell>
          <cell r="D5705">
            <v>1636.15</v>
          </cell>
          <cell r="E5705">
            <v>1308.92</v>
          </cell>
        </row>
        <row r="5706">
          <cell r="A5706"/>
        </row>
        <row r="5707">
          <cell r="A5707" t="str">
            <v>30.15.016</v>
          </cell>
          <cell r="B5707" t="str">
            <v>PORTÃO DE ABRIR METÁLICO (FOLHA EM CHAPA DOBRADA COM TELA ONDULADA MALHA 2") 0,80m x 2,00m. 09.02.040)</v>
          </cell>
          <cell r="C5707" t="str">
            <v>Un</v>
          </cell>
          <cell r="D5707">
            <v>558.70000000000005</v>
          </cell>
          <cell r="E5707">
            <v>446.96</v>
          </cell>
        </row>
        <row r="5708">
          <cell r="A5708"/>
        </row>
        <row r="5709">
          <cell r="A5709" t="str">
            <v>30.16.001</v>
          </cell>
          <cell r="B5709" t="str">
            <v xml:space="preserve">GRAMA BATATAIS EM PLACAS.  (74236/001 -SI)  </v>
          </cell>
          <cell r="C5709" t="str">
            <v>m2</v>
          </cell>
          <cell r="D5709">
            <v>11.26</v>
          </cell>
          <cell r="E5709">
            <v>9.01</v>
          </cell>
        </row>
        <row r="5710">
          <cell r="A5710"/>
        </row>
        <row r="5711">
          <cell r="A5711" t="str">
            <v>30.17.001</v>
          </cell>
          <cell r="B5711" t="str">
            <v xml:space="preserve">CONJUNTO DE TABELAS DE BASQUETE EM LAMINADO NAVAL, INCLUSO REDE E ARO.  (73603 - SI)  </v>
          </cell>
          <cell r="C5711" t="str">
            <v>Cj</v>
          </cell>
          <cell r="D5711">
            <v>921.32</v>
          </cell>
          <cell r="E5711">
            <v>737.06</v>
          </cell>
        </row>
        <row r="5712">
          <cell r="A5712"/>
        </row>
        <row r="5713">
          <cell r="A5713" t="str">
            <v>30.17.002</v>
          </cell>
          <cell r="B5713" t="str">
            <v xml:space="preserve">CONJUNTO DE TRAVES PARA FUTSAL PINTADAS, INCLUSO REDE. (73604 - SI)  </v>
          </cell>
          <cell r="C5713" t="str">
            <v>Cj</v>
          </cell>
          <cell r="D5713">
            <v>3162.13</v>
          </cell>
          <cell r="E5713">
            <v>2529.71</v>
          </cell>
        </row>
        <row r="5714">
          <cell r="A5714"/>
        </row>
        <row r="5715">
          <cell r="A5715" t="str">
            <v>30.17.003</v>
          </cell>
          <cell r="B5715" t="str">
            <v>ESTRUTURA METÁLICA P/ REDE DE VOLEY.  (C 1351)</v>
          </cell>
          <cell r="C5715" t="str">
            <v>Cj</v>
          </cell>
          <cell r="D5715">
            <v>416.51</v>
          </cell>
          <cell r="E5715">
            <v>333.21</v>
          </cell>
        </row>
        <row r="5716">
          <cell r="A5716"/>
        </row>
        <row r="5717">
          <cell r="A5717" t="str">
            <v>30.17.004</v>
          </cell>
          <cell r="B5717" t="str">
            <v xml:space="preserve">CONJUNTO DE MASTRO P/ TRÊS BANDEIRAS E PEDESTAL.  (C 0864)  </v>
          </cell>
          <cell r="C5717" t="str">
            <v>Un</v>
          </cell>
          <cell r="D5717">
            <v>2218.7600000000002</v>
          </cell>
          <cell r="E5717">
            <v>1775.01</v>
          </cell>
        </row>
        <row r="5718">
          <cell r="A5718"/>
        </row>
        <row r="5719">
          <cell r="A5719" t="str">
            <v>30.17.005</v>
          </cell>
          <cell r="B5719" t="str">
            <v>ESCADA DE MARINHEIRO EM FERRO CHATO S/PROTEÇÃO.(C2769)</v>
          </cell>
          <cell r="C5719" t="str">
            <v>m</v>
          </cell>
          <cell r="D5719">
            <v>194.63</v>
          </cell>
          <cell r="E5719">
            <v>155.71</v>
          </cell>
        </row>
        <row r="5720">
          <cell r="A5720"/>
        </row>
        <row r="5721">
          <cell r="A5721" t="str">
            <v>30.17.006</v>
          </cell>
          <cell r="B5721" t="str">
            <v>ESCADA TIPO MARINHEIRO EM ACO CA-50 12,5", INCLUSO PINTURA COM FUNDO ANTI-OXIDANTE.(74103/001-SI)</v>
          </cell>
          <cell r="C5721" t="str">
            <v>m</v>
          </cell>
          <cell r="D5721">
            <v>50.38</v>
          </cell>
          <cell r="E5721">
            <v>40.31</v>
          </cell>
        </row>
        <row r="5722">
          <cell r="A5722"/>
        </row>
        <row r="5723">
          <cell r="A5723" t="str">
            <v>30.17.007</v>
          </cell>
          <cell r="B5723" t="str">
            <v>MEIO FIO PRÉ MOLDADO (0,07x0,30x1,00)m C/REJUNTAMENTO.(C3449)</v>
          </cell>
          <cell r="C5723" t="str">
            <v>m</v>
          </cell>
          <cell r="D5723">
            <v>16.57</v>
          </cell>
          <cell r="E5723">
            <v>13.26</v>
          </cell>
        </row>
        <row r="5724">
          <cell r="A5724"/>
        </row>
        <row r="5725">
          <cell r="A5725" t="str">
            <v>30.18.001</v>
          </cell>
          <cell r="B5725" t="str">
            <v>PLACA DE PAREDE EM ACRÍLICO COM APLICAÇÃO DE ADESIVO DE ALTA PERFORMANCE</v>
          </cell>
          <cell r="C5725" t="str">
            <v>m2</v>
          </cell>
          <cell r="D5725">
            <v>789.26</v>
          </cell>
          <cell r="E5725">
            <v>631.41</v>
          </cell>
        </row>
        <row r="5726">
          <cell r="A5726"/>
        </row>
        <row r="5727">
          <cell r="A5727" t="str">
            <v>30.18.009</v>
          </cell>
          <cell r="B5727" t="str">
            <v>LETRAS CAIXA EM AÇO GALVANIZADO (07842 OR)</v>
          </cell>
          <cell r="C5727" t="str">
            <v>Un</v>
          </cell>
          <cell r="D5727">
            <v>175</v>
          </cell>
          <cell r="E5727">
            <v>140</v>
          </cell>
        </row>
        <row r="5728">
          <cell r="A5728"/>
        </row>
        <row r="5729">
          <cell r="A5729" t="str">
            <v>30.19.001</v>
          </cell>
          <cell r="B5729" t="str">
            <v>LIMPEZA FINAL DA OBRA.(9537-SI)</v>
          </cell>
          <cell r="C5729" t="str">
            <v>m2</v>
          </cell>
          <cell r="D5729">
            <v>1.33</v>
          </cell>
          <cell r="E5729">
            <v>1.07</v>
          </cell>
        </row>
        <row r="5730">
          <cell r="A5730"/>
        </row>
        <row r="5731">
          <cell r="A5731" t="str">
            <v>31.00.000</v>
          </cell>
          <cell r="B5731" t="str">
            <v xml:space="preserve">        PROJETOS E SERVIÇOS TÉCNICOS - TERCEIRIZADA</v>
          </cell>
        </row>
        <row r="5732">
          <cell r="A5732"/>
        </row>
        <row r="5733">
          <cell r="A5733" t="str">
            <v>31.01.001</v>
          </cell>
          <cell r="B5733" t="str">
            <v>ELABORAÇÃO E FORNECIMENTO DE PROJETOS DE ESTRUTURA, COM ÁREA DE INTERVENÇÃO DE ATÉ 500 M2, INCLUSIVE FUNDAÇÃO</v>
          </cell>
          <cell r="C5733" t="str">
            <v>m2</v>
          </cell>
          <cell r="D5733">
            <v>9.85</v>
          </cell>
          <cell r="E5733">
            <v>7.88</v>
          </cell>
        </row>
        <row r="5734">
          <cell r="A5734"/>
        </row>
        <row r="5735">
          <cell r="A5735" t="str">
            <v>31.01.002</v>
          </cell>
          <cell r="B5735" t="str">
            <v>ELABORAÇÃO E FORNECIMENTO DE PROJETOS DE ESTRUTURA, COM ÁREA DE INTERVENÇÃO VARIANDO DE 501 A 1000 M2, INCLUSIVE FUNDAÇÃO.</v>
          </cell>
          <cell r="C5735" t="str">
            <v>m2</v>
          </cell>
          <cell r="D5735">
            <v>4.92</v>
          </cell>
          <cell r="E5735">
            <v>3.94</v>
          </cell>
        </row>
        <row r="5736">
          <cell r="A5736"/>
        </row>
        <row r="5737">
          <cell r="A5737" t="str">
            <v>31.01.003</v>
          </cell>
          <cell r="B5737" t="str">
            <v>ELABORAÇÃO E FORNECIMENTO DE PROJETOS DE ESTRUTURA, COM ÁREA DE INTERVENÇÃO VARIANDO DE 2501 A 3000 M2, INCLUSIVE FUNDAÇÃO.</v>
          </cell>
          <cell r="C5737" t="str">
            <v>m2</v>
          </cell>
          <cell r="D5737">
            <v>1.63</v>
          </cell>
          <cell r="E5737">
            <v>1.31</v>
          </cell>
        </row>
        <row r="5738">
          <cell r="A5738"/>
        </row>
        <row r="5739">
          <cell r="A5739" t="str">
            <v>31.01.004</v>
          </cell>
          <cell r="B5739" t="str">
            <v>ELABORAÇÃO E FORNECIMENTO DE PROJETOS DE ESTRUTURA, COM ÁREA DE INTERVENÇÃO VARIANDO DE 3001 A 3500 M2, INCLUSIVE FUNDAÇÃO.</v>
          </cell>
          <cell r="C5739" t="str">
            <v>m2</v>
          </cell>
          <cell r="D5739">
            <v>1.41</v>
          </cell>
          <cell r="E5739">
            <v>1.1299999999999999</v>
          </cell>
        </row>
        <row r="5740">
          <cell r="A5740"/>
        </row>
        <row r="5741">
          <cell r="A5741" t="str">
            <v>31.02.001</v>
          </cell>
          <cell r="B5741" t="str">
            <v>ELABORAÇÃO E FORNECIMENTO DE PROJETOS DE ESTRUTURA, COM ÁREA DE INTERVENÇÃO VARIANDO DE 1001 A 1500M2, INCLUSIVE FUNDAÇÃO E ELABORAÇÃO E FORNECIMENTO DE PROJETOS DE ESTRUTURA EM CONCRETO ARMADO DOS PILARES E DA FUNDAÇÃO DA QUADRA TIPO "P".</v>
          </cell>
          <cell r="C5741" t="str">
            <v>m2</v>
          </cell>
          <cell r="D5741">
            <v>3.28</v>
          </cell>
          <cell r="E5741">
            <v>2.63</v>
          </cell>
        </row>
        <row r="5742">
          <cell r="A5742"/>
        </row>
        <row r="5743">
          <cell r="A5743" t="str">
            <v>31.02.002</v>
          </cell>
          <cell r="B5743" t="str">
            <v>ELABORAÇÃO E FORNECIMENTO DE PROJETOS DE ESTRUTURA, COM ÁREA DE INTERVENÇÃO VARIANDO DE 1501 A 2000 M2, INCLUSIVE FUNDAÇÃO E ELABORAÇÃO E FORNECIMENTO DE PROJETOS DE ESTRUTURA EM CONCRETO ARMADO DOS PILARES E DA FUNDAÇÃO DA QUADRA TIPO "M".</v>
          </cell>
          <cell r="C5743" t="str">
            <v>m2</v>
          </cell>
          <cell r="D5743">
            <v>2.46</v>
          </cell>
          <cell r="E5743">
            <v>1.97</v>
          </cell>
        </row>
        <row r="5744">
          <cell r="A5744"/>
        </row>
        <row r="5745">
          <cell r="A5745" t="str">
            <v>31.02.003</v>
          </cell>
          <cell r="B5745" t="str">
            <v>ELABORAÇÃO E FORNECIMENTO DE PROJETOS DE ESTRUTURA, COM ÁREA DE INTERVENÇÃO VARIANDO DE 2001 A 2500M2, INCLUSIVE FUNDAÇÃO E ELABORAÇÃO E FORNECIMENTO DE PROJETOS DE ESTRUTURA EM CONCRETO ARMADO DOS PILARES E DA FUNDAÇÃO DA QUADRA TIPO "G".</v>
          </cell>
          <cell r="C5745" t="str">
            <v>m2</v>
          </cell>
          <cell r="D5745">
            <v>1.97</v>
          </cell>
          <cell r="E5745">
            <v>1.58</v>
          </cell>
        </row>
        <row r="5746">
          <cell r="A5746"/>
        </row>
        <row r="5747">
          <cell r="A5747" t="str">
            <v>31.03.001</v>
          </cell>
          <cell r="B5747" t="str">
            <v>ELABORAÇÃO E FORNECIMENTO DE PROJETOS DE ARQUITETURA, COM ÁREA DE INTERVENÇÃO DE ATÉ 500 M2, INCLUSIVE FUNDAÇÃO.</v>
          </cell>
          <cell r="C5747" t="str">
            <v>m2</v>
          </cell>
          <cell r="D5747">
            <v>22.48</v>
          </cell>
          <cell r="E5747">
            <v>17.989999999999998</v>
          </cell>
        </row>
        <row r="5748">
          <cell r="A5748"/>
        </row>
        <row r="5749">
          <cell r="A5749" t="str">
            <v>31.03.002</v>
          </cell>
          <cell r="B5749" t="str">
            <v>ELABORAÇÃO E FORNECIMENTO DE PROJETOS DE ARQUITETURA, COM ÁREA DE INTERVENÇÃO VARIANDO DE 501 A 1000 M2, INCLUSIVE FUNDAÇÃO.</v>
          </cell>
          <cell r="C5749" t="str">
            <v>m2</v>
          </cell>
          <cell r="D5749">
            <v>11.25</v>
          </cell>
          <cell r="E5749">
            <v>9</v>
          </cell>
        </row>
        <row r="5750">
          <cell r="A5750"/>
        </row>
        <row r="5751">
          <cell r="A5751" t="str">
            <v>31.03.003</v>
          </cell>
          <cell r="B5751" t="str">
            <v>ELABORAÇÃO E FORNECIMENTO DE PROJETOS DE ARQUITETURA, COM ÁREA DE INTERVENÇÃO VARIANDO DE 1001 A 1500 M2, INCLUSIVE FUNDAÇÃO.</v>
          </cell>
          <cell r="C5751" t="str">
            <v>m2</v>
          </cell>
          <cell r="D5751">
            <v>7.48</v>
          </cell>
          <cell r="E5751">
            <v>5.99</v>
          </cell>
        </row>
        <row r="5752">
          <cell r="A5752"/>
        </row>
        <row r="5753">
          <cell r="A5753" t="str">
            <v>31.03.004</v>
          </cell>
          <cell r="B5753" t="str">
            <v>ELABORAÇÃO E FORNECIMENTO DE PROJETOS DE ARQUITETURA, COM ÁREA DE INTERVENÇÃO VARIANDO DE 1501 A 2000 M2, INCLUSIVE FUNDAÇÃO.</v>
          </cell>
          <cell r="C5753" t="str">
            <v>m2</v>
          </cell>
          <cell r="D5753">
            <v>5.61</v>
          </cell>
          <cell r="E5753">
            <v>4.49</v>
          </cell>
        </row>
        <row r="5754">
          <cell r="A5754"/>
        </row>
        <row r="5755">
          <cell r="A5755" t="str">
            <v>31.03.005</v>
          </cell>
          <cell r="B5755" t="str">
            <v>ELABORAÇÃO E FORNECIMENTO DE PROJETOS DE ARQUITETURA, COM ÁREA DE INTERVENÇÃO VARIANDO DE 2001 A 2500 M2, INCLUSIVE FUNDAÇÃO.</v>
          </cell>
          <cell r="C5755" t="str">
            <v>m2</v>
          </cell>
          <cell r="D5755">
            <v>4.5</v>
          </cell>
          <cell r="E5755">
            <v>3.6</v>
          </cell>
        </row>
        <row r="5756">
          <cell r="A5756"/>
        </row>
        <row r="5757">
          <cell r="A5757" t="str">
            <v>31.03.006</v>
          </cell>
          <cell r="B5757" t="str">
            <v>ELABORAÇÃO E FORNECIMENTO DE PROJETOS DE ARQUITETURA, COM ÁREA DE INTERVENÇÃO VARIANDO DE 2501 A 3000 M2, INCLUSIVE FUNDAÇÃO.</v>
          </cell>
          <cell r="C5757" t="str">
            <v>m2</v>
          </cell>
          <cell r="D5757">
            <v>3.75</v>
          </cell>
          <cell r="E5757">
            <v>3</v>
          </cell>
        </row>
        <row r="5758">
          <cell r="A5758"/>
        </row>
        <row r="5759">
          <cell r="A5759" t="str">
            <v>31.03.007</v>
          </cell>
          <cell r="B5759" t="str">
            <v>ELABORAÇÃO E FORNECIMENTO DE PROJETOS DE ARQUITETURA, COM ÁREA DE INTERVENÇÃO VARIANDO DE 3001 A 3500 M2, INCLUSIVE FUNDAÇÃO.</v>
          </cell>
          <cell r="C5759" t="str">
            <v>m2</v>
          </cell>
          <cell r="D5759">
            <v>3.21</v>
          </cell>
          <cell r="E5759">
            <v>2.57</v>
          </cell>
        </row>
        <row r="5760">
          <cell r="A5760"/>
        </row>
        <row r="5761">
          <cell r="A5761" t="str">
            <v>31.04.001</v>
          </cell>
          <cell r="B5761" t="str">
            <v>ELABORAÇÃO E FORNECIMENTO DE PROJETOS DE RECUPERAÇÃO/REFORÇO ESTRUTURAL, COM ÁREA DE INTERVENÇÃO DE ATÉ 500 M2, INCLUSIVE FUNDAÇÃO.</v>
          </cell>
          <cell r="C5761" t="str">
            <v>m2</v>
          </cell>
          <cell r="D5761">
            <v>6.63</v>
          </cell>
          <cell r="E5761">
            <v>5.31</v>
          </cell>
        </row>
        <row r="5762">
          <cell r="A5762"/>
        </row>
        <row r="5763">
          <cell r="A5763" t="str">
            <v>31.04.002</v>
          </cell>
          <cell r="B5763" t="str">
            <v>ELABORAÇÃO E FORNECIMENTO DE PROJETOS DE RECUPERAÇÃO/REFORÇO ESTRUTURAL, COM ÁREA DE INTERVENÇÃO VARIANDO DE 501 A 1000 M2, INCLUSIVE FUNDAÇÃO.</v>
          </cell>
          <cell r="C5763" t="str">
            <v>m2</v>
          </cell>
          <cell r="D5763">
            <v>3.31</v>
          </cell>
          <cell r="E5763">
            <v>2.65</v>
          </cell>
        </row>
        <row r="5764">
          <cell r="A5764"/>
        </row>
        <row r="5765">
          <cell r="A5765" t="str">
            <v>31.04.003</v>
          </cell>
          <cell r="B5765" t="str">
            <v>ELABORAÇÃO E FORNECIMENTO DE PROJETOS DE RECUPERAÇÃO/REFORÇO ESTRUTURAL, COM ÁREA DE INTERVENÇÃO VARIANDO DE 1001 A 1500 M2, INCLUSIVE FUNDAÇÃO.</v>
          </cell>
          <cell r="C5765" t="str">
            <v>m2</v>
          </cell>
          <cell r="D5765">
            <v>2.21</v>
          </cell>
          <cell r="E5765">
            <v>1.77</v>
          </cell>
        </row>
        <row r="5766">
          <cell r="A5766"/>
        </row>
        <row r="5767">
          <cell r="A5767" t="str">
            <v>31.04.004</v>
          </cell>
          <cell r="B5767" t="str">
            <v>ELABORAÇÃO E FORNECIMENTO DE PROJETOS DE RECUPERAÇÃO/REFORÇO ESTRUTURAL, COM ÁREA DE INTERVENÇÃO VARIANDO DE 1501 A 2000 M2, INCLUSIVE FUNDAÇÃO.</v>
          </cell>
          <cell r="C5767" t="str">
            <v>m2</v>
          </cell>
          <cell r="D5767">
            <v>1.66</v>
          </cell>
          <cell r="E5767">
            <v>1.33</v>
          </cell>
        </row>
        <row r="5768">
          <cell r="A5768"/>
        </row>
        <row r="5769">
          <cell r="A5769" t="str">
            <v>31.05.001</v>
          </cell>
          <cell r="B5769" t="str">
            <v>ELABORAÇÃO E FORNECIMENTO DE PROJETOS DE INSTALAÇÕES HIDROSSANITÁRIAS E DESTINO FINAL DE ESGOTO, COM ÁREA DE INTERVENÇÃO VARIANDO DE 15 M2  A 150 M2. A ÁREA DE INTERVENÇÃO É A ÁREA QUE SOFRE INSTALAÇÃO.</v>
          </cell>
          <cell r="C5769" t="str">
            <v>m2</v>
          </cell>
          <cell r="D5769">
            <v>25.47</v>
          </cell>
          <cell r="E5769">
            <v>20.38</v>
          </cell>
        </row>
        <row r="5770">
          <cell r="A5770"/>
        </row>
        <row r="5771">
          <cell r="A5771" t="str">
            <v>31.05.002</v>
          </cell>
          <cell r="B5771" t="str">
            <v>ELABORAÇÃO E FORNECIMENTO DE PROJETOS DE INSTALAÇÕES HIDROSSANITÁRIAS E DESTINO FINAL DE ESGOTO, COM ÁREA DE INTERVENÇÃO VARIANDO DE 151 M2 A 250 M2. A ÁREA DE INTERVENÇÃO É A ÁREA QUE SOFRE INSTALAÇÃO.</v>
          </cell>
          <cell r="C5771" t="str">
            <v>m2</v>
          </cell>
          <cell r="D5771">
            <v>15.28</v>
          </cell>
          <cell r="E5771">
            <v>12.23</v>
          </cell>
        </row>
        <row r="5772">
          <cell r="A5772"/>
        </row>
        <row r="5773">
          <cell r="A5773" t="str">
            <v>31.05.003</v>
          </cell>
          <cell r="B5773" t="str">
            <v>ELABORAÇÃO E FORNECIMENTO DE PROJETOS DE INSTALAÇÕES HIDROSSANITÁRIAS E DESTINO FINAL DE ESGOTO, COM ÁREA DE INTERVENÇÃO ACIMA DE 251 M2. A ÁREA DE INTERVENÇÃO É A ÁREA QUE SOFRE INSTALAÇÃO.</v>
          </cell>
          <cell r="C5773" t="str">
            <v>m2</v>
          </cell>
          <cell r="D5773">
            <v>14.7</v>
          </cell>
          <cell r="E5773">
            <v>11.76</v>
          </cell>
        </row>
        <row r="5774">
          <cell r="A5774"/>
        </row>
        <row r="5775">
          <cell r="A5775" t="str">
            <v>31.06.001</v>
          </cell>
          <cell r="B5775" t="str">
            <v>ELABORAÇÃO E FORNECIMENTO DE PROJETOS DE INSTALAÇÕES ELÉTRICAS, COM ÁREA DE INTERVENÇÃO DE ATÉ 500 M2, INCLUSIVE FUNDAÇÃO.</v>
          </cell>
          <cell r="C5775" t="str">
            <v>m2</v>
          </cell>
          <cell r="D5775">
            <v>4.22</v>
          </cell>
          <cell r="E5775">
            <v>3.38</v>
          </cell>
        </row>
        <row r="5776">
          <cell r="A5776"/>
        </row>
        <row r="5777">
          <cell r="A5777" t="str">
            <v>31.06.002</v>
          </cell>
          <cell r="B5777" t="str">
            <v>ELABORAÇÃO E FORNECIMENTO DE PROJETOS DE INSTALAÇÕES ELÉTRICAS, COM ÁREA DE INTERVENÇÃO VARIANDO DE 501 A 1000 M2, INCLUSIVE FUNDAÇÃO.</v>
          </cell>
          <cell r="C5777" t="str">
            <v>m2</v>
          </cell>
          <cell r="D5777">
            <v>2.11</v>
          </cell>
          <cell r="E5777">
            <v>1.69</v>
          </cell>
        </row>
        <row r="5778">
          <cell r="A5778"/>
        </row>
        <row r="5779">
          <cell r="A5779" t="str">
            <v>31.06.003</v>
          </cell>
          <cell r="B5779" t="str">
            <v>ELABORAÇÃO E FORNECIMENTO DE PROJETOS DE INSTALAÇÕES ELÉTRICAS, COM ÁREA DE INTERVENÇÃO VARIANDO DE 1001 A 1500 M2, INCLUSIVE FUNDAÇÃO.</v>
          </cell>
          <cell r="C5779" t="str">
            <v>m2</v>
          </cell>
          <cell r="D5779">
            <v>1.41</v>
          </cell>
          <cell r="E5779">
            <v>1.1299999999999999</v>
          </cell>
        </row>
        <row r="5780">
          <cell r="A5780"/>
        </row>
        <row r="5781">
          <cell r="A5781" t="str">
            <v>31.06.004</v>
          </cell>
          <cell r="B5781" t="str">
            <v>ELABORAÇÃO E FORNECIMENTO DE PROJETOS DE INSTALAÇÕES ELÉTRICAS, COM ÁREA DE INTERVENÇÃO VARIANDO DE 1501 A 2000 M2, INCLUSIVE FUNDAÇÃO.</v>
          </cell>
          <cell r="C5781" t="str">
            <v>m2</v>
          </cell>
          <cell r="D5781">
            <v>1.05</v>
          </cell>
          <cell r="E5781">
            <v>0.84</v>
          </cell>
        </row>
        <row r="5782">
          <cell r="A5782"/>
        </row>
        <row r="5783">
          <cell r="A5783" t="str">
            <v>31.06.005</v>
          </cell>
          <cell r="B5783" t="str">
            <v>ELABORAÇÃO E FORNECIMENTO DE PROJETOS DE INSTALAÇÕES ELÉTRICAS, COM ÁREA DE INTERVENÇÃO VARIANDO DE 2001 A 2500 M2, INCLUSIVE FUNDAÇÃO.</v>
          </cell>
          <cell r="C5783" t="str">
            <v>m2</v>
          </cell>
          <cell r="D5783">
            <v>0.85</v>
          </cell>
          <cell r="E5783">
            <v>0.68</v>
          </cell>
        </row>
        <row r="5784">
          <cell r="A5784"/>
        </row>
        <row r="5785">
          <cell r="A5785" t="str">
            <v>31.06.006</v>
          </cell>
          <cell r="B5785" t="str">
            <v>ELABORAÇÃO E FORNECIMENTO DE PROJETOS DE INSTALAÇÕES ELÉTRICAS, COM ÁREA DE INTERVENÇÃO VARIANDO DE 2.501 A 3.000 M², INCLUSIVE FUNDAÇÃO</v>
          </cell>
          <cell r="C5785" t="str">
            <v>m2</v>
          </cell>
          <cell r="D5785">
            <v>0.7</v>
          </cell>
          <cell r="E5785">
            <v>0.56000000000000005</v>
          </cell>
        </row>
        <row r="5786">
          <cell r="A5786"/>
        </row>
        <row r="5787">
          <cell r="A5787" t="str">
            <v>31.06.007</v>
          </cell>
          <cell r="B5787" t="str">
            <v>ELABORAÇÃO E FORNECIMENTO DE PROJETOS DE INSTALAÇÕES ELÉTRICAS, COM ÁREA DE INTERVENÇÃO VARIANDO DE 3.001 A 3.500 M², INCLUSIVE FUNDAÇÃO</v>
          </cell>
          <cell r="C5787" t="str">
            <v>m2</v>
          </cell>
          <cell r="D5787">
            <v>0.61</v>
          </cell>
          <cell r="E5787">
            <v>0.49</v>
          </cell>
        </row>
        <row r="5788">
          <cell r="A5788"/>
        </row>
        <row r="5789">
          <cell r="A5789" t="str">
            <v>31.07.001</v>
          </cell>
          <cell r="B5789" t="str">
            <v>ELABORAÇÃO E FORNECIMENTO DE PROJETOS DE INSTALAÇÕES TELEFÔNICAS E LÓGICA, COM ÁREA DE INTERVENÇÃO DE ATÉ 500 M², INCLUSIVE FUNDAÇÃO</v>
          </cell>
          <cell r="C5789" t="str">
            <v>m2</v>
          </cell>
          <cell r="D5789">
            <v>4.5</v>
          </cell>
          <cell r="E5789">
            <v>3.6</v>
          </cell>
        </row>
        <row r="5790">
          <cell r="A5790"/>
        </row>
        <row r="5791">
          <cell r="A5791" t="str">
            <v>31.07.002</v>
          </cell>
          <cell r="B5791" t="str">
            <v>ELABORAÇÃO E FORNECIMENTO DE PROJETOS DE INSTALAÇÕES TELEFÔNICAS E LÓGICA, COM ÁREA DE INTERVENÇÃO VARIANDO DE 501 A 1.000 M², INCLUSIVE FUNDAÇÃO</v>
          </cell>
          <cell r="C5791" t="str">
            <v>m2</v>
          </cell>
          <cell r="D5791">
            <v>2.25</v>
          </cell>
          <cell r="E5791">
            <v>1.8</v>
          </cell>
        </row>
        <row r="5792">
          <cell r="A5792"/>
        </row>
        <row r="5793">
          <cell r="A5793" t="str">
            <v>31.07.003</v>
          </cell>
          <cell r="B5793" t="str">
            <v>ELABORAÇÃO E FORNECIMENTO DE PROJETOS DE INSTALAÇÕES TELEFÔNICAS E LÓGICA, COM ÁREA DE INTERVENÇÃO VARIANDO DE 1.001 A 1.500 M², INCLUSIVE FUNDAÇÃO</v>
          </cell>
          <cell r="C5793" t="str">
            <v>m2</v>
          </cell>
          <cell r="D5793">
            <v>1.5</v>
          </cell>
          <cell r="E5793">
            <v>1.2</v>
          </cell>
        </row>
        <row r="5794">
          <cell r="A5794"/>
        </row>
        <row r="5795">
          <cell r="A5795" t="str">
            <v>31.07.004</v>
          </cell>
          <cell r="B5795" t="str">
            <v>ELABORAÇÃO E FORNECIMENTO DE PROJETOS DE INSTALAÇÕES TELEFÔNICAS E LÓGICA, COM ÁREA DE INTERVENÇÃO VARIANDO DE 1.501 A 2.000 M², INCLUSIVE FUNDAÇÃO</v>
          </cell>
          <cell r="C5795" t="str">
            <v>m2</v>
          </cell>
          <cell r="D5795">
            <v>1.1200000000000001</v>
          </cell>
          <cell r="E5795">
            <v>0.9</v>
          </cell>
        </row>
        <row r="5796">
          <cell r="A5796"/>
        </row>
        <row r="5797">
          <cell r="A5797" t="str">
            <v>31.07.005</v>
          </cell>
          <cell r="B5797" t="str">
            <v>ELABORAÇÃO E FORNECIMENTO DE PROJETOS DE INSTALAÇÕES TELEFÔNICAS E LÓGICA, COM ÁREA DE INTERVENÇÃO VARIANDO DE 2.001 A 2.500 M², INCLUSIVE FUNDAÇÃO</v>
          </cell>
          <cell r="C5797" t="str">
            <v>m2</v>
          </cell>
          <cell r="D5797">
            <v>0.9</v>
          </cell>
          <cell r="E5797">
            <v>0.72</v>
          </cell>
        </row>
        <row r="5798">
          <cell r="A5798"/>
        </row>
        <row r="5799">
          <cell r="A5799" t="str">
            <v>31.07.006</v>
          </cell>
          <cell r="B5799" t="str">
            <v>ELABORAÇÃO E FORNECIMENTO DE PROJETOS DE INSTALAÇÕES TELEFÔNICAS E LÓGICA, COM ÁREA DE INTERVENÇÃO VARIANDO DE 2.501 A 3.000 M², INCLUSIVE FUNDAÇÃO</v>
          </cell>
          <cell r="C5799" t="str">
            <v>m2</v>
          </cell>
          <cell r="D5799">
            <v>0.75</v>
          </cell>
          <cell r="E5799">
            <v>0.6</v>
          </cell>
        </row>
        <row r="5800">
          <cell r="A5800"/>
        </row>
        <row r="5801">
          <cell r="A5801" t="str">
            <v>31.07.007</v>
          </cell>
          <cell r="B5801" t="str">
            <v>ELABORAÇÃO E FORNECIMENTO DE PROJETOS DE INSTALAÇÕES TELEFÔNICAS E LÓGICA, COM ÁREA DE INTERVENÇÃO VARIANDO DE 3.001 A 3.500 M², INCLUSIVE FUNDAÇÃO</v>
          </cell>
          <cell r="C5801" t="str">
            <v>m2</v>
          </cell>
          <cell r="D5801">
            <v>0.63</v>
          </cell>
          <cell r="E5801">
            <v>0.51</v>
          </cell>
        </row>
        <row r="5802">
          <cell r="A5802"/>
        </row>
        <row r="5803">
          <cell r="A5803" t="str">
            <v>31.08.001</v>
          </cell>
          <cell r="B5803" t="str">
            <v>ELABORAÇÃO E FORNECIMENTO DE PROJETOS DE INSTALAÇÕES DE PROTEÇÃO CONTRA-INCÊNDIO, GLP E PROTEÇÃO ATMÓSFERICA - VALOR ÚNICO  INDEPENDENTE DO PORTE DA INTERVENÇÃO</v>
          </cell>
          <cell r="C5803" t="str">
            <v>Un</v>
          </cell>
          <cell r="D5803">
            <v>1084.45</v>
          </cell>
          <cell r="E5803">
            <v>867.56</v>
          </cell>
        </row>
        <row r="5804">
          <cell r="A5804"/>
        </row>
        <row r="5805">
          <cell r="A5805" t="str">
            <v>31.09.001</v>
          </cell>
          <cell r="B5805" t="str">
            <v>ELABORAÇÃO E FORNECIMENTO DE PROJETOS DE DRENAGEM INCLUINDO O LEVANTAMENTO TOPOGRÁFICO, CONTENDO PLANTA DE LOCAÇÃO, DIMENSIONAMENTO E ESPECIFICAÇÕES DOS TUBOS, CAIXAS COLETORAS E CANALETAS PARA ESCOLAS COM ÁREA DE INTEVENÇÃO DE ATÉ 500 M²</v>
          </cell>
          <cell r="C5805" t="str">
            <v>m2</v>
          </cell>
          <cell r="D5805">
            <v>5.82</v>
          </cell>
          <cell r="E5805">
            <v>4.66</v>
          </cell>
        </row>
        <row r="5806">
          <cell r="A5806"/>
        </row>
        <row r="5807">
          <cell r="A5807" t="str">
            <v>31.09.002</v>
          </cell>
          <cell r="B580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5807" t="str">
            <v>m2</v>
          </cell>
          <cell r="D5807">
            <v>2.91</v>
          </cell>
          <cell r="E5807">
            <v>2.33</v>
          </cell>
        </row>
        <row r="5808">
          <cell r="A5808"/>
        </row>
        <row r="5809">
          <cell r="A5809" t="str">
            <v>31.09.003</v>
          </cell>
          <cell r="B5809" t="str">
            <v>ELABORAÇÃO E FORNECIMENTO DE PROJETOS DE DRENAGEM INCLUINDO O LEVANTAMENTO TOPOGRÁFICO, CONTENDO PLANTA DE LOCAÇÃO, DIMENSIONAMENTO E ESPECIFICAÇÕES DOS TUBOS, CAIXAS COLETORAS E CANALETAS PARA ESCOLAS COM ÁREA DE INTEVENÇÃO DE 1.001 A 1.500 M²</v>
          </cell>
          <cell r="C5809" t="str">
            <v>m2</v>
          </cell>
          <cell r="D5809">
            <v>1.93</v>
          </cell>
          <cell r="E5809">
            <v>1.55</v>
          </cell>
        </row>
        <row r="5810">
          <cell r="A5810"/>
        </row>
        <row r="5811">
          <cell r="A5811" t="str">
            <v>31.09.004</v>
          </cell>
          <cell r="B5811" t="str">
            <v>ELABORAÇÃO E FORNECIMENTO DE PROJETOS DE DRENAGEM INCLUINDO O LEVANTAMENTO TOPOGRÁFICO, CONTENDO PLANTA DE LOCAÇÃO, DIMENSIONAMENTO E ESPECIFICAÇÕES DOS TUBOS, CAIXAS COLETORAS E CANALETAS PARA ESCOLAS COM ÁREA DE INTEVENÇÃO DE 1.501 A 2.000 M²</v>
          </cell>
          <cell r="C5811" t="str">
            <v>m2</v>
          </cell>
          <cell r="D5811">
            <v>1.45</v>
          </cell>
          <cell r="E5811">
            <v>1.1599999999999999</v>
          </cell>
        </row>
        <row r="5812">
          <cell r="A5812"/>
        </row>
        <row r="5813">
          <cell r="A5813" t="str">
            <v>31.09.005</v>
          </cell>
          <cell r="B5813" t="str">
            <v>ELABORAÇÃO E FORNECIMENTO DE PROJETOS DE DRENAGEM INCLUINDO O LEVANTAMENTO TOPOGRÁFICO, CONTENDO PLANTA DE LOCAÇÃO, DIMENSIONAMENTO E ESPECIFICAÇÕES DOS TUBOS, CAIXAS COLETORAS E CANALETAS PARA ESCOLAS COM ÁREA DE INTEVENÇÃO DE 2.001 A 2.500 M²</v>
          </cell>
          <cell r="C5813" t="str">
            <v>m2</v>
          </cell>
          <cell r="D5813">
            <v>1.1599999999999999</v>
          </cell>
          <cell r="E5813">
            <v>0.93</v>
          </cell>
        </row>
        <row r="5814">
          <cell r="A5814"/>
        </row>
        <row r="5815">
          <cell r="A5815" t="str">
            <v>31.09.006</v>
          </cell>
          <cell r="B5815" t="str">
            <v>ELABORAÇÃO E FORNECIMENTO DE PROJETOS DE DRENAGEM INCLUINDO O LEVANTAMENTO TOPOGRÁFICO, CONTENDO PLANTA DE LOCAÇÃO, DIMENSIONAMENTO E ESPECIFICAÇÕES DOS TUBOS, CAIXAS COLETORAS E CANALETAS PARA ESCOLAS COM ÁREA DE INTEVENÇÃO DE 2.500 A 3.000M²</v>
          </cell>
          <cell r="C5815" t="str">
            <v>m2</v>
          </cell>
          <cell r="D5815">
            <v>0.97</v>
          </cell>
          <cell r="E5815">
            <v>0.78</v>
          </cell>
        </row>
        <row r="5816">
          <cell r="A5816"/>
        </row>
        <row r="5817">
          <cell r="A5817" t="str">
            <v>31.09.007</v>
          </cell>
          <cell r="B5817" t="str">
            <v>ELABORAÇÃO E FORNECIMENTO DE PROJETOS DE DRENAGEM INCLUINDO O LEVANTAMENTO TOPOGRÁFICO, CONTENDO PLANTA DE LOCAÇÃO, DIMENSIONAMENTO E ESPECIFICAÇÕES DOS TUBOS, CAIXAS COLETORAS E CANALETAS PARA ESCOLAS COM ÁREA DE INTEVENÇÃO DE 3.001 A 3.500 M²</v>
          </cell>
          <cell r="C5817" t="str">
            <v>m2</v>
          </cell>
          <cell r="D5817">
            <v>0.83</v>
          </cell>
          <cell r="E5817">
            <v>0.67</v>
          </cell>
        </row>
        <row r="5818">
          <cell r="A5818"/>
        </row>
        <row r="5819">
          <cell r="A5819" t="str">
            <v>31.10.001</v>
          </cell>
          <cell r="B5819" t="str">
            <v>ELABORAÇÃO E FORNECIMENTO DE LEVANTAMENTO TOPOGRÁFICO - SERVIÇO TOPOGRÁFICO DE PEQUENO PORTE ( PREÇO MINIMO) DIÁRIA DE UMA EQUIPE COM TOPOGRÁFO, QUATRO AUXILIARES, TEODOLITO, NÍVEL ÓTICO, ETC.</v>
          </cell>
          <cell r="C5819" t="str">
            <v>Dia</v>
          </cell>
          <cell r="D5819">
            <v>786.63</v>
          </cell>
          <cell r="E5819">
            <v>629.30999999999995</v>
          </cell>
        </row>
        <row r="5820">
          <cell r="A5820"/>
        </row>
        <row r="5821">
          <cell r="A5821" t="str">
            <v>31.11.001</v>
          </cell>
          <cell r="B5821" t="str">
            <v>LEVANTAMENTO CADASTRAL COM ELABORAÇÃO DE PLANTAS E PREENCHIMENTO DE FORMULÁRIO PADRÃO PARA CADASTRO DE UNIDADE ESCOLAR, COM ÁREA DE INTERVENÇÃO DE ATÉ 500 M²</v>
          </cell>
          <cell r="C5821" t="str">
            <v>m2</v>
          </cell>
          <cell r="D5821">
            <v>6.73</v>
          </cell>
          <cell r="E5821">
            <v>5.39</v>
          </cell>
        </row>
        <row r="5822">
          <cell r="A5822"/>
        </row>
        <row r="5823">
          <cell r="A5823" t="str">
            <v>31.11.002</v>
          </cell>
          <cell r="B5823" t="str">
            <v>LEVANTAMENTO CADASTRAL COM ELABORAÇÃO DE PLANTAS E PREENCHIMENTO DE FORMULÁRIO PADRÃO PARA CADASTRO DE UNIDADE ESCOLAR, COM ÁREA DE INTERVENÇÃO VARIANDO DE 501 A 1.000 M²</v>
          </cell>
          <cell r="C5823" t="str">
            <v>m2</v>
          </cell>
          <cell r="D5823">
            <v>3.36</v>
          </cell>
          <cell r="E5823">
            <v>2.69</v>
          </cell>
        </row>
        <row r="5824">
          <cell r="A5824"/>
        </row>
        <row r="5825">
          <cell r="A5825" t="str">
            <v>31.11.003</v>
          </cell>
          <cell r="B5825" t="str">
            <v>LEVANTAMENTO CADASTRAL COM ELABORAÇÃO DE PLANTAS E PREENCHIMENTO DE FORMULÁRIO PADRÃO PARA CADASTRO DE UNIDADE ESCOLAR, COM ÁREA DE INTERVENÇÃO VARIANDO DE 1001 A 1500 M2.</v>
          </cell>
          <cell r="C5825" t="str">
            <v>m2</v>
          </cell>
          <cell r="D5825">
            <v>2.25</v>
          </cell>
          <cell r="E5825">
            <v>1.8</v>
          </cell>
        </row>
        <row r="5826">
          <cell r="A5826"/>
        </row>
        <row r="5827">
          <cell r="A5827" t="str">
            <v>31.11.004</v>
          </cell>
          <cell r="B5827" t="str">
            <v>LEVANTAMENTO CADASTRAL COM ELABORAÇÃO DE PLANTAS E PREENCHIMENTO DE FORMULÁRIO PADRÃO PARA CADASTRO DE UNIDADE ESCOLAR, COM ÁREA DE INTERVENÇÃO VARIANDO DE 1501 A 2000 M2.</v>
          </cell>
          <cell r="C5827" t="str">
            <v>m2</v>
          </cell>
          <cell r="D5827">
            <v>1.67</v>
          </cell>
          <cell r="E5827">
            <v>1.34</v>
          </cell>
        </row>
        <row r="5828">
          <cell r="A5828"/>
        </row>
        <row r="5829">
          <cell r="A5829" t="str">
            <v>31.11.005</v>
          </cell>
          <cell r="B5829" t="str">
            <v>LEVANTAMENTO CADASTRAL COM ELABORAÇÃO DE PLANTAS E PREENCHIMENTO DE FORMULÁRIO PADRÃO PARA CADASTRO DE UNIDADE ESCOLAR, COM ÁREA DE INTERVENÇÃO VARIANDO DE 2001 A 2500 M2.</v>
          </cell>
          <cell r="C5829" t="str">
            <v>m2</v>
          </cell>
          <cell r="D5829">
            <v>1.35</v>
          </cell>
          <cell r="E5829">
            <v>1.08</v>
          </cell>
        </row>
        <row r="5830">
          <cell r="A5830"/>
        </row>
        <row r="5831">
          <cell r="A5831" t="str">
            <v>31.11.006</v>
          </cell>
          <cell r="B5831" t="str">
            <v>LEVANTAMENTO CADASTRAL COM ELABORAÇÃO DE PLANTAS E PREENCHIMENTO DE FORMULÁRIO PADRÃO PARA CADASTRO DE UNIDADE ESCOLAR, COM ÁREA DE INTERVENÇÃO VARIANDO DE 2501 A 3000 M2.</v>
          </cell>
          <cell r="C5831" t="str">
            <v>m2</v>
          </cell>
          <cell r="D5831">
            <v>1.1100000000000001</v>
          </cell>
          <cell r="E5831">
            <v>0.89</v>
          </cell>
        </row>
        <row r="5832">
          <cell r="A5832"/>
        </row>
        <row r="5833">
          <cell r="A5833" t="str">
            <v>31.11.007</v>
          </cell>
          <cell r="B5833" t="str">
            <v>LEVANTAMENTO CADASTRAL COM ELABORAÇÃO DE PLANTAS E PREENCHIMENTO DE FORMULÁRIO PADRÃO PARA CADASTRO DE UNIDADE ESCOLAR, COM ÁREA DE INTERVENÇÃO VARIANDO DE 3001 A 3500 M2.</v>
          </cell>
          <cell r="C5833" t="str">
            <v>m2</v>
          </cell>
          <cell r="D5833">
            <v>0.96</v>
          </cell>
          <cell r="E5833">
            <v>0.77</v>
          </cell>
        </row>
        <row r="5834">
          <cell r="A5834"/>
        </row>
        <row r="5835">
          <cell r="A5835" t="str">
            <v>31.12.001</v>
          </cell>
          <cell r="B5835" t="str">
            <v>LEVANTAMENTO DE DANOS FÍSICOS EM UNIDADE ESCOLAR COM LEVANTAMENTO DE QUANTITATIVOS E EXECUÇÃO DE PLANILHAS UTILIZANDO O SIIG, COM ÁREA DE INTERVENÇÃO DE ATÉ 500M2.</v>
          </cell>
          <cell r="C5835" t="str">
            <v>m2</v>
          </cell>
          <cell r="D5835">
            <v>2.68</v>
          </cell>
          <cell r="E5835">
            <v>2.15</v>
          </cell>
        </row>
        <row r="5836">
          <cell r="A5836"/>
        </row>
        <row r="5837">
          <cell r="A5837" t="str">
            <v>31.12.002</v>
          </cell>
          <cell r="B5837" t="str">
            <v>LEVANTAMENTO DE DANOS FÍSICOS EM UNIDADE ESCOLAR COM LEVANTAMENTO DE QUANTITATIVOS E EXECUÇÃO DE PLANILHAS UTILIZANDO O SIIG, COM ÁREA DE INTERVENÇÃO VARIANDO DE 501 A 1000 M2.</v>
          </cell>
          <cell r="C5837" t="str">
            <v>m2</v>
          </cell>
          <cell r="D5837">
            <v>1.35</v>
          </cell>
          <cell r="E5837">
            <v>1.08</v>
          </cell>
        </row>
        <row r="5838">
          <cell r="A5838"/>
        </row>
        <row r="5839">
          <cell r="A5839" t="str">
            <v>31.12.003</v>
          </cell>
          <cell r="B5839" t="str">
            <v>LEVANTAMENTO DE DANOS FÍSICOS EM UNIDADE ESCOLAR COM LEVANTAMENTO DE QUANTITATIVOS E EXECUÇÃO DE PLANILHAS UTILIZANDO O SIIG, COM ÁREA DE INTERVENÇÃO VARIANDO DE 1001 A 1500 M2.</v>
          </cell>
          <cell r="C5839" t="str">
            <v>m2</v>
          </cell>
          <cell r="D5839">
            <v>0.9</v>
          </cell>
          <cell r="E5839">
            <v>0.72</v>
          </cell>
        </row>
        <row r="5840">
          <cell r="A5840"/>
        </row>
        <row r="5841">
          <cell r="A5841" t="str">
            <v>31.12.004</v>
          </cell>
          <cell r="B5841" t="str">
            <v>LEVANTAMENTO DE DANOS FÍSICOS EM UNIDADE ESCOLAR COM LEVANTAMENTO DE QUANTITATIVOS E EXECUÇÃO DE PLANILHAS UTILIZANDO O SIIG, COM ÁREA DE INTERVENÇÃO VARIANDO DE 1501 A 2000 M2.</v>
          </cell>
          <cell r="C5841" t="str">
            <v>m2</v>
          </cell>
          <cell r="D5841">
            <v>0.67</v>
          </cell>
          <cell r="E5841">
            <v>0.54</v>
          </cell>
        </row>
        <row r="5842">
          <cell r="A5842"/>
        </row>
        <row r="5843">
          <cell r="A5843" t="str">
            <v>31.12.005</v>
          </cell>
          <cell r="B5843" t="str">
            <v>LEVANTAMENTO DE DANOS FÍSICOS EM UNIDADE ESCOLAR COM LEVANTAMENTO DE QUANTITATIVOS E EXECUÇÃO DE PLANILHAS UTILIZANDO O SIIG, COM ÁREA DE INTERVENÇÃO VARIANDO DE 2001 A 2500 M2.</v>
          </cell>
          <cell r="C5843" t="str">
            <v>m2</v>
          </cell>
          <cell r="D5843">
            <v>0.53</v>
          </cell>
          <cell r="E5843">
            <v>0.43</v>
          </cell>
        </row>
        <row r="5844">
          <cell r="A5844"/>
        </row>
        <row r="5845">
          <cell r="A5845" t="str">
            <v>31.12.006</v>
          </cell>
          <cell r="B5845" t="str">
            <v>LEVANTAMENTO DE DANOS FÍSICOS EM UNIDADE ESCOLAR COM LEVANTAMENTO DE QUANTITATIVOS E EXECUÇÃO DE PLANILHAS UTILIZANDO O SIIG, COM ÁREA DE INTERVENÇÃO VARIANDO DE 2501 A 3000 M2.</v>
          </cell>
          <cell r="C5845" t="str">
            <v>m2</v>
          </cell>
          <cell r="D5845">
            <v>0.45</v>
          </cell>
          <cell r="E5845">
            <v>0.36</v>
          </cell>
        </row>
        <row r="5846">
          <cell r="A5846"/>
        </row>
        <row r="5847">
          <cell r="A5847" t="str">
            <v>31.12.007</v>
          </cell>
          <cell r="B5847" t="str">
            <v>LEVANTAMENTO DE DANOS FÍSICOS EM UNIDADE ESCOLAR COM LEVANTAMENTO DE QUANTITATIVOS E EXECUÇÃO DE PLANILHAS UTILIZANDO O SIIG, COM ÁREA DE INTERVENÇÃO VARIANDO DE 3.001 A 3.500 M²</v>
          </cell>
          <cell r="C5847" t="str">
            <v>m2</v>
          </cell>
          <cell r="D5847">
            <v>0.37</v>
          </cell>
          <cell r="E5847">
            <v>0.3</v>
          </cell>
        </row>
        <row r="5848">
          <cell r="A5848"/>
        </row>
        <row r="5849">
          <cell r="A5849" t="str">
            <v>31.13.001</v>
          </cell>
          <cell r="B5849" t="str">
            <v>ORÇAMENTO DE SERVIÇOS PARA UNIDADE ESCOLAR COM LEVANTAMENTO DE QUANTITATIVOS, COM BASE EM PROJETOS FORNECIDOS OU LEVANTAMENTOS IN LOCO, E EXECUÇÃO DE PLANILHAS UTILIZANDO O SIIG, COM ÁREA DE INTERVENÇÃO ATÉ 500 M²</v>
          </cell>
          <cell r="C5849" t="str">
            <v>m2</v>
          </cell>
          <cell r="D5849">
            <v>2.68</v>
          </cell>
          <cell r="E5849">
            <v>2.15</v>
          </cell>
        </row>
        <row r="5850">
          <cell r="A5850"/>
        </row>
        <row r="5851">
          <cell r="A5851" t="str">
            <v>31.13.002</v>
          </cell>
          <cell r="B5851" t="str">
            <v>ORÇAMENTO DE SERVIÇOS PARA UNIDADE ESCOLAR COM LEVANTAMENTO DE QUANTITATIVOS, COM BASE EM PROJETOS FORNECIDOS OU LEVANTAMENTOS IN LOCO, E EXECUÇÃO DE PLANILHAS UTILIZANDO O SIIG, COM ÁREA DE INTERVENÇÃO VARIANDO DE 501 A 1.000 M²</v>
          </cell>
          <cell r="C5851" t="str">
            <v>m2</v>
          </cell>
          <cell r="D5851">
            <v>1.35</v>
          </cell>
          <cell r="E5851">
            <v>1.08</v>
          </cell>
        </row>
        <row r="5852">
          <cell r="A5852"/>
        </row>
        <row r="5853">
          <cell r="A5853" t="str">
            <v>31.13.003</v>
          </cell>
          <cell r="B5853" t="str">
            <v>ORÇAMENTO DE SERVIÇOS PARA UNIDADE ESCOLAR COM LEVANTAMENTO DE QUANTITATIVOS, COM BASE EM PROJETOS FORNECIDOS OU LEVANTAMENTOS IN LOCO, E EXECUÇÃO DE PLANILHAS UTILIZANDO O SIIG, COM ÁREA DE INTERVENÇÃO VARIANDO DE 1.001 A 1.500 M²</v>
          </cell>
          <cell r="C5853" t="str">
            <v>m2</v>
          </cell>
          <cell r="D5853">
            <v>0.9</v>
          </cell>
          <cell r="E5853">
            <v>0.72</v>
          </cell>
        </row>
        <row r="5854">
          <cell r="A5854"/>
        </row>
        <row r="5855">
          <cell r="A5855" t="str">
            <v>31.13.004</v>
          </cell>
          <cell r="B5855" t="str">
            <v>ORÇAMENTO DE SERVIÇOS PARA UNIDADE ESCOLAR COM LEVANTAMENTO DE QUANTITATIVOS, COM BASE EM PROJETOS FORNECIDOS OU LEVANTAMENTOS IN LOCO, E EXECUÇÃO DE PLANILHAS UTILIZANDO O SIIG, COM ÁREA DE INTERVENÇÃO VARIANDO DE 1.501 A 2.000 M²</v>
          </cell>
          <cell r="C5855" t="str">
            <v>m2</v>
          </cell>
          <cell r="D5855">
            <v>0.67</v>
          </cell>
          <cell r="E5855">
            <v>0.54</v>
          </cell>
        </row>
        <row r="5856">
          <cell r="A5856"/>
        </row>
        <row r="5857">
          <cell r="A5857" t="str">
            <v>31.13.005</v>
          </cell>
          <cell r="B5857" t="str">
            <v>ORÇAMENTO DE SERVIÇOS PARA UNIDADE ESCOLAR COM LEVANTAMENTO DE QUANTITATIVOS, COM BASE EM PROJETOS FORNECIDOS OU LEVANTAMENTOS IN LOCO, E EXECUÇÃO DE PLANILHAS UTILIZANDO O SIIG, COM ÁREA DE INTERVENÇÃO VARIANDO DE 2.001 A 2.500 M²</v>
          </cell>
          <cell r="C5857" t="str">
            <v>m2</v>
          </cell>
          <cell r="D5857">
            <v>0.53</v>
          </cell>
          <cell r="E5857">
            <v>0.43</v>
          </cell>
        </row>
        <row r="5858">
          <cell r="A5858"/>
        </row>
        <row r="5859">
          <cell r="A5859" t="str">
            <v>31.13.006</v>
          </cell>
          <cell r="B5859" t="str">
            <v>ORÇAMENTO DE SERVIÇOS PARA UNIDADE ESCOLAR COM LEVANTAMENTO DE QUANTITATIVOS, COM BASE EM PROJETOS FORNECIDOS OU LEVANTAMENTOS IN LOCO, E EXECUÇÃO DE PLANILHAS UTILIZANDO O SIIG, COM ÁREA DE INTERVENÇÃO VARIANDO DE 2.501 A 3.000 M²</v>
          </cell>
          <cell r="C5859" t="str">
            <v>m2</v>
          </cell>
          <cell r="D5859">
            <v>0.45</v>
          </cell>
          <cell r="E5859">
            <v>0.36</v>
          </cell>
        </row>
        <row r="5860">
          <cell r="A5860"/>
        </row>
        <row r="5861">
          <cell r="A5861" t="str">
            <v>31.13.007</v>
          </cell>
          <cell r="B5861" t="str">
            <v>ORÇAMENTO DE SERVIÇOS PARA UNIDADE ESCOLAR COM LEVANTAMENTO DE QUANTITATIVOS, COM BASE EM PROJETOS FORNECIDOS OU LEVANTAMENTOS IN LOCO, E EXECUÇÃO DE PLANILHAS UTILIZANDO O SIIG, COM ÁREA DE INTERVENÇÃO VARIANDO DE 3.000 A 3.500 M²</v>
          </cell>
          <cell r="C5861" t="str">
            <v>m2</v>
          </cell>
          <cell r="D5861">
            <v>0.37</v>
          </cell>
          <cell r="E5861">
            <v>0.3</v>
          </cell>
        </row>
        <row r="5862">
          <cell r="A5862"/>
        </row>
        <row r="5863">
          <cell r="A5863" t="str">
            <v>31.14.001</v>
          </cell>
          <cell r="B5863" t="str">
            <v>VISTORIA COM LAUDO TÉCNICO POR PROFISSIONAL DE EXPERIÊNCIA COMPROVADA NAS ÁREAS DE RECUPERAÇÃO ESTRUTURAL, CÁLCULO ESTRUTURAL E ACÚSTICO ( PARA SERVIÇOS DE MAIOR COMPLEXIDADE TÉCNICA)</v>
          </cell>
          <cell r="C5863" t="str">
            <v>Un</v>
          </cell>
          <cell r="D5863">
            <v>470.62</v>
          </cell>
          <cell r="E5863">
            <v>376.5</v>
          </cell>
        </row>
        <row r="5864">
          <cell r="A5864"/>
        </row>
        <row r="5865">
          <cell r="A5865" t="str">
            <v>31.15.001</v>
          </cell>
          <cell r="B5865" t="str">
            <v>SONDAGEM GEOTÉCNICA DE RECONHECIMENTO DE TERRENO À PERCUSSÃO COM NO MÍNIMO 3 FUROS E 8,00M DE PROFUNDIDADE NO MÍNIMO, EM ESCOLAS LOCALIZADAS NAS REGIÕES DAS SEGUINTES GERES  METROPOLITANA DO RECIFE, RECIFE NORTE, RECIFE SUL, METROPOLITANA NORTE E METROPOL</v>
          </cell>
          <cell r="C5865" t="str">
            <v>m</v>
          </cell>
          <cell r="D5865">
            <v>74.010000000000005</v>
          </cell>
          <cell r="E5865">
            <v>59.21</v>
          </cell>
        </row>
        <row r="5866">
          <cell r="A5866"/>
        </row>
        <row r="5867">
          <cell r="A5867" t="str">
            <v>31.15.002</v>
          </cell>
          <cell r="B5867" t="str">
            <v>SONDAGEM GEOTÉCNICA DE RECONHECIMENTO DE TERRENO À PERCUSSÃO COM NO MÍNIMO 3 FUROS E 8,00M DE PROFUNDIDADE NO MÍNIMO, EM ESCOLAS LOCALIZADAS NAS REGIÕES DAS SEGUINTES GERES  MATA NORTE, MATA CENTRO, MATA SUL, LITORAL SUL E VALE DO CAPIBARIBE.</v>
          </cell>
          <cell r="C5867" t="str">
            <v>m</v>
          </cell>
          <cell r="D5867">
            <v>82.82</v>
          </cell>
          <cell r="E5867">
            <v>66.260000000000005</v>
          </cell>
        </row>
        <row r="5868">
          <cell r="A5868"/>
        </row>
        <row r="5869">
          <cell r="A5869" t="str">
            <v>31.15.003</v>
          </cell>
          <cell r="B5869" t="str">
            <v>SONDAGEM GEOTÉCNICA DE RECONHECIMENTO DE TERRENO À PERCUSSÃO COM NO MÍNIMO 3 FUROS E 8,00M DE PROFUNDIDADE NO MÍNIMO, EM ESCOLAS LOCALIZADAS NAS REGIÕES DAS SEGUINTES GERES  AGRESTE MERIDIONAL</v>
          </cell>
          <cell r="C5869" t="str">
            <v>m</v>
          </cell>
          <cell r="D5869">
            <v>91.63</v>
          </cell>
          <cell r="E5869">
            <v>73.31</v>
          </cell>
        </row>
        <row r="5870">
          <cell r="A5870"/>
        </row>
        <row r="5871">
          <cell r="A5871" t="str">
            <v>31.15.004</v>
          </cell>
          <cell r="B5871" t="str">
            <v>SONDAGEM GEOTÉCNICA DE RECONHECIMENTO DE TERRENO À PERCUSSÃO COM NO MÍNIMO 3 FUROS E 8,00M DE PROFUNDIDADE NO MÍNIMO, EM ESCOLAS LOCALIZADAS NAS REGIÕES DAS SEGUINTES GERES  SERTÃO DO MOXOTÓ IPANEMA.</v>
          </cell>
          <cell r="C5871" t="str">
            <v>m</v>
          </cell>
          <cell r="D5871">
            <v>115.12</v>
          </cell>
          <cell r="E5871">
            <v>92.1</v>
          </cell>
        </row>
        <row r="5872">
          <cell r="A5872"/>
        </row>
        <row r="5873">
          <cell r="A5873" t="str">
            <v>31.15.005</v>
          </cell>
          <cell r="B5873" t="str">
            <v>SONDAGEM GEOTÉCNICA DE RECONHECIMENTO DE TERRENO À PERCUSSÃO COM NO MÍNIMO 3 FUROS E 8,00M DE PROFUNDIDADE NO MÍNIMO, EM ESCOLAS LOCALIZADAS NAS REGIÕES DAS SEGUINTES GERES  AGRESTE CENTRO NORTE.</v>
          </cell>
          <cell r="C5873" t="str">
            <v>m</v>
          </cell>
          <cell r="D5873">
            <v>143.80000000000001</v>
          </cell>
          <cell r="E5873">
            <v>115.04</v>
          </cell>
        </row>
        <row r="5874">
          <cell r="A5874"/>
        </row>
        <row r="5875">
          <cell r="A5875" t="str">
            <v>31.15.006</v>
          </cell>
          <cell r="B5875" t="str">
            <v>SONDAGEM GEOTÉCNICA DE RECONHECIMENTO DE TERRENO À PERCUSSÃO COM NO MÍNIMO 3 FUROS E 8,00M DE PROFUNDIDADE NO MÍNIMO, EM ESCOLAS LOCALIZADAS NAS REGIÕES DAS SEGUINTES GERES  SERTÃO DO ALTO PAJEÚ, SERTÃO DO SUBMÉDIO SÃO FRANCISCO E SERTÃO CENTRAL.</v>
          </cell>
          <cell r="C5875" t="str">
            <v>m</v>
          </cell>
          <cell r="D5875">
            <v>162.12</v>
          </cell>
          <cell r="E5875">
            <v>129.69999999999999</v>
          </cell>
        </row>
        <row r="5876">
          <cell r="A5876"/>
        </row>
        <row r="5877">
          <cell r="A5877" t="str">
            <v>31.15.007</v>
          </cell>
          <cell r="B5877" t="str">
            <v>SONDAGEM GEOTÉCNICA DE RECONHECIMENTO DE TERRENO À PERCUSSÃO COM NO MÍNIMO 3 FUROS E 8,00M DE PROFUNDIDADE NO MÍNIMO, EM ESCOLAS LOCALIZADAS NAS REGIÕES DAS SEGUINTES GERES  SERTÃO DO MÉDIO SÃO FRANCISCO E SERTÃO ARARIPE.</v>
          </cell>
          <cell r="C5877" t="str">
            <v>m</v>
          </cell>
          <cell r="D5877">
            <v>173.82</v>
          </cell>
          <cell r="E5877">
            <v>139.06</v>
          </cell>
        </row>
        <row r="5878">
          <cell r="A5878"/>
        </row>
        <row r="5879">
          <cell r="A5879" t="str">
            <v>31.16.001</v>
          </cell>
          <cell r="B5879" t="str">
            <v>TESTE DE ABSORÇÃO NAS ESCOLAS ONDE HOUVER SERVIÇOS DE SONDAGEM.</v>
          </cell>
          <cell r="C5879" t="str">
            <v>Un</v>
          </cell>
          <cell r="D5879">
            <v>422.93</v>
          </cell>
          <cell r="E5879">
            <v>338.35</v>
          </cell>
        </row>
        <row r="5880">
          <cell r="A5880"/>
        </row>
        <row r="5881">
          <cell r="A5881" t="str">
            <v>31.16.002</v>
          </cell>
          <cell r="B5881" t="str">
            <v>TESTE DE ABSORÇÃO NAS ESCOLAS ONDE NÃO HOUVER SERVIÇOS DE SONDAGEM, LOCALIZADAS NAS REGIÕES DAS SEGUINTES GERES  METROPOLITANA DO RECIFE, RECIFE NORTE, RECIFE SUL, METROPOLITANA NORTE E METROPOLITANA SUL.</v>
          </cell>
          <cell r="C5881" t="str">
            <v>Un</v>
          </cell>
          <cell r="D5881">
            <v>563.91</v>
          </cell>
          <cell r="E5881">
            <v>451.13</v>
          </cell>
        </row>
        <row r="5882">
          <cell r="A5882"/>
        </row>
        <row r="5883">
          <cell r="A5883" t="str">
            <v>31.16.003</v>
          </cell>
          <cell r="B5883" t="str">
            <v>TESTE DE ABSORÇÃO NAS ESCOLAS ONDE NÃO HOUVER SERVIÇOS DE SONDAGEM, LOCALIZADAS NAS REGIÕES DAS SEGUINTES GERES MATA NORTE, MATA CENTRO, MATA SUL, LITORAL SUL E VALE DO CAPIBARIBE.</v>
          </cell>
          <cell r="C5883" t="str">
            <v>Un</v>
          </cell>
          <cell r="D5883">
            <v>986.85</v>
          </cell>
          <cell r="E5883">
            <v>789.48</v>
          </cell>
        </row>
        <row r="5884">
          <cell r="A5884"/>
        </row>
        <row r="5885">
          <cell r="A5885" t="str">
            <v>31.16.004</v>
          </cell>
          <cell r="B5885" t="str">
            <v>TESTE DE ABSORÇÃO NAS ESCOLAS ONDE NÃO HOUVER SERVIÇOS DE SONDAGEM, LOCALIZADAS NAS REGIÕES DAS SEGUINTES GERES  AGRESTE MERIDIONAL.</v>
          </cell>
          <cell r="C5885" t="str">
            <v>Un</v>
          </cell>
          <cell r="D5885">
            <v>986.85</v>
          </cell>
          <cell r="E5885">
            <v>789.48</v>
          </cell>
        </row>
        <row r="5886">
          <cell r="A5886"/>
        </row>
        <row r="5887">
          <cell r="A5887" t="str">
            <v>31.16.005</v>
          </cell>
          <cell r="B5887" t="str">
            <v>TESTE DE ABSORÇÃO NAS ESCOLAS ONDE NÃO HOUVER SERVIÇOS DE SONDAGEM, LOCALIZADAS NAS REGIÕES DAS SEGUINTES GERES  SERTÃO DO MOXOTÓ IPANEMA.</v>
          </cell>
          <cell r="C5887" t="str">
            <v>Un</v>
          </cell>
          <cell r="D5887">
            <v>986.85</v>
          </cell>
          <cell r="E5887">
            <v>789.48</v>
          </cell>
        </row>
        <row r="5888">
          <cell r="A5888"/>
        </row>
        <row r="5889">
          <cell r="A5889" t="str">
            <v>31.16.006</v>
          </cell>
          <cell r="B5889" t="str">
            <v>TESTE DE ABSORÇÃO NAS ESCOLAS ONDE NÃO HOUVER SERVIÇOS DE SONDAGEM, LOCALIZADAS NAS REGIÕES DAS SEGUINTES GERES AGRESTE CENTRO NORTE.</v>
          </cell>
          <cell r="C5889" t="str">
            <v>Un</v>
          </cell>
          <cell r="D5889">
            <v>1409.78</v>
          </cell>
          <cell r="E5889">
            <v>1127.83</v>
          </cell>
        </row>
        <row r="5890">
          <cell r="A5890"/>
        </row>
        <row r="5891">
          <cell r="A5891" t="str">
            <v>31.16.007</v>
          </cell>
          <cell r="B5891" t="str">
            <v>TESTE DE ABSORÇÃO NAS ESCOLAS ONDE NÃO HOUVER SERVIÇOS DE SONDAGEM, LOCALIZADAS NAS REGIÕES DAS SEGUINTES GERES SERTÃO DO ALTO PAJEÚ, SERTÃO DO SUBMÉDIO SÃO FRANCISCO E SERTÃO CENTRAL.</v>
          </cell>
          <cell r="C5891" t="str">
            <v>Un</v>
          </cell>
          <cell r="D5891">
            <v>1127.82</v>
          </cell>
          <cell r="E5891">
            <v>902.26</v>
          </cell>
        </row>
        <row r="5892">
          <cell r="A5892"/>
        </row>
        <row r="5893">
          <cell r="A5893" t="str">
            <v>31.16.008</v>
          </cell>
          <cell r="B5893" t="str">
            <v>TESTE DE ABSORÇÃO NAS ESCOLAS ONDE NÃO HOUVER SERVIÇOS DE SONDAGEM, LOCALIZADAS NAS REGIÕES DAS SEGUINTES GERES: SERTÃO DO MÉDIO SÃO FRANCISCO E SERTÃO ARARIPE.</v>
          </cell>
          <cell r="C5893" t="str">
            <v>Un</v>
          </cell>
          <cell r="D5893">
            <v>1691.73</v>
          </cell>
          <cell r="E5893">
            <v>1353.39</v>
          </cell>
        </row>
        <row r="5894">
          <cell r="A5894"/>
        </row>
        <row r="5895">
          <cell r="A5895" t="str">
            <v>31.17.001</v>
          </cell>
          <cell r="B5895" t="str">
            <v>DESLOCAMENTO</v>
          </cell>
          <cell r="C5895" t="str">
            <v>Km</v>
          </cell>
          <cell r="D5895">
            <v>1</v>
          </cell>
          <cell r="E5895">
            <v>0.8</v>
          </cell>
        </row>
        <row r="5896">
          <cell r="A5896"/>
        </row>
        <row r="5897">
          <cell r="A5897" t="str">
            <v>32.00.000</v>
          </cell>
          <cell r="B5897" t="str">
            <v xml:space="preserve">      FISCALIZAÇÃO - TERCEIRIZADA</v>
          </cell>
        </row>
        <row r="5898">
          <cell r="A5898"/>
        </row>
        <row r="5899">
          <cell r="A5899" t="str">
            <v>32.01.001</v>
          </cell>
          <cell r="B5899" t="str">
            <v>FISCALIZAÇÃO DE OBRAS DE ENGENHARIA (CONSTRUÇÃO, REFORMA E RECUPERAÇÃO) - PREÇO MENSAL POR OBRA - MÁXIMO DE 4 OBRAS POR ENGENHEIRO FISCAL.</v>
          </cell>
          <cell r="C5899" t="str">
            <v>Un</v>
          </cell>
          <cell r="D5899">
            <v>2956.01</v>
          </cell>
          <cell r="E5899">
            <v>2364.81</v>
          </cell>
        </row>
        <row r="5900">
          <cell r="A5900"/>
        </row>
        <row r="5901">
          <cell r="A5901" t="str">
            <v>32.01.002</v>
          </cell>
          <cell r="B5901" t="str">
            <v>ENGENHEIRO CIVIL JÚNIOR DE OBRA - (SI - 2706)</v>
          </cell>
          <cell r="C5901" t="str">
            <v>H</v>
          </cell>
          <cell r="D5901">
            <v>58.66</v>
          </cell>
          <cell r="E5901">
            <v>46.93</v>
          </cell>
        </row>
        <row r="5902">
          <cell r="A5902"/>
        </row>
        <row r="5903">
          <cell r="A5903" t="str">
            <v>32.01.003</v>
          </cell>
          <cell r="B5903" t="str">
            <v>ARQUITETO DE OBRA. (SI - 2706)</v>
          </cell>
          <cell r="C5903" t="str">
            <v>H</v>
          </cell>
          <cell r="D5903">
            <v>58.66</v>
          </cell>
          <cell r="E5903">
            <v>46.93</v>
          </cell>
        </row>
        <row r="5904">
          <cell r="A5904"/>
        </row>
        <row r="5905">
          <cell r="A5905" t="str">
            <v>32.01.004</v>
          </cell>
          <cell r="B5905" t="str">
            <v>ENGENHEIRO ELÉTRICO DE OBRA - (SI - 2706)</v>
          </cell>
          <cell r="C5905" t="str">
            <v>H</v>
          </cell>
          <cell r="D5905">
            <v>58.66</v>
          </cell>
          <cell r="E5905">
            <v>46.93</v>
          </cell>
        </row>
        <row r="5906">
          <cell r="A5906"/>
        </row>
        <row r="5907">
          <cell r="A5907" t="str">
            <v>32.01.005</v>
          </cell>
          <cell r="B5907" t="str">
            <v xml:space="preserve">(SI- 0532) AUXILIAR DE ENGENHARIA. </v>
          </cell>
          <cell r="C5907" t="str">
            <v>H</v>
          </cell>
          <cell r="D5907">
            <v>20.91</v>
          </cell>
          <cell r="E5907">
            <v>16.73</v>
          </cell>
        </row>
        <row r="5908">
          <cell r="A5908"/>
        </row>
        <row r="5909">
          <cell r="A5909" t="str">
            <v>32.01.006</v>
          </cell>
          <cell r="B5909" t="str">
            <v>SUPERVISÃO  E FISCALIZAÇÃO DE OBRAS PARA CONSTRUÇÃO DE ESCOLAS TÉCNICAS - PREÇO MENSAL POR OBRA - MAXIMO DE 1 OBRA POR ENGENHEIRO FISCAL.</v>
          </cell>
          <cell r="C5909" t="str">
            <v>und/mês</v>
          </cell>
          <cell r="D5909">
            <v>26643.73</v>
          </cell>
          <cell r="E5909">
            <v>21314.99</v>
          </cell>
        </row>
        <row r="5910">
          <cell r="A5910"/>
        </row>
        <row r="5911">
          <cell r="A5911" t="str">
            <v>32.01.007</v>
          </cell>
          <cell r="B5911" t="str">
            <v>PROFISSIONAL DE APOIO À FISCALIZAÇÃO E SUPERVISÃO - ENGENHEIRO ELETRICISTA.</v>
          </cell>
          <cell r="C5911" t="str">
            <v>und/mês</v>
          </cell>
          <cell r="D5911">
            <v>25937.32</v>
          </cell>
          <cell r="E5911">
            <v>20749.86</v>
          </cell>
        </row>
        <row r="5912">
          <cell r="A5912"/>
        </row>
        <row r="5913">
          <cell r="A5913" t="str">
            <v>32.02.001</v>
          </cell>
          <cell r="B5913" t="str">
            <v>FISCALIZAÇÃO DE SERVIÇOS DE MANUTENÇÃO - PREÇO MENSAL POR OBRA - MÁXIMO DE 8 OBRAS POR ENGENHEIRO FISCAL.</v>
          </cell>
          <cell r="C5913" t="str">
            <v>Un</v>
          </cell>
          <cell r="D5913">
            <v>1478.01</v>
          </cell>
          <cell r="E5913">
            <v>1182.4100000000001</v>
          </cell>
        </row>
        <row r="5914">
          <cell r="A5914"/>
        </row>
        <row r="5915">
          <cell r="A5915" t="str">
            <v>32.03.001</v>
          </cell>
          <cell r="B5915" t="str">
            <v>FORNECIMENTO DE VEÍCULO POPULAR, TIPO PASSEIO, QUATRO PORTAS, CAPACIDADE PARA CINCO PASSAGEIROS, AR CONDICIONADO, VIDROS E TRAVES ELÉTRICAS, MOTOR 1.0, POTÊNCIA MÍNIMA DE 65CV, COR BRANCA , QUILOMETRAGEM LIVRE, SEM MOTORISTA. ANO DE FABRICAÇÃO NO MÍNIMO 2</v>
          </cell>
          <cell r="C5915" t="str">
            <v>und/mês</v>
          </cell>
        </row>
        <row r="5916">
          <cell r="A5916"/>
        </row>
        <row r="5917">
          <cell r="A5917" t="str">
            <v>32.03.002</v>
          </cell>
          <cell r="B5917" t="str">
            <v>FORNECIMENTO DE VEÍCULO POPULAR, TIPO PASSEIO, QUATRO PORTAS, CAPACIDADE PARA CINCO PASSAGEIROS, AR CONDICIONADO, VIDROS E TRAVES ELÉTRICAS, MOTOR 1.0, POTÊNCIA MÍNIMA DE 65CV, COR BRANCA , QUILOMETRAGEM LIVRE, SEM MOTORISTA. ANO DE FABRICAÇÃO NO MÍNIMO 2</v>
          </cell>
          <cell r="C5917" t="str">
            <v>und/mês</v>
          </cell>
        </row>
        <row r="5918">
          <cell r="A5918"/>
        </row>
        <row r="5919">
          <cell r="A5919" t="str">
            <v>32.03.003</v>
          </cell>
          <cell r="B5919" t="str">
            <v>FORNECIENTO DE VEÍCULO POPULAR, TIPO PASSEIO, QUATRO PORTAS, CAPACIDADE PARA CINCO PASSAGEIROS, AR CONDICIONADO, VIDROS  E TRAVAS ELÉTRICAS, MOTOR 1.0, POTÊNCIA MÍNIMA DE 65 CV, COR BRANCA OU CINZA, QUILOMETRAGEM LIVRE, SEM MOTORISTA. ANO DE FABRICAÇÃO NO</v>
          </cell>
          <cell r="C5919" t="str">
            <v>und/mês</v>
          </cell>
          <cell r="D5919">
            <v>3236.65</v>
          </cell>
          <cell r="E5919">
            <v>2589.3200000000002</v>
          </cell>
        </row>
        <row r="5920">
          <cell r="A5920"/>
        </row>
        <row r="5921">
          <cell r="A5921" t="str">
            <v>32.04.001</v>
          </cell>
          <cell r="B5921" t="str">
            <v>DESLOCAMENTO ENTRE A CIDADE-SEDE DA GERÊNCIA REGIONAL DE EDUCAÇÃO, ONDE OBRIGATORIAMENTE ESTARÁ LOCALIZADO O ESCRITÓRIO REGIONAL DA CONTRATADA, E A SEDE DO MUNICÍPIO EM QUE ESTIVER SENDO PRESTADO O SERVIÇO DE FISCALIZAÇÃO.</v>
          </cell>
          <cell r="C5921" t="str">
            <v>Km</v>
          </cell>
          <cell r="D5921">
            <v>1.1599999999999999</v>
          </cell>
          <cell r="E5921">
            <v>0.93</v>
          </cell>
        </row>
        <row r="5922">
          <cell r="A5922"/>
        </row>
        <row r="5923">
          <cell r="A5923" t="str">
            <v>32.04.002</v>
          </cell>
          <cell r="B5923" t="str">
            <v>DESLOCAMENTO ENTRE A CIDADE-SEDE DA GERÊNCIA REGIONAL DE EDUCAÇÃO, ONDE OBRIGATORIAMENTE ESTARÁ LOCALIZADO O ESCRITÓRIO REGIONAL DA CONTRATADA, E A SEDE DO MUNICÍPIO EM QUE ESTIVER SENDO PRESTADO O SERVIÇO DE FISCALIZAÇÃO.</v>
          </cell>
          <cell r="C5923" t="str">
            <v>Km</v>
          </cell>
          <cell r="D5923">
            <v>1.56</v>
          </cell>
          <cell r="E5923">
            <v>1.25</v>
          </cell>
        </row>
        <row r="5924">
          <cell r="A5924"/>
        </row>
        <row r="5925">
          <cell r="A5925" t="str">
            <v>32.05.001</v>
          </cell>
          <cell r="B5925" t="str">
            <v>ESCRITÓRIO PARA APOIO A FISCALIZAÇÃO A SER INSTALADO NOS SEGUINTES MUNICÍPIOS NAZARÉ DA MATA, VITÓRIA DE SANTO ANTÃO, PALMARES, BARREIROS, LIMOEIRO, CARUARU, GARANHUNS, ARCOVERDE, AFOGADOS DA INGAZEIRA, FLORESTA, PETROLINA, SALGUEIRO E ARARIPINA.</v>
          </cell>
          <cell r="C5925" t="str">
            <v>und/ano</v>
          </cell>
        </row>
        <row r="5926">
          <cell r="A5926"/>
        </row>
        <row r="5927">
          <cell r="A5927"/>
        </row>
        <row r="5928">
          <cell r="A5928"/>
        </row>
        <row r="5929">
          <cell r="A5929" t="str">
            <v>33.01.001</v>
          </cell>
          <cell r="B5929" t="str">
            <v xml:space="preserve">DESINSTALAÇÃO, REMOÇÃO E LIMPEZA DE SPLITS DE 7.000 / 9.000 / 12.000 BTUS, NÃO INCLUSO MÃO DE OBRA / PEÇAS NECESSÁRIAS PARA MANUTENÇÃO CORRETIVA E SERVIÇOS DE NATUREZA CIVIL - NOVA SEDE VÁRZEA </v>
          </cell>
          <cell r="C5929" t="str">
            <v>Un</v>
          </cell>
          <cell r="D5929">
            <v>979.88</v>
          </cell>
          <cell r="E5929">
            <v>783.91</v>
          </cell>
        </row>
        <row r="5930">
          <cell r="A5930"/>
        </row>
        <row r="5931">
          <cell r="A5931" t="str">
            <v>33.01.002</v>
          </cell>
          <cell r="B5931" t="str">
            <v xml:space="preserve">DESINSTALAÇÃO, REMOÇÃO E LIMPEZA DE SPLITS DE 18.000 / 24.000 / 30.000 BTUS, NÃO INCLUSO MÃO DE OBRA / PEÇAS NECESSÁRIAS PARA MANUTENÇÃO CORRETIVA E SERVIÇO DE NATUREZA CIVIL - NOVA SEDE VÁRZEA </v>
          </cell>
          <cell r="C5931" t="str">
            <v>Un</v>
          </cell>
          <cell r="D5931">
            <v>1469.82</v>
          </cell>
          <cell r="E5931">
            <v>1175.8599999999999</v>
          </cell>
        </row>
        <row r="5932">
          <cell r="A5932"/>
        </row>
        <row r="5933">
          <cell r="A5933" t="str">
            <v>33.01.003</v>
          </cell>
          <cell r="B5933" t="str">
            <v xml:space="preserve">DESINSTALAÇÃO, REMOÇÃO E LIMPEZA DE SPLITS DE 36.000 / 48.000 / 60.000 BTUS, NÃO INCLUSO MÃO DE OBRA / PEÇAS NECESSÁRIAS PARA MANUTENÇÃO CORRETIVA E SERVIÇO DE NATUREZA CIVIL - NOVA SEDE VÁRZEA </v>
          </cell>
          <cell r="C5933" t="str">
            <v>Un</v>
          </cell>
          <cell r="D5933">
            <v>2013.71</v>
          </cell>
          <cell r="E5933">
            <v>1610.97</v>
          </cell>
        </row>
        <row r="5934">
          <cell r="A5934"/>
        </row>
        <row r="5935">
          <cell r="A5935" t="str">
            <v>33.01.004</v>
          </cell>
          <cell r="B5935" t="str">
            <v>DESINSTALAÇÃO, REMOÇÃO E LIMPEZA DE SPLITÃO / 7,5 TR / 10 TR, NÃO INCLUSO MÃO DE OBRA /PEÇAS NECESSÁRIAS PARA MANUTENÇÃO CORRETIVA E SERVIÇO DE NATUREZA CIVIL - NOVA SEDE VÁRZEA</v>
          </cell>
          <cell r="C5935" t="str">
            <v>Un</v>
          </cell>
          <cell r="D5935">
            <v>2960.81</v>
          </cell>
          <cell r="E5935">
            <v>2368.65</v>
          </cell>
        </row>
        <row r="5936">
          <cell r="A5936"/>
        </row>
        <row r="5937">
          <cell r="A5937" t="str">
            <v>33.01.005</v>
          </cell>
          <cell r="B5937" t="str">
            <v>DESINSTALAÇÃO, REMOÇÃO E LIMPEZA DE SPLITÃO / 15 TR / 20 TR, NÃO INCLUSO MÃO DE OBRA /PEÇAS NECESSÁRIAS PARA MANUTENÇÃO CORRETIVA E SERVIÇO DE NATUREZA CIVIL - NOVA SEDE VÁRZEA</v>
          </cell>
          <cell r="C5937" t="str">
            <v>Un</v>
          </cell>
          <cell r="D5937">
            <v>4030.03</v>
          </cell>
          <cell r="E5937">
            <v>3224.03</v>
          </cell>
        </row>
        <row r="5938">
          <cell r="A5938"/>
        </row>
        <row r="5939">
          <cell r="A5939" t="str">
            <v>33.02.001</v>
          </cell>
          <cell r="B5939" t="str">
            <v>INSTALAÇÃO SPLIT (HI-WALL) 7.000 BTUS, COMP. UND CONDENS. E UND EVAPORADORA, C/ CONT. REMOTO S/ FIO, DRENAGEM TUB. COBRE, ISOL. TERMICO, EXCL. OBRA CIVIL E DUTOS. DIST. ENTRE UND EVAP. E COND. = 10 M. INCLUSO MATERIAL E MO. NOVA SEDE - VÁRZEA</v>
          </cell>
          <cell r="C5939" t="str">
            <v>Un</v>
          </cell>
          <cell r="D5939">
            <v>1113.72</v>
          </cell>
          <cell r="E5939">
            <v>890.98</v>
          </cell>
        </row>
        <row r="5940">
          <cell r="A5940"/>
        </row>
        <row r="5941">
          <cell r="A5941" t="str">
            <v>33.02.002</v>
          </cell>
          <cell r="B5941" t="str">
            <v>INSTALAÇÃO SPLIT (HI-WALL) 9.000 BTUS, COMP. UND CONDENS. E UND EVAPORADORA, C/ CONT. REMOTO S/ FIO, DRENAGEM TUB. COBRE, ISOL. TERMICO, EXCL. OBRA CIVIL E DUTOS. DIST. ENTRE UND EVAP. E COND. = 10 M. INCLUSO MATERIAL E MO. NOVA SEDE - VÁRZEA</v>
          </cell>
          <cell r="C5941" t="str">
            <v>Un</v>
          </cell>
          <cell r="D5941">
            <v>1222.98</v>
          </cell>
          <cell r="E5941">
            <v>978.39</v>
          </cell>
        </row>
        <row r="5942">
          <cell r="A5942"/>
        </row>
        <row r="5943">
          <cell r="A5943" t="str">
            <v>33.02.003</v>
          </cell>
          <cell r="B5943" t="str">
            <v>INSTALAÇÃO SPLIT (HI-WALL) 12.000 BTUS, COMP. UND CONDENS. E UND EVAPORADORA, C/ CONT. REMOTO S/ FIO, DRENAGEM TUB. COBRE, ISOL. TERMICO, EXCL. OBRA CIVIL E DUTOS. DIST. ENTRE UND EVAP. E COND. = 10 M. INCLUSO MATERIAL E MO. NOVA SEDE - VÁRZEA</v>
          </cell>
          <cell r="C5943" t="str">
            <v>Un</v>
          </cell>
          <cell r="D5943">
            <v>1383.35</v>
          </cell>
          <cell r="E5943">
            <v>1106.68</v>
          </cell>
        </row>
        <row r="5944">
          <cell r="A5944"/>
        </row>
        <row r="5945">
          <cell r="A5945" t="str">
            <v>33.02.004</v>
          </cell>
          <cell r="B5945" t="str">
            <v>INSTALAÇÃO SPLIT (HI-WALL) 18.000 BTUS, COMP. UND CONDENS. E UND EVAPORADORA, C/ CONT. REMOTO S/ FIO, DRENAGEM TUB. COBRE, ISOL. TERMICO, EXCL. OBRA CIVIL E DUTOS. DIST. ENTRE UND EVAP. E COND. = 10 M. INCLUSO MATERIAL E MO. NOVA SEDE - VÁRZEA</v>
          </cell>
          <cell r="C5945" t="str">
            <v>Un</v>
          </cell>
          <cell r="D5945">
            <v>1590.23</v>
          </cell>
          <cell r="E5945">
            <v>1272.19</v>
          </cell>
        </row>
        <row r="5946">
          <cell r="A5946"/>
        </row>
        <row r="5947">
          <cell r="A5947" t="str">
            <v>33.02.005</v>
          </cell>
          <cell r="B5947" t="str">
            <v>INSTALAÇÃO SPLIT (HI-WALL) 24.000 BTUS, COMP. UND CONDENS. E UND EVAPORADORA, C/ CONT. REMOTO S/ FIO, DRENAGEM TUB. COBRE, ISOL. TERMICO, EXCL. OBRA CIVIL E DUTOS. DIST. ENTRE UND EVAP. E COND. = 10 M. INCLUSO MATERIAL E MO. NOVA SEDE - VÁRZEA</v>
          </cell>
          <cell r="C5947" t="str">
            <v>Un</v>
          </cell>
          <cell r="D5947">
            <v>1959.6</v>
          </cell>
          <cell r="E5947">
            <v>1567.68</v>
          </cell>
        </row>
        <row r="5948">
          <cell r="A5948"/>
        </row>
        <row r="5949">
          <cell r="A5949" t="str">
            <v>33.02.006</v>
          </cell>
          <cell r="B5949" t="str">
            <v>INSTALAÇÃO SPLIT (HI-WALL) 30.000 BTUS, COMP. UND CONDENS. E UND EVAPORADORA, C/ CONT. REMOTO S/ FIO, DRENAGEM TUB. COBRE, ISOL. TERMICO, EXCL. OBRA CIVIL E DUTOS. DIST. ENTRE UND EVAP. E COND. = 10 M. INCLUSO MATERIAL E MO. NOVA SEDE - VÁRZEA</v>
          </cell>
          <cell r="C5949" t="str">
            <v>Un</v>
          </cell>
          <cell r="D5949">
            <v>2319.1</v>
          </cell>
          <cell r="E5949">
            <v>1855.28</v>
          </cell>
        </row>
        <row r="5950">
          <cell r="A5950"/>
        </row>
        <row r="5951">
          <cell r="A5951" t="str">
            <v>33.02.007</v>
          </cell>
          <cell r="B5951" t="str">
            <v>INSTALAÇÃO SPLIT (CASSETE C/ 4 VIAS) 18.000 BTUS, COMP. UND CONDENS. E UND EVAPORADORA, C/ CONT. REMOTO S/ FIO, DRENAGEM TUB. COBRE, ISOL. TERMICO, EXCL. OBRA CIVIL E DUTOS. DIST. ENTRE UND EVAP. E COND. = 10 M. INCLUSO MATERIAL E MO. NOVA SEDE - VÁRZEA</v>
          </cell>
          <cell r="C5951" t="str">
            <v>Un</v>
          </cell>
          <cell r="D5951">
            <v>2530.56</v>
          </cell>
          <cell r="E5951">
            <v>2024.45</v>
          </cell>
        </row>
        <row r="5952">
          <cell r="A5952"/>
        </row>
        <row r="5953">
          <cell r="A5953" t="str">
            <v>33.02.008</v>
          </cell>
          <cell r="B5953" t="str">
            <v>INSTALAÇÃO SPLIT (CASSETE C/ 4 VIAS) 24.000 BTUS, COMP. UND CONDENS. E UND EVAPORADORA, C/ CONT. REMOTO S/ FIO, DRENAGEM TUB. COBRE, ISOL. TERMICO, EXCL. OBRA CIVIL E DUTOS. DIST. ENTRE UND EVAP. E COND. = 10 M. INCLUSO MATERIAL E MO. NOVA SEDE - VÁRZEA</v>
          </cell>
          <cell r="C5953" t="str">
            <v>Un</v>
          </cell>
          <cell r="D5953">
            <v>2759.65</v>
          </cell>
          <cell r="E5953">
            <v>2207.7199999999998</v>
          </cell>
        </row>
        <row r="5954">
          <cell r="A5954"/>
        </row>
        <row r="5955">
          <cell r="A5955" t="str">
            <v>33.02.009</v>
          </cell>
          <cell r="B5955" t="str">
            <v>INSTALAÇÃO SPLIT (CASSETE C/ 4 VIAS) 30.000 BTUS, COMP. UND CONDENS. E UND EVAPORADORA, C/ CONT. REMOTO S/ FIO, DRENAGEM TUB. COBRE, ISOL. TERMICO, EXCL. OBRA CIVIL E DUTOS. DIST. ENTRE UND EVAP. E COND. = 10 M. INCLUSO MATERIAL E MO. NOVA SEDE - VÁRZEA</v>
          </cell>
          <cell r="C5955" t="str">
            <v>Un</v>
          </cell>
          <cell r="D5955">
            <v>3164.96</v>
          </cell>
          <cell r="E5955">
            <v>2531.9699999999998</v>
          </cell>
        </row>
        <row r="5956">
          <cell r="A5956"/>
        </row>
        <row r="5957">
          <cell r="A5957" t="str">
            <v>33.02.010</v>
          </cell>
          <cell r="B5957" t="str">
            <v xml:space="preserve"> INSTALAÇÃO SPLIT (CASSETE C/ 4 VIAS) 36.000 BTUS, COMP. UND CONDENS. E UND EVAPORADORA, C/ CONT. REMOTO S/ FIO, DRENAGEM TUB. COBRE, ISOL. TERMICO, EXCL. OBRA CIVIL E DUTOS. DIST. ENTRE UND EVAP. E COND. = 10 M. INCLUSO MATERIAL E MO. NOVA SEDE - VÁRZEA</v>
          </cell>
          <cell r="C5957" t="str">
            <v>Un</v>
          </cell>
          <cell r="D5957">
            <v>3450.45</v>
          </cell>
          <cell r="E5957">
            <v>2760.36</v>
          </cell>
        </row>
        <row r="5958">
          <cell r="A5958"/>
        </row>
        <row r="5959">
          <cell r="A5959" t="str">
            <v>33.02.011</v>
          </cell>
          <cell r="B5959" t="str">
            <v xml:space="preserve"> INSTALAÇÃO SPLIT (CASSETE C/ 4 VIAS) 48.000 BTUS, COMP. UND CONDENS. E UND EVAPORADORA, C/ CONT. REMOTO S/ FIO, DRENAGEM TUB. COBRE, ISOL. TERMICO, EXCL. OBRA CIVIL E DUTOS. DIST. ENTRE UND EVAP. E COND. = 10 M. INCLUSO MATERIAL E MO. NOVA SEDE - VÁRZEA</v>
          </cell>
          <cell r="C5959" t="str">
            <v>Un</v>
          </cell>
          <cell r="D5959">
            <v>3968.53</v>
          </cell>
          <cell r="E5959">
            <v>3174.83</v>
          </cell>
        </row>
        <row r="5960">
          <cell r="A5960"/>
        </row>
        <row r="5961">
          <cell r="A5961" t="str">
            <v>33.02.012</v>
          </cell>
          <cell r="B5961" t="str">
            <v xml:space="preserve"> INSTALAÇÃO SPLIT (MOD. PISO / TETO) 18.000 BTUS, COMP. UND CONDENS. E UND EVAPORADORA, C/ CONT. REMOTO S/ FIO, DRENAGEM TUB. COBRE, ISOL. TERMICO, EXCL. OBRA CIVIL E DUTOS. DIST. ENTRE UND EVAP. E COND. = 10 M. INCLUSO MATERIAL E MO. NOVA SEDE - VÁRZEA</v>
          </cell>
          <cell r="C5961" t="str">
            <v>Un</v>
          </cell>
          <cell r="D5961">
            <v>2051.58</v>
          </cell>
          <cell r="E5961">
            <v>1641.27</v>
          </cell>
        </row>
        <row r="5962">
          <cell r="A5962"/>
        </row>
        <row r="5963">
          <cell r="A5963" t="str">
            <v>33.02.013</v>
          </cell>
          <cell r="B5963" t="str">
            <v xml:space="preserve"> INSTALAÇÃO SPLIT (MOD. PISO/TETO) 24.000 BTUS, COMP. UND CONDENS. E UND EVAPORADORA, C/ CONT. REMOTO S/ FIO, DRENAGEM TUB. COBRE, ISOL. TERMICO, EXCL. OBRA CIVIL E DUTOS. DIST. ENTRE UND EVAP. E COND. = 10 M. INCLUSO MATERIAL E MO. NOVA SEDE - VÁRZEA</v>
          </cell>
          <cell r="C5963" t="str">
            <v>Un</v>
          </cell>
          <cell r="D5963">
            <v>2178.11</v>
          </cell>
          <cell r="E5963">
            <v>1742.49</v>
          </cell>
        </row>
        <row r="5964">
          <cell r="A5964"/>
        </row>
        <row r="5965">
          <cell r="A5965" t="str">
            <v>33.02.014</v>
          </cell>
          <cell r="B5965" t="str">
            <v xml:space="preserve"> INSTALAÇÃO SPLIT (MOD. PISO/TETO) 30.000 BTUS, COMP. UND CONDENS. E UND EVAPORADORA, C/ CONT. REMOTO S/ FIO, DRENAGEM TUB. COBRE, ISOL. TERMICO, EXCL. OBRA CIVIL E DUTOS. DIST. ENTRE UND EVAP. E COND. = 10 M. INCLUSO MATERIAL E MO. NOVA SEDE - VÁRZEA</v>
          </cell>
          <cell r="C5965" t="str">
            <v>Un</v>
          </cell>
          <cell r="D5965">
            <v>2636.3</v>
          </cell>
          <cell r="E5965">
            <v>2109.04</v>
          </cell>
        </row>
        <row r="5966">
          <cell r="A5966"/>
        </row>
        <row r="5967">
          <cell r="A5967" t="str">
            <v>33.02.015</v>
          </cell>
          <cell r="B5967" t="str">
            <v xml:space="preserve"> INSTALAÇÃO SPLIT (MOD. PISO/TETO) 36.000 BTUS, COMP. UND CONDENS. E UND EVAPORADORA, C/ CONT. REMOTO S/ FIO, DRENAGEM TUB. COBRE, ISOL. TERMICO, EXCL. OBRA CIVIL E DUTOS. DIST. ENTRE UND EVAP. E COND. = 10 M. INCLUSO MATERIAL E MO. NOVA SEDE - VÁRZEA</v>
          </cell>
          <cell r="C5967" t="str">
            <v>Un</v>
          </cell>
          <cell r="D5967">
            <v>2819.56</v>
          </cell>
          <cell r="E5967">
            <v>2255.65</v>
          </cell>
        </row>
        <row r="5968">
          <cell r="A5968"/>
        </row>
        <row r="5969">
          <cell r="A5969" t="str">
            <v>33.02.016</v>
          </cell>
          <cell r="B5969" t="str">
            <v xml:space="preserve"> INSTALAÇÃO SPLIT (MOD. PISO/TETO) 48.000 BTUS, COMP. UND CONDENS. E UND EVAPORADORA, C/ CONT. REMOTO S/ FIO, DRENAGEM TUB. COBRE, ISOL. TERMICO, EXCL. OBRA CIVIL E DUTOS. DIST. ENTRE UND EVAP. E COND. = 10 M. INCLUSO MATERIAL E MO. NOVA SEDE - VÁRZEA</v>
          </cell>
          <cell r="C5969" t="str">
            <v>Un</v>
          </cell>
          <cell r="D5969">
            <v>3559.7</v>
          </cell>
          <cell r="E5969">
            <v>2847.76</v>
          </cell>
        </row>
        <row r="5970">
          <cell r="A5970"/>
        </row>
        <row r="5971">
          <cell r="A5971" t="str">
            <v>33.02.017</v>
          </cell>
          <cell r="B5971" t="str">
            <v xml:space="preserve"> INSTALAÇÃO SPLIT (MOD. PISO/TETO) 60.000 BTUS, COMP. UND CONDENS. E UND EVAPORADORA, C/ CONT. REMOTO S/ FIO, DRENAGEM TUB. COBRE, ISOL. TERMICO, EXCL. OBRA CIVIL E DUTOS. DIST. ENTRE UND EVAP. E COND. = 10 M. INCLUSO MATERIAL E MO. NOVA SEDE - VÁRZEA</v>
          </cell>
          <cell r="C5971" t="str">
            <v>Un</v>
          </cell>
          <cell r="D5971">
            <v>3764.12</v>
          </cell>
          <cell r="E5971">
            <v>3011.3</v>
          </cell>
        </row>
        <row r="5972">
          <cell r="A5972"/>
        </row>
        <row r="5973">
          <cell r="A5973" t="str">
            <v>33.02.018</v>
          </cell>
          <cell r="B5973" t="str">
            <v xml:space="preserve"> INSTALAÇÃO SPLITÃO 5TR, COMP. UND CONDENS. E UND EVAPORADORA, C/ CONT. REMOTO S/ FIO, DRENAGEM TUB. COBRE, ISOL. TERMICO, EXCL. OBRA CIVIL E DUTOS. DIST. ENTRE UND EVAP. E COND. = 10 M. INCLUSO MATERIAL E MO. NOVA SEDE - VÁRZEA</v>
          </cell>
          <cell r="C5973" t="str">
            <v>Un</v>
          </cell>
          <cell r="D5973">
            <v>2208.66</v>
          </cell>
          <cell r="E5973">
            <v>1766.93</v>
          </cell>
        </row>
        <row r="5974">
          <cell r="A5974"/>
        </row>
        <row r="5975">
          <cell r="A5975" t="str">
            <v>33.02.019</v>
          </cell>
          <cell r="B5975" t="str">
            <v xml:space="preserve"> INSTALAÇÃO SPLITÃO 15TR, COMP. UND CONDENS. E UND EVAPORADORA, C/ CONT. REMOTO S/ FIO, DRENAGEM TUB. COBRE, ISOL. TERMICO, EXCL. OBRA CIVIL E DUTOS. DIST. ENTRE UND EVAP. E COND. = 10 M. INCLUSO MATERIAL E MO. NOVA SEDE - VÁRZEA</v>
          </cell>
          <cell r="C5975" t="str">
            <v>Un</v>
          </cell>
          <cell r="D5975">
            <v>3477.47</v>
          </cell>
          <cell r="E5975">
            <v>2781.98</v>
          </cell>
        </row>
        <row r="5976">
          <cell r="A5976"/>
        </row>
        <row r="5977">
          <cell r="A5977" t="str">
            <v>33.02.020</v>
          </cell>
          <cell r="B5977" t="str">
            <v xml:space="preserve"> INSTALAÇÃO SPLITÃO 20TR, COMP. UND CONDENS. E UND EVAPORADORA, C/ CONT. REMOTO S/ FIO, DRENAGEM TUB. COBRE, ISOL. TERMICO, EXCL. OBRA CIVIL E DUTOS. DIST. ENTRE UND EVAP. E COND. = 10 M. INCLUSO MATERIAL E MO. NOVA SEDE - VÁRZEA</v>
          </cell>
          <cell r="C5977" t="str">
            <v>Un</v>
          </cell>
          <cell r="D5977">
            <v>3383.47</v>
          </cell>
          <cell r="E5977">
            <v>2706.78</v>
          </cell>
        </row>
        <row r="5978">
          <cell r="A5978"/>
        </row>
        <row r="5979">
          <cell r="A5979" t="str">
            <v>33.02.021</v>
          </cell>
          <cell r="B5979" t="str">
            <v xml:space="preserve"> INSTALAÇÃO SPLIT (DUTO ALTA PRESSÃO) 18.000 BTUS, COMP. UND CONDENS. E UND EVAPORADORA, C/ CONT. REMOTO S/ FIO, DRENAGEM TUB. COBRE, ISOL. TERMICO, EXCL. OBRA CIVIL E DUTOS. DIST. ENTRE UND EVAP. E COND. = 10 M. INCLUSO MATERIAL E MO. NOVA SEDE - VÁRZEA</v>
          </cell>
          <cell r="C5979" t="str">
            <v>Un</v>
          </cell>
          <cell r="D5979">
            <v>2142.87</v>
          </cell>
          <cell r="E5979">
            <v>1714.3</v>
          </cell>
        </row>
        <row r="5980">
          <cell r="A5980"/>
        </row>
        <row r="5981">
          <cell r="A5981" t="str">
            <v>33.02.022</v>
          </cell>
          <cell r="B5981" t="str">
            <v xml:space="preserve"> INSTALAÇÃO SPLIT (DUTO ALTA PRESSÃO) 24.000 BTUS, COMP. UND CONDENS. E UND EVAPORADORA, C/ CONT. REMOTO S/ FIO, DRENAGEM TUB. COBRE, ISOL. TERMICO, EXCL. OBRA CIVIL E DUTOS. DIST. ENTRE UND EVAP. E COND. = 10 M. INCLUSO MATERIAL E MO. NOVA SEDE - VÁRZEA</v>
          </cell>
          <cell r="C5981" t="str">
            <v>Un</v>
          </cell>
          <cell r="D5981">
            <v>2495.31</v>
          </cell>
          <cell r="E5981">
            <v>1996.25</v>
          </cell>
        </row>
        <row r="5982">
          <cell r="A5982"/>
        </row>
        <row r="5983">
          <cell r="A5983" t="str">
            <v>33.02.023</v>
          </cell>
          <cell r="B5983" t="str">
            <v xml:space="preserve"> INSTALAÇÃO SPLIT (DUTO ALTA PRESSÃO) 30.000 BTUS, COMP. UND CONDENS. E UND EVAPORADORA, C/ CONT. REMOTO S/ FIO, DRENAGEM TUB. COBRE, ISOL. TERMICO, EXCL. OBRA CIVIL E DUTOS. DIST. ENTRE UND EVAP. E COND. = 10 M. INCLUSO MATERIAL E MO. NOVA SEDE - VÁRZEA</v>
          </cell>
          <cell r="C5983" t="str">
            <v>Un</v>
          </cell>
          <cell r="D5983">
            <v>2671.53</v>
          </cell>
          <cell r="E5983">
            <v>2137.23</v>
          </cell>
        </row>
        <row r="5984">
          <cell r="A5984"/>
        </row>
        <row r="5985">
          <cell r="A5985" t="str">
            <v>33.02.024</v>
          </cell>
          <cell r="B5985" t="str">
            <v xml:space="preserve"> INSTALAÇÃO SPLIT (DUTO ALTA PRESSÃO) 36.000 BTUS, COMP. UND CONDENS. E UND EVAPORADORA, C/ CONT. REMOTO S/ FIO, DRENAGEM TUB. COBRE, ISOL. TERMICO, EXCL. OBRA CIVIL E DUTOS. DIST. ENTRE UND EVAP. E COND. = 10 M. INCLUSO MATERIAL E MO. NOVA SEDE - VÁRZEA</v>
          </cell>
          <cell r="C5985" t="str">
            <v>Un</v>
          </cell>
          <cell r="D5985">
            <v>2942.92</v>
          </cell>
          <cell r="E5985">
            <v>2354.34</v>
          </cell>
        </row>
        <row r="5986">
          <cell r="A5986"/>
        </row>
        <row r="5987">
          <cell r="A5987" t="str">
            <v>33.02.025</v>
          </cell>
          <cell r="B5987" t="str">
            <v xml:space="preserve"> INSTALAÇÃO SPLIT (DUTO ALTA PRESSÃO) 48.000 BTUS, COMP. UND CONDENS. E UND EVAPORADORA, C/ CONT. REMOTO S/ FIO, DRENAGEM TUB. COBRE, ISOL. TERMICO, EXCL. OBRA CIVIL E DUTOS. DIST. ENTRE UND EVAP. E COND. = 10 M. INCLUSO MATERIAL E MO. NOVA SEDE - VÁRZEA</v>
          </cell>
          <cell r="C5987" t="str">
            <v>Un</v>
          </cell>
          <cell r="D5987">
            <v>3147.33</v>
          </cell>
          <cell r="E5987">
            <v>2517.87</v>
          </cell>
        </row>
        <row r="5988">
          <cell r="A5988"/>
        </row>
        <row r="5989">
          <cell r="A5989" t="str">
            <v>33.02.026</v>
          </cell>
          <cell r="B5989" t="str">
            <v xml:space="preserve"> INSTALAÇÃO SPLIT (DUTO ALTA PRESSÃO) 60.000 BTUS, COMP. UND CONDENS. E UND EVAPORADORA, C/ CONT. REMOTO S/ FIO, DRENAGEM TUB. COBRE, ISOL. TERMICO, EXCL. OBRA CIVIL E DUTOS. DIST. ENTRE UND EVAP. E COND. = 10 M. INCLUSO MATERIAL E MO. NOVA SEDE - VÁRZEA</v>
          </cell>
          <cell r="C5989" t="str">
            <v>Un</v>
          </cell>
          <cell r="D5989">
            <v>3855.76</v>
          </cell>
          <cell r="E5989">
            <v>3084.61</v>
          </cell>
        </row>
        <row r="5990">
          <cell r="A5990"/>
        </row>
        <row r="5991">
          <cell r="A5991" t="str">
            <v>33.02.027</v>
          </cell>
          <cell r="B5991" t="str">
            <v xml:space="preserve"> INSTALAÇÃO SPLIT (DUTO BAIXA PRESSÃO) 18.000 BTUS, COMP. UND CONDENS. E UND EVAPORADORA, C/ CONT. REMOTO S/ FIO, DRENAGEM TUB. COBRE, ISOL. TERMICO, EXCL. OBRA CIVIL E DUTOS. DIST. ENTRE UND EVAP. E COND. = 10 M. INCLUSO MATERIAL E MO. NOVA SEDE - VÁRZEA</v>
          </cell>
          <cell r="C5991" t="str">
            <v>Un</v>
          </cell>
          <cell r="D5991">
            <v>2061.81</v>
          </cell>
          <cell r="E5991">
            <v>1649.45</v>
          </cell>
        </row>
        <row r="5992">
          <cell r="A5992"/>
        </row>
        <row r="5993">
          <cell r="A5993" t="str">
            <v>33.02.028</v>
          </cell>
          <cell r="B5993" t="str">
            <v>INSTALAÇÃO SPLIT (DUTO BAIXA PRESSÃO) 24.000 BTUS, COMP. UND CONDENS. E UND EVAPORADORA, C/ CONT. REMOTO S/ FIO, DRENAGEM TUB. COBRE, ISOL. TERMICO, EXCL. OBRA CIVIL E DUTOS. DIST. ENTRE UND EVAP. E COND. = 10 M. INCLUSO MATERIAL E MO. NOVA SEDE - VÁRZEA</v>
          </cell>
          <cell r="C5993" t="str">
            <v>Un</v>
          </cell>
          <cell r="D5993">
            <v>2833.66</v>
          </cell>
          <cell r="E5993">
            <v>2266.9299999999998</v>
          </cell>
        </row>
        <row r="5994">
          <cell r="A5994"/>
        </row>
        <row r="5995">
          <cell r="A5995" t="str">
            <v>33.03.001</v>
          </cell>
          <cell r="B5995" t="str">
            <v>FORNECIMENTO E INSTALAÇÃO DE DIFUSOR ALS-DS S=2 1.500MM - NOVA SEDE VÁRZEA</v>
          </cell>
          <cell r="C5995" t="str">
            <v>Un</v>
          </cell>
          <cell r="D5995">
            <v>188.88</v>
          </cell>
          <cell r="E5995">
            <v>151.11000000000001</v>
          </cell>
        </row>
        <row r="5996">
          <cell r="A5996"/>
        </row>
        <row r="5997">
          <cell r="A5997" t="str">
            <v>33.03.002</v>
          </cell>
          <cell r="B5997" t="str">
            <v xml:space="preserve">FORNECIMENTO E INSTALAÇÃO DE DIFUSOR ALS-D S=2 1.000MM - NOVA SEDE VÁRZEA </v>
          </cell>
          <cell r="C5997" t="str">
            <v>Un</v>
          </cell>
          <cell r="D5997">
            <v>127.26</v>
          </cell>
          <cell r="E5997">
            <v>101.81</v>
          </cell>
        </row>
        <row r="5998">
          <cell r="A5998"/>
        </row>
        <row r="5999">
          <cell r="A5999" t="str">
            <v>33.03.004</v>
          </cell>
          <cell r="B5999" t="str">
            <v xml:space="preserve">FORNECIMENTO E INSTALAÇÃO DE DIFUSOR ALS-D S=2 1.100MM - NOVA SEDE VÁRZEA </v>
          </cell>
          <cell r="C5999" t="str">
            <v>Un</v>
          </cell>
          <cell r="D5999">
            <v>139.58000000000001</v>
          </cell>
          <cell r="E5999">
            <v>111.67</v>
          </cell>
        </row>
        <row r="6000">
          <cell r="A6000"/>
        </row>
        <row r="6001">
          <cell r="A6001" t="str">
            <v>33.03.005</v>
          </cell>
          <cell r="B6001" t="str">
            <v xml:space="preserve">FORNECIMENTO E INSTALAÇÃO DE DIFUSOR ADQ-1/A 12" X 9" - NOVA A SEDE VÁRZEA </v>
          </cell>
          <cell r="C6001" t="str">
            <v>Un</v>
          </cell>
          <cell r="D6001">
            <v>66.150000000000006</v>
          </cell>
          <cell r="E6001">
            <v>52.92</v>
          </cell>
        </row>
        <row r="6002">
          <cell r="A6002"/>
        </row>
        <row r="6003">
          <cell r="A6003" t="str">
            <v>33.03.006</v>
          </cell>
          <cell r="B6003" t="str">
            <v xml:space="preserve">FORNECIMENTO E INSTALAÇÃO DE DIFUSOR ADQ-4/A  MR 12" X 12" - NOVA A SEDE VÁRZEA </v>
          </cell>
          <cell r="C6003" t="str">
            <v>Un</v>
          </cell>
          <cell r="D6003">
            <v>93.11</v>
          </cell>
          <cell r="E6003">
            <v>74.489999999999995</v>
          </cell>
        </row>
        <row r="6004">
          <cell r="A6004"/>
        </row>
        <row r="6005">
          <cell r="A6005" t="str">
            <v>33.03.007</v>
          </cell>
          <cell r="B6005" t="str">
            <v xml:space="preserve">FORNECIMENTO E INSTALAÇÃO DE DIFUSOR ADQ-1/A MR 12" X 6" - NOVA A SEDE VÁRZEA </v>
          </cell>
          <cell r="C6005" t="str">
            <v>Un</v>
          </cell>
          <cell r="D6005">
            <v>53.53</v>
          </cell>
          <cell r="E6005">
            <v>42.83</v>
          </cell>
        </row>
        <row r="6006">
          <cell r="A6006"/>
        </row>
        <row r="6007">
          <cell r="A6007" t="str">
            <v>33.03.008</v>
          </cell>
          <cell r="B6007" t="str">
            <v>FORNECIMENTO E INSTALAÇÃO DE DIFUSOR AGS-T 325 X 265 - NOVA SEDE VÁRZEA</v>
          </cell>
          <cell r="C6007" t="str">
            <v>Un</v>
          </cell>
          <cell r="D6007">
            <v>80.180000000000007</v>
          </cell>
          <cell r="E6007">
            <v>64.150000000000006</v>
          </cell>
        </row>
        <row r="6008">
          <cell r="A6008"/>
        </row>
        <row r="6009">
          <cell r="A6009" t="str">
            <v>33.03.009</v>
          </cell>
          <cell r="B6009" t="str">
            <v>FORNECIMENTO E INSTALAÇÃO DE DIFUSOR AGS - T 425 X 765 - NOVA SEDE VÁRZEA</v>
          </cell>
          <cell r="C6009" t="str">
            <v>Un</v>
          </cell>
          <cell r="D6009">
            <v>234.98</v>
          </cell>
          <cell r="E6009">
            <v>187.99</v>
          </cell>
        </row>
        <row r="6010">
          <cell r="A6010"/>
        </row>
        <row r="6011">
          <cell r="A6011" t="str">
            <v>33.03.010</v>
          </cell>
          <cell r="B6011" t="str">
            <v xml:space="preserve">FORNECIMENTO E INSTALAÇÃO DE DAMPER RL - B 800 X 705 - NOVA SEDE VÁRZEA </v>
          </cell>
          <cell r="C6011" t="str">
            <v>Un</v>
          </cell>
          <cell r="D6011">
            <v>243.83</v>
          </cell>
          <cell r="E6011">
            <v>195.07</v>
          </cell>
        </row>
        <row r="6012">
          <cell r="A6012"/>
        </row>
        <row r="6013">
          <cell r="A6013" t="str">
            <v>33.03.011</v>
          </cell>
          <cell r="B6013" t="str">
            <v xml:space="preserve">FORNECIMENTO E INSTALAÇÃO DE DAMPER RL - B 980 X 655 - NOVA SEDE VÁRZEA </v>
          </cell>
          <cell r="C6013" t="str">
            <v>Un</v>
          </cell>
          <cell r="D6013">
            <v>267.26</v>
          </cell>
          <cell r="E6013">
            <v>213.81</v>
          </cell>
        </row>
        <row r="6014">
          <cell r="A6014"/>
        </row>
        <row r="6015">
          <cell r="A6015" t="str">
            <v>33.03.012</v>
          </cell>
          <cell r="B6015" t="str">
            <v>FORNECIMENTO E INSTALAÇÃO DE DAMPER RL - B 430 X 405 - NOVA SEDE VÁRZEA</v>
          </cell>
          <cell r="C6015" t="str">
            <v>Un</v>
          </cell>
          <cell r="D6015">
            <v>121.61</v>
          </cell>
          <cell r="E6015">
            <v>97.29</v>
          </cell>
        </row>
        <row r="6016">
          <cell r="A6016"/>
        </row>
        <row r="6017">
          <cell r="A6017" t="str">
            <v>33.03.013</v>
          </cell>
          <cell r="B6017" t="str">
            <v xml:space="preserve">FORNECIMENTO E INSTALAÇÃO DE DAMPER RL - B 500 X 455 - NOVA SEDE VÁRZEA </v>
          </cell>
          <cell r="C6017" t="str">
            <v>Un</v>
          </cell>
          <cell r="D6017">
            <v>147.05000000000001</v>
          </cell>
          <cell r="E6017">
            <v>117.64</v>
          </cell>
        </row>
        <row r="6018">
          <cell r="A6018"/>
        </row>
        <row r="6019">
          <cell r="A6019" t="str">
            <v>33.03.014</v>
          </cell>
          <cell r="B6019" t="str">
            <v xml:space="preserve">FORNECIMENTO E INSTALAÇÃO DE DAMPER RL - B 500 X 375 - NOVA SEDE VÁRZEA </v>
          </cell>
          <cell r="C6019" t="str">
            <v>Un</v>
          </cell>
          <cell r="D6019">
            <v>127.37</v>
          </cell>
          <cell r="E6019">
            <v>101.9</v>
          </cell>
        </row>
        <row r="6020">
          <cell r="A6020"/>
        </row>
        <row r="6021">
          <cell r="A6021" t="str">
            <v>33.03.015</v>
          </cell>
          <cell r="B6021" t="str">
            <v xml:space="preserve">FORNECIMENTO E INSTALAÇÃO DE DAMPER RL - B 250 X 205  - NOVA SEDE VÁRZEA </v>
          </cell>
          <cell r="C6021" t="str">
            <v>Un</v>
          </cell>
          <cell r="D6021">
            <v>68.66</v>
          </cell>
          <cell r="E6021">
            <v>54.93</v>
          </cell>
        </row>
        <row r="6022">
          <cell r="A6022"/>
        </row>
        <row r="6023">
          <cell r="A6023" t="str">
            <v>33.03.016</v>
          </cell>
          <cell r="B6023" t="str">
            <v xml:space="preserve">FORNECIMENTO E INSTALAÇÃO GRELHA VDF - 711 497 X 197 - NOVA SEDE VÁRZEA </v>
          </cell>
          <cell r="C6023" t="str">
            <v>Un</v>
          </cell>
          <cell r="D6023">
            <v>93.48</v>
          </cell>
          <cell r="E6023">
            <v>74.790000000000006</v>
          </cell>
        </row>
        <row r="6024">
          <cell r="A6024"/>
        </row>
        <row r="6025">
          <cell r="A6025" t="str">
            <v>33.03.017</v>
          </cell>
          <cell r="B6025" t="str">
            <v xml:space="preserve">FORNECIMENTO E INSTALAÇÃO GRELHA VDF - 711 197 X 197 - NOVA SEDE VÁRZEA </v>
          </cell>
          <cell r="C6025" t="str">
            <v>Un</v>
          </cell>
          <cell r="D6025">
            <v>50.11</v>
          </cell>
          <cell r="E6025">
            <v>40.090000000000003</v>
          </cell>
        </row>
        <row r="6026">
          <cell r="A6026"/>
        </row>
        <row r="6027">
          <cell r="A6027" t="str">
            <v>33.03.018</v>
          </cell>
          <cell r="B6027" t="str">
            <v xml:space="preserve">FORNECIMENTO E INSTALAÇÃO GRELHA VDF - 711 297 X 197 - NOVA SEDE VÁRZEA </v>
          </cell>
          <cell r="C6027" t="str">
            <v>Un</v>
          </cell>
          <cell r="D6027">
            <v>64.62</v>
          </cell>
          <cell r="E6027">
            <v>51.7</v>
          </cell>
        </row>
        <row r="6028">
          <cell r="A6028"/>
        </row>
        <row r="6029">
          <cell r="A6029" t="str">
            <v>33.03.019</v>
          </cell>
          <cell r="B6029" t="str">
            <v xml:space="preserve">FORNECIMENTO E INSTALAÇÃO GRELHA VDF - 711 197 X 147 - NOVA SEDE VÁRZEA </v>
          </cell>
          <cell r="C6029" t="str">
            <v>Un</v>
          </cell>
          <cell r="D6029">
            <v>45.13</v>
          </cell>
          <cell r="E6029">
            <v>36.11</v>
          </cell>
        </row>
        <row r="6030">
          <cell r="A6030"/>
        </row>
        <row r="6031">
          <cell r="A6031" t="str">
            <v>33.03.020</v>
          </cell>
          <cell r="B6031" t="str">
            <v xml:space="preserve">FORNECIMENTO E INSTALAÇÃO GRELHA VDF - 711 347 X 347 - NOVA SEDE VÁRZEA </v>
          </cell>
          <cell r="C6031" t="str">
            <v>Un</v>
          </cell>
          <cell r="D6031">
            <v>107.8</v>
          </cell>
          <cell r="E6031">
            <v>86.24</v>
          </cell>
        </row>
        <row r="6032">
          <cell r="A6032"/>
        </row>
        <row r="6033">
          <cell r="A6033" t="str">
            <v>33.03.021</v>
          </cell>
          <cell r="B6033" t="str">
            <v xml:space="preserve">FORNECIMENTO E INSTALAÇÃO GRELHA AR - A  525 X 525  - NOVA SEDE VÁRZEA </v>
          </cell>
          <cell r="C6033" t="str">
            <v>Un</v>
          </cell>
          <cell r="D6033">
            <v>139.41</v>
          </cell>
          <cell r="E6033">
            <v>111.53</v>
          </cell>
        </row>
        <row r="6034">
          <cell r="A6034"/>
        </row>
        <row r="6035">
          <cell r="A6035" t="str">
            <v>33.03.022</v>
          </cell>
          <cell r="B6035" t="str">
            <v xml:space="preserve">FORNECIMENTO E INSTALAÇÃO GRELHA AR - A  1.025  X 525  - NOVA SEDE VÁRZEA </v>
          </cell>
          <cell r="C6035" t="str">
            <v>Un</v>
          </cell>
          <cell r="D6035">
            <v>252.76</v>
          </cell>
          <cell r="E6035">
            <v>202.21</v>
          </cell>
        </row>
        <row r="6036">
          <cell r="A6036"/>
        </row>
        <row r="6037">
          <cell r="A6037" t="str">
            <v>33.03.023</v>
          </cell>
          <cell r="B6037" t="str">
            <v xml:space="preserve">FORNECIMENTO E INSTALAÇÃO GRELHA AR - A  325 X 325  - NOVA SEDE VÁRZEA </v>
          </cell>
          <cell r="C6037" t="str">
            <v>Un</v>
          </cell>
          <cell r="D6037">
            <v>67.069999999999993</v>
          </cell>
          <cell r="E6037">
            <v>53.66</v>
          </cell>
        </row>
        <row r="6038">
          <cell r="A6038"/>
        </row>
        <row r="6039">
          <cell r="A6039" t="str">
            <v>33.03.024</v>
          </cell>
          <cell r="B6039" t="str">
            <v xml:space="preserve">FORNECIMENTO E INSTALAÇÃO GRELHA AR - A  765 X 525  - NOVA SEDE VÁRZEA </v>
          </cell>
          <cell r="C6039" t="str">
            <v>Un</v>
          </cell>
          <cell r="D6039">
            <v>194.47</v>
          </cell>
          <cell r="E6039">
            <v>155.58000000000001</v>
          </cell>
        </row>
        <row r="6040">
          <cell r="A6040"/>
        </row>
        <row r="6041">
          <cell r="A6041" t="str">
            <v>33.03.025</v>
          </cell>
          <cell r="B6041" t="str">
            <v xml:space="preserve">FORNECIMENTO E INSTALAÇÃO GRELHA AR - A  1.225 X 525  - NOVA SEDE VÁRZEA </v>
          </cell>
          <cell r="C6041" t="str">
            <v>Un</v>
          </cell>
          <cell r="D6041">
            <v>296.05</v>
          </cell>
          <cell r="E6041">
            <v>236.84</v>
          </cell>
        </row>
        <row r="6042">
          <cell r="A6042"/>
        </row>
        <row r="6043">
          <cell r="A6043" t="str">
            <v>33.03.026</v>
          </cell>
          <cell r="B6043" t="str">
            <v xml:space="preserve">FORNECIMENTO E INSTALAÇÃO GRELHA AR - A  625 X 425   - NOVA SEDE VÁRZEA </v>
          </cell>
          <cell r="C6043" t="str">
            <v>Un</v>
          </cell>
          <cell r="D6043">
            <v>141.75</v>
          </cell>
          <cell r="E6043">
            <v>113.4</v>
          </cell>
        </row>
        <row r="6044">
          <cell r="A6044"/>
        </row>
        <row r="6045">
          <cell r="A6045" t="str">
            <v>33.03.027</v>
          </cell>
          <cell r="B6045" t="str">
            <v xml:space="preserve">FORNECIMENTO E INSTALAÇÃO GRELHA AR - A  325 X 225  - NOVA SEDE VÁRZEA </v>
          </cell>
          <cell r="C6045" t="str">
            <v>Un</v>
          </cell>
          <cell r="D6045">
            <v>52.57</v>
          </cell>
          <cell r="E6045">
            <v>42.06</v>
          </cell>
        </row>
        <row r="6046">
          <cell r="A6046"/>
        </row>
        <row r="6047">
          <cell r="A6047" t="str">
            <v>33.03.028</v>
          </cell>
          <cell r="B6047" t="str">
            <v xml:space="preserve">FORNECIMENTO E INSTALAÇÃO GRELHA AR - A  825 X 465  - NOVA SEDE VÁRZEA </v>
          </cell>
          <cell r="C6047" t="str">
            <v>Un</v>
          </cell>
          <cell r="D6047">
            <v>192.9</v>
          </cell>
          <cell r="E6047">
            <v>154.32</v>
          </cell>
        </row>
        <row r="6048">
          <cell r="A6048"/>
        </row>
        <row r="6049">
          <cell r="A6049" t="str">
            <v>33.03.029</v>
          </cell>
          <cell r="B6049" t="str">
            <v xml:space="preserve">FORNECIMENTO E INSTALAÇÃO GRELHA AR - A  365 X 265  - NOVA SEDE VÁRZEA </v>
          </cell>
          <cell r="C6049" t="str">
            <v>Un</v>
          </cell>
          <cell r="D6049">
            <v>64.06</v>
          </cell>
          <cell r="E6049">
            <v>51.25</v>
          </cell>
        </row>
        <row r="6050">
          <cell r="A6050"/>
        </row>
        <row r="6051">
          <cell r="A6051" t="str">
            <v>33.03.030</v>
          </cell>
          <cell r="B6051" t="str">
            <v xml:space="preserve">FORNECIMENTO E INSTALAÇÃO GRELHA AR - A  425 X 325  - NOVA SEDE VÁRZEA </v>
          </cell>
          <cell r="C6051" t="str">
            <v>Un</v>
          </cell>
          <cell r="D6051">
            <v>81.900000000000006</v>
          </cell>
          <cell r="E6051">
            <v>65.52</v>
          </cell>
        </row>
        <row r="6052">
          <cell r="A6052"/>
        </row>
        <row r="6053">
          <cell r="A6053" t="str">
            <v>33.03.031</v>
          </cell>
          <cell r="B6053" t="str">
            <v xml:space="preserve">FORNECIMENTO E INSTALAÇÃO GRELHA AR - A  1.025 X 465  - NOVA SEDE VÁRZEA </v>
          </cell>
          <cell r="C6053" t="str">
            <v>Un</v>
          </cell>
          <cell r="D6053">
            <v>235.13</v>
          </cell>
          <cell r="E6053">
            <v>188.11</v>
          </cell>
        </row>
        <row r="6054">
          <cell r="A6054"/>
        </row>
        <row r="6055">
          <cell r="A6055" t="str">
            <v>33.03.032</v>
          </cell>
          <cell r="B6055" t="str">
            <v>FORNECIMENTO E INSTALAÇÃO DE GRELHA  AR-A 325 X 265 - NOVA SEDE VÁRZEA</v>
          </cell>
          <cell r="C6055" t="str">
            <v>Un</v>
          </cell>
          <cell r="D6055">
            <v>75.150000000000006</v>
          </cell>
          <cell r="E6055">
            <v>60.12</v>
          </cell>
        </row>
        <row r="6056">
          <cell r="A6056"/>
        </row>
        <row r="6057">
          <cell r="A6057" t="str">
            <v>33.03.033</v>
          </cell>
          <cell r="B6057" t="str">
            <v xml:space="preserve">FORNECIMENTO E INSTALAÇÃO GRELHA AR - A  265 X 265  - NOVA SEDE VÁRZEA </v>
          </cell>
          <cell r="C6057" t="str">
            <v>Un</v>
          </cell>
          <cell r="D6057">
            <v>51.12</v>
          </cell>
          <cell r="E6057">
            <v>40.9</v>
          </cell>
        </row>
        <row r="6058">
          <cell r="A6058"/>
        </row>
        <row r="6059">
          <cell r="A6059" t="str">
            <v>33.03.034</v>
          </cell>
          <cell r="B6059" t="str">
            <v xml:space="preserve">FORNECIMENTO E INSTALAÇÃO GRELHA AWK 297 X 297  - NOVA SEDE VÁRZEA </v>
          </cell>
          <cell r="C6059" t="str">
            <v>Un</v>
          </cell>
          <cell r="D6059">
            <v>63.23</v>
          </cell>
          <cell r="E6059">
            <v>50.59</v>
          </cell>
        </row>
        <row r="6060">
          <cell r="A6060"/>
        </row>
        <row r="6061">
          <cell r="A6061" t="str">
            <v>33.03.035</v>
          </cell>
          <cell r="B6061" t="str">
            <v xml:space="preserve">FORNECIMENTO E INSTALAÇÃO GRELHA AGS - T 325 X 265 - NOVA SEDE VÁRZEA </v>
          </cell>
          <cell r="C6061" t="str">
            <v>Un</v>
          </cell>
          <cell r="D6061">
            <v>99.93</v>
          </cell>
          <cell r="E6061">
            <v>79.95</v>
          </cell>
        </row>
        <row r="6062">
          <cell r="A6062"/>
        </row>
        <row r="6063">
          <cell r="A6063" t="str">
            <v>33.04.001</v>
          </cell>
          <cell r="B6063" t="str">
            <v>FORNECIMENTO E INSTALAÇÃO DE DUTOS REFRIG. C/ CHAPA GALV. #26, INCL. ISOLAM. TERM, CANTONEIRA, FITA ALUM, SELO PLAST. FITA PLAST, REBITE, PARAF., CORTE E PERDA DA CHAPA, LÂMINA E BROCAS - NOVA SEDE - VÁRZEA</v>
          </cell>
          <cell r="C6063" t="str">
            <v>Kg</v>
          </cell>
          <cell r="D6063">
            <v>28.2</v>
          </cell>
          <cell r="E6063">
            <v>22.56</v>
          </cell>
        </row>
        <row r="6064">
          <cell r="A6064"/>
        </row>
        <row r="6065">
          <cell r="A6065" t="str">
            <v>33.04.002</v>
          </cell>
          <cell r="B6065" t="str">
            <v>FORNECIMENTO E INSTALAÇÃO DE DUTOS REFRIG. C/ CHAPA GALV. #24, INCL. ISOLAM. TERM, CANTONEIRA, FITA ALUM, SELO PLAST. FITA PLAST, REBITE, PARAF., CORTE E PERDA DA CHAPA, LÂMINA E BROCAS - NOVA SEDE - VÁRZEA</v>
          </cell>
          <cell r="C6065" t="str">
            <v>Kg</v>
          </cell>
          <cell r="D6065">
            <v>28.2</v>
          </cell>
          <cell r="E6065">
            <v>22.56</v>
          </cell>
        </row>
        <row r="6066">
          <cell r="A6066"/>
        </row>
        <row r="6067">
          <cell r="A6067" t="str">
            <v>33.04.003</v>
          </cell>
          <cell r="B6067" t="str">
            <v>FORNECIMENTO E INSTALAÇÃO DE DUTOS REFRIG. C/ CHAPA GALV. #22, INCL. ISOLAM. TERM, CANTONEIRA, FITA ALUM, SELO PLAST. FITA PLAST, REBITE, PARAF., CORTE E PERDA DA CHAPA, LÂMINA E BROCAS - NOVA SEDE - VÁRZEA</v>
          </cell>
          <cell r="C6067" t="str">
            <v>Kg</v>
          </cell>
          <cell r="D6067">
            <v>28.2</v>
          </cell>
          <cell r="E6067">
            <v>22.56</v>
          </cell>
        </row>
        <row r="6068">
          <cell r="A6068"/>
        </row>
        <row r="6069">
          <cell r="A6069" t="str">
            <v>33.04.004</v>
          </cell>
          <cell r="B6069" t="str">
            <v>FORNECIMENTO E INSTALAÇÃO DE DUTOS REFRIG. C/ CHAPA GALV. #20, INCL. ISOLAM. TERM, CANTONEIRA, FITA ALUM, SELO PLAST. FITA PLAST, REBITE, PARAF., CORTE E PERDA DA CHAPA, LÂMINA E BROCAS - NOVA SEDE - VÁRZEA</v>
          </cell>
          <cell r="C6069" t="str">
            <v>Kg</v>
          </cell>
          <cell r="D6069">
            <v>28.2</v>
          </cell>
          <cell r="E6069">
            <v>22.56</v>
          </cell>
        </row>
        <row r="6070">
          <cell r="A6070"/>
        </row>
        <row r="6071">
          <cell r="A6071" t="str">
            <v>33.04.005</v>
          </cell>
          <cell r="B6071" t="str">
            <v>FORNECIMENTO E INSTALAÇÃO DE DUTOS REFRIG. C/ CHAPA GALV. #18, INCL. ISOLAM. TERM, CANTONEIRA, FITA ALUM, SELO PLAST. FITA PLAST, REBITE, PARAF., CORTE E PERDA DA CHAPA, LÂMINA E BROCAS - NOVA SEDE - VÁRZEA</v>
          </cell>
          <cell r="C6071" t="str">
            <v>Kg</v>
          </cell>
          <cell r="D6071">
            <v>28.2</v>
          </cell>
          <cell r="E6071">
            <v>22.56</v>
          </cell>
        </row>
        <row r="6072">
          <cell r="A6072"/>
        </row>
        <row r="6073">
          <cell r="A6073" t="str">
            <v>33.04.006</v>
          </cell>
          <cell r="B6073" t="str">
            <v xml:space="preserve"> FORNECIMENTO E INSTALAÇÃO DE DUTOS DE REFRIGERAÇÃO FLEXIVEL DE 150MM - NOVA SEDE VÁRZEA</v>
          </cell>
          <cell r="C6073" t="str">
            <v>m</v>
          </cell>
          <cell r="D6073">
            <v>42.55</v>
          </cell>
          <cell r="E6073">
            <v>34.04</v>
          </cell>
        </row>
        <row r="6074">
          <cell r="A6074"/>
        </row>
        <row r="6075">
          <cell r="A6075" t="str">
            <v>33.04.007</v>
          </cell>
          <cell r="B6075" t="str">
            <v xml:space="preserve"> FORNECIMENTO E INSTALAÇÃO DE DUTOS DE REFRIGERAÇÃO FLEXIVEL DE 100 MM - NOVA SEDE VÁRZEA</v>
          </cell>
          <cell r="C6075" t="str">
            <v>m</v>
          </cell>
          <cell r="D6075">
            <v>27.56</v>
          </cell>
          <cell r="E6075">
            <v>22.05</v>
          </cell>
        </row>
        <row r="6076">
          <cell r="A6076"/>
        </row>
        <row r="6077">
          <cell r="A6077" t="str">
            <v>33.05.001</v>
          </cell>
          <cell r="B6077" t="str">
            <v>FORNECIMENTO E INSTALAÇÃO DE EXAUSTOR AXC - 150 E SUPORTE - NOVA SEDE VÁRZEA</v>
          </cell>
          <cell r="C6077" t="str">
            <v>Un</v>
          </cell>
          <cell r="D6077">
            <v>1506.42</v>
          </cell>
          <cell r="E6077">
            <v>1205.1400000000001</v>
          </cell>
        </row>
        <row r="6078">
          <cell r="A6078"/>
        </row>
        <row r="6079">
          <cell r="A6079" t="str">
            <v>33.05.002</v>
          </cell>
          <cell r="B6079" t="str">
            <v>FORNECIMENTO E INSTALAÇÃO DE EXAUSTOR AXC-200B E SUPORTE - NOVA SEDE VÁRZEA</v>
          </cell>
          <cell r="C6079" t="str">
            <v>Un</v>
          </cell>
          <cell r="D6079">
            <v>1752.43</v>
          </cell>
          <cell r="E6079">
            <v>1401.95</v>
          </cell>
        </row>
        <row r="6080">
          <cell r="A6080"/>
        </row>
        <row r="6081">
          <cell r="A6081" t="str">
            <v>33.05.003</v>
          </cell>
          <cell r="B6081" t="str">
            <v>FORNECIMENTO E INSTALAÇÃO DE EXAUSTOR AXC-315A E SUPORTE - NOVA SEDE VÁRZEA</v>
          </cell>
          <cell r="C6081" t="str">
            <v>Un</v>
          </cell>
          <cell r="D6081">
            <v>2166.91</v>
          </cell>
          <cell r="E6081">
            <v>1733.53</v>
          </cell>
        </row>
        <row r="6082">
          <cell r="A6082"/>
        </row>
        <row r="6083">
          <cell r="A6083" t="str">
            <v>33.05.004</v>
          </cell>
          <cell r="B6083" t="str">
            <v>FORNECIMENTO E INSTALAÇÃO DE EXAUSTOR AXIAL 3.000M³/H - NOVA SEDE VÁRZEA</v>
          </cell>
          <cell r="C6083" t="str">
            <v>Un</v>
          </cell>
          <cell r="D6083">
            <v>2311.67</v>
          </cell>
          <cell r="E6083">
            <v>1849.34</v>
          </cell>
        </row>
        <row r="6084">
          <cell r="A6084"/>
        </row>
        <row r="6085">
          <cell r="A6085" t="str">
            <v>33.06.001</v>
          </cell>
          <cell r="B6085" t="str">
            <v>FORNECIMENTO E INSTALAÇÃO DE SUPORTE PARA CONDENSADORES SPLITS 7.000 A 24.000 BTUS - NOVA SEDE VÁRZEA</v>
          </cell>
          <cell r="C6085" t="str">
            <v>Un</v>
          </cell>
          <cell r="D6085">
            <v>50.73</v>
          </cell>
          <cell r="E6085">
            <v>40.590000000000003</v>
          </cell>
        </row>
        <row r="6086">
          <cell r="A6086"/>
        </row>
        <row r="6087">
          <cell r="A6087" t="str">
            <v>33.06.002</v>
          </cell>
          <cell r="B6087" t="str">
            <v>FORNECIMENTO E INSTALAÇÃO DE SUPORTE PARA CONDENSADORES SPLITS 24.000 A 36.000 BTUS - NOVA SEDE VÁRZEA</v>
          </cell>
          <cell r="C6087" t="str">
            <v>Un</v>
          </cell>
          <cell r="D6087">
            <v>57.72</v>
          </cell>
          <cell r="E6087">
            <v>46.18</v>
          </cell>
        </row>
        <row r="6088">
          <cell r="A6088"/>
        </row>
        <row r="6089">
          <cell r="A6089" t="str">
            <v>33.06.003</v>
          </cell>
          <cell r="B6089" t="str">
            <v>FORNECIMENTO E INSTALAÇÃO DE SUPORTE PARA CONDENSADORES SPLITS 48.000 A 60.000 BTUS - NOVA SEDE VÁRZEA</v>
          </cell>
          <cell r="C6089" t="str">
            <v>Un</v>
          </cell>
          <cell r="D6089">
            <v>113.03</v>
          </cell>
          <cell r="E6089">
            <v>90.43</v>
          </cell>
        </row>
        <row r="6090">
          <cell r="A6090"/>
        </row>
        <row r="6091">
          <cell r="A6091" t="str">
            <v>33.07.001</v>
          </cell>
          <cell r="B6091" t="str">
            <v>FORNECIMENTO E INSTALAÇÃO DE CAIXA P/ HIDRANTE 2 LAN. MANG. DE 38 X 15M - NOVA SEDE - VÁRZEA</v>
          </cell>
          <cell r="C6091" t="str">
            <v>Un</v>
          </cell>
          <cell r="D6091">
            <v>1449.1</v>
          </cell>
          <cell r="E6091">
            <v>1159.28</v>
          </cell>
        </row>
        <row r="6092">
          <cell r="A6092"/>
        </row>
        <row r="6093">
          <cell r="A6093" t="str">
            <v>33.07.002</v>
          </cell>
          <cell r="B6093" t="str">
            <v xml:space="preserve"> FORNECIMENTO E INSTALAÇÃO DE CAIXA P/ HIDRANTE 8 LAN. MANG. DE 38 X 15M - NOVA SEDE - VÁRZEA</v>
          </cell>
          <cell r="C6093" t="str">
            <v>Un</v>
          </cell>
          <cell r="D6093">
            <v>2816.58</v>
          </cell>
          <cell r="E6093">
            <v>2253.27</v>
          </cell>
        </row>
        <row r="6094">
          <cell r="A6094"/>
        </row>
        <row r="6095">
          <cell r="A6095" t="str">
            <v>33.07.003</v>
          </cell>
          <cell r="B6095" t="str">
            <v>FORNECIMENTO E INSTALAÇÃO DE CAIXA PARA HIDRANTE 20 - NOVA  SEDE - VÁRZEA</v>
          </cell>
          <cell r="C6095" t="str">
            <v>Un</v>
          </cell>
          <cell r="D6095">
            <v>2558.13</v>
          </cell>
          <cell r="E6095">
            <v>2046.51</v>
          </cell>
        </row>
        <row r="6096">
          <cell r="A6096"/>
        </row>
        <row r="6097">
          <cell r="A6097" t="str">
            <v>33.07.004</v>
          </cell>
          <cell r="B6097" t="str">
            <v>FORNECIMENTO E INSTALAÇÃO DE LUVA DE REDUÇÃO GALVANIZADA A FOGO DIAM. 4 X 2 1/2" TUP. - NOVA SEDE VÁRZEA</v>
          </cell>
          <cell r="C6097" t="str">
            <v>Un</v>
          </cell>
          <cell r="D6097">
            <v>98.61</v>
          </cell>
          <cell r="E6097">
            <v>78.89</v>
          </cell>
        </row>
        <row r="6098">
          <cell r="A6098"/>
        </row>
        <row r="6099">
          <cell r="A6099" t="str">
            <v>33.07.005</v>
          </cell>
          <cell r="B6099" t="str">
            <v>FORNECIMENTO E INSTALAÇÃO DE LUVA GALVANIZADA A FOGO DIAM. 2 1/2 X 2" TUP - NOVA SEDE - VÁRZEA</v>
          </cell>
          <cell r="C6099" t="str">
            <v>Un</v>
          </cell>
          <cell r="D6099">
            <v>47.33</v>
          </cell>
          <cell r="E6099">
            <v>37.869999999999997</v>
          </cell>
        </row>
        <row r="6100">
          <cell r="A6100"/>
        </row>
        <row r="6101">
          <cell r="A6101" t="str">
            <v>33.07.006</v>
          </cell>
          <cell r="B6101" t="str">
            <v>FORNECIMENTO E INSTALAÇÃO DE LUVA DE REDUÇÃO GALVANIZADA A FOGO DIAM. 2 1/2 X 1 1/2" TUP - NOVA SEDE VÁRZEA</v>
          </cell>
          <cell r="C6101" t="str">
            <v>Un</v>
          </cell>
          <cell r="D6101">
            <v>44.52</v>
          </cell>
          <cell r="E6101">
            <v>35.619999999999997</v>
          </cell>
        </row>
        <row r="6102">
          <cell r="A6102"/>
        </row>
        <row r="6103">
          <cell r="A6103" t="str">
            <v>33.07.007</v>
          </cell>
          <cell r="B6103" t="str">
            <v>FORNECIMENTO E INSTALAÇÃO DE LUVA DE REDUÇÃO GALVANIZADA A FOGO DIAM. 2  X 1 " TUP - NOVA SEDE VÁRZEA</v>
          </cell>
          <cell r="C6103" t="str">
            <v>Un</v>
          </cell>
          <cell r="D6103">
            <v>36.1</v>
          </cell>
          <cell r="E6103">
            <v>28.88</v>
          </cell>
        </row>
        <row r="6104">
          <cell r="A6104"/>
        </row>
        <row r="6105">
          <cell r="A6105" t="str">
            <v>33.07.008</v>
          </cell>
          <cell r="B6105" t="str">
            <v>FORNECIMENTO E INSTALAÇÃO DE LUVA DE REDUÇÃO GALVANIZADA A FOGO DIAM. 1 1/2 X 1 1/4 TUP - NOVA SEDE VÁRZEA</v>
          </cell>
          <cell r="C6105" t="str">
            <v>Un</v>
          </cell>
          <cell r="D6105">
            <v>30.02</v>
          </cell>
          <cell r="E6105">
            <v>24.02</v>
          </cell>
        </row>
        <row r="6106">
          <cell r="A6106"/>
        </row>
        <row r="6107">
          <cell r="A6107" t="str">
            <v>33.07.009</v>
          </cell>
          <cell r="B6107" t="str">
            <v>FORNECIMENTO E INSTALAÇÃO DE LUVA DE REDUÇÃO GALVANIZADA A FOGO DIAM. 1 1/4 X 1" TUP - NOVA SEDE VÁRZEA</v>
          </cell>
          <cell r="C6107" t="str">
            <v>Un</v>
          </cell>
          <cell r="D6107">
            <v>16.350000000000001</v>
          </cell>
          <cell r="E6107">
            <v>13.08</v>
          </cell>
        </row>
        <row r="6108">
          <cell r="A6108"/>
        </row>
        <row r="6109">
          <cell r="A6109" t="str">
            <v>33.07.010</v>
          </cell>
          <cell r="B6109" t="str">
            <v>FORNECIMENTO E INSTALAÇÃO DE LUVA DE REDUÇÃO GALVANIZADA A FOGO DIAM. 2  X 1 1/2" TUP - NOVA SEDE VÁRZEA</v>
          </cell>
          <cell r="C6109" t="str">
            <v>Un</v>
          </cell>
          <cell r="D6109">
            <v>31.87</v>
          </cell>
          <cell r="E6109">
            <v>25.5</v>
          </cell>
        </row>
        <row r="6110">
          <cell r="A6110"/>
        </row>
        <row r="6111">
          <cell r="A6111" t="str">
            <v>33.07.011</v>
          </cell>
          <cell r="B6111" t="str">
            <v>FORNECIMENTO E INSTALAÇÃO DE LUVA DE REDUÇÃO GALVANIZADA A FOGO DIAM. 4 X 2" TUP - NOVA SEDE VÁRZEA</v>
          </cell>
          <cell r="C6111" t="str">
            <v>Un</v>
          </cell>
          <cell r="D6111">
            <v>98.03</v>
          </cell>
          <cell r="E6111">
            <v>78.430000000000007</v>
          </cell>
        </row>
        <row r="6112">
          <cell r="A6112"/>
        </row>
        <row r="6113">
          <cell r="A6113" t="str">
            <v>33.07.012</v>
          </cell>
          <cell r="B6113" t="str">
            <v>FORNECIMENTO E INSTALAÇÃO DE LUVA DE REDUÇÃO GALVANIZADA A FOGO DIAM. 4" TUP - NOVA SEDE VÁRZEA</v>
          </cell>
          <cell r="C6113" t="str">
            <v>Un</v>
          </cell>
          <cell r="D6113">
            <v>95.32</v>
          </cell>
          <cell r="E6113">
            <v>76.260000000000005</v>
          </cell>
        </row>
        <row r="6114">
          <cell r="A6114"/>
        </row>
        <row r="6115">
          <cell r="A6115" t="str">
            <v>33.07.013</v>
          </cell>
          <cell r="B6115" t="str">
            <v>FORNECIMENTO E INSTALAÇÃO DE LUVA DE REDUÇÃO GALVANIZADA A FOGO DIAM. 2 1/2 " TUP - NOVA SEDE VÁRZEA</v>
          </cell>
          <cell r="C6115" t="str">
            <v>Un</v>
          </cell>
          <cell r="D6115">
            <v>47.35</v>
          </cell>
          <cell r="E6115">
            <v>37.880000000000003</v>
          </cell>
        </row>
        <row r="6116">
          <cell r="A6116"/>
        </row>
        <row r="6117">
          <cell r="A6117" t="str">
            <v>33.07.014</v>
          </cell>
          <cell r="B6117" t="str">
            <v xml:space="preserve"> FORNECIMENTO E INSTALAÇÃO DE LUVA GALVANIZADA A FOGO DIAM. 2 " TUP - NOVA SEDE VÁRZEA</v>
          </cell>
          <cell r="C6117" t="str">
            <v>Un</v>
          </cell>
          <cell r="D6117">
            <v>29.46</v>
          </cell>
          <cell r="E6117">
            <v>23.57</v>
          </cell>
        </row>
        <row r="6118">
          <cell r="A6118"/>
        </row>
        <row r="6119">
          <cell r="A6119" t="str">
            <v>33.07.015</v>
          </cell>
          <cell r="B6119" t="str">
            <v>FORNECIMENTO E INSTALAÇÃO DE LUVA GALVANIZADA A FOGO DIAM.  1 1/2" TUP - NOVA SEDE VÁRZEA</v>
          </cell>
          <cell r="C6119" t="str">
            <v>Un</v>
          </cell>
          <cell r="D6119">
            <v>21.62</v>
          </cell>
          <cell r="E6119">
            <v>17.3</v>
          </cell>
        </row>
        <row r="6120">
          <cell r="A6120"/>
        </row>
        <row r="6121">
          <cell r="A6121" t="str">
            <v>33.07.016</v>
          </cell>
          <cell r="B6121" t="str">
            <v>FORNECIMENTO E INSTALAÇÃO DE LUVA GALVANIZADA A FOGO DIAM. 1 1/4 TUP - NOVA SEDE VÁRZEA</v>
          </cell>
          <cell r="C6121" t="str">
            <v>Un</v>
          </cell>
          <cell r="D6121">
            <v>19.45</v>
          </cell>
          <cell r="E6121">
            <v>15.56</v>
          </cell>
        </row>
        <row r="6122">
          <cell r="A6122"/>
        </row>
        <row r="6123">
          <cell r="A6123" t="str">
            <v>33.07.017</v>
          </cell>
          <cell r="B6123" t="str">
            <v>FORNECIMENTO E INSTALAÇÃO DE LUVA GALVANIZADA A FOGO DIAM. 1 TUP - NOVA SEDE VÁRZEA</v>
          </cell>
          <cell r="C6123" t="str">
            <v>Un</v>
          </cell>
          <cell r="D6123">
            <v>16.100000000000001</v>
          </cell>
          <cell r="E6123">
            <v>12.88</v>
          </cell>
        </row>
        <row r="6124">
          <cell r="A6124"/>
        </row>
        <row r="6125">
          <cell r="A6125" t="str">
            <v>33.07.018</v>
          </cell>
          <cell r="B6125" t="str">
            <v>FORNECIMENTO E INSTALAÇÃO DE COTOVELO GALVANIZADA A FOGO 90° DIAM. 2" TUP - NOVA SEDE VÁRZEA</v>
          </cell>
          <cell r="C6125" t="str">
            <v>Un</v>
          </cell>
          <cell r="D6125">
            <v>36.08</v>
          </cell>
          <cell r="E6125">
            <v>28.87</v>
          </cell>
        </row>
        <row r="6126">
          <cell r="A6126"/>
        </row>
        <row r="6127">
          <cell r="A6127" t="str">
            <v>33.07.019</v>
          </cell>
          <cell r="B6127" t="str">
            <v>FORNECIMENTO E INSTALAÇÃO DE COTOVELO GALVANIZADA A FOGO 90° DIAM. 1 1/2" TUP - NOVA SEDE VÁRZEA</v>
          </cell>
          <cell r="C6127" t="str">
            <v>Un</v>
          </cell>
          <cell r="D6127">
            <v>27.67</v>
          </cell>
          <cell r="E6127">
            <v>22.14</v>
          </cell>
        </row>
        <row r="6128">
          <cell r="A6128"/>
        </row>
        <row r="6129">
          <cell r="A6129" t="str">
            <v>33.07.020</v>
          </cell>
          <cell r="B6129" t="str">
            <v>FORNECIMENTO E INSTALAÇÃO DE COTOVELO GALVANIZADA A FOGO 90° DIAM. 1 1/4" TUP - NOVA SEDE VÁRZEA</v>
          </cell>
          <cell r="C6129" t="str">
            <v>Un</v>
          </cell>
          <cell r="D6129">
            <v>31.38</v>
          </cell>
          <cell r="E6129">
            <v>25.11</v>
          </cell>
        </row>
        <row r="6130">
          <cell r="A6130"/>
        </row>
        <row r="6131">
          <cell r="A6131" t="str">
            <v>33.07.021</v>
          </cell>
          <cell r="B6131" t="str">
            <v>FORNECIMENTO E INSTALAÇÃO DE COTOVELO GALVANIZADA A FOGO 90° DIAM. 1" TUP - NOVA SEDE VÁRZEA</v>
          </cell>
          <cell r="C6131" t="str">
            <v>Un</v>
          </cell>
          <cell r="D6131">
            <v>19.36</v>
          </cell>
          <cell r="E6131">
            <v>15.49</v>
          </cell>
        </row>
        <row r="6132">
          <cell r="A6132"/>
        </row>
        <row r="6133">
          <cell r="A6133" t="str">
            <v>33.07.022</v>
          </cell>
          <cell r="B6133" t="str">
            <v>FORNECIMENTO E INSTALAÇÃO DE COTOVELO GALVANIZADA A FOGO 90° DIAM. 4" TUP - NOVA SEDE VÁRZEA</v>
          </cell>
          <cell r="C6133" t="str">
            <v>Un</v>
          </cell>
          <cell r="D6133">
            <v>132.46</v>
          </cell>
          <cell r="E6133">
            <v>105.97</v>
          </cell>
        </row>
        <row r="6134">
          <cell r="A6134"/>
        </row>
        <row r="6135">
          <cell r="A6135" t="str">
            <v>33.07.023</v>
          </cell>
          <cell r="B6135" t="str">
            <v>FORNECIMENTO E INSTALAÇÃO DE COTOVELO GALVANIZADA A FOGO 90° DIAM. 2 1/2" TUP - NOVA SEDE VÁRZEA</v>
          </cell>
          <cell r="C6135" t="str">
            <v>Un</v>
          </cell>
          <cell r="D6135">
            <v>64.86</v>
          </cell>
          <cell r="E6135">
            <v>51.89</v>
          </cell>
        </row>
        <row r="6136">
          <cell r="A6136"/>
        </row>
        <row r="6137">
          <cell r="A6137" t="str">
            <v>33.07.024</v>
          </cell>
          <cell r="B6137" t="str">
            <v>FORNECIMENTO E INSTALAÇÃO DE COTOVELO MACHO E FEMEA 90°  GALVANIZADO A FOGO DIAM. 2 1/2" TUP - NOVA SEDE VÁRZEA</v>
          </cell>
          <cell r="C6137" t="str">
            <v>Un</v>
          </cell>
          <cell r="D6137">
            <v>74.23</v>
          </cell>
          <cell r="E6137">
            <v>59.39</v>
          </cell>
        </row>
        <row r="6138">
          <cell r="A6138"/>
        </row>
        <row r="6139">
          <cell r="A6139" t="str">
            <v>33.07.025</v>
          </cell>
          <cell r="B6139" t="str">
            <v>FORNECIMENTO E INSTALAÇÃO DE COTOVELO 45° GALVANIZADA A FOGO DIAM. 2 1/2" TUP - NOVA SEDE VÁRZEA</v>
          </cell>
          <cell r="C6139" t="str">
            <v>Un</v>
          </cell>
          <cell r="D6139">
            <v>60.46</v>
          </cell>
          <cell r="E6139">
            <v>48.37</v>
          </cell>
        </row>
        <row r="6140">
          <cell r="A6140"/>
        </row>
        <row r="6141">
          <cell r="A6141" t="str">
            <v>33.07.026</v>
          </cell>
          <cell r="B6141" t="str">
            <v>FORNECIMENTO E INSTALAÇÃO DE COTOVELO 45° GALVANIZADO A FOGO DIAM. 4" TUP - NOVA SEDE VÁRZEA</v>
          </cell>
          <cell r="C6141" t="str">
            <v>Un</v>
          </cell>
          <cell r="D6141">
            <v>129.72</v>
          </cell>
          <cell r="E6141">
            <v>103.78</v>
          </cell>
        </row>
        <row r="6142">
          <cell r="A6142"/>
        </row>
        <row r="6143">
          <cell r="A6143" t="str">
            <v>33.07.028</v>
          </cell>
          <cell r="B6143" t="str">
            <v>FORNECIMENTO E INSTALAÇÃO DE TÊ GALVANIZADO A FOGO DIAM. 2 1/2" TUP - NOVA SEDE VÁRZEA</v>
          </cell>
          <cell r="C6143" t="str">
            <v>Un</v>
          </cell>
          <cell r="D6143">
            <v>70.87</v>
          </cell>
          <cell r="E6143">
            <v>56.7</v>
          </cell>
        </row>
        <row r="6144">
          <cell r="A6144"/>
        </row>
        <row r="6145">
          <cell r="A6145" t="str">
            <v>33.07.029</v>
          </cell>
          <cell r="B6145" t="str">
            <v>FORNECIMENTO E INSTALAÇÃO DE TÊ GALVANIZADO A FOGO DIAM 2" TUP - NOVA SEDE - VÁRZEA</v>
          </cell>
          <cell r="C6145" t="str">
            <v>Un</v>
          </cell>
          <cell r="D6145">
            <v>58.01</v>
          </cell>
          <cell r="E6145">
            <v>46.41</v>
          </cell>
        </row>
        <row r="6146">
          <cell r="A6146"/>
        </row>
        <row r="6147">
          <cell r="A6147" t="str">
            <v>33.07.030</v>
          </cell>
          <cell r="B6147" t="str">
            <v xml:space="preserve"> FORNECIMENTO E INSTALAÇÃO DE TÊ GALVANIZADO A FOGO DIAM. 1" TUP - NOVA SEDE VÁRZEA</v>
          </cell>
          <cell r="C6147" t="str">
            <v>Un</v>
          </cell>
          <cell r="D6147">
            <v>23.25</v>
          </cell>
          <cell r="E6147">
            <v>18.600000000000001</v>
          </cell>
        </row>
        <row r="6148">
          <cell r="A6148"/>
        </row>
        <row r="6149">
          <cell r="A6149" t="str">
            <v>33.07.031</v>
          </cell>
          <cell r="B6149" t="str">
            <v>FORNECIMENTO E INSTALAÇÃO DE TÊ DE REDUÇÃO GALVANIZADO A FOGO DIAM. 2 X 1 1/2" TUP - NOVA SEDE VÁRZEA</v>
          </cell>
          <cell r="C6149" t="str">
            <v>Un</v>
          </cell>
          <cell r="D6149">
            <v>52.65</v>
          </cell>
          <cell r="E6149">
            <v>42.12</v>
          </cell>
        </row>
        <row r="6150">
          <cell r="A6150"/>
        </row>
        <row r="6151">
          <cell r="A6151" t="str">
            <v>33.07.032</v>
          </cell>
          <cell r="B6151" t="str">
            <v>FORNECIMENTO E INSTALAÇÃO DE TÊ DE REDUÇÃO GALVANIZADO A FOGO DIAM. 1 1/2 X 1" TUP - NOVA SEDE VÁRZEA</v>
          </cell>
          <cell r="C6151" t="str">
            <v>Un</v>
          </cell>
          <cell r="D6151">
            <v>34.380000000000003</v>
          </cell>
          <cell r="E6151">
            <v>27.51</v>
          </cell>
        </row>
        <row r="6152">
          <cell r="A6152"/>
        </row>
        <row r="6153">
          <cell r="A6153" t="str">
            <v>33.07.033</v>
          </cell>
          <cell r="B6153" t="str">
            <v>FORNECIMENTO E INSTALAÇÃO DE TÊ DE REDUÇÃO GALVANIZADO A FOGO DIAM. 1 1/4 X 1" TUP - NOVA SEDE VÁRZEA</v>
          </cell>
          <cell r="C6153" t="str">
            <v>Un</v>
          </cell>
          <cell r="D6153">
            <v>23.42</v>
          </cell>
          <cell r="E6153">
            <v>18.739999999999998</v>
          </cell>
        </row>
        <row r="6154">
          <cell r="A6154"/>
        </row>
        <row r="6155">
          <cell r="A6155" t="str">
            <v>33.07.034</v>
          </cell>
          <cell r="B6155" t="str">
            <v>FORNECIMENTO E INSTALAÇÃO DE TÊ DE REDUÇÃO GALVANIZADO A FOGO DIAM. 2 X 1" TUP - NOVA SEDE VÁRZEA</v>
          </cell>
          <cell r="C6155" t="str">
            <v>Un</v>
          </cell>
          <cell r="D6155">
            <v>47.48</v>
          </cell>
          <cell r="E6155">
            <v>37.99</v>
          </cell>
        </row>
        <row r="6156">
          <cell r="A6156"/>
        </row>
        <row r="6157">
          <cell r="A6157" t="str">
            <v>33.07.035</v>
          </cell>
          <cell r="B6157" t="str">
            <v>FORNECIMENTO E INSTALAÇÃO DE TÊ DE REDUÇÃO GALVANIZADO A FOGO DIAM. 2 1/2 X 1" TUP - NOVA SEDE VÁRZEA</v>
          </cell>
          <cell r="C6157" t="str">
            <v>Un</v>
          </cell>
          <cell r="D6157">
            <v>68.23</v>
          </cell>
          <cell r="E6157">
            <v>54.59</v>
          </cell>
        </row>
        <row r="6158">
          <cell r="A6158"/>
        </row>
        <row r="6159">
          <cell r="A6159" t="str">
            <v>33.07.036</v>
          </cell>
          <cell r="B6159" t="str">
            <v>FORNECIMENTO E INSTALAÇÃO DE TUBULAÇÃO GALVANIZADO A FOGO DIAM. 2 1/2" X 6M - NOVA SEDE VÁRZEA</v>
          </cell>
          <cell r="C6159" t="str">
            <v>m</v>
          </cell>
          <cell r="D6159">
            <v>98.67</v>
          </cell>
          <cell r="E6159">
            <v>78.94</v>
          </cell>
        </row>
        <row r="6160">
          <cell r="A6160"/>
        </row>
        <row r="6161">
          <cell r="A6161" t="str">
            <v>33.07.037</v>
          </cell>
          <cell r="B6161" t="str">
            <v>FORNECIMENTO E INSTALAÇÃO DE TUBULAÇÃO GALVANIZADO A FOGO DIAM. 2"  X 6M - NOVA SEDE VÁRZEA</v>
          </cell>
          <cell r="C6161" t="str">
            <v>m</v>
          </cell>
          <cell r="D6161">
            <v>66.97</v>
          </cell>
          <cell r="E6161">
            <v>53.58</v>
          </cell>
        </row>
        <row r="6162">
          <cell r="A6162"/>
        </row>
        <row r="6163">
          <cell r="A6163" t="str">
            <v>33.07.038</v>
          </cell>
          <cell r="B6163" t="str">
            <v>FORNECIMENTO E INSTALAÇÃO DE TUBULAÇÃO GALVANIZADO A FOGO DIAM. 1 1/2" X 6M - NOVA SEDE VÁRZEA</v>
          </cell>
          <cell r="C6163" t="str">
            <v>m</v>
          </cell>
          <cell r="D6163">
            <v>48.93</v>
          </cell>
          <cell r="E6163">
            <v>39.15</v>
          </cell>
        </row>
        <row r="6164">
          <cell r="A6164"/>
        </row>
        <row r="6165">
          <cell r="A6165" t="str">
            <v>33.07.039</v>
          </cell>
          <cell r="B6165" t="str">
            <v>FORNECIMENTO E INSTALAÇÃO DE TUBULAÇÃO GALVANIZADO A FOGO DIAM. 1 1/4" X 6M -  NOVA SEDE VÁRZEA</v>
          </cell>
          <cell r="C6165" t="str">
            <v>m</v>
          </cell>
          <cell r="D6165">
            <v>43.25</v>
          </cell>
          <cell r="E6165">
            <v>34.6</v>
          </cell>
        </row>
        <row r="6166">
          <cell r="A6166"/>
        </row>
        <row r="6167">
          <cell r="A6167" t="str">
            <v>33.07.040</v>
          </cell>
          <cell r="B6167" t="str">
            <v>FORNECIMENTO E INSTALAÇÃO DE TUBULAÇÃO GALVANIZADO A FOGO DIAM. 1" X 6M - NOVA SEDE VÁRZEA</v>
          </cell>
          <cell r="C6167" t="str">
            <v>m</v>
          </cell>
          <cell r="D6167">
            <v>30.96</v>
          </cell>
          <cell r="E6167">
            <v>24.77</v>
          </cell>
        </row>
        <row r="6168">
          <cell r="A6168"/>
        </row>
        <row r="6169">
          <cell r="A6169" t="str">
            <v>33.07.041</v>
          </cell>
          <cell r="B6169" t="str">
            <v>FORNECIMENTO E INSTALAÇÃO DE TÊ PARA HIDRANTE DIAM. 4 X 2 1/2" - NOVA SEDE VÁRZEA</v>
          </cell>
          <cell r="C6169" t="str">
            <v>Un</v>
          </cell>
          <cell r="D6169">
            <v>197.26</v>
          </cell>
          <cell r="E6169">
            <v>157.81</v>
          </cell>
        </row>
        <row r="6170">
          <cell r="A6170"/>
        </row>
        <row r="6171">
          <cell r="A6171" t="str">
            <v>33.07.042</v>
          </cell>
          <cell r="B6171" t="str">
            <v>FORNECIMENTO E INSTALAÇÃO DE TAMPÃO STORZ DIAM. 63MM - NOVA SEDE VÁRZEA</v>
          </cell>
          <cell r="C6171" t="str">
            <v>Un</v>
          </cell>
          <cell r="D6171">
            <v>100.73</v>
          </cell>
          <cell r="E6171">
            <v>80.59</v>
          </cell>
        </row>
        <row r="6172">
          <cell r="A6172"/>
        </row>
        <row r="6173">
          <cell r="A6173" t="str">
            <v>33.07.043</v>
          </cell>
          <cell r="B6173" t="str">
            <v>FORNECIMENTO E INSTALAÇÃO DE CURVA GALVANIZADO 90° DIAM.2 1/2" - NOVA SEDE VÁRZEA</v>
          </cell>
          <cell r="C6173" t="str">
            <v>Un</v>
          </cell>
          <cell r="D6173">
            <v>167.32</v>
          </cell>
          <cell r="E6173">
            <v>133.86000000000001</v>
          </cell>
        </row>
        <row r="6174">
          <cell r="A6174"/>
        </row>
        <row r="6175">
          <cell r="A6175" t="str">
            <v>33.07.044</v>
          </cell>
          <cell r="B6175" t="str">
            <v>FORNECIMENTO E INSTALAÇÃO  DA VÁLVULA GLOBO 45° PARA HIDRANTE DIAM. 2 1/2" TUP - NOVA SEDE VÁRZEA</v>
          </cell>
          <cell r="C6175" t="str">
            <v>Un</v>
          </cell>
          <cell r="D6175">
            <v>172.33</v>
          </cell>
          <cell r="E6175">
            <v>137.87</v>
          </cell>
        </row>
        <row r="6176">
          <cell r="A6176"/>
        </row>
        <row r="6177">
          <cell r="A6177" t="str">
            <v>33.07.045</v>
          </cell>
          <cell r="B6177" t="str">
            <v>FORNECIMENTO E INSTALÇAI DE NIPEL GALVANIZADO DUPLO DIAM. 2 1/2" - NOVA SEDE VÁRZEA</v>
          </cell>
          <cell r="C6177" t="str">
            <v>Un</v>
          </cell>
          <cell r="D6177">
            <v>34.08</v>
          </cell>
          <cell r="E6177">
            <v>27.27</v>
          </cell>
        </row>
        <row r="6178">
          <cell r="A6178"/>
        </row>
        <row r="6179">
          <cell r="A6179" t="str">
            <v>33.07.046</v>
          </cell>
          <cell r="B6179" t="str">
            <v>FORNECIMENTO E ASSENTAMENTO DE TUBULAÇAÕ GALVANIZADA A FOGO DIAM. 4" X 6 M - NOVA SEDE VÁRZEA</v>
          </cell>
          <cell r="C6179" t="str">
            <v>m</v>
          </cell>
          <cell r="D6179">
            <v>183.67</v>
          </cell>
          <cell r="E6179">
            <v>146.94</v>
          </cell>
        </row>
        <row r="6180">
          <cell r="A6180"/>
        </row>
        <row r="6181">
          <cell r="A6181" t="str">
            <v>33.07.047</v>
          </cell>
          <cell r="B6181" t="str">
            <v>FORNECIMENTO E INSTALAÇÃO DE TUBO PROLONGADOR DE  25MM PARA SPRINKLRES - NOVA SEDE VÁRZEA</v>
          </cell>
          <cell r="C6181" t="str">
            <v>m</v>
          </cell>
          <cell r="D6181">
            <v>42.67</v>
          </cell>
          <cell r="E6181">
            <v>34.14</v>
          </cell>
        </row>
        <row r="6182">
          <cell r="A6182"/>
        </row>
        <row r="6183">
          <cell r="A6183" t="str">
            <v>33.07.048</v>
          </cell>
          <cell r="B6183" t="str">
            <v>FORNECIMENTO E INSTALAÇÃO DE LUVA DE REDUÇÃO DE 25X15MM PARA SPRINKLRES - NOVA SEDE VÁRZEA</v>
          </cell>
          <cell r="C6183" t="str">
            <v>Un</v>
          </cell>
          <cell r="D6183">
            <v>15.7</v>
          </cell>
          <cell r="E6183">
            <v>12.56</v>
          </cell>
        </row>
        <row r="6184">
          <cell r="A6184"/>
        </row>
        <row r="6185">
          <cell r="A6185" t="str">
            <v>33.07.049</v>
          </cell>
          <cell r="B6185" t="str">
            <v>FORNECIMENTO E INSTALAÇÃO DE CANOPLA DE ACABAMENTO - NOVA SEDE VÁRZEA</v>
          </cell>
          <cell r="C6185" t="str">
            <v>Un</v>
          </cell>
          <cell r="D6185">
            <v>17.11</v>
          </cell>
          <cell r="E6185">
            <v>13.69</v>
          </cell>
        </row>
        <row r="6186">
          <cell r="A6186"/>
        </row>
        <row r="6187">
          <cell r="A6187" t="str">
            <v>33.07.050</v>
          </cell>
          <cell r="B6187" t="str">
            <v>FORNECIMENTO E INSTALAÇÃO DE TAMPÃO ENGATE COM CORRENTE - NOVA SEDE VÁRZEA</v>
          </cell>
          <cell r="C6187" t="str">
            <v>Un</v>
          </cell>
          <cell r="D6187">
            <v>103.16</v>
          </cell>
          <cell r="E6187">
            <v>82.53</v>
          </cell>
        </row>
        <row r="6188">
          <cell r="A6188"/>
        </row>
        <row r="6189">
          <cell r="A6189" t="str">
            <v>33.07.051</v>
          </cell>
          <cell r="B6189" t="str">
            <v>FORNECIMENTO E INSTALAÇÃO DE UNIÃO DIAM. 100MM - NOVA SEDE VÁRZEA</v>
          </cell>
          <cell r="C6189" t="str">
            <v>Un</v>
          </cell>
          <cell r="D6189">
            <v>431.32</v>
          </cell>
          <cell r="E6189">
            <v>345.06</v>
          </cell>
        </row>
        <row r="6190">
          <cell r="A6190"/>
        </row>
        <row r="6191">
          <cell r="A6191" t="str">
            <v>33.07.052</v>
          </cell>
          <cell r="B6191" t="str">
            <v>FORNECIMENTO E INSTALAÇÃO DE ADAPTADOR ENGATE RÁPIDO DIAM. 63MM - NOVA SEDE VÁRZEA</v>
          </cell>
          <cell r="C6191" t="str">
            <v>Un</v>
          </cell>
          <cell r="D6191">
            <v>98.35</v>
          </cell>
          <cell r="E6191">
            <v>78.680000000000007</v>
          </cell>
        </row>
        <row r="6192">
          <cell r="A6192"/>
        </row>
        <row r="6193">
          <cell r="A6193" t="str">
            <v>33.07.053</v>
          </cell>
          <cell r="B6193" t="str">
            <v>FORNECIMENTO E INSTALAÇÃO DE BICO SPRINKLERS 68°C -1/2" - NOVA SEDE VÁRZEA</v>
          </cell>
          <cell r="C6193" t="str">
            <v>Un</v>
          </cell>
          <cell r="D6193">
            <v>29.32</v>
          </cell>
          <cell r="E6193">
            <v>23.46</v>
          </cell>
        </row>
        <row r="6194">
          <cell r="A6194"/>
        </row>
        <row r="6195">
          <cell r="A6195" t="str">
            <v>33.08.001</v>
          </cell>
          <cell r="B6195" t="str">
            <v>FORNECIMENTO E INSTALAÇÃO DE DETECTOR IÔNICO DE FUMAÇA - NOVA SEDE VÁRZEA</v>
          </cell>
          <cell r="C6195" t="str">
            <v>Un</v>
          </cell>
          <cell r="D6195">
            <v>242.56</v>
          </cell>
          <cell r="E6195">
            <v>194.05</v>
          </cell>
        </row>
        <row r="6196">
          <cell r="A6196"/>
        </row>
        <row r="6197">
          <cell r="A6197" t="str">
            <v>33.08.002</v>
          </cell>
          <cell r="B6197" t="str">
            <v>FORNECIMENTO E INSTALAÇÃO DE DETECTOR TÉRMICO - NOVA SEDE VÁRZEA</v>
          </cell>
          <cell r="C6197" t="str">
            <v>Un</v>
          </cell>
          <cell r="D6197">
            <v>237.12</v>
          </cell>
          <cell r="E6197">
            <v>189.7</v>
          </cell>
        </row>
        <row r="6198">
          <cell r="A6198"/>
        </row>
        <row r="6199">
          <cell r="A6199" t="str">
            <v>33.08.003</v>
          </cell>
          <cell r="B6199" t="str">
            <v xml:space="preserve">FORNECIMENTO E INSTALAÇÃO DE DETECTOR TERMOVELOCIMETRICO - NOVA SEDE VÁRZEA </v>
          </cell>
          <cell r="C6199" t="str">
            <v>Un</v>
          </cell>
          <cell r="D6199">
            <v>300.67</v>
          </cell>
          <cell r="E6199">
            <v>240.54</v>
          </cell>
        </row>
        <row r="6200">
          <cell r="A6200"/>
        </row>
        <row r="6201">
          <cell r="A6201" t="str">
            <v>33.08.004</v>
          </cell>
          <cell r="B6201" t="str">
            <v>FORNECIMENTO E INSTALAÇÃO LUMINARIA AUT. NO TETO, P/ 02 LÂMP. FLUOR. COMPACTAS 9W, FACE DUPLA, C/ IND. DE SAIDA E SETA, EQUIP. BATER. PROP. 6VX4AH ( AUT. 1,5H) E RECAR. FLUT. AUT. E SUPOR. CHAP. GALV. - NOVA SEDE VÁRZEA</v>
          </cell>
          <cell r="C6201" t="str">
            <v>Un</v>
          </cell>
          <cell r="D6201">
            <v>130.25</v>
          </cell>
          <cell r="E6201">
            <v>104.2</v>
          </cell>
        </row>
        <row r="6202">
          <cell r="A6202"/>
        </row>
        <row r="6203">
          <cell r="A6203" t="str">
            <v>33.08.005</v>
          </cell>
          <cell r="B6203" t="str">
            <v>FORNECIMENTO E INSTALAÇÃO UNIDADE  AUT. INST. PAREDE, P/ ILUM. EMERGENCIA, EQUIP. C/ 02 LÂMP. HALÓGENAS 55W, BAT. 12V/ 40AH - AUT. 1H - NOVA SEDE VÁRZEA</v>
          </cell>
          <cell r="C6203" t="str">
            <v>Un</v>
          </cell>
          <cell r="D6203">
            <v>534.42999999999995</v>
          </cell>
          <cell r="E6203">
            <v>427.55</v>
          </cell>
        </row>
        <row r="6204">
          <cell r="A6204"/>
        </row>
        <row r="6205">
          <cell r="A6205" t="str">
            <v>33.08.006</v>
          </cell>
          <cell r="B6205" t="str">
            <v>FORNECIMENTO E INSTALAÇÃO LUMINARIA AUT. ARANDELA, P/ 02 LÂMP. FLUOR. COMPACTAS 9W, FACE DUPLA, C/ IND. DE SAIDA E SETA, EQUIP. BATER. PROP. 6VX4AH ( AUT. 1,5H) E RECAR. FLUT. AUT. E SUPOR. CHAP. GALV. - NOVA SEDE VÁRZEA</v>
          </cell>
          <cell r="C6205" t="str">
            <v>Un</v>
          </cell>
          <cell r="D6205">
            <v>130.25</v>
          </cell>
          <cell r="E6205">
            <v>104.2</v>
          </cell>
        </row>
        <row r="6206">
          <cell r="A6206"/>
        </row>
        <row r="6207">
          <cell r="A6207" t="str">
            <v>33.08.007</v>
          </cell>
          <cell r="B6207" t="str">
            <v xml:space="preserve">FORNECIMENTO E INSTALAÇÃO DE SIRENE BITONAL DE ALARME - 95 DB ( A) - AUDIO VISUAL - NOVA SEDE VÁRZEA </v>
          </cell>
          <cell r="C6207" t="str">
            <v>Un</v>
          </cell>
          <cell r="D6207">
            <v>150.07</v>
          </cell>
          <cell r="E6207">
            <v>120.06</v>
          </cell>
        </row>
        <row r="6208">
          <cell r="A6208"/>
        </row>
        <row r="6209">
          <cell r="A6209" t="str">
            <v>33.08.008</v>
          </cell>
          <cell r="B6209" t="str">
            <v>FORNECIMENTO E INSTALAÇÃO DE ACIONADOR MANUAL DE ALARME , ENDEREÇAVEL , TIPO "QUEBRE O VIDRO" - NOVA SEDE VÁRZEA</v>
          </cell>
          <cell r="C6209" t="str">
            <v>Un</v>
          </cell>
          <cell r="D6209">
            <v>177.38</v>
          </cell>
          <cell r="E6209">
            <v>141.91</v>
          </cell>
        </row>
        <row r="6210">
          <cell r="A6210"/>
        </row>
        <row r="6211">
          <cell r="A6211" t="str">
            <v>33.08.009</v>
          </cell>
          <cell r="B6211" t="str">
            <v>FORNECIMENTO E INSTALAÇÃO DE PAINEL REPETIDOR - NOVA SEDE VÁRZEA</v>
          </cell>
          <cell r="C6211" t="str">
            <v>Un</v>
          </cell>
          <cell r="D6211">
            <v>1677.91</v>
          </cell>
          <cell r="E6211">
            <v>1342.33</v>
          </cell>
        </row>
        <row r="6212">
          <cell r="A6212"/>
        </row>
        <row r="6213">
          <cell r="A6213" t="str">
            <v>33.08.010</v>
          </cell>
          <cell r="B6213" t="str">
            <v xml:space="preserve">FORNECIMENTO E INSTALAÇÃO DE CENTRAL DETECÇÃO E ALARME ENDEREÇAVEL ( INTERLIGADA A CC) - NOVA SEDE VÁRZEA </v>
          </cell>
          <cell r="C6213" t="str">
            <v>Un</v>
          </cell>
          <cell r="D6213">
            <v>7208.18</v>
          </cell>
          <cell r="E6213">
            <v>5766.55</v>
          </cell>
        </row>
        <row r="6214">
          <cell r="A6214"/>
        </row>
        <row r="6215">
          <cell r="A6215" t="str">
            <v>33.08.011</v>
          </cell>
          <cell r="B6215" t="str">
            <v>FORNECIMENTO E INSTALAÇÃO LUMINARIA AUT. PAREDE, P/ 01 LÂMP. FLUOR. COMPACTAS 9W, FACE DUPLA, C/ IND. DE SAIDA E SETA, EQUIP. BATER. PROP. 6VX4AH ( AUT. 1,5H) E RECAR. FLUT. AUT. E SUPOR. CHAP. GALV. - NOVA SEDE VÁRZEA</v>
          </cell>
          <cell r="C6215" t="str">
            <v>Un</v>
          </cell>
          <cell r="D6215">
            <v>131.78</v>
          </cell>
          <cell r="E6215">
            <v>105.43</v>
          </cell>
        </row>
        <row r="6216">
          <cell r="A6216"/>
        </row>
        <row r="6217">
          <cell r="A6217" t="str">
            <v>33.08.012</v>
          </cell>
          <cell r="B6217" t="str">
            <v>CABO BLINDADO DE 1,5MM² - NOVA SEDE VÁRZEA</v>
          </cell>
          <cell r="C6217" t="str">
            <v>m</v>
          </cell>
          <cell r="D6217">
            <v>15.76</v>
          </cell>
          <cell r="E6217">
            <v>12.61</v>
          </cell>
        </row>
        <row r="6218">
          <cell r="A6218"/>
        </row>
        <row r="6219">
          <cell r="A6219" t="str">
            <v>33.09.001</v>
          </cell>
          <cell r="B6219" t="str">
            <v>FORNECIMENTO E INSTALAÇÃO DE DUTO DE PISO TIPO "U" CORRUG. 1 VIA 25X70, 4M, COM TAMPA, REF. 140-1/70, FAB. MOPA OU SIM., INCLUSIVE JUNÇÃO,SUPORTE DE FIX., PARAFUSOS,PORCAS, ARRUELAS E DEMAIS MAT. P/ EMENDA - NOVA SEDE VÁRZEA</v>
          </cell>
          <cell r="C6219" t="str">
            <v>Un</v>
          </cell>
          <cell r="D6219">
            <v>84.16</v>
          </cell>
          <cell r="E6219">
            <v>67.33</v>
          </cell>
        </row>
        <row r="6220">
          <cell r="A6220"/>
        </row>
        <row r="6221">
          <cell r="A6221" t="str">
            <v>33.09.002</v>
          </cell>
          <cell r="B6221" t="str">
            <v>FORNECIMENTO E INSTALAÇÃO DE DUTO DE PISO TIPO "U" CORRUG. 2 VIA 25X70, 4M, COM TAMPA, REF. 142-2/70, FAB. MOPA OU SIM., INCLUSIVE JUNÇÃO,SUPORTE DE FIX., PARAFUSOS,PORCAS, ARRUELAS E DEMAIS MAT. P/ EMENDA - NOVA SEDE VÁRZEA</v>
          </cell>
          <cell r="C6221" t="str">
            <v>Un</v>
          </cell>
          <cell r="D6221">
            <v>145.16999999999999</v>
          </cell>
          <cell r="E6221">
            <v>116.14</v>
          </cell>
        </row>
        <row r="6222">
          <cell r="A6222"/>
        </row>
        <row r="6223">
          <cell r="A6223" t="str">
            <v>33.09.003</v>
          </cell>
          <cell r="B6223" t="str">
            <v>FORNECIMENTO E INSTALAÇÃO DE TAMPÃO P/ DUTO DE PISO DE 25X280,  REF. 142-4/280, FAB. MOPA OU SIMILAR., INCLUSIVE JUNÇÃO,SUPORTE DE FIX., PARAFUSOS,PORCAS, ARRUELAS E DEMAIS MAT. P/ EMENDA - NOVA SEDE VÁRZEA</v>
          </cell>
          <cell r="C6223" t="str">
            <v>Un</v>
          </cell>
          <cell r="D6223">
            <v>20.25</v>
          </cell>
          <cell r="E6223">
            <v>16.2</v>
          </cell>
        </row>
        <row r="6224">
          <cell r="A6224"/>
        </row>
        <row r="6225">
          <cell r="A6225" t="str">
            <v>33.09.004</v>
          </cell>
          <cell r="B6225" t="str">
            <v xml:space="preserve"> FORNECIMENTO E INSTALAÇÃO DE CX. DE TOMADA P/ DUTO DE PISO, C/ 02 VIAS DE 70,  REF. 145-11-PR, FAB. MOPA OU SIMILAR., INCLUSIVE PARAFUSOS,PORCAS, ARRUELAS E DEMAIS MAT. P/ INSTALAÇÃO - NOVA SEDE VÁRZEA</v>
          </cell>
          <cell r="C6225" t="str">
            <v>Un</v>
          </cell>
          <cell r="D6225">
            <v>75.430000000000007</v>
          </cell>
          <cell r="E6225">
            <v>60.35</v>
          </cell>
        </row>
        <row r="6226">
          <cell r="A6226"/>
        </row>
        <row r="6227">
          <cell r="A6227" t="str">
            <v>33.09.005</v>
          </cell>
          <cell r="B6227" t="str">
            <v>FORNECIMENTO E INSTALAÇÃO DE CX. DE TOMADA P/ DUTO DE PISO, C/ 04 VIAS DE 70,  REF. 145-13-PR, FAB. MOPA OU SIMILAR, INCLUSIVE PARAFUSOS,PORCAS, ARRUELAS E DEMAIS MAT. P/ INSTALAÇÃO - NOVA SEDE VÁRZEA</v>
          </cell>
          <cell r="C6227" t="str">
            <v>Un</v>
          </cell>
          <cell r="D6227">
            <v>114.68</v>
          </cell>
          <cell r="E6227">
            <v>91.75</v>
          </cell>
        </row>
        <row r="6228">
          <cell r="A6228"/>
        </row>
        <row r="6229">
          <cell r="A6229" t="str">
            <v>33.09.006</v>
          </cell>
          <cell r="B6229" t="str">
            <v>FORNECIMENTO E INSTALAÇÃO DE TAMPA LISA P/ CX  DE TOMADA, C/ 02 VIAS DE 70,  REF. 145-21-PR, FAB. MOPA OU SIMILAR., INCLUSIVE PARAFUSOS,PORCAS, ARRUELAS E DEMAIS MAT. P/INSTALAÇÃO- NOVA SEDE VÁRZEA</v>
          </cell>
          <cell r="C6229" t="str">
            <v>Un</v>
          </cell>
          <cell r="D6229">
            <v>58.05</v>
          </cell>
          <cell r="E6229">
            <v>46.44</v>
          </cell>
        </row>
        <row r="6230">
          <cell r="A6230"/>
        </row>
        <row r="6231">
          <cell r="A6231" t="str">
            <v>33.09.007</v>
          </cell>
          <cell r="B6231" t="str">
            <v>FORNECIMENTO E INSTALAÇÃO DE TAMPA LISA P/ CX  DE TOMADA, C/ 04 VIAS DE 70,  REF. 145-23-PR, FAB. MOPA OU SIMILAR., INCLUSIVE PARAFUSOS,PORCAS, ARRUELAS E DEMAIS MAT. P/INSTALAÇÃO - NOVA SEDE VÁRZEA</v>
          </cell>
          <cell r="C6231" t="str">
            <v>Un</v>
          </cell>
          <cell r="D6231">
            <v>139.44999999999999</v>
          </cell>
          <cell r="E6231">
            <v>111.56</v>
          </cell>
        </row>
        <row r="6232">
          <cell r="A6232"/>
        </row>
        <row r="6233">
          <cell r="A6233" t="str">
            <v>33.09.008</v>
          </cell>
          <cell r="B6233" t="str">
            <v>FORNECIMENTO E INSTALAÇÃO DE SUPORTE P/  CX  DE TOMADA, C/ 04 FUROS P/ TOMADA TIPO RJ-45,  REF. 149-12-PR, FAB. MOPA OU SIMILAR., INCLUSIVE PARAFUSOS,PORCAS, ARRUELAS E DEMAIS MAT. P/INSTALAÇÃO - NOVA SEDE VÁZEA</v>
          </cell>
          <cell r="C6233" t="str">
            <v>Un</v>
          </cell>
          <cell r="D6233">
            <v>14.2</v>
          </cell>
          <cell r="E6233">
            <v>11.36</v>
          </cell>
        </row>
        <row r="6234">
          <cell r="A6234"/>
        </row>
        <row r="6235">
          <cell r="A6235" t="str">
            <v>33.09.009</v>
          </cell>
          <cell r="B6235" t="str">
            <v>FORNECIMENTO E INSTALAÇÃO DE SUPORTE P/  CX  DE TOMADA, C/ 04 FUROS P/ TOMADA TIPO PAINEL, 2P+T UNIVERS., REF. 149-15-PR, FAB. MOPA OU SIMILAR., INCLUSIVE PARAFUSOS,PORCAS, ARRUELAS E DEMAIS MAT. P/INSTALAÇÃO - NOVA SEDE VÁRZEA</v>
          </cell>
          <cell r="C6235" t="str">
            <v>Un</v>
          </cell>
          <cell r="D6235">
            <v>8.9</v>
          </cell>
          <cell r="E6235">
            <v>7.12</v>
          </cell>
        </row>
        <row r="6236">
          <cell r="A6236"/>
        </row>
        <row r="6237">
          <cell r="A6237" t="str">
            <v>33.09.010</v>
          </cell>
          <cell r="B6237" t="str">
            <v>FORNECIMENTO E INSTALAÇÃO DE TOMADA TIPO PAINEL, 2P+T UNIV., 15A, 250V,C/ RABICHO,  REF. 149-101-PR, FAB. MOPA OU SIMILAR., INCLUSIVE  MATERIAIS P/INSTALAÇÃO - NOVA SEDE VÁRZEA</v>
          </cell>
          <cell r="C6237" t="str">
            <v>Un</v>
          </cell>
          <cell r="D6237">
            <v>9.66</v>
          </cell>
          <cell r="E6237">
            <v>7.73</v>
          </cell>
        </row>
        <row r="6238">
          <cell r="A6238"/>
        </row>
        <row r="6239">
          <cell r="A6239" t="str">
            <v>33.09.011</v>
          </cell>
          <cell r="B6239" t="str">
            <v>FORNECIMENTO E INSTALAÇÃO DE CX . DE PASSAGEM P/ DUTO DE PISO, C/ 03 VIAS DE 70, REF. 143-107 -PR, FAB. MOPA OU SIMILAR., INCLUSIVE PARAFUSOS,PORCAS, ARRUELAS E DEMAIS MAT. P/INSTALAÇÃO - NOVA SEDE VÁRZEA</v>
          </cell>
          <cell r="C6239" t="str">
            <v>Un</v>
          </cell>
          <cell r="D6239">
            <v>182.45</v>
          </cell>
          <cell r="E6239">
            <v>145.96</v>
          </cell>
        </row>
        <row r="6240">
          <cell r="A6240"/>
        </row>
        <row r="6241">
          <cell r="A6241" t="str">
            <v>33.09.012</v>
          </cell>
          <cell r="B6241" t="str">
            <v>FORNECIMENTO E INSTALAÇÃO DE CX. DE PASSAGEM P/ DUTO DE PISO, C/ 04 VIAS DE 70, REF. 143-108, FAB. MOPA OU SIMILAR., INCLUSIVE PARAFUSOS,PORCAS, ARRUELAS E DEMAIS MAT. P/INSTALAÇÃO - NOVA SEDE VÁRZEA</v>
          </cell>
          <cell r="C6241" t="str">
            <v>Un</v>
          </cell>
          <cell r="D6241">
            <v>283.97000000000003</v>
          </cell>
          <cell r="E6241">
            <v>227.18</v>
          </cell>
        </row>
        <row r="6242">
          <cell r="A6242"/>
        </row>
        <row r="6243">
          <cell r="A6243" t="str">
            <v>33.09.013</v>
          </cell>
          <cell r="B6243" t="str">
            <v>FORNECIMENTO E INSTALAÇÃO DE POSTE DE DESCIDA DE CABOS, 129X44X2650MM, REF.191-02-E, FAB. MOPA OU SIM., INCL. 2 BOX DIAM.1/2" P/ CONEXÃO C/ ELET., TAMPA SUPERIOR E INFERIOR,ARREMATE, BASE,SUPORTE P/ 04 CONEC. RJ-45 CAT06 E DEMAIS MAT. P/ INSTALAÇÃO - NOVA</v>
          </cell>
          <cell r="C6243" t="str">
            <v>Un</v>
          </cell>
          <cell r="D6243">
            <v>514.27</v>
          </cell>
          <cell r="E6243">
            <v>411.42</v>
          </cell>
        </row>
        <row r="6244">
          <cell r="A6244"/>
        </row>
        <row r="6245">
          <cell r="A6245" t="str">
            <v>33.09.014</v>
          </cell>
          <cell r="B6245" t="str">
            <v>FORNECIMENTO E INSTALAÇÃO DE POSTE DE DESCIDA DE CABOS, 129X44X2650MM, REF.191-02-E, FAB. MOPA OU SIM., INCL. 2 BOX DIAM.1/2" P/ CONEXÃO C/ ELET., TAMPA SUPERIOR E INFERIOR,ARREMATE, BASE,SUPORTE P/ 08 CONEC. RJ-45 CAT06 E DEMAIS MAT. P/ INSTALAÇÃO - NOVA</v>
          </cell>
          <cell r="C6245" t="str">
            <v>Un</v>
          </cell>
          <cell r="D6245">
            <v>514.27</v>
          </cell>
          <cell r="E6245">
            <v>411.42</v>
          </cell>
        </row>
        <row r="6246">
          <cell r="A6246"/>
        </row>
        <row r="6247">
          <cell r="A6247" t="str">
            <v>33.09.015</v>
          </cell>
          <cell r="B6247" t="str">
            <v>FORNECIMENTO E INSTALAÇÃO DE CABO TELEFÔNICO COM 50 PAREAS, USO INTERNO, C/ DIAM. DO CONDUTOR DE  0,50MM, REF. FAST-CIT, FAB. FURUKAWA OU SIMILAR - NOVA SEDE VÁRZEA</v>
          </cell>
          <cell r="C6247" t="str">
            <v>m</v>
          </cell>
          <cell r="D6247">
            <v>18.87</v>
          </cell>
          <cell r="E6247">
            <v>15.1</v>
          </cell>
        </row>
        <row r="6248">
          <cell r="A6248"/>
        </row>
        <row r="6249">
          <cell r="A6249" t="str">
            <v>33.09.016</v>
          </cell>
          <cell r="B6249" t="str">
            <v>FORNECIMENTO E INSTALAÇÃO DE PATCH CORD CINZA EM CABO UTP 4, TERMINAÇÕES EM CONEC. RJ-45 MACHO CAT.6, 2,5M DE COMPRIMENTO, PADRÃO DE CONF. T568A, REF.35123904, FURUKAWA OU SIMILAR - NOVA SEDE VÁRZEA</v>
          </cell>
          <cell r="C6249" t="str">
            <v>Un</v>
          </cell>
          <cell r="D6249">
            <v>46.03</v>
          </cell>
          <cell r="E6249">
            <v>36.83</v>
          </cell>
        </row>
        <row r="6250">
          <cell r="A6250"/>
        </row>
        <row r="6251">
          <cell r="A6251" t="str">
            <v>33.09.017</v>
          </cell>
          <cell r="B6251" t="str">
            <v>FORNECIMENTO E INSTALAÇÃO DE PATCH CORD CINZA EM CABO UTP 1 PAR, CAT. 5E, TERMINAÇÕES EM CONEC. 110IDC, 2,0M DE COMPRIMENTO, PADRÃO DE CONF. T568A, REF.35123904, FURUKAWA OU SIMILAR - NOVA SEDE VÁRZEA</v>
          </cell>
          <cell r="C6251" t="str">
            <v>Un</v>
          </cell>
          <cell r="D6251">
            <v>17.77</v>
          </cell>
          <cell r="E6251">
            <v>14.22</v>
          </cell>
        </row>
        <row r="6252">
          <cell r="A6252"/>
        </row>
        <row r="6253">
          <cell r="A6253" t="str">
            <v>33.09.018</v>
          </cell>
          <cell r="B6253" t="str">
            <v>FORNECIMENTO E INSTALAÇÃO DE PATCH CORD CINZA EM CABO UTP, 4 PARES, CAT. 5E, TERMINAÇÕES EM CONEC. 110IDC, 2,0M DE COMPRIMENTO, PADRÃO DE CONF. T568A, REF.35123904, FURUKAWA OU SIMILAR - NOVA SEDE VÁRZEA</v>
          </cell>
          <cell r="C6253" t="str">
            <v>Un</v>
          </cell>
          <cell r="D6253">
            <v>34.9</v>
          </cell>
          <cell r="E6253">
            <v>27.92</v>
          </cell>
        </row>
        <row r="6254">
          <cell r="A6254"/>
        </row>
        <row r="6255">
          <cell r="A6255" t="str">
            <v>33.09.019</v>
          </cell>
          <cell r="B6255" t="str">
            <v>FORNECIMENTO E INSTALAÇÃO DE EXTENSÕES ÓPTICAS MULTIMODO DUPLEX C/ 2 FIBRAS 50X125, DE 1,5M DE COMP. , CONECTORIZADO EM CONEC. LC EM UMA DAS EXTREM. REF. 35260128, FAB FURUKAWA OU SIMILAR - NOVA SEDE VÁRZEA</v>
          </cell>
          <cell r="C6255" t="str">
            <v>Un</v>
          </cell>
          <cell r="D6255">
            <v>34.630000000000003</v>
          </cell>
          <cell r="E6255">
            <v>27.71</v>
          </cell>
        </row>
        <row r="6256">
          <cell r="A6256"/>
        </row>
        <row r="6257">
          <cell r="A6257" t="str">
            <v>33.09.020</v>
          </cell>
          <cell r="B6257" t="str">
            <v>FORNECIMENTO E INSTALAÇÃO DE CORDÃO ÓPTICO MULTIMODO DUPLEX C/ 2 FIBRAS 50X125, DE 1,5M DE COMP. , CONECTORIZADO EM CONEC. LC EM UMA DAS EXTREM. REF. 33000058, FAB FURUKAWA OU SIMILAR - NOVA SEDE VÁRZEA</v>
          </cell>
          <cell r="C6257" t="str">
            <v>Un</v>
          </cell>
          <cell r="D6257">
            <v>193.16</v>
          </cell>
          <cell r="E6257">
            <v>154.53</v>
          </cell>
        </row>
        <row r="6258">
          <cell r="A6258"/>
        </row>
        <row r="6259">
          <cell r="A6259" t="str">
            <v>33.09.021</v>
          </cell>
          <cell r="B6259" t="str">
            <v>FORNECIMENTO E INSTALAÇÃO DE RACK 19", EM CHAPA DE AÇO 18, PINT. ELETR. EPOXI, 24u, PÉS REGUL., GUAS DE CABOS VERT., TAMPAS, PORTA FRONTAL,CALHA DE 08 TOM, MAT. P/ INSTALAÇÃO E DEMAIS ITENS  CONF. PROJETO - NOVA SEDE VÁRZEA</v>
          </cell>
          <cell r="C6259" t="str">
            <v>Un</v>
          </cell>
          <cell r="D6259">
            <v>3154.05</v>
          </cell>
          <cell r="E6259">
            <v>2523.2399999999998</v>
          </cell>
        </row>
        <row r="6260">
          <cell r="A6260"/>
        </row>
        <row r="6261">
          <cell r="A6261" t="str">
            <v>33.09.022</v>
          </cell>
          <cell r="B6261" t="str">
            <v>FORNECIMENTO E INSTALAÇÃO DE RACK 19", EM CHAPA DE AÇO 18, PINT. ELETR. EPOXI, 32u, PÉS REGUL., GUAS DE CABOS VERT., TAMPAS, PORTA FRONTAL,CALHA DE 08 TOM, MAT. P/ INSTALAÇÃO E DEMAIS ITENS  CONF. PROJETO - NOVA SEDE VÁRZEA</v>
          </cell>
          <cell r="C6261" t="str">
            <v>Un</v>
          </cell>
          <cell r="D6261">
            <v>3689.58</v>
          </cell>
          <cell r="E6261">
            <v>2951.67</v>
          </cell>
        </row>
        <row r="6262">
          <cell r="A6262"/>
        </row>
        <row r="6263">
          <cell r="A6263" t="str">
            <v>33.09.023</v>
          </cell>
          <cell r="B6263" t="str">
            <v>FORNECIMENTO E INSTALAÇÃO DE RACK 19", EM CHAPA DE AÇO 18, PINT. ELETR. EPOXI, 44u, PÉS REGUL., GUAS DE CABOS VERT., TAMPAS, PORTA FRONTAL,CALHA DE 08 TOM, MAT. P/ INSTALAÇÃO E DEMAIS ITENS  CONF. PROJETO - NOVA SEDE VÁRZEA</v>
          </cell>
          <cell r="C6263" t="str">
            <v>Un</v>
          </cell>
          <cell r="D6263">
            <v>3824.71</v>
          </cell>
          <cell r="E6263">
            <v>3059.77</v>
          </cell>
        </row>
        <row r="6264">
          <cell r="A6264"/>
        </row>
        <row r="6265">
          <cell r="A6265" t="str">
            <v>33.09.024</v>
          </cell>
          <cell r="B6265" t="str">
            <v>FORNECIMENTO E INSTALAÇÃO DE PRATELEIRA FIXA PARA RACK 19", REF. 35150045, FAB. FURUKAWA OU SIMILAR. - NOVA SEDE VÁRZEA</v>
          </cell>
          <cell r="C6265" t="str">
            <v>Un</v>
          </cell>
          <cell r="D6265">
            <v>86.8</v>
          </cell>
          <cell r="E6265">
            <v>69.44</v>
          </cell>
        </row>
        <row r="6266">
          <cell r="A6266"/>
        </row>
        <row r="6267">
          <cell r="A6267" t="str">
            <v>33.09.025</v>
          </cell>
          <cell r="B6267" t="str">
            <v>FORNECIMENTO E INSTALAÇÃO DE GUIA DE CABOS COM ALTURA 1u, FECHADO HORIZONTAL PARA RACK 19", REF. 35150033, FAB. FURUKAWA OU SIMILAR - NOVA SEDE VÁRZEA</v>
          </cell>
          <cell r="C6267" t="str">
            <v>Un</v>
          </cell>
          <cell r="D6267">
            <v>39.67</v>
          </cell>
          <cell r="E6267">
            <v>31.74</v>
          </cell>
        </row>
        <row r="6268">
          <cell r="A6268"/>
        </row>
        <row r="6269">
          <cell r="A6269" t="str">
            <v>33.09.026</v>
          </cell>
          <cell r="B6269" t="str">
            <v>FORNECIMENTO E INSTALAÇÃO DE PATCH PANEL 24 PORTAS RJ-45, CAT. 6, PADRÃO DE CONF. T568A, LARG. PADRÃO 19", C/ PARAF. E ARRUELAS DE FIXAÇÃO, REF. 35060024, FAB. FURUKAWA OU SIMILAR - NOVA SEDE VÁRZEA</v>
          </cell>
          <cell r="C6269" t="str">
            <v>Un</v>
          </cell>
          <cell r="D6269">
            <v>1054.5999999999999</v>
          </cell>
          <cell r="E6269">
            <v>843.68</v>
          </cell>
        </row>
        <row r="6270">
          <cell r="A6270"/>
        </row>
        <row r="6271">
          <cell r="A6271" t="str">
            <v>33.09.027</v>
          </cell>
          <cell r="B6271" t="str">
            <v>FORNECIMENTO E INSTALAÇÃO DE VOICE PANEL 30 PORTAS RJ-45, COM. RJ-11, CAT. 3, PADRÃO DE CONF. T568A, LARG. PADRÃO 19", C/ PARAF. E ARRUELAS DE FIXAÇÃO, REF. 35050224, FAB. FURUKAWA OU SIMILAR - NOVA SEDE VÁRZEA</v>
          </cell>
          <cell r="C6271" t="str">
            <v>Un</v>
          </cell>
          <cell r="D6271">
            <v>627.01</v>
          </cell>
          <cell r="E6271">
            <v>501.61</v>
          </cell>
        </row>
        <row r="6272">
          <cell r="A6272"/>
        </row>
        <row r="6273">
          <cell r="A6273" t="str">
            <v>33.09.028</v>
          </cell>
          <cell r="B6273" t="str">
            <v>FORNECIMENTO E INSTALAÇÃO DE VOICE PANEL 50 PORTAS RJ-45, COM. RJ-11, CAT. 3, PADRÃO DE CONF. T568A, LARG. PADRÃO 19", C/ PARAF. E ARRUELAS DE FIXAÇÃO, REF. 35050200, FAB. FURUKAWA OU SIMILAR - NOVA SEDE VÁRZEA</v>
          </cell>
          <cell r="C6273" t="str">
            <v>Un</v>
          </cell>
          <cell r="D6273">
            <v>827.88</v>
          </cell>
          <cell r="E6273">
            <v>662.31</v>
          </cell>
        </row>
        <row r="6274">
          <cell r="A6274"/>
        </row>
        <row r="6275">
          <cell r="A6275" t="str">
            <v>33.09.029</v>
          </cell>
          <cell r="B6275" t="str">
            <v>FORNECIMENTO E INSTALAÇÃO DE PAINEL DE CONEXÃO 110IDC C/ CAP. P/ 100 PARES, LARG. PADRÃO 19", 2u DE ALTURA, C/ PARAF. E ARRUELAS DE FIXAÇÃO, REF. 35050698, FAB. FURUKAWA OU SIMILAR - NOVA SEDE VÁRZEA</v>
          </cell>
          <cell r="C6275" t="str">
            <v>Un</v>
          </cell>
          <cell r="D6275">
            <v>227.6</v>
          </cell>
          <cell r="E6275">
            <v>182.08</v>
          </cell>
        </row>
        <row r="6276">
          <cell r="A6276"/>
        </row>
        <row r="6277">
          <cell r="A6277" t="str">
            <v>33.09.030</v>
          </cell>
          <cell r="B6277" t="str">
            <v>FORNECIMENTO E INSTALAÇÃO DE CONECTOR 110 P/ BLOCO IDC, C/ CAPAC. PARA 04 PARES, FAB. FURUKAWA OU SIMILAR - NOVA SEDE VÁRZEA</v>
          </cell>
          <cell r="C6277" t="str">
            <v>Un</v>
          </cell>
          <cell r="D6277">
            <v>8.6300000000000008</v>
          </cell>
          <cell r="E6277">
            <v>6.91</v>
          </cell>
        </row>
        <row r="6278">
          <cell r="A6278"/>
        </row>
        <row r="6279">
          <cell r="A6279" t="str">
            <v>33.09.031</v>
          </cell>
          <cell r="B6279" t="str">
            <v>FORNECIMENTO E INSTALAÇÃO DE CONECTOR 110 P/ BLOCO IDC, C/ CAPAC. PARA 05 PARES, FAB. FURUKAWA OU SIMILAR - NOVA SEDE VÁRZEA</v>
          </cell>
          <cell r="C6279" t="str">
            <v>Un</v>
          </cell>
          <cell r="D6279">
            <v>8.6300000000000008</v>
          </cell>
          <cell r="E6279">
            <v>6.91</v>
          </cell>
        </row>
        <row r="6280">
          <cell r="A6280"/>
        </row>
        <row r="6281">
          <cell r="A6281" t="str">
            <v>33.09.032</v>
          </cell>
          <cell r="B6281" t="str">
            <v>FORNECIMENTO E INSTALAÇÃO CABO DE FIBRA OPTICA,MULTIMODO 50u, 12 FIBRAS, OMS+( LASER WAVE550), CAM. FIBRA VIDRO P/ PROT. ANTIROED. E NUCLEO GELEADO P/ PROT. UND (INDOOR-OUTDOOR) FAB. FURUKAWA OU SIM. - NOVA SEDE VÁRZEA</v>
          </cell>
          <cell r="C6281" t="str">
            <v>m</v>
          </cell>
          <cell r="D6281">
            <v>60.06</v>
          </cell>
          <cell r="E6281">
            <v>48.05</v>
          </cell>
        </row>
        <row r="6282">
          <cell r="A6282"/>
        </row>
        <row r="6283">
          <cell r="A6283" t="str">
            <v>33.09.033</v>
          </cell>
          <cell r="B6283" t="str">
            <v>FORNECIMENTO E INSTALAÇÃO DE PATCH CORD AZUL EM UTP 4 PARES, TERMINAÇÕES EM CONECTORES RJ-45 MACHO, CAT 6, 2,5M DE COMPRIMENTO, PAD. DE CONF. T568A, REF. 35123604, FAB. FURUKAWA OU SIMILAR - NOVA SEDE VÁRZEA</v>
          </cell>
          <cell r="C6283" t="str">
            <v>Un</v>
          </cell>
          <cell r="D6283">
            <v>37.06</v>
          </cell>
          <cell r="E6283">
            <v>29.65</v>
          </cell>
        </row>
        <row r="6284">
          <cell r="A6284"/>
        </row>
        <row r="6285">
          <cell r="A6285" t="str">
            <v>33.09.034</v>
          </cell>
          <cell r="B6285" t="str">
            <v>FORNECIMENTO E INSTALAÇÃO DE PATCH CORD VERMELHO EM  UTP 4 PARES, TERMINAÇÕES EM CONECTORES RJ-45 MACHO, CAT 6, 2,5M DE COMPRIMENTO, PAD. DE CONF. T568A, REF. 35123304, FAB. FURUKAWA OU SIMILAR - NOVA SEDE VÁRZEA</v>
          </cell>
          <cell r="C6285" t="str">
            <v>Un</v>
          </cell>
          <cell r="D6285">
            <v>37.06</v>
          </cell>
          <cell r="E6285">
            <v>29.65</v>
          </cell>
        </row>
        <row r="6286">
          <cell r="A6286"/>
        </row>
        <row r="6287">
          <cell r="A6287" t="str">
            <v>33.09.035</v>
          </cell>
          <cell r="B6287" t="str">
            <v>FORNECIMENTO E INSTALAÇÃO DE PATCH CORD PRETO EM UTP 4 PARES, TERMINAÇÕES EM CONECTORES RJ-45 MACHO, CAT 6, 2,5M DE COMPRIMENTO, PAD. DE CONF. T568A, REF. 35123104, FAB. FURUKAWA OU SIMILAR - NOVA SEDE VÁRZEA</v>
          </cell>
          <cell r="C6287" t="str">
            <v>Un</v>
          </cell>
          <cell r="D6287">
            <v>37.06</v>
          </cell>
          <cell r="E6287">
            <v>29.65</v>
          </cell>
        </row>
        <row r="6288">
          <cell r="A6288"/>
        </row>
        <row r="6289">
          <cell r="A6289" t="str">
            <v>33.09.036</v>
          </cell>
          <cell r="B6289" t="str">
            <v>FORNECIMENTO E INSTALAÇÃO DE PATCH CORD AMARELO EM UTP 4 PARES, TERMINAÇÕES EM CONECTORES RJ-45 MACHO, CAT 6, 2,5M DE COMPRIMENTO, PAD. DE CONF. T568A, REF. 35123804, FAB. FURUKAWA OU SIMILAR - NOVA SEDE VÁRZEA</v>
          </cell>
          <cell r="C6289" t="str">
            <v>Un</v>
          </cell>
          <cell r="D6289">
            <v>37.06</v>
          </cell>
          <cell r="E6289">
            <v>29.65</v>
          </cell>
        </row>
        <row r="6290">
          <cell r="A6290"/>
        </row>
        <row r="6291">
          <cell r="A6291" t="str">
            <v>33.09.037</v>
          </cell>
          <cell r="B6291" t="str">
            <v>FORNECIMENTO E INSTALAÇÃO DE PATCH CORD BRANCO EM UTP 4 PARES, TERMINAÇÕES EM CONECTORES RJ-45 MACHO, CAT 6, 2,5M DE COMPRIMENTO, PAD. DE CONF. T568A, REF. 35123504, FAB. FURUKAWA OU SIMILAR - NOVA SEDE VÁRZEA</v>
          </cell>
          <cell r="C6291" t="str">
            <v>Un</v>
          </cell>
          <cell r="D6291">
            <v>37.06</v>
          </cell>
          <cell r="E6291">
            <v>29.65</v>
          </cell>
        </row>
        <row r="6292">
          <cell r="A6292"/>
        </row>
        <row r="6293">
          <cell r="A6293" t="str">
            <v>33.09.038</v>
          </cell>
          <cell r="B6293" t="str">
            <v>FORNECIMENTO E INSTALAÇÃO DE PATCH CORD EM CABO UTP 4 PARES, TERMINAÇÕES EM CONECTORES RJ-45 MACHO, CAT 6, 2,5M DE COMPRIMENTO, PAD. DE CONF. T568A, REF. 35123904, FAB. FURUKAWA OU SIMILAR - NOVA SEDE VÁRZEA</v>
          </cell>
          <cell r="C6293" t="str">
            <v>Un</v>
          </cell>
          <cell r="D6293">
            <v>37.06</v>
          </cell>
          <cell r="E6293">
            <v>29.65</v>
          </cell>
        </row>
        <row r="6294">
          <cell r="A6294"/>
        </row>
        <row r="6295">
          <cell r="A6295" t="str">
            <v>33.09.039</v>
          </cell>
          <cell r="B6295" t="str">
            <v>FORNECIMENTO E INSTALAÇÃO DE PATCH CORD EM CABO UTP 1 PAR CATEG. 5E, TERMINAIS EM CONECTORES 110IDC,  2,5M DE COMPRIMENTO, PAD. DE CONF. T568A, FAB. FURUKAWA OU SIMILAR - NOVA SEDE VÁRZEA</v>
          </cell>
          <cell r="C6295" t="str">
            <v>Un</v>
          </cell>
          <cell r="D6295">
            <v>30.3</v>
          </cell>
          <cell r="E6295">
            <v>24.24</v>
          </cell>
        </row>
        <row r="6296">
          <cell r="A6296"/>
        </row>
        <row r="6297">
          <cell r="A6297" t="str">
            <v>33.09.040</v>
          </cell>
          <cell r="B6297" t="str">
            <v>FORNECIMENTO E INSTALAÇÃO DE PATCH CORD EM CABO UTP 4 PAR CATEG. 5E, TERMINAIS EM CONECTORES 110IDC,  2,5M DE COMPRIMENTO, PAD. DE CONF. T568A, FAB. FURUKAWA OU SIMILAR - NOVA SEDE VÁRZEA</v>
          </cell>
          <cell r="C6297" t="str">
            <v>Un</v>
          </cell>
          <cell r="D6297">
            <v>71.900000000000006</v>
          </cell>
          <cell r="E6297">
            <v>57.52</v>
          </cell>
        </row>
        <row r="6298">
          <cell r="A6298"/>
        </row>
        <row r="6299">
          <cell r="A6299" t="str">
            <v>33.09.041</v>
          </cell>
          <cell r="B6299" t="str">
            <v>FORNECIMENTO E INSTALAÇÃO DE CABO TELEFÔNICO C/ 10 PARES P/ USO EXTERNO, C/ DIAM. DO CONDUTOR DE 0,50MM, REF. CTP-APL-G 50, FAB. FURUKAWA OU SIMILAR - NOVA SEDE VÁRZEA</v>
          </cell>
          <cell r="C6299" t="str">
            <v>m</v>
          </cell>
          <cell r="D6299">
            <v>5.58</v>
          </cell>
          <cell r="E6299">
            <v>4.47</v>
          </cell>
        </row>
        <row r="6300">
          <cell r="A6300"/>
        </row>
        <row r="6301">
          <cell r="A6301" t="str">
            <v>33.09.042</v>
          </cell>
          <cell r="B6301" t="str">
            <v>FORNECIMENTO E INSTALAÇÃO DE CABO TELEFÔNICO C/ 20 PARES P/ USO EXTERNO, C/ DIAM. DO CONDUTOR DE 0,50MM, REF. CTP-APL-G 50, FAB. FURUKAWA OU SIMILAR - NOVA SEDE VÁRZEA</v>
          </cell>
          <cell r="C6301" t="str">
            <v>m</v>
          </cell>
          <cell r="D6301">
            <v>8.42</v>
          </cell>
          <cell r="E6301">
            <v>6.74</v>
          </cell>
        </row>
        <row r="6302">
          <cell r="A6302"/>
        </row>
        <row r="6303">
          <cell r="A6303" t="str">
            <v>33.09.043</v>
          </cell>
          <cell r="B6303" t="str">
            <v xml:space="preserve"> FORNECIMENTO E INSTALAÇÃO DE CABO TELEFÔNICO C/ 50 PARES P/ USO EXTERNO, C/ DIAM. DO CONDUTOR DE 0,50MM, REF. CTP-APL-G 50, FAB. FURUKAWA OU SIMILAR - NOVA SEDE VÁRZEA</v>
          </cell>
          <cell r="C6303" t="str">
            <v>m</v>
          </cell>
          <cell r="D6303">
            <v>17.48</v>
          </cell>
          <cell r="E6303">
            <v>13.99</v>
          </cell>
        </row>
        <row r="6304">
          <cell r="A6304"/>
        </row>
        <row r="6305">
          <cell r="A6305" t="str">
            <v>33.09.044</v>
          </cell>
          <cell r="B6305" t="str">
            <v>FORNECIMENTO E INSTALAÇÃO DE CABO TELEFÔNICO C/ 100 PARES P/ USO EXTERNO, C/ DIAM. DO CONDUTOR DE 0,50MM, REF. CTP-APL-G 50, FAB. FURUKAWA OU SIMILAR - NOVA SEDE VÁRZEA</v>
          </cell>
          <cell r="C6305" t="str">
            <v>m</v>
          </cell>
          <cell r="D6305">
            <v>32.25</v>
          </cell>
          <cell r="E6305">
            <v>25.8</v>
          </cell>
        </row>
        <row r="6306">
          <cell r="A6306"/>
        </row>
        <row r="6307">
          <cell r="A6307" t="str">
            <v>33.09.045</v>
          </cell>
          <cell r="B6307" t="str">
            <v>FORNECIMENTO E INSTALAÇÃO DE CABO TELEFÔNICO C/ 200 PARES P/ USO EXTERNO, C/ DIAM. DO CONDUTOR DE 0,50MM, REF. CTP-APL-G 50, FAB. FURUKAWA OU SIMILAR - NOVA SEDE VÁRZEA</v>
          </cell>
          <cell r="C6307" t="str">
            <v>m</v>
          </cell>
          <cell r="D6307">
            <v>64.150000000000006</v>
          </cell>
          <cell r="E6307">
            <v>51.32</v>
          </cell>
        </row>
        <row r="6308">
          <cell r="A6308"/>
        </row>
        <row r="6309">
          <cell r="A6309" t="str">
            <v>33.09.046</v>
          </cell>
          <cell r="B6309" t="str">
            <v>FORNECIMENTO E INSTALAÇÃO DE CABO TELEFÔNICO C/ 300 PARES P/ USO EXTERNO, C/ DIAM. DO CONDUTOR DE 0,50MM, REF. CTP-APL-G 50, FAB. FURUKAWA OU SIMILAR - NOVA SEDE VÁRZEA</v>
          </cell>
          <cell r="C6309" t="str">
            <v>m</v>
          </cell>
          <cell r="D6309">
            <v>102.53</v>
          </cell>
          <cell r="E6309">
            <v>82.03</v>
          </cell>
        </row>
        <row r="6310">
          <cell r="A6310"/>
        </row>
        <row r="6311">
          <cell r="A6311" t="str">
            <v>33.09.047</v>
          </cell>
          <cell r="B6311" t="str">
            <v>FORNECIMENTO E INSTALAÇÃO DE CABO TELEFÔNICO C/ 400 PARES P/ USO EXTERNO, C/ DIAM. DO CONDUTOR DE 0,50MM, REF. CTP-APL-G 50, FAB. FURUKAWA OU SIMILAR - NOVA SEDE VÁRZEA</v>
          </cell>
          <cell r="C6311" t="str">
            <v>m</v>
          </cell>
          <cell r="D6311">
            <v>146.03</v>
          </cell>
          <cell r="E6311">
            <v>116.83</v>
          </cell>
        </row>
        <row r="6312">
          <cell r="A6312"/>
        </row>
        <row r="6313">
          <cell r="A6313" t="str">
            <v>33.09.048</v>
          </cell>
          <cell r="B6313" t="str">
            <v xml:space="preserve"> FORNECIMENTO E INSTALAÇÃO DE CABO TELEFÔNICO C/ 600 PARES P/ USO EXTERNO, C/ DIAM. DO CONDUTOR DE 0,50MM, REF. CTP-APL-G 50, FAB. FURUKAWA OU SIMILAR - NOVA SEDE VÁRZEA</v>
          </cell>
          <cell r="C6313" t="str">
            <v>m</v>
          </cell>
          <cell r="D6313">
            <v>218.05</v>
          </cell>
          <cell r="E6313">
            <v>174.44</v>
          </cell>
        </row>
        <row r="6314">
          <cell r="A6314"/>
        </row>
        <row r="6315">
          <cell r="A6315" t="str">
            <v>33.09.049</v>
          </cell>
          <cell r="B6315" t="str">
            <v>FORNECIMENTO E INSTALAÇÃO DE CABO DE FIBRA-OPTICA MULTIMODO, 50um COM 12 FIBRAS, FITA DE AÇO CORRUGADO P/ PROTEÇÃO ANTI-ROEDORES E NUCLEO GELEADO P/ PROT.  A UMID. REF. CFOA-MM(50)-ARD-G-12, FAB. FURUKAWA OU SIMILAR - NOVA SEDE VÁRZEA</v>
          </cell>
          <cell r="C6315" t="str">
            <v>m</v>
          </cell>
          <cell r="D6315">
            <v>34.43</v>
          </cell>
          <cell r="E6315">
            <v>27.55</v>
          </cell>
        </row>
        <row r="6316">
          <cell r="A6316"/>
        </row>
        <row r="6317">
          <cell r="A6317" t="str">
            <v>33.09.050</v>
          </cell>
          <cell r="B6317" t="str">
            <v>EXTENSÃO OPTICA CONECTORIZADA, 2X MM(50), TIPO OM3, 10GBPS, CONECTOR LC-SPC, P/ DIO A 270, COD. 35260016, FAB, FURUKAWA OU SIMILAR - NOVA SEDE VÁRZEA</v>
          </cell>
          <cell r="C6317" t="str">
            <v>m</v>
          </cell>
          <cell r="D6317">
            <v>137</v>
          </cell>
          <cell r="E6317">
            <v>109.6</v>
          </cell>
        </row>
        <row r="6318">
          <cell r="A6318"/>
        </row>
        <row r="6319">
          <cell r="A6319" t="str">
            <v>33.09.051</v>
          </cell>
          <cell r="B6319" t="str">
            <v xml:space="preserve">CORDÃO DUPLEX MM(50), TIPO OM3, 10GBPS, CONECTORES LC-SPL-SPC, 2,5 DE COMPRIMENTO , COD. 35200120, FAB. FURUKAWA OU SIMILAR - NOVA SEDE VÁRZEA </v>
          </cell>
          <cell r="C6319" t="str">
            <v>m</v>
          </cell>
          <cell r="D6319">
            <v>176.72</v>
          </cell>
          <cell r="E6319">
            <v>141.38</v>
          </cell>
        </row>
        <row r="6320">
          <cell r="A6320"/>
        </row>
        <row r="6321">
          <cell r="A6321" t="str">
            <v>33.09.052</v>
          </cell>
          <cell r="B6321" t="str">
            <v>FORNECIMENTO E INSTALAÇÃO DE RACK 23" C/ REDUTOR 19", EM CHAPA DE AÇO 18, PINT. ELETR. EPOXI, 44u, PÉS REGUL., GUAS DE CABOS VERT., TAMPAS, PORTA FRONTAL,CALHA DE 08 TOM, MAT. P/ INSTALAÇÃO E DEMAIS ITENS  CONF. PROJETO - NOVA SEDE VÁRZEA</v>
          </cell>
          <cell r="C6321" t="str">
            <v>Un</v>
          </cell>
          <cell r="D6321">
            <v>4496.08</v>
          </cell>
          <cell r="E6321">
            <v>3596.87</v>
          </cell>
        </row>
        <row r="6322">
          <cell r="A6322"/>
        </row>
        <row r="6323">
          <cell r="A6323" t="str">
            <v>33.09.053</v>
          </cell>
          <cell r="B6323" t="str">
            <v>FORNECIMENTO E INSTALAÇÃO DE DISTRIBUIDOR INTERNO ÓTICO P/ CABO DE FIBRAS ÓPTICAS TIPO MULTIMODO, C/ 48 CONEXÕES LC, P/ INSTALAÇÃO EM RACK PADRÃO 19", CONF. PROJ., REF. 35260163, FAB. FURUKAWA OU SIMILAR - NOVA SEDE VÁRZEA</v>
          </cell>
          <cell r="C6323" t="str">
            <v>Un</v>
          </cell>
          <cell r="D6323">
            <v>862.15</v>
          </cell>
          <cell r="E6323">
            <v>689.72</v>
          </cell>
        </row>
        <row r="6324">
          <cell r="A6324"/>
        </row>
        <row r="6325">
          <cell r="A6325" t="str">
            <v>33.09.054</v>
          </cell>
          <cell r="B6325" t="str">
            <v>FORNECIMENTO E INSTALAÇÃO DE KIT BANDEJA  DE EMENDA P/ 24 FIBRAS, REF. 35260306, FAB. FURUKAWA OU SIMILAR - NOVA SEDE VÁRZEA</v>
          </cell>
          <cell r="C6325" t="str">
            <v>Un</v>
          </cell>
          <cell r="D6325">
            <v>239.15</v>
          </cell>
          <cell r="E6325">
            <v>191.32</v>
          </cell>
        </row>
        <row r="6326">
          <cell r="A6326"/>
        </row>
        <row r="6327">
          <cell r="A6327" t="str">
            <v>33.09.055</v>
          </cell>
          <cell r="B6327" t="str">
            <v>FORNECIMENTO E INSTALAÇÃO DE PATCH PANEL DESCARREGADO 24 PORTAS COMPATIVEL C/ CONECTOR RJ-45 FEMEA, CAT. 06, PADRÃO CONF. T568A, LAR. PAD. 19", COM PARAF. E ARRUELAS, FAB. FURUKAWA OU SIMILAR - NOVA SEDE VÁRZEA</v>
          </cell>
          <cell r="C6327" t="str">
            <v>Un</v>
          </cell>
          <cell r="D6327">
            <v>443.5</v>
          </cell>
          <cell r="E6327">
            <v>354.8</v>
          </cell>
        </row>
        <row r="6328">
          <cell r="A6328"/>
        </row>
        <row r="6329">
          <cell r="A6329" t="str">
            <v>33.09.056</v>
          </cell>
          <cell r="B6329" t="str">
            <v>FORNECIMENTO E INSTALAÇÃO DE CAIXA DE PROTEÇÃO DE CONVERSORES FIBRA/UTP E DEMAIS MAT. NECESSÁRIOS  A SUA MONTAGEM, FAB. CEMAR OU SIMILAR - NOVA SEDE  VÁRZEA</v>
          </cell>
          <cell r="C6329" t="str">
            <v>m</v>
          </cell>
          <cell r="D6329">
            <v>615.28</v>
          </cell>
          <cell r="E6329">
            <v>492.23</v>
          </cell>
        </row>
        <row r="6330">
          <cell r="A6330"/>
        </row>
        <row r="6331">
          <cell r="A6331" t="str">
            <v>33.09.057</v>
          </cell>
          <cell r="B6331" t="str">
            <v>FORNECIMENTO E INSTALAÇÃO DE CX. DE BLOQUEIO ÓPTICO PLÁSTICA P/ CONEXÃO DE ATÉ 6 FIBRAS E DEMAIS MAT. NECESSÁRIOS A SUA INSTAÇÃO, CONF. ESPEC. TECNICA, REF. 31001282, FAB. FURUKAWA OU SIMILAR - NOVA SEDE VÁRZEA</v>
          </cell>
          <cell r="C6331" t="str">
            <v>Un</v>
          </cell>
          <cell r="D6331">
            <v>414</v>
          </cell>
          <cell r="E6331">
            <v>331.2</v>
          </cell>
        </row>
        <row r="6332">
          <cell r="A6332"/>
        </row>
        <row r="6333">
          <cell r="A6333" t="str">
            <v>33.09.058</v>
          </cell>
          <cell r="B6333" t="str">
            <v>FORNECIMENTO E INSTALAÇÃO DE EXTENSÕES ÓPTICAS MULTIMODO DUPLEX C/ 2 FIBRAS 50X125 (MICRÔMETROS ) DE 1,5M DE COMPRIMENTO CONECT. EM CONECTORES LC EM UMA DAS EXTREM., REF. 35260128, FAB. FURUKAWA OU SIMILAR - NOVA SEDE VÁRZEA</v>
          </cell>
          <cell r="C6333" t="str">
            <v>Un</v>
          </cell>
          <cell r="D6333">
            <v>290.41000000000003</v>
          </cell>
          <cell r="E6333">
            <v>232.33</v>
          </cell>
        </row>
        <row r="6334">
          <cell r="A6334"/>
        </row>
        <row r="6335">
          <cell r="A6335" t="str">
            <v>33.09.059</v>
          </cell>
          <cell r="B6335" t="str">
            <v>FORNECIMENTO E INSTALAÇÃO DE CORDÃO ÓPTICO MULTIMODO DUPLEX C/ 2 FIBRAS 50X125 (MICRÔMETROS ) DE 1,5M DE COMPRIMENTO CONECT. EM CONECTORES LC EM  CADA  EXTREM., REF. 33000058, FAB. FURUKAWA OU SIMILAR - NOVA SEDE VÁRZEA</v>
          </cell>
          <cell r="C6335" t="str">
            <v>Un</v>
          </cell>
          <cell r="D6335">
            <v>345.57</v>
          </cell>
          <cell r="E6335">
            <v>276.45999999999998</v>
          </cell>
        </row>
        <row r="6336">
          <cell r="A6336"/>
        </row>
        <row r="6337">
          <cell r="A6337" t="str">
            <v>33.10.001</v>
          </cell>
          <cell r="B6337" t="str">
            <v>FORNECIMENTO E INSTALAÇÃO DE PTO. DE LÓGICA, C/ ELETROCALHAS/PERFILADOS E  ACES., INCL.  ELETRO, ABRAÇ., ESP. ALUM.,FAB. MOPA OU SIM., CABO UTP4PARES/CAT.6, CONECTORES, FAB. FURUKAWA OU SIM., CONECTOR. E TESTE CONTINUID.. - NOVA SEDE  VÁRZEA</v>
          </cell>
          <cell r="C6337" t="str">
            <v>Un</v>
          </cell>
          <cell r="D6337">
            <v>345.86</v>
          </cell>
          <cell r="E6337">
            <v>276.69</v>
          </cell>
        </row>
        <row r="6338">
          <cell r="A6338"/>
        </row>
        <row r="6339">
          <cell r="A6339" t="str">
            <v>33.11.001</v>
          </cell>
          <cell r="B6339" t="str">
            <v>FORNECIMENTO E INSTALAÇÃO ESTAÇÃO TRATAM. ESGOTO EM FIBRA DE VIDRO P/ EFLUENTES SANITARIOS C/ CAP. P/ 2.000 CONTRIBUINTES, 75 L CONTRIB. PER-CAPITA, 150M³ CAP. DIÁRIA, 7,5M³ VAZÃO, CONTENDO 01 CX. AREIA, 02 REATORES, 01 FILTRO, 01 KIT, 01 TANQUE. - NOVA S</v>
          </cell>
          <cell r="C6339" t="str">
            <v>Un</v>
          </cell>
          <cell r="D6339">
            <v>447557.46</v>
          </cell>
          <cell r="E6339">
            <v>358045.97</v>
          </cell>
        </row>
        <row r="6340">
          <cell r="A6340"/>
        </row>
        <row r="6341">
          <cell r="A6341" t="str">
            <v>33.12.001</v>
          </cell>
          <cell r="B6341" t="str">
            <v>FORNECIMENTO E INSTALAÇÃO DE QUADRO DE DISTRIBUIÇÃO (0,35 X  0,40) METALICO, TIPO SOBREPOR, COM BARRAMENTO PARA ATÉ 12 CIRCUITOS MONOPOLARES, CHAVE GERAL E PORTA - NOVA SEDE VÁRZEA</v>
          </cell>
          <cell r="C6341" t="str">
            <v>Un</v>
          </cell>
          <cell r="D6341">
            <v>271.70999999999998</v>
          </cell>
          <cell r="E6341">
            <v>217.37</v>
          </cell>
        </row>
        <row r="6342">
          <cell r="A6342"/>
        </row>
        <row r="6343">
          <cell r="A6343" t="str">
            <v>33.12.002</v>
          </cell>
          <cell r="B6343" t="str">
            <v>FORNECIMENTO E INSTALAÇÃO DE QUADRO DE DISTRIBUIÇÃO (0,35 X  0,40) METALICO, TIPO SOBREPOR, COM BARRAMENTO PARA ATÉ 16 CIRCUITOS MONOPOLARES, CHAVE GERAL E PORTA - NOVA SEDE VÁRZEA</v>
          </cell>
          <cell r="C6343" t="str">
            <v>Un</v>
          </cell>
          <cell r="D6343">
            <v>292.85000000000002</v>
          </cell>
          <cell r="E6343">
            <v>234.28</v>
          </cell>
        </row>
        <row r="6344">
          <cell r="A6344"/>
        </row>
        <row r="6345">
          <cell r="A6345" t="str">
            <v>33.12.003</v>
          </cell>
          <cell r="B6345" t="str">
            <v>FORNECIMENTO E INSTALAÇÃO DE QUADRO DE DISTRIBUIÇÃO (0,35 X  0,50) METALICO, TIPO SOBREPOR, COM BARRAMENTO PARA ATÉ 24 CIRCUITOS MONOPOLARES, CHAVE GERAL E PORTA - NOVA SEDE VÁRZEA</v>
          </cell>
          <cell r="C6345" t="str">
            <v>Un</v>
          </cell>
          <cell r="D6345">
            <v>337.96</v>
          </cell>
          <cell r="E6345">
            <v>270.37</v>
          </cell>
        </row>
        <row r="6346">
          <cell r="A6346"/>
        </row>
        <row r="6347">
          <cell r="A6347" t="str">
            <v>33.12.004</v>
          </cell>
          <cell r="B6347" t="str">
            <v>FORNECIMENTO E INSTALAÇÃO DE QUADRO DE DISTRIBUIÇÃO (0,35 X  0,55) METALICO, TIPO SOBREPOR, COM BARRAMENTO PARA ATÉ 32 CIRCUITOS MONOPOLARES, CHAVE GERAL E PORTA - NOVA SEDE VÁRZEA</v>
          </cell>
          <cell r="C6347" t="str">
            <v>Un</v>
          </cell>
          <cell r="D6347">
            <v>399.53</v>
          </cell>
          <cell r="E6347">
            <v>319.63</v>
          </cell>
        </row>
        <row r="6348">
          <cell r="A6348"/>
        </row>
        <row r="6349">
          <cell r="A6349" t="str">
            <v>33.12.005</v>
          </cell>
          <cell r="B6349" t="str">
            <v>FORNECIMENTO E INSTALAÇÃO DE QUADRO DE DISTRIBUIÇÃO (0,35 X  0,65) METALICO, TIPO SOBREPOR, COM BARRAMENTO PARA ATÉ 44 CIRCUITOS MONOPOLARES, CHAVE GERAL E PORTA - NOVA SEDE VÁRZEA</v>
          </cell>
          <cell r="C6349" t="str">
            <v>Un</v>
          </cell>
          <cell r="D6349">
            <v>468.61</v>
          </cell>
          <cell r="E6349">
            <v>374.89</v>
          </cell>
        </row>
        <row r="6350">
          <cell r="A6350"/>
        </row>
        <row r="6351">
          <cell r="A6351" t="str">
            <v>33.12.006</v>
          </cell>
          <cell r="B6351" t="str">
            <v>FORNECIMENTO E INSTALAÇÃO DE QUADRO DE DISTRIBUIÇÃO (0,50 X  1,00) METALICO, TIPO SOBREPOR, COM BARRAMENTO PARA ATÉ 70 CIRCUITOS MONOPOLARES, CHAVE GERAL E PORTA - NOVA SEDE VÁRZEA</v>
          </cell>
          <cell r="C6351" t="str">
            <v>Un</v>
          </cell>
          <cell r="D6351">
            <v>1348.37</v>
          </cell>
          <cell r="E6351">
            <v>1078.7</v>
          </cell>
        </row>
        <row r="6352">
          <cell r="A6352"/>
        </row>
        <row r="6353">
          <cell r="A6353" t="str">
            <v>33.13.001</v>
          </cell>
          <cell r="B6353" t="str">
            <v xml:space="preserve">FORNECIMENTO E INSTALAÇÃO DE PISO ELEVADO DESMONTÁVEL ( 60 CM DE ALTURA) REVESTIMENTO PAVIFLEX DE 2MM - METALICO - NOVA SEDE VÁRZEA </v>
          </cell>
          <cell r="C6353" t="str">
            <v>m2</v>
          </cell>
          <cell r="D6353">
            <v>375.71</v>
          </cell>
          <cell r="E6353">
            <v>300.57</v>
          </cell>
        </row>
        <row r="6354">
          <cell r="A6354"/>
        </row>
        <row r="6355">
          <cell r="A6355" t="str">
            <v>33.13.002</v>
          </cell>
          <cell r="B6355" t="str">
            <v xml:space="preserve">FORNECIMENTO E INSTALAÇÃO DE PISO ELEVADO DESMONTÁVEL ( 60 CM DE ALTURA), REVESTIDO EM PAVIFLEX DE 2MM - MADEIRA - NOVA SEDE VÁRZEA </v>
          </cell>
          <cell r="C6355" t="str">
            <v>m2</v>
          </cell>
          <cell r="D6355">
            <v>311.56</v>
          </cell>
          <cell r="E6355">
            <v>249.25</v>
          </cell>
        </row>
        <row r="6356">
          <cell r="A6356"/>
        </row>
        <row r="6357">
          <cell r="A6357" t="str">
            <v>33.14.001</v>
          </cell>
          <cell r="B6357" t="str">
            <v>FORNECIMENTO E INSTALAÇÃO DE CARPETE AGULHADO, COM 7MM DE ESPESSURA, PARA REVESTIMENTO DE PISO ELEVADO - NOVA SEDE VÁRZEA</v>
          </cell>
          <cell r="C6357" t="str">
            <v>m2</v>
          </cell>
          <cell r="D6357">
            <v>98.68</v>
          </cell>
          <cell r="E6357">
            <v>78.95</v>
          </cell>
        </row>
        <row r="6358">
          <cell r="A6358"/>
        </row>
        <row r="6359">
          <cell r="A6359" t="str">
            <v>33.15.001</v>
          </cell>
          <cell r="B6359" t="str">
            <v xml:space="preserve">FORNECIMENTO E INSTALAÇÃO DE PISO DE MARMORE BRANCO COM ACABAMENTO PADRÃO , 2CM DE ESPESSURA, NÃO INCLUSO REGULARIZAÇÃO DA BASE - NOVA SEDE VÁRZEA </v>
          </cell>
          <cell r="C6359" t="str">
            <v>m2</v>
          </cell>
          <cell r="D6359">
            <v>227.43</v>
          </cell>
          <cell r="E6359">
            <v>181.95</v>
          </cell>
        </row>
        <row r="6360">
          <cell r="A6360"/>
        </row>
        <row r="6361">
          <cell r="A6361" t="str">
            <v>33.16.001</v>
          </cell>
          <cell r="B6361" t="str">
            <v xml:space="preserve">RETIRADA DE TOMADAS ( SOBREPOR / EMBUTIR), INTERRUPTORES ( SOBREPOR / EMBUTIR ), PONTOS DE LÓGICA - NOVA SEDE VÁRZEA </v>
          </cell>
          <cell r="C6361" t="str">
            <v>Un</v>
          </cell>
          <cell r="D6361">
            <v>6.96</v>
          </cell>
          <cell r="E6361">
            <v>5.57</v>
          </cell>
        </row>
        <row r="6362">
          <cell r="A6362"/>
        </row>
        <row r="6363">
          <cell r="A6363" t="str">
            <v>33.16.002</v>
          </cell>
          <cell r="B6363" t="str">
            <v>RETIRADA QUADROS ELÉTRICOS ( SOBREPOR / EMBUTIR ), INCLUSO DISJUNTORES - NOVA SEDE VÁRZEA</v>
          </cell>
          <cell r="C6363" t="str">
            <v>Un</v>
          </cell>
          <cell r="D6363">
            <v>17.850000000000001</v>
          </cell>
          <cell r="E6363">
            <v>14.28</v>
          </cell>
        </row>
        <row r="6364">
          <cell r="A6364"/>
        </row>
        <row r="6365">
          <cell r="A6365" t="str">
            <v>33.17.001</v>
          </cell>
          <cell r="B6365" t="str">
            <v>REFORMA E ADEQUAÇÃO DAS SUBESTAÇÕES ABRIG. 1/2/3, RECINTO DE MEDIÇÃO / PROTEÇÃO E UNIDADE DE GERAÇÃO  400 KVA, INCLUSO MATERIAL E MÃO DE OBRA - NOVA SEDE VÁRZEA</v>
          </cell>
          <cell r="C6365" t="str">
            <v>Un</v>
          </cell>
          <cell r="D6365">
            <v>854248.6</v>
          </cell>
          <cell r="E6365">
            <v>683398.88</v>
          </cell>
        </row>
        <row r="6366">
          <cell r="A6366"/>
        </row>
        <row r="6367">
          <cell r="A6367" t="str">
            <v>33.18.001</v>
          </cell>
          <cell r="B6367" t="str">
            <v>FORNECIMENTO E INSTALAÇÃO DE PLACA DE PORTA DE 0,40X0,12, UMA , FACE, ESTRUTURADA EM PVC COM ADESIVO CAST. IMPRESSO - NOVA SEDE VÁRZEA</v>
          </cell>
          <cell r="C6367" t="str">
            <v>Un</v>
          </cell>
          <cell r="D6367">
            <v>65.11</v>
          </cell>
          <cell r="E6367">
            <v>52.09</v>
          </cell>
        </row>
        <row r="6368">
          <cell r="A6368"/>
        </row>
        <row r="6369">
          <cell r="A6369" t="str">
            <v>33.18.002</v>
          </cell>
          <cell r="B6369" t="str">
            <v xml:space="preserve"> FORNECIMENTO E INSTALAÇÃO DE PLACA DE BLOCO DE 0,40X0,30, UMA , FACE, ESTRUTURADA EM PVC COM ADESIVO CAST. IMPRESSO - NOVA SEDE VÁRZEA</v>
          </cell>
          <cell r="C6369" t="str">
            <v>Un</v>
          </cell>
          <cell r="D6369">
            <v>171.17</v>
          </cell>
          <cell r="E6369">
            <v>136.94</v>
          </cell>
        </row>
        <row r="6370">
          <cell r="A6370"/>
        </row>
        <row r="6371">
          <cell r="A6371" t="str">
            <v>33.18.003</v>
          </cell>
          <cell r="B6371" t="str">
            <v>FORNECIMENTO E INSTALAÇÃO DE PLACA AÉREA DE 0,60X0,35 COM NYLON, DUAS FACES, ESTRUTURADA EM PVC COM ADESIVO CAST. IMPRESSO - NOVA SEDE VÁRZEA</v>
          </cell>
          <cell r="C6371" t="str">
            <v>Un</v>
          </cell>
          <cell r="D6371">
            <v>131.72</v>
          </cell>
          <cell r="E6371">
            <v>105.38</v>
          </cell>
        </row>
        <row r="6372">
          <cell r="A6372"/>
        </row>
        <row r="6373">
          <cell r="A6373" t="str">
            <v>33.18.004</v>
          </cell>
          <cell r="B6373" t="str">
            <v>FORNECIMENTO E INSTALAÇÃO DE PLACAS DIVERSAS 0,21X0,27, UMA , FACE, ESTRUTURADA EM PVC COM ADESIVO CAST. IMPRESSO - NOVA SEDE VÁRZEA</v>
          </cell>
          <cell r="C6373" t="str">
            <v>Un</v>
          </cell>
          <cell r="D6373">
            <v>66.430000000000007</v>
          </cell>
          <cell r="E6373">
            <v>53.15</v>
          </cell>
        </row>
        <row r="6374">
          <cell r="A6374"/>
        </row>
        <row r="6375">
          <cell r="A6375" t="str">
            <v>33.18.005</v>
          </cell>
          <cell r="B6375" t="str">
            <v>FORNECIMENTO E INSTALAÇÃO COM 02 POSTES REDONDOS DE TOTEM DE 1,20X2,40, DUAS FACES, ESTRUTURADA EM CHAPA DE AÇO COM ADESIVO CAST. IMPRESSO - NOVA SEDE VÁRZEA</v>
          </cell>
          <cell r="C6375" t="str">
            <v>Un</v>
          </cell>
          <cell r="D6375">
            <v>10314.92</v>
          </cell>
          <cell r="E6375">
            <v>8251.94</v>
          </cell>
        </row>
        <row r="6376">
          <cell r="A6376"/>
        </row>
        <row r="6377">
          <cell r="A6377" t="str">
            <v>33.18.006</v>
          </cell>
          <cell r="B6377" t="str">
            <v>FORNECIMENTO E INSTALAÇÃO,  COM DOIS POSTES REDONDOS , DE PAINEL MAPA DE 3,00X1,00, ESTRUTURADA EM CHAPA DE AÇO COM ADESIVO CAST. IMPRESSO - NOVA SEDE VÁRZEA</v>
          </cell>
          <cell r="C6377" t="str">
            <v>Un</v>
          </cell>
          <cell r="D6377">
            <v>4981.22</v>
          </cell>
          <cell r="E6377">
            <v>3984.98</v>
          </cell>
        </row>
        <row r="6378">
          <cell r="A6378"/>
        </row>
        <row r="6379">
          <cell r="A6379" t="str">
            <v>33.18.007</v>
          </cell>
          <cell r="B6379" t="str">
            <v>FORNECIMENTO E INSTALAÇÃO DE PÓRTICO DE ENTRADA DE 10,00X3,00, EM ESTRUTURA PRÓPRIA COM CANTONEIRA E BARRA , LONA IMPRESSA - NOVA SEDE VÁRZEA</v>
          </cell>
          <cell r="C6379" t="str">
            <v>Un</v>
          </cell>
          <cell r="D6379">
            <v>37012.57</v>
          </cell>
          <cell r="E6379">
            <v>29610.06</v>
          </cell>
        </row>
        <row r="6380">
          <cell r="A6380"/>
        </row>
        <row r="6381">
          <cell r="A6381" t="str">
            <v>33.18.008</v>
          </cell>
          <cell r="B6381" t="str">
            <v>FORNECIMENTO E INSTALAÇÃO DE PAINEL EXTERNO  DE QUADRA DE 3,26X2,34, UMA FACE, EM ESTRUTURA DE TUBO 30X30 E 30X20 PARA ESTIRAMENTO DE LONA IMPRESSA - NOVA SEDE VÁRZEA</v>
          </cell>
          <cell r="C6381" t="str">
            <v>Un</v>
          </cell>
          <cell r="D6381">
            <v>1719.93</v>
          </cell>
          <cell r="E6381">
            <v>1375.95</v>
          </cell>
        </row>
        <row r="6382">
          <cell r="A6382"/>
        </row>
        <row r="6383">
          <cell r="A6383" t="str">
            <v>33.18.009</v>
          </cell>
          <cell r="B6383" t="str">
            <v xml:space="preserve"> FORNECIMENTO E INSTALAÇÃO DE PAINEL INTERNO   DE QUADRA DE 3,41X2,89, UMA FACE, EM ESTRUTURA DE TUBO 30X30 E 30X20 PARA ESTIRAMENTO DE LONA IMPRESSA - NOVA SEDE VÁRZEA</v>
          </cell>
          <cell r="C6383" t="str">
            <v>Un</v>
          </cell>
          <cell r="D6383">
            <v>1743.43</v>
          </cell>
          <cell r="E6383">
            <v>1394.75</v>
          </cell>
        </row>
        <row r="6384">
          <cell r="A6384"/>
        </row>
        <row r="6385">
          <cell r="A6385" t="str">
            <v>33.18.010</v>
          </cell>
          <cell r="B6385" t="str">
            <v xml:space="preserve"> FORNECIMENTO E INSTALAÇÃO DE PAINEL DO MURO EXTERNO  DE 5,61X2,10, UMA FACE, EM ESTRUTURA DE TUBO 30X30 E 30X20 PARA ESTIRAMENTO DE LONA IMPRESSA - NOVA SEDE VÁRZEA</v>
          </cell>
          <cell r="C6385" t="str">
            <v>Un</v>
          </cell>
          <cell r="D6385">
            <v>1957.25</v>
          </cell>
          <cell r="E6385">
            <v>1565.8</v>
          </cell>
        </row>
        <row r="6386">
          <cell r="A6386"/>
        </row>
        <row r="6387">
          <cell r="A6387" t="str">
            <v>33.18.011</v>
          </cell>
          <cell r="B6387" t="str">
            <v>FORNECIMENTO E INSTALAÇÃO DE PAINEL POSTE EXTERNO - ENTRADA FUNCIONARIOS DE 2,00X4,00, UMA FACE, EM ESTRUTURA DE TUBO 30X30 E 30X20 PARA ESTIRAMENTO DE LONA IMPRESSA - NOVA SEDE VÁRZEA</v>
          </cell>
          <cell r="C6387" t="str">
            <v>Un</v>
          </cell>
          <cell r="D6387">
            <v>2027.73</v>
          </cell>
          <cell r="E6387">
            <v>1622.19</v>
          </cell>
        </row>
        <row r="6388">
          <cell r="A6388"/>
        </row>
        <row r="6389">
          <cell r="A6389" t="str">
            <v>33.18.012</v>
          </cell>
          <cell r="B6389" t="str">
            <v>FORNECIMENTO E INSTALAÇÃO DE ADESIVO DA RECEPÇÃO DE 3,83X0,26 APLICADO NA PAREDE - NOVA SEDE VÁRZEA</v>
          </cell>
          <cell r="C6389" t="str">
            <v>Un</v>
          </cell>
          <cell r="D6389">
            <v>1762.47</v>
          </cell>
          <cell r="E6389">
            <v>1409.98</v>
          </cell>
        </row>
        <row r="6390">
          <cell r="A6390"/>
        </row>
        <row r="6391">
          <cell r="A6391" t="str">
            <v>33.18.013</v>
          </cell>
          <cell r="B6391" t="str">
            <v>FORNECIMENTO E INSTALAÇÃO DE ADESIVO DA RECEPÇÃO DE 21,48X1,03, COM BLACKOUT,  APLICADO NO REVESTIMENTO - NOVA SEDE VÁRZEA</v>
          </cell>
          <cell r="C6391" t="str">
            <v>Un</v>
          </cell>
          <cell r="D6391">
            <v>3505.88</v>
          </cell>
          <cell r="E6391">
            <v>2804.71</v>
          </cell>
        </row>
        <row r="6392">
          <cell r="A6392"/>
        </row>
        <row r="6393">
          <cell r="A6393" t="str">
            <v>33.18.014</v>
          </cell>
          <cell r="B6393" t="str">
            <v>FORNECIMENTO E INSTALAÇÃO DE ADESIVO DA RECEPÇÃO DE 3,87X2,41 APLICADO NA PAREDE - NOVA SEDE VÁRZEA</v>
          </cell>
          <cell r="C6393" t="str">
            <v>Un</v>
          </cell>
          <cell r="D6393">
            <v>2124.3000000000002</v>
          </cell>
          <cell r="E6393">
            <v>1699.44</v>
          </cell>
        </row>
        <row r="6394">
          <cell r="A6394"/>
        </row>
        <row r="6395">
          <cell r="A6395" t="str">
            <v>34.00.000</v>
          </cell>
          <cell r="B6395" t="str">
            <v xml:space="preserve">    QUILOMBOLA</v>
          </cell>
        </row>
        <row r="6396">
          <cell r="A6396"/>
        </row>
        <row r="6397">
          <cell r="A6397" t="str">
            <v>34.01.001</v>
          </cell>
          <cell r="B6397" t="str">
            <v xml:space="preserve"> BARRACÃO PARA ESCRITÓRIO DE OBRA PORTE PEQUENO S=25,41 m2 - SERVIÇOS PRELIMINÁRES/PROVISÓRIOS (Escola Conceição das Creoulas).</v>
          </cell>
          <cell r="C6397" t="str">
            <v>Un</v>
          </cell>
          <cell r="D6397">
            <v>7376.95</v>
          </cell>
          <cell r="E6397">
            <v>5901.56</v>
          </cell>
        </row>
        <row r="6398">
          <cell r="A6398"/>
        </row>
        <row r="6399">
          <cell r="A6399" t="str">
            <v>34.01.002</v>
          </cell>
          <cell r="B6399" t="str">
            <v>TAPUME EM CHAPA COMPENSADA ESPESSURA = 10mm, NA ÁREA DE 60x50m - SERVIÇOS PRELIMINÁRES/PROVISÓRIOS (Escola Conceição das Creoulas).</v>
          </cell>
          <cell r="C6399" t="str">
            <v>m2</v>
          </cell>
          <cell r="D6399">
            <v>41.32</v>
          </cell>
          <cell r="E6399">
            <v>33.06</v>
          </cell>
        </row>
        <row r="6400">
          <cell r="A6400"/>
        </row>
        <row r="6401">
          <cell r="A6401" t="str">
            <v>34.01.003</v>
          </cell>
          <cell r="B6401" t="str">
            <v>PLACA DE OBRA EM CHAPA ZINCADA, INSTALADA - SERVIÇOS PRELIMINÁRES/PROVISÓRIOS (Escola Conceição das Creoulas).</v>
          </cell>
          <cell r="C6401" t="str">
            <v>m2</v>
          </cell>
          <cell r="D6401">
            <v>169.17</v>
          </cell>
          <cell r="E6401">
            <v>135.34</v>
          </cell>
        </row>
        <row r="6402">
          <cell r="A6402"/>
        </row>
        <row r="6403">
          <cell r="A6403" t="str">
            <v>34.01.004</v>
          </cell>
          <cell r="B6403" t="str">
            <v xml:space="preserve"> LOCAÇÃO DE CONSTRUÇÃO DE EDIFICAÇÃO COM GABARITO DE MADEIRA - SERVIÇOS PRELIMINÁRES/PROVISÓRIOS (Escola Conceição das Creoulas).</v>
          </cell>
          <cell r="C6403" t="str">
            <v>m2</v>
          </cell>
          <cell r="D6403">
            <v>3.9</v>
          </cell>
          <cell r="E6403">
            <v>3.12</v>
          </cell>
        </row>
        <row r="6404">
          <cell r="A6404"/>
        </row>
        <row r="6405">
          <cell r="A6405" t="str">
            <v>34.02.001</v>
          </cell>
          <cell r="B6405" t="str">
            <v>ESCAVAÇÃO MANUAL, PARA BALDRAMES E SAPATAS, EM MATERIAL DE 1ª CATEGORIA, PROFUNDIDADE ATÉ 1,50m - MOVIMENTAÇÃO DE TERRAS/MANUAL (Escola Conceição das Creoulas).</v>
          </cell>
          <cell r="C6405" t="str">
            <v>m3</v>
          </cell>
          <cell r="D6405">
            <v>15.12</v>
          </cell>
          <cell r="E6405">
            <v>12.1</v>
          </cell>
        </row>
        <row r="6406">
          <cell r="A6406"/>
        </row>
        <row r="6407">
          <cell r="A6407" t="str">
            <v>34.02.002</v>
          </cell>
          <cell r="B6407" t="str">
            <v>APILOAMENTO MANUAL DE FUNDO DE VALA - MOVIMENTAÇÃO DE TERRAS/MANUAL (Escola Conceição das Creoulas).</v>
          </cell>
          <cell r="C6407" t="str">
            <v>m3</v>
          </cell>
          <cell r="D6407">
            <v>17.18</v>
          </cell>
          <cell r="E6407">
            <v>13.75</v>
          </cell>
        </row>
        <row r="6408">
          <cell r="A6408"/>
        </row>
        <row r="6409">
          <cell r="A6409" t="str">
            <v>34.02.003</v>
          </cell>
          <cell r="B6409" t="str">
            <v>REATERRO MANUAL DE VALAS, COM COMPACTAÇÃO UTILIZANDO SÊPO, SEM CONTROLE DO GRAU DE COMPACTAÇÃO - MOVIMENTAÇÃO DE TERRAS/MANUAL (Escola Conceição das Creoulas).</v>
          </cell>
          <cell r="C6409" t="str">
            <v>m3</v>
          </cell>
          <cell r="D6409">
            <v>20.62</v>
          </cell>
          <cell r="E6409">
            <v>16.5</v>
          </cell>
        </row>
        <row r="6410">
          <cell r="A6410"/>
        </row>
        <row r="6411">
          <cell r="A6411" t="str">
            <v>34.02.004</v>
          </cell>
          <cell r="B6411" t="str">
            <v>ATERRO INTERNO COM APILOAMENTO COM TRANSPORTE EM CARRINHO DE MÃO - MOVIMENTAÇÃO DE TERRAS/MANUAL (Escola Conceição das Creoulas).</v>
          </cell>
          <cell r="C6411" t="str">
            <v>m3</v>
          </cell>
          <cell r="D6411">
            <v>31.61</v>
          </cell>
          <cell r="E6411">
            <v>25.29</v>
          </cell>
        </row>
        <row r="6412">
          <cell r="A6412"/>
        </row>
        <row r="6413">
          <cell r="A6413" t="str">
            <v>34.03.001</v>
          </cell>
          <cell r="B6413" t="str">
            <v>CONCRETO SIMPLES, CONTROLE TIPO B, FABRICADO NA OBRA, FCK 20MPa - INFRA-ESTRUTURA / SAPATAS E CINTAS (Escola Conceição das Creoulas).</v>
          </cell>
          <cell r="C6413" t="str">
            <v>m3</v>
          </cell>
          <cell r="D6413">
            <v>418.67</v>
          </cell>
          <cell r="E6413">
            <v>334.94</v>
          </cell>
        </row>
        <row r="6414">
          <cell r="A6414"/>
        </row>
        <row r="6415">
          <cell r="A6415" t="str">
            <v>34.03.002</v>
          </cell>
          <cell r="B6415" t="str">
            <v>FORMA PLANA PARA ESTRUTURAS, EM TÁBUAS DE MADEIRA MISTA, 05 USOS - INFRA-ESTRUTURA / SAPATAS E CINTAS (Escola Conceição das Creoulas).</v>
          </cell>
          <cell r="C6415" t="str">
            <v>m2</v>
          </cell>
          <cell r="D6415">
            <v>45.42</v>
          </cell>
          <cell r="E6415">
            <v>36.340000000000003</v>
          </cell>
        </row>
        <row r="6416">
          <cell r="A6416"/>
        </row>
        <row r="6417">
          <cell r="A6417" t="str">
            <v>34.03.003</v>
          </cell>
          <cell r="B6417" t="str">
            <v xml:space="preserve"> AÇO CA - 50 DIÂM 6,3 A 12,5mm, PARA ESTRUTURA E FUNDAÇÕES - INFRA-ESTRUTURA / SAPATAS E CINTAS (Escola Conceição das Creoulas).</v>
          </cell>
          <cell r="C6417" t="str">
            <v>Kg</v>
          </cell>
          <cell r="D6417">
            <v>7.4</v>
          </cell>
          <cell r="E6417">
            <v>5.92</v>
          </cell>
        </row>
        <row r="6418">
          <cell r="A6418"/>
        </row>
        <row r="6419">
          <cell r="A6419" t="str">
            <v>34.04.001</v>
          </cell>
          <cell r="B6419" t="str">
            <v>CONCRETO SIMPLES, CONTROLE TIPO B, FABRICADO NA OBRA, FCK 20MPa - SUPER-ESTRUTURA / CONCRETO (Escola Conceição das Creoulas).</v>
          </cell>
          <cell r="C6419" t="str">
            <v>m3</v>
          </cell>
          <cell r="D6419">
            <v>460.11</v>
          </cell>
          <cell r="E6419">
            <v>368.09</v>
          </cell>
        </row>
        <row r="6420">
          <cell r="A6420"/>
        </row>
        <row r="6421">
          <cell r="A6421" t="str">
            <v>34.04.002</v>
          </cell>
          <cell r="B6421" t="str">
            <v>FORMA PLANA PARA ESTRUTURAS, EM TÁBUAS DE MADEIRA MISTA, 03 USOS - SUPER-ESTRUTURA / CONCRETO (Escola Conceição das Creoulas).</v>
          </cell>
          <cell r="C6421" t="str">
            <v>m2</v>
          </cell>
          <cell r="D6421">
            <v>62.37</v>
          </cell>
          <cell r="E6421">
            <v>49.9</v>
          </cell>
        </row>
        <row r="6422">
          <cell r="A6422"/>
        </row>
        <row r="6423">
          <cell r="A6423" t="str">
            <v>34.04.004</v>
          </cell>
          <cell r="B6423" t="str">
            <v>AÇO CA - 50 DIÂM 6,3 A 12,5mm, PARA ESTRUTURAS E FUNDAÇÕES - SUPER-ESTRUTURA / CONCRETO (Escola Conceição das Creoulas).</v>
          </cell>
          <cell r="C6423" t="str">
            <v>Kg</v>
          </cell>
          <cell r="D6423">
            <v>7.57</v>
          </cell>
          <cell r="E6423">
            <v>6.06</v>
          </cell>
        </row>
        <row r="6424">
          <cell r="A6424"/>
        </row>
        <row r="6425">
          <cell r="A6425" t="str">
            <v>34.04.005</v>
          </cell>
          <cell r="B6425" t="str">
            <v>LAJE PRÉ-MOLDADA PARA FORRO, VÃO ACIMA DE 3,5m, INCLUSIVE CAPEAMENTO E ESCORAMENTO - SUPER-ESTRUTURA / CONCRETO (Escola Conceição das Creoulas).</v>
          </cell>
          <cell r="C6425" t="str">
            <v>m2</v>
          </cell>
          <cell r="D6425">
            <v>83.78</v>
          </cell>
          <cell r="E6425">
            <v>67.03</v>
          </cell>
        </row>
        <row r="6426">
          <cell r="A6426"/>
        </row>
        <row r="6427">
          <cell r="A6427" t="str">
            <v>34.05.001</v>
          </cell>
          <cell r="B6427" t="str">
            <v xml:space="preserve"> TUBO PVC RÍGIDO SOLDÁVEL MARROM P/ ÁGUA, D = 50mm (1 1/2") - INSTALAÇÕES HIDRO-SANITÁRIAS / TUBO PVC SOLDÁVEL PARA ÁGUA POTÁVEL (Escola Conceição das Creoulas).</v>
          </cell>
          <cell r="C6427" t="str">
            <v>m</v>
          </cell>
          <cell r="D6427">
            <v>13</v>
          </cell>
          <cell r="E6427">
            <v>10.4</v>
          </cell>
        </row>
        <row r="6428">
          <cell r="A6428"/>
        </row>
        <row r="6429">
          <cell r="A6429" t="str">
            <v>34.05.002</v>
          </cell>
          <cell r="B6429" t="str">
            <v xml:space="preserve"> TUBO PVC RÍGIDO SOLDÁVEL MARROM P/ ÁGUA, D = 40mm (1 1/4S") - INSTALAÇÕES HIDRO-SANITÁRIAS / TUBO PVC SOLDÁVEL PARA ÁGUA POTÁVEL (Escola Conceição das Creoulas).</v>
          </cell>
          <cell r="C6429" t="str">
            <v>m</v>
          </cell>
          <cell r="D6429">
            <v>11.01</v>
          </cell>
          <cell r="E6429">
            <v>8.81</v>
          </cell>
        </row>
        <row r="6430">
          <cell r="A6430"/>
        </row>
        <row r="6431">
          <cell r="A6431" t="str">
            <v>34.05.003</v>
          </cell>
          <cell r="B6431" t="str">
            <v xml:space="preserve"> TUBO PVC RÍGIDO SOLDÁVEL MARROM P/ ÁGUA, D = 32mm (1") - INSTALAÇÕES HIDRO-SANITÁRIAS / TUBO PVC SOLDÁVEL PARA ÁGUA POTÁVEL (Escola Conceição das Creoulas).</v>
          </cell>
          <cell r="C6431" t="str">
            <v>m</v>
          </cell>
          <cell r="D6431">
            <v>7.81</v>
          </cell>
          <cell r="E6431">
            <v>6.25</v>
          </cell>
        </row>
        <row r="6432">
          <cell r="A6432"/>
        </row>
        <row r="6433">
          <cell r="A6433" t="str">
            <v>34.05.004</v>
          </cell>
          <cell r="B6433" t="str">
            <v xml:space="preserve"> TUBO PVC RÍGIDO SOLDÁVEL MARROM P/ ÁGUA, D = 25mm (3/4") - INSTALAÇÕES HIDRO-SANITÁRIAS / TUBO PVC SOLDÁVEL PARA ÁGUA POTÁVEL (Escola Conceição das Creoulas).</v>
          </cell>
          <cell r="C6433" t="str">
            <v>m</v>
          </cell>
          <cell r="D6433">
            <v>4.43</v>
          </cell>
          <cell r="E6433">
            <v>3.55</v>
          </cell>
        </row>
        <row r="6434">
          <cell r="A6434"/>
        </row>
        <row r="6435">
          <cell r="A6435" t="str">
            <v>34.05.005</v>
          </cell>
          <cell r="B6435" t="str">
            <v xml:space="preserve"> TUBO PVC RÍGIDO SOLDÁVEL MARROM P/ ÁGUA, D = 20mm (1/2") - INSTALAÇÕES HIDRO-SANITÁRIAS / TUBO PVC SOLDÁVEL PARA ÁGUA POTÁVEL (Escola Conceição das Creoulas).</v>
          </cell>
          <cell r="C6435" t="str">
            <v>m</v>
          </cell>
          <cell r="D6435">
            <v>3.45</v>
          </cell>
          <cell r="E6435">
            <v>2.76</v>
          </cell>
        </row>
        <row r="6436">
          <cell r="A6436"/>
        </row>
        <row r="6437">
          <cell r="A6437" t="str">
            <v>34.05.006</v>
          </cell>
          <cell r="B6437" t="str">
            <v xml:space="preserve"> ADAPTADOR DE PVC RÍGIDO SOLDÁVL CURTO C/ BOLSA E ROSCA P/ REGISTRO DIÂM = 50mm x 1 1/4" - INSTALAÇÕES HIDRO-SANITÁRIAS / ADAPTADOR CURTO DE PVC PARA REGISTRO (Escola Conceição das Creoulas).</v>
          </cell>
          <cell r="C6437" t="str">
            <v>Un</v>
          </cell>
          <cell r="D6437">
            <v>26.83</v>
          </cell>
          <cell r="E6437">
            <v>21.47</v>
          </cell>
        </row>
        <row r="6438">
          <cell r="A6438"/>
        </row>
        <row r="6439">
          <cell r="A6439" t="str">
            <v>34.05.007</v>
          </cell>
          <cell r="B6439" t="str">
            <v xml:space="preserve"> ADAPTADOR DE PVC RÍGIDO SOLDÁVL CURTO C/ BOLSA E ROSCA P/ REGISTRO DIÂM = 25mm x 3/4" - INSTALAÇÕES HIDRO-SANITÁRIAS / ADAPTADOR CURTO DE PVC PARA REGISTRO (Escola Conceição das Creoulas).</v>
          </cell>
          <cell r="C6439" t="str">
            <v>Un</v>
          </cell>
          <cell r="D6439">
            <v>12.47</v>
          </cell>
          <cell r="E6439">
            <v>9.98</v>
          </cell>
        </row>
        <row r="6440">
          <cell r="A6440"/>
        </row>
        <row r="6441">
          <cell r="A6441" t="str">
            <v>34.05.008</v>
          </cell>
          <cell r="B6441" t="str">
            <v>ADAPTADOR DE PVC RÍGIDO SOLDÁVL CURTO C/ BOLSA E ROSCA P/ REGISTRO DIÂM = 20mm x 1/2" - INSTALAÇÕES HIDRO-SANITÁRIAS / ADAPTADOR CURTO DE PVC PARA REGISTRO (Escola Conceição das Creoulas).</v>
          </cell>
          <cell r="C6441" t="str">
            <v>Un</v>
          </cell>
          <cell r="D6441">
            <v>8.61</v>
          </cell>
          <cell r="E6441">
            <v>6.89</v>
          </cell>
        </row>
        <row r="6442">
          <cell r="A6442"/>
        </row>
        <row r="6443">
          <cell r="A6443" t="str">
            <v>34.05.009</v>
          </cell>
          <cell r="B6443" t="str">
            <v>REGISTRO DE GAVETA BRUTO, D = 38mm (1 1/2") - (DECA OU SIMILAR) - INSTALAÇÕES HIDRO-SANITÁRIAS / REGISTRO DE GAVETA BRUTO (Escola Conceição das Creoulas).</v>
          </cell>
          <cell r="C6443" t="str">
            <v>Un</v>
          </cell>
          <cell r="D6443">
            <v>83.41</v>
          </cell>
          <cell r="E6443">
            <v>66.73</v>
          </cell>
        </row>
        <row r="6444">
          <cell r="A6444"/>
        </row>
        <row r="6445">
          <cell r="A6445" t="str">
            <v>34.05.010</v>
          </cell>
          <cell r="B6445" t="str">
            <v>REGISTRO DE GAVETA C/ CANOPLA CROMADA, D = 19mm (3/4") - (HYDRA REF 1510 HD OU SIMILAR) - INSTALAÇÕES HIDRO-SANITÁRIAS / REGISTRO DE GAVETA COM ACABAMENTO (Escola Conceição das Creoulas).</v>
          </cell>
          <cell r="C6445" t="str">
            <v>Un</v>
          </cell>
          <cell r="D6445">
            <v>85</v>
          </cell>
          <cell r="E6445">
            <v>68</v>
          </cell>
        </row>
        <row r="6446">
          <cell r="A6446"/>
        </row>
        <row r="6447">
          <cell r="A6447" t="str">
            <v>34.05.011</v>
          </cell>
          <cell r="B6447" t="str">
            <v>REGISTRO DE GAVETA C/ CANOPLA CROMADA, D = 13mm (1/2") - (HYDRA REF 1510 HD OU SIMILAR) - INSTALAÇÕES HIDRO-SANITÁRIAS / REGISTRO DE GAVETA COM ACABAMENTO (Escola Conceição das Creoulas).</v>
          </cell>
          <cell r="C6447" t="str">
            <v>Un</v>
          </cell>
          <cell r="D6447">
            <v>78.58</v>
          </cell>
          <cell r="E6447">
            <v>62.87</v>
          </cell>
        </row>
        <row r="6448">
          <cell r="A6448"/>
        </row>
        <row r="6449">
          <cell r="A6449" t="str">
            <v>34.05.012</v>
          </cell>
          <cell r="B6449" t="str">
            <v>REGISTRO DE PRESSÃO C/ CANOPLA CROMADA, D = 19mm (3/4") - (DECA REF 1416 LINHA C40 OU SIMILAR) - INSTALAÇÕES HIDRO-SANITÁRIAS / REGISTRO DE PRESSÃO COM ACABAMENTO (Escola Conceição das Creoulas).</v>
          </cell>
          <cell r="C6449" t="str">
            <v>Un</v>
          </cell>
          <cell r="D6449">
            <v>108.42</v>
          </cell>
          <cell r="E6449">
            <v>86.74</v>
          </cell>
        </row>
        <row r="6450">
          <cell r="A6450"/>
        </row>
        <row r="6451">
          <cell r="A6451" t="str">
            <v>34.05.013</v>
          </cell>
          <cell r="B6451" t="str">
            <v>REGISTRO DE PRESSÃO C/ CANOPLA CROMADA, D = 13mm (1/2") - (DECA REF 1416 LINHA C40 OU SIMILAR) - INSTALAÇÕES HIDRO-SANITÁRIAS / REGISTRO DE PRESSÃO COM ACABAMENTO (Escola Conceição das Creoulas).</v>
          </cell>
          <cell r="C6451" t="str">
            <v>Un</v>
          </cell>
          <cell r="D6451">
            <v>87.46</v>
          </cell>
          <cell r="E6451">
            <v>69.97</v>
          </cell>
        </row>
        <row r="6452">
          <cell r="A6452"/>
        </row>
        <row r="6453">
          <cell r="A6453" t="str">
            <v>34.05.014</v>
          </cell>
          <cell r="B6453" t="str">
            <v>COLOCAÇÃO DE HIDRÔMETRO EM LIGAÇÃO EXISTENTE, C/REMANEJAMENTO P/ O MURO OU FACHADA, INCLUSIVE CAVALETE E CAIXA DE PROTEÇÃO - INSTALAÇÕES HIDRO-SANITÁRIAS / DIVERSOS (Escola Conceição das Creoulas).</v>
          </cell>
          <cell r="C6453" t="str">
            <v>Un</v>
          </cell>
          <cell r="D6453">
            <v>122.08</v>
          </cell>
          <cell r="E6453">
            <v>97.67</v>
          </cell>
        </row>
        <row r="6454">
          <cell r="A6454"/>
        </row>
        <row r="6455">
          <cell r="A6455" t="str">
            <v>34.05.015</v>
          </cell>
          <cell r="B6455" t="str">
            <v>RESERVATÓRIOS DE D ÁGUA, INSTALADOS, INCLUSIVE ESTRUTURA DE SUPORTE, CONFORME PROJETO - INSTALAÇÕES HIDRO-SANITÁRIAS / DIVERSOS (Escola Conceição das Creoulas).</v>
          </cell>
          <cell r="C6455" t="str">
            <v>Un</v>
          </cell>
          <cell r="D6455">
            <v>15901.93</v>
          </cell>
          <cell r="E6455">
            <v>12721.55</v>
          </cell>
        </row>
        <row r="6456">
          <cell r="A6456"/>
        </row>
        <row r="6457">
          <cell r="A6457" t="str">
            <v>34.05.016</v>
          </cell>
          <cell r="B6457" t="str">
            <v>TORNEIRA DE JARDIM, INCLUSIVE POSTE DE PROTEÇÃO - INSTALAÇÕES HIDRO-SANITÁRIAS / DIVERSOS (Escola Conceição das Creoulas).</v>
          </cell>
          <cell r="C6457" t="str">
            <v>Un</v>
          </cell>
          <cell r="D6457">
            <v>20.73</v>
          </cell>
          <cell r="E6457">
            <v>16.59</v>
          </cell>
        </row>
        <row r="6458">
          <cell r="A6458"/>
        </row>
        <row r="6459">
          <cell r="A6459" t="str">
            <v>34.05.017</v>
          </cell>
          <cell r="B6459" t="str">
            <v xml:space="preserve"> TUBO PVC RÍGDO C/ ANÉIS, PONTA E BOLSA P/ ESGOTO SECUNDÁRIO, D = 40mm - INSTALAÇÕES HIDRO-SANITÁRIAS / TUBO PVC SOLDÁVEL PARA ESGOTO (Escola Conceição das Creoulas).</v>
          </cell>
          <cell r="C6459" t="str">
            <v>m</v>
          </cell>
          <cell r="D6459">
            <v>8.1999999999999993</v>
          </cell>
          <cell r="E6459">
            <v>6.56</v>
          </cell>
        </row>
        <row r="6460">
          <cell r="A6460"/>
        </row>
        <row r="6461">
          <cell r="A6461" t="str">
            <v>34.05.018</v>
          </cell>
          <cell r="B6461" t="str">
            <v xml:space="preserve"> TUBO PVC RÍGDO C/ ANÉIS, PONTA E BOLSA P/ ESGOTO SECUNDÁRIO, D = 50mm - INSTALAÇÕES HIDRO-SANITÁRIAS / TUBO PVC SOLDÁVEL PARA ESGOTO (Escola Conceição das Creoulas).</v>
          </cell>
          <cell r="C6461" t="str">
            <v>m</v>
          </cell>
          <cell r="D6461">
            <v>11.5</v>
          </cell>
          <cell r="E6461">
            <v>9.1999999999999993</v>
          </cell>
        </row>
        <row r="6462">
          <cell r="A6462"/>
        </row>
        <row r="6463">
          <cell r="A6463" t="str">
            <v>34.05.019</v>
          </cell>
          <cell r="B6463" t="str">
            <v xml:space="preserve"> TUBO PVC RÍGDO C/ ANÉIS, PONTA E BOLSA P/ ESGOTO SECUNDÁRIO, D = 75mm - INSTALAÇÕES HIDRO-SANITÁRIAS / TUBO PVC SOLDÁVEL PARA ESGOTO (Escola Conceição das Creoulas).</v>
          </cell>
          <cell r="C6463" t="str">
            <v>m</v>
          </cell>
          <cell r="D6463">
            <v>15.41</v>
          </cell>
          <cell r="E6463">
            <v>12.33</v>
          </cell>
        </row>
        <row r="6464">
          <cell r="A6464"/>
        </row>
        <row r="6465">
          <cell r="A6465" t="str">
            <v>34.05.020</v>
          </cell>
          <cell r="B6465" t="str">
            <v xml:space="preserve"> TUBO PVC RÍGDO C/ ANÉIS, PONTA E BOLSA P/ ESGOTO SECUNDÁRIO, D = 100mm - INSTALAÇÕES HIDRO-SANITÁROAS / TUBO PVC SOLDÁVEL PARA ESGOTO (Escola Conceição das Creoulas).</v>
          </cell>
          <cell r="C6465" t="str">
            <v>m</v>
          </cell>
          <cell r="D6465">
            <v>19.52</v>
          </cell>
          <cell r="E6465">
            <v>15.62</v>
          </cell>
        </row>
        <row r="6466">
          <cell r="A6466"/>
        </row>
        <row r="6467">
          <cell r="A6467" t="str">
            <v>34.05.021</v>
          </cell>
          <cell r="B6467" t="str">
            <v>CAIXA SINFONADA QUADRADA, COM TRÊS ENTRADAS E UMA SAÍDA, D = 100x100x50mm, REF. Nº 68, ACABAMENTO ALUMÍNIO (MARCA AKROS OU SIMILAR) - INSTALAÇÕES HIDRO-SANITÁRIAS / DIVERSOS (Escola Conceição das Creoulas).</v>
          </cell>
          <cell r="C6467" t="str">
            <v>Un</v>
          </cell>
          <cell r="D6467">
            <v>19.28</v>
          </cell>
          <cell r="E6467">
            <v>15.43</v>
          </cell>
        </row>
        <row r="6468">
          <cell r="A6468"/>
        </row>
        <row r="6469">
          <cell r="A6469" t="str">
            <v>34.05.022</v>
          </cell>
          <cell r="B6469" t="str">
            <v>RALO SIFONADO EM PVC D = 100mm ALTURA REGULÁVEL, SAÍDA 40mm, COM GRELHA REDONDA ACABAMENTO CROMADO - INSTALAÇÕES HIDRO-SANITÁRIAS / DIVERSOS (Escola Conceição das Creoulas).</v>
          </cell>
          <cell r="C6469" t="str">
            <v>Un</v>
          </cell>
          <cell r="D6469">
            <v>14.51</v>
          </cell>
          <cell r="E6469">
            <v>11.61</v>
          </cell>
        </row>
        <row r="6470">
          <cell r="A6470"/>
        </row>
        <row r="6471">
          <cell r="A6471" t="str">
            <v>34.05.023</v>
          </cell>
          <cell r="B6471" t="str">
            <v>CAIXA DE GORDURA EM ALVENARIA (90 x 90 x 120cm) - INSTALAÇÕES HIDRO-SANITÁRIAS / DIVERSOS (Escola Conceição das Creoulas).</v>
          </cell>
          <cell r="C6471" t="str">
            <v>Un</v>
          </cell>
          <cell r="D6471">
            <v>797.87</v>
          </cell>
          <cell r="E6471">
            <v>638.29999999999995</v>
          </cell>
        </row>
        <row r="6472">
          <cell r="A6472"/>
        </row>
        <row r="6473">
          <cell r="A6473" t="str">
            <v>34.05.024</v>
          </cell>
          <cell r="B6473" t="str">
            <v>CHUVEIRO ELÉTRICO DE PLÁSTICO, MARCA LORENZETTI OU SIMILAR, C/ REGISTRO DE PRESSÃO, MARCA DECA LINHA C40 REF. 1416 OU SIMILAR - INSTALAÇÕES HIDRO-SANITÁRIAS / DIVERSOS (Escola Conceição das Creoulas).</v>
          </cell>
          <cell r="C6473" t="str">
            <v>Un</v>
          </cell>
          <cell r="D6473">
            <v>64.67</v>
          </cell>
          <cell r="E6473">
            <v>51.74</v>
          </cell>
        </row>
        <row r="6474">
          <cell r="A6474"/>
        </row>
        <row r="6475">
          <cell r="A6475" t="str">
            <v>34.05.025</v>
          </cell>
          <cell r="B6475" t="str">
            <v>CAIXA DE INSPEÇÃO EM ALVENARIA (90 x 90 x 120cm) - INSTALAÇÕES HIDRO-SANITÁRIAS / DIVERSOS (Escola Conceição das Creoulas).</v>
          </cell>
          <cell r="C6475" t="str">
            <v>Un</v>
          </cell>
          <cell r="D6475">
            <v>827.85</v>
          </cell>
          <cell r="E6475">
            <v>662.28</v>
          </cell>
        </row>
        <row r="6476">
          <cell r="A6476"/>
        </row>
        <row r="6477">
          <cell r="A6477" t="str">
            <v>34.05.026</v>
          </cell>
          <cell r="B6477" t="str">
            <v xml:space="preserve"> FOSSA SÉPTICA, EM CONCRETO ARMADO, (1,50 x 4,75 x 1,50) - INSTALAÇÕES HIDRO-SANITÁRIAS / FOSSA SÉPTICA E SUMIDOURO (Escola Conceição das Creoulas).</v>
          </cell>
          <cell r="C6477" t="str">
            <v>Un</v>
          </cell>
          <cell r="D6477">
            <v>19137.22</v>
          </cell>
          <cell r="E6477">
            <v>15309.78</v>
          </cell>
        </row>
        <row r="6478">
          <cell r="A6478"/>
        </row>
        <row r="6479">
          <cell r="A6479" t="str">
            <v>34.05.027</v>
          </cell>
          <cell r="B6479" t="str">
            <v>SUMIDOURO EM ALVENARIA (D 3,00 x H 6,00) - INSTALAÇÕES HIDRO-SANITÁRIAS / FOSSA SÉPTICA E SUMIDOURO (Escola Conceição das Creoulas).</v>
          </cell>
          <cell r="C6479" t="str">
            <v>Un</v>
          </cell>
          <cell r="D6479">
            <v>3794.46</v>
          </cell>
          <cell r="E6479">
            <v>3035.57</v>
          </cell>
        </row>
        <row r="6480">
          <cell r="A6480"/>
        </row>
        <row r="6481">
          <cell r="A6481" t="str">
            <v>34.05.028</v>
          </cell>
          <cell r="B6481" t="str">
            <v>BACIA SANITÁRIA CONVENCIONAL, MARCA DECA RAVENA P9, INLCUSIVE VÁLVULA DE DESCARGA CROMADA MARCA HYDRA, ASSENTO, CONJUNTO DE FIXAÇÃO MARCA DECA SP13, ANEL DE VEDAÇÃO, TUBO DE LIGAÇÃO COM ACABAMENTO CROMADO E ENGASTE PLÁSTICO (OU SIMILARES) - INSTALAÇÕES HI</v>
          </cell>
          <cell r="C6481" t="str">
            <v>Un</v>
          </cell>
          <cell r="D6481">
            <v>365.62</v>
          </cell>
          <cell r="E6481">
            <v>292.5</v>
          </cell>
        </row>
        <row r="6482">
          <cell r="A6482"/>
        </row>
        <row r="6483">
          <cell r="A6483" t="str">
            <v>34.05.029</v>
          </cell>
          <cell r="B6483"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6483" t="str">
            <v>Un</v>
          </cell>
          <cell r="D6483">
            <v>193.97</v>
          </cell>
          <cell r="E6483">
            <v>155.18</v>
          </cell>
        </row>
        <row r="6484">
          <cell r="A6484"/>
        </row>
        <row r="6485">
          <cell r="A6485" t="str">
            <v>34.05.030</v>
          </cell>
          <cell r="B6485" t="str">
            <v>MICTÓRIO DE LOUÇA COM SIFÃO INTEGRADO, MARCA DECA REF. m712, ENGATE CROMADO, MARCA DECA REF. c4606180, REGISTRO DE PRESSÃO, MARCA DECA LINHA c40 REF. 1416,  (OU SIMILARES) - INSTALAÇÕES HIDRO-SANITÁRIAS / LOUÇAS (Escola Conceição das Creoulas).</v>
          </cell>
          <cell r="C6485" t="str">
            <v>Un</v>
          </cell>
          <cell r="D6485">
            <v>141.43</v>
          </cell>
          <cell r="E6485">
            <v>113.15</v>
          </cell>
        </row>
        <row r="6486">
          <cell r="A6486"/>
        </row>
        <row r="6487">
          <cell r="A6487" t="str">
            <v>34.05.031</v>
          </cell>
          <cell r="B6487" t="str">
            <v>LAVATÓRIO COM COLUNA, MARCA DECA LINHA RAVENA REF. l91 E c9, COM SIFÃO PLÁSTICO, ENGATE CROMADO, TORNEIRA DE METAL, MARCA DECA REF. 1190 c41, VÁLVULA CROMADA, MARCA DECA REF. 1600, CONJUNTO DE FIXAÇÃO, MARCA DECA REF. sp7, (OU SIMILARES) - INSTALAÇÕES HID</v>
          </cell>
          <cell r="C6487" t="str">
            <v>Un</v>
          </cell>
          <cell r="D6487">
            <v>257.02999999999997</v>
          </cell>
          <cell r="E6487">
            <v>205.63</v>
          </cell>
        </row>
        <row r="6488">
          <cell r="A6488"/>
        </row>
        <row r="6489">
          <cell r="A6489" t="str">
            <v>34.05.032</v>
          </cell>
          <cell r="B6489" t="str">
            <v>LAVATÓRIO SEM COLUNA, MARCA DECA LINHA RAVENA REF l915, C/ SIFÃO CROMADO, MARCA DECA REF. 1190, VÁLVULA CROMADA, MARCA DECA REF. 1602 C, TORNEIRA DE METAL, MARCA DECA REF 1190 c41, CONJUNTO DE FIXAÇÃO, MARCA DECA REF. sp7, (OU SIMILARES) - INSTALAÇÕES HID</v>
          </cell>
          <cell r="C6489" t="str">
            <v>Un</v>
          </cell>
          <cell r="D6489">
            <v>75.2</v>
          </cell>
          <cell r="E6489">
            <v>60.16</v>
          </cell>
        </row>
        <row r="6490">
          <cell r="A6490"/>
        </row>
        <row r="6491">
          <cell r="A6491" t="str">
            <v>34.05.033</v>
          </cell>
          <cell r="B6491" t="str">
            <v>CUBA DE EMBUTIR OVAL, MARCA DECA LINHA REF. l37, P/ INSTALAÇÃO EM BANCADAS, C/ SIFÃO CROMADO, MARCA DECA REF. c1680, TORNEIRA DE METAL, MARCA DECA REF 1190 c41, ENGATE CROMADO, MARCA DECA, (OU SIMILARES) - INSTALAÇÕES HIDRO-SANITÁRIAS / LOUÇAS (Escola Con</v>
          </cell>
          <cell r="C6491" t="str">
            <v>Un</v>
          </cell>
          <cell r="D6491">
            <v>112.63</v>
          </cell>
          <cell r="E6491">
            <v>90.11</v>
          </cell>
        </row>
        <row r="6492">
          <cell r="A6492"/>
        </row>
        <row r="6493">
          <cell r="A6493" t="str">
            <v>34.05.034</v>
          </cell>
          <cell r="B6493"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6493" t="str">
            <v>Un</v>
          </cell>
          <cell r="D6493">
            <v>342.7</v>
          </cell>
          <cell r="E6493">
            <v>274.16000000000003</v>
          </cell>
        </row>
        <row r="6494">
          <cell r="A6494"/>
        </row>
        <row r="6495">
          <cell r="A6495" t="str">
            <v>34.05.035</v>
          </cell>
          <cell r="B6495" t="str">
            <v>PAPELEIRA DE LOUÇA, MARCA DECA A480 OU SIMILAR, 15  x 15cm - INSTALAÇÕES HIDRO-SANITÁRIAS / LOUÇAS (Escola Conceição das Creoulas).</v>
          </cell>
          <cell r="C6495" t="str">
            <v>Un</v>
          </cell>
          <cell r="D6495">
            <v>22.01</v>
          </cell>
          <cell r="E6495">
            <v>17.61</v>
          </cell>
        </row>
        <row r="6496">
          <cell r="A6496"/>
        </row>
        <row r="6497">
          <cell r="A6497" t="str">
            <v>34.05.036</v>
          </cell>
          <cell r="B6497" t="str">
            <v>MEIA SABONETEIRA DE LOUÇA, MARCA DECA REF. A380 OU SIMILAR - INSTALAÇÕES HIDRO-SANITÁRIAS / LOUÇAS (Escola Conceição das Creoulas).</v>
          </cell>
          <cell r="C6497" t="str">
            <v>Un</v>
          </cell>
          <cell r="D6497">
            <v>25.17</v>
          </cell>
          <cell r="E6497">
            <v>20.14</v>
          </cell>
        </row>
        <row r="6498">
          <cell r="A6498"/>
        </row>
        <row r="6499">
          <cell r="A6499" t="str">
            <v>34.05.037</v>
          </cell>
          <cell r="B6499" t="str">
            <v>CABIDE DE LOUÇA, MARCA DECA A 680 OU SIMILAR, BRANCO - INSTALAÇÕES HIDRO-SANITÁRIAS / LOUÇAS (Escola Conceição das Creoulas).</v>
          </cell>
          <cell r="C6499" t="str">
            <v>Un</v>
          </cell>
          <cell r="D6499">
            <v>14.4</v>
          </cell>
          <cell r="E6499">
            <v>11.52</v>
          </cell>
        </row>
        <row r="6500">
          <cell r="A6500"/>
        </row>
        <row r="6501">
          <cell r="A6501" t="str">
            <v>34.05.038</v>
          </cell>
          <cell r="B6501" t="str">
            <v>TORNEIRA CROMADA PARA PIA DE COZINHA, MARCA ESTEVES LINHA MÔNACO VTM 040 (1167) OU SIMILAR, DE MESA, COM ARTICULADOR, DIÂM. 1/2" - INSTALAÇÕES HIDRO-SANITÁRIAS / METAIS (Escola Conceição das Creoulas).</v>
          </cell>
          <cell r="C6501" t="str">
            <v>Un</v>
          </cell>
          <cell r="D6501">
            <v>37.21</v>
          </cell>
          <cell r="E6501">
            <v>29.77</v>
          </cell>
        </row>
        <row r="6502">
          <cell r="A6502"/>
        </row>
        <row r="6503">
          <cell r="A6503" t="str">
            <v>34.05.039</v>
          </cell>
          <cell r="B6503" t="str">
            <v>TORNEIRA CROMADA PARA JARDIM, MARCA DECA 1153 OU SIMILAR - INSTALAÇÕES HIDRO-SANITÁRIAS / METAIS (Escola Conceição das Creoulas).</v>
          </cell>
          <cell r="C6503" t="str">
            <v>Un</v>
          </cell>
          <cell r="D6503">
            <v>20.73</v>
          </cell>
          <cell r="E6503">
            <v>16.59</v>
          </cell>
        </row>
        <row r="6504">
          <cell r="A6504"/>
        </row>
        <row r="6505">
          <cell r="A6505" t="str">
            <v>34.05.040</v>
          </cell>
          <cell r="B6505" t="str">
            <v>FORNECIMENTO E INSTALAÇÃO DE SABONETEIRA DE LOUÇA, MARCA DECA REF. a180 OU SIMILAR - INSTALAÇÕES HIDRO-SANITÁRIAS / METAIS (Escola Conceição das Creoulas).</v>
          </cell>
          <cell r="C6505" t="str">
            <v>Un</v>
          </cell>
          <cell r="D6505">
            <v>18.399999999999999</v>
          </cell>
          <cell r="E6505">
            <v>14.72</v>
          </cell>
        </row>
        <row r="6506">
          <cell r="A6506"/>
        </row>
        <row r="6507">
          <cell r="A6507" t="str">
            <v>34.05.041</v>
          </cell>
          <cell r="B6507" t="str">
            <v>ASSENTAMENTO DE CUBA INOX EM BANCADA - INSTALAÇÕES HIDRO-SANITÁRIAS / METAIS (Escola Conceição das Creoulas).</v>
          </cell>
          <cell r="C6507" t="str">
            <v>Un</v>
          </cell>
          <cell r="D6507">
            <v>6.86</v>
          </cell>
          <cell r="E6507">
            <v>5.49</v>
          </cell>
        </row>
        <row r="6508">
          <cell r="A6508"/>
        </row>
        <row r="6509">
          <cell r="A6509" t="str">
            <v>34.05.042</v>
          </cell>
          <cell r="B6509" t="str">
            <v>SUPORTE PARA AUXÍLIO DE DEFICIENTES FÍSICOS (BARRA DE APOIO) L = 80cm EM TUBO DE FERRO GALVANIZADO D = 1 1/2" (CONFORME PROJETO - VIDE DETALHES DE SANITÁRIOS) - INSTALAÇÕES HIDRO-SANITÁRIAS / METAIS (Escola Conceição das Creoulas).</v>
          </cell>
          <cell r="C6509" t="str">
            <v>Un</v>
          </cell>
          <cell r="D6509">
            <v>55.51</v>
          </cell>
          <cell r="E6509">
            <v>44.41</v>
          </cell>
        </row>
        <row r="6510">
          <cell r="A6510"/>
        </row>
        <row r="6511">
          <cell r="A6511" t="str">
            <v>34.05.043</v>
          </cell>
          <cell r="B6511" t="str">
            <v>REGISTRO DE PRESSÃO C/ CANOPLA CROMADA, D = 25mm (1"), MARCA DECA REF. 1416 LINHA c40 OU SIMILAR - INSTALAÇÕES HIDRO-SANITÁRIAS / METAIS (Escola Conceição das Creoulas).</v>
          </cell>
          <cell r="C6511" t="str">
            <v>Un</v>
          </cell>
          <cell r="D6511">
            <v>111.85</v>
          </cell>
          <cell r="E6511">
            <v>89.48</v>
          </cell>
        </row>
        <row r="6512">
          <cell r="A6512"/>
        </row>
        <row r="6513">
          <cell r="A6513" t="str">
            <v>34.06.001</v>
          </cell>
          <cell r="B6513" t="str">
            <v>ELETRODUTO DE PVC RÍGIDO ROSCÁVEL, DIÂM = 40mm (1 1/4") - INSTALAÇÕES ELÉTRICAS E TELEFÔNICAS (220V) / ELETRODUTO DE PVC RÍGIDO (Escola Conceição das Creoulas).</v>
          </cell>
          <cell r="C6513" t="str">
            <v>m</v>
          </cell>
          <cell r="D6513">
            <v>18.899999999999999</v>
          </cell>
          <cell r="E6513">
            <v>15.12</v>
          </cell>
        </row>
        <row r="6514">
          <cell r="A6514"/>
        </row>
        <row r="6515">
          <cell r="A6515" t="str">
            <v>34.06.002</v>
          </cell>
          <cell r="B6515" t="str">
            <v>ELETRODUTO DE PVC RÍGIDO ROSCÁVEL, DIÂM = 32mm (1") - INSTALAÇÕES ELÉTRICAS E TELEFÔNICAS (220V) / ELETRODUTO DE PVC RÍGIDO (Escola Conceição das Creoulas).</v>
          </cell>
          <cell r="C6515" t="str">
            <v>m</v>
          </cell>
          <cell r="D6515">
            <v>14.03</v>
          </cell>
          <cell r="E6515">
            <v>11.23</v>
          </cell>
        </row>
        <row r="6516">
          <cell r="A6516"/>
        </row>
        <row r="6517">
          <cell r="A6517" t="str">
            <v>34.06.003</v>
          </cell>
          <cell r="B6517" t="str">
            <v>FIO ISOLADO EM PVC SEÇÃO 2,5mm2 - 750v / 70°c - INSTALAÇÕES ELÉTRICAS E TELEFÔNICAS (220V) / FIOS E CABOS (Escola Conceição das Creoulas).</v>
          </cell>
          <cell r="C6517" t="str">
            <v>m</v>
          </cell>
          <cell r="D6517">
            <v>2.35</v>
          </cell>
          <cell r="E6517">
            <v>1.88</v>
          </cell>
        </row>
        <row r="6518">
          <cell r="A6518"/>
        </row>
        <row r="6519">
          <cell r="A6519" t="str">
            <v>34.06.004</v>
          </cell>
          <cell r="B6519" t="str">
            <v>FIO ISOLADO EM PVC SEÇÃO 4,0mm2 - 750v / 70°c - INSTALAÇÕES ELÉTRICAS E TELEFÔNICAS (220V) / FIOS E CABOS (Escola Conceição das Creoulas).</v>
          </cell>
          <cell r="C6519" t="str">
            <v>m</v>
          </cell>
          <cell r="D6519">
            <v>3.11</v>
          </cell>
          <cell r="E6519">
            <v>2.4900000000000002</v>
          </cell>
        </row>
        <row r="6520">
          <cell r="A6520"/>
        </row>
        <row r="6521">
          <cell r="A6521" t="str">
            <v>34.06.005</v>
          </cell>
          <cell r="B6521" t="str">
            <v>FIO ISOLADO EM PVC SEÇÃO 6,0mm2 - 750v / 70°c - INSTALAÇÕES ELÉTRICAS E TELEFÔNICAS (220V) / FIOS E CABOS (Escola Conceição das Creoulas).</v>
          </cell>
          <cell r="C6521" t="str">
            <v>m</v>
          </cell>
          <cell r="D6521">
            <v>3.81</v>
          </cell>
          <cell r="E6521">
            <v>3.05</v>
          </cell>
        </row>
        <row r="6522">
          <cell r="A6522"/>
        </row>
        <row r="6523">
          <cell r="A6523" t="str">
            <v>34.06.006</v>
          </cell>
          <cell r="B6523" t="str">
            <v>CABO ISOLADO EM PVC SEÇÃO 10,0mm2 - 750v / 70°c - INSTALAÇÕES ELÉTRICAS E TELEFÔNICAS (220V) / FIOS E CABOS (Escola Conceição das Creoulas).</v>
          </cell>
          <cell r="C6523" t="str">
            <v>m</v>
          </cell>
          <cell r="D6523">
            <v>5.22</v>
          </cell>
          <cell r="E6523">
            <v>4.18</v>
          </cell>
        </row>
        <row r="6524">
          <cell r="A6524"/>
        </row>
        <row r="6525">
          <cell r="A6525" t="str">
            <v>34.06.007</v>
          </cell>
          <cell r="B6525" t="str">
            <v>CABOISOLADO EM PVC SEÇÃO 16,0mm2 - 750v / 70°c - INSTALAÇÕES ELÉTRICAS E TELEFÔNICAS (220V) / FIOS E CABOS (Escola Conceição das Creoulas).</v>
          </cell>
          <cell r="C6525" t="str">
            <v>m</v>
          </cell>
          <cell r="D6525">
            <v>7.43</v>
          </cell>
          <cell r="E6525">
            <v>5.95</v>
          </cell>
        </row>
        <row r="6526">
          <cell r="A6526"/>
        </row>
        <row r="6527">
          <cell r="A6527" t="str">
            <v>34.06.008</v>
          </cell>
          <cell r="B6527" t="str">
            <v>INSTALAÇÃO DE CABO TELEFÔNICO CCE 50-02 - INSTALAÇÕES ELÉTRICAS E TELEFÔNICAS (220V) / CABO TELEFÔNICO (Escola Conceição das Creoulas).</v>
          </cell>
          <cell r="C6527" t="str">
            <v>m</v>
          </cell>
          <cell r="D6527">
            <v>10.51</v>
          </cell>
          <cell r="E6527">
            <v>8.41</v>
          </cell>
        </row>
        <row r="6528">
          <cell r="A6528"/>
        </row>
        <row r="6529">
          <cell r="A6529" t="str">
            <v>34.06.009</v>
          </cell>
          <cell r="B6529" t="str">
            <v>INSTALAÇÃO DE CABO TELEFÔNICO CCI 50-02 - INSTALAÇÕES ELÉTRICAS E TELEFÔNICAS (220V) / CABO TELEFÔNICO (Escola Conceição das Creoulas).</v>
          </cell>
          <cell r="C6529" t="str">
            <v>m</v>
          </cell>
          <cell r="D6529">
            <v>7.85</v>
          </cell>
          <cell r="E6529">
            <v>6.28</v>
          </cell>
        </row>
        <row r="6530">
          <cell r="A6530"/>
        </row>
        <row r="6531">
          <cell r="A6531" t="str">
            <v>34.06.010</v>
          </cell>
          <cell r="B6531" t="str">
            <v>INTERRUPTOR 01 SEÇÃO SIMPLES - INSTALAÇÕES ELÉTRICAS E TELEFÔNICAS (220V) / INTERRUPTOR (Escola Conceição das Creoulas).</v>
          </cell>
          <cell r="C6531" t="str">
            <v>Un</v>
          </cell>
          <cell r="D6531">
            <v>11.97</v>
          </cell>
          <cell r="E6531">
            <v>9.58</v>
          </cell>
        </row>
        <row r="6532">
          <cell r="A6532"/>
        </row>
        <row r="6533">
          <cell r="A6533" t="str">
            <v>34.06.011</v>
          </cell>
          <cell r="B6533" t="str">
            <v>INTERRUPTOR 02 SEÇÃO SIMPLES - INSTALAÇÕES ELÉTRICAS E TELEFÔNICAS (220V) / INTERRUPTOR (Escola Conceição das Creoulas).</v>
          </cell>
          <cell r="C6533" t="str">
            <v>Un</v>
          </cell>
          <cell r="D6533">
            <v>20.149999999999999</v>
          </cell>
          <cell r="E6533">
            <v>16.12</v>
          </cell>
        </row>
        <row r="6534">
          <cell r="A6534"/>
        </row>
        <row r="6535">
          <cell r="A6535" t="str">
            <v>34.06.012</v>
          </cell>
          <cell r="B6535" t="str">
            <v>TOMADA PARA TELEFONE, COM CAIXA PVC, EMBUTIDA - INSTALAÇÕES ELÉTRICAS E TELEFÔNICAS (220V) / TOMADAS DE TOMADAS DE EMBUTIR (Escola Conceição das Creoulas).</v>
          </cell>
          <cell r="C6535" t="str">
            <v>Un</v>
          </cell>
          <cell r="D6535">
            <v>110.51</v>
          </cell>
          <cell r="E6535">
            <v>88.41</v>
          </cell>
        </row>
        <row r="6536">
          <cell r="A6536"/>
        </row>
        <row r="6537">
          <cell r="A6537" t="str">
            <v>34.06.013</v>
          </cell>
          <cell r="B6537" t="str">
            <v>TOMADA DE EMBUTIR PARA USO GERAL, 2P + T - INSTALAÇÕES ELÉTRICAS E TELEFÔNICAS (220V) / TOMADAS ELÉTRICAS DE EMBUTIR (Escola Conceição das Creoulas).</v>
          </cell>
          <cell r="C6537" t="str">
            <v>Un</v>
          </cell>
          <cell r="D6537">
            <v>22.5</v>
          </cell>
          <cell r="E6537">
            <v>18</v>
          </cell>
        </row>
        <row r="6538">
          <cell r="A6538"/>
        </row>
        <row r="6539">
          <cell r="A6539" t="str">
            <v>34.06.014</v>
          </cell>
          <cell r="B6539" t="str">
            <v xml:space="preserve"> TOMADA DE EMBUTIR PARA USO GERAL, 2P + T, DUPLA - INSTALAÇÕES ELÉTRICAS E TELEFÔNICAS (220V) / TOMADAS ELÉTRICAS DE EMBUTIR (Escola Conceição das Creoulas).</v>
          </cell>
          <cell r="C6539" t="str">
            <v>Un</v>
          </cell>
          <cell r="D6539">
            <v>45</v>
          </cell>
          <cell r="E6539">
            <v>36</v>
          </cell>
        </row>
        <row r="6540">
          <cell r="A6540"/>
        </row>
        <row r="6541">
          <cell r="A6541" t="str">
            <v>34.06.015</v>
          </cell>
          <cell r="B6541" t="str">
            <v>FORNECIMENTO E ASSENTAMENTO DE CAIXA PVC 4" x 2" COM TAMPA - INSTALAÇÕES ELÉTRICAS E TELEFÔNICAS (220V) / CAIXA DE EMBUTIR DE PVC (Escola Conceição das Creoulas).</v>
          </cell>
          <cell r="C6541" t="str">
            <v>Un</v>
          </cell>
          <cell r="D6541">
            <v>3.9</v>
          </cell>
          <cell r="E6541">
            <v>3.12</v>
          </cell>
        </row>
        <row r="6542">
          <cell r="A6542"/>
        </row>
        <row r="6543">
          <cell r="A6543" t="str">
            <v>34.06.016</v>
          </cell>
          <cell r="B6543" t="str">
            <v xml:space="preserve"> FORNECIMENTO E ASSENTAMENTO DE CAIXA PVC 4" x 4" - INSTALAÇÕES ELÉTRICAS E TELEFÔNICAS (220V) / CAIXA DE EMBUTIR DE PVC (Escola Conceição das Creoulas).</v>
          </cell>
          <cell r="C6543" t="str">
            <v>Un</v>
          </cell>
          <cell r="D6543">
            <v>8.0299999999999994</v>
          </cell>
          <cell r="E6543">
            <v>6.43</v>
          </cell>
        </row>
        <row r="6544">
          <cell r="A6544"/>
        </row>
        <row r="6545">
          <cell r="A6545" t="str">
            <v>34.06.017</v>
          </cell>
          <cell r="B6545" t="str">
            <v xml:space="preserve"> FORNECIMENTO E ASSENTAMENTO DE CAIXA OCTOGONAL DE PVC 4" x 4" - INSTALAÇÕES ELÉTRICAS E TELEFÔNICAS (220V) / CAIXA DE EMBUTIR DE PVC (Escola Conceição das Creoulas).</v>
          </cell>
          <cell r="C6545" t="str">
            <v>Un</v>
          </cell>
          <cell r="D6545">
            <v>6.81</v>
          </cell>
          <cell r="E6545">
            <v>5.45</v>
          </cell>
        </row>
        <row r="6546">
          <cell r="A6546"/>
        </row>
        <row r="6547">
          <cell r="A6547" t="str">
            <v>34.06.018</v>
          </cell>
          <cell r="B6547" t="str">
            <v>QUADRO DE DISTRIBUIÇÃO DE EMBUTIR, COM BARRAMENTO, EM CHAPA DE AÇO, PARA ATÉ 12 DISJUNTORES PADRÃO EUROPEU (LINHA BRANCA), EXCLUSIVE DISJUNTORES - INSTALAÇÕES ELÉTRICAS E TELEFÔNICAS (220V) / QDL (Escola Conceição das Creoulas).</v>
          </cell>
          <cell r="C6547" t="str">
            <v>Un</v>
          </cell>
          <cell r="D6547">
            <v>168.15</v>
          </cell>
          <cell r="E6547">
            <v>134.52000000000001</v>
          </cell>
        </row>
        <row r="6548">
          <cell r="A6548"/>
        </row>
        <row r="6549">
          <cell r="A6549" t="str">
            <v>34.06.019</v>
          </cell>
          <cell r="B6549" t="str">
            <v>DISJUNTOR TRIPOLAR 70 A - INSTALAÇÕES ELÉTRICAS E TELEFÔNICAS (220V) / QDL (Escola Conceição das Creoulas).</v>
          </cell>
          <cell r="C6549" t="str">
            <v>Un</v>
          </cell>
          <cell r="D6549">
            <v>102.58</v>
          </cell>
          <cell r="E6549">
            <v>82.07</v>
          </cell>
        </row>
        <row r="6550">
          <cell r="A6550"/>
        </row>
        <row r="6551">
          <cell r="A6551" t="str">
            <v>34.06.020</v>
          </cell>
          <cell r="B6551" t="str">
            <v>DISJUNTOR MONOPOLAR 15 A - INSTALAÇÕES ELÉTRICAS E TELEFÔNICAS (220V) / QDL (Escola Conceição das Creoulas).</v>
          </cell>
          <cell r="C6551" t="str">
            <v>Un</v>
          </cell>
          <cell r="D6551">
            <v>13.82</v>
          </cell>
          <cell r="E6551">
            <v>11.06</v>
          </cell>
        </row>
        <row r="6552">
          <cell r="A6552"/>
        </row>
        <row r="6553">
          <cell r="A6553" t="str">
            <v>34.06.021</v>
          </cell>
          <cell r="B6553" t="str">
            <v>DISJUNTOR MONOPOLAR 20 A - INSTALAÇÕES ELÉTRICAS E TELEFÔNICAS (220V) / QDL (Escola Conceição das Creoulas).</v>
          </cell>
          <cell r="C6553" t="str">
            <v>Un</v>
          </cell>
          <cell r="D6553">
            <v>13.82</v>
          </cell>
          <cell r="E6553">
            <v>11.06</v>
          </cell>
        </row>
        <row r="6554">
          <cell r="A6554"/>
        </row>
        <row r="6555">
          <cell r="A6555" t="str">
            <v>34.06.022</v>
          </cell>
          <cell r="B6555" t="str">
            <v>DISJUNTOR TRIPOLAR 30 A - INSTALAÇÕES ELÉTRICAS E TELEFÔNICAS (220V) / QDL (Escola Conceição das Creoulas).</v>
          </cell>
          <cell r="C6555" t="str">
            <v>Un</v>
          </cell>
          <cell r="D6555">
            <v>64.45</v>
          </cell>
          <cell r="E6555">
            <v>51.56</v>
          </cell>
        </row>
        <row r="6556">
          <cell r="A6556"/>
        </row>
        <row r="6557">
          <cell r="A6557" t="str">
            <v>34.06.023</v>
          </cell>
          <cell r="B6557" t="str">
            <v>DISJUNTOR TRIPOLAR 50 A - INSTALAÇÕES ELÉTRICAS E TELEFÔNICAS (220V) / QDL (Escola Conceição das Creoulas).</v>
          </cell>
          <cell r="C6557" t="str">
            <v>Un</v>
          </cell>
          <cell r="D6557">
            <v>73.650000000000006</v>
          </cell>
          <cell r="E6557">
            <v>58.92</v>
          </cell>
        </row>
        <row r="6558">
          <cell r="A6558"/>
        </row>
        <row r="6559">
          <cell r="A6559" t="str">
            <v>34.06.024</v>
          </cell>
          <cell r="B6559" t="str">
            <v>DISJUNTOR MONOPOLAR 25 A - INSTALAÇÕES ELÉTRICAS E TELEFÔNICAS (220V) / QDL (Escola Conceição das Creoulas).</v>
          </cell>
          <cell r="C6559" t="str">
            <v>Un</v>
          </cell>
          <cell r="D6559">
            <v>13.82</v>
          </cell>
          <cell r="E6559">
            <v>11.06</v>
          </cell>
        </row>
        <row r="6560">
          <cell r="A6560"/>
        </row>
        <row r="6561">
          <cell r="A6561" t="str">
            <v>34.06.025</v>
          </cell>
          <cell r="B6561" t="str">
            <v>QUADRO DE MEDIÇÃO TRIFÁSICA (ACIMA DE 10 KVA) COM CAIXA EM NORIL - INSTALAÇÕES ELÉTRICAS E TELEFÔNICAS (220V) / CAIXA DE MEDIÇÃO (Escola Conceição das Creoulas).</v>
          </cell>
          <cell r="C6561" t="str">
            <v>Un</v>
          </cell>
          <cell r="D6561">
            <v>282.86</v>
          </cell>
          <cell r="E6561">
            <v>226.29</v>
          </cell>
        </row>
        <row r="6562">
          <cell r="A6562"/>
        </row>
        <row r="6563">
          <cell r="A6563" t="str">
            <v>34.06.026</v>
          </cell>
          <cell r="B6563" t="str">
            <v>CAIXA DE PASSAGEM EM TIJOLOS MACIÇOS ESP. = 0,12 m, DIM. INT. = 0,60 x 0,60 x 0,60 m - INSTALAÇÕES ELÉTRICAS E TELEFÔNICAS (220V) / CAIXA DE PASSAGEM EM ALVENARIA (Escola Conceição das Creoulas).</v>
          </cell>
          <cell r="C6563" t="str">
            <v>Un</v>
          </cell>
          <cell r="D6563">
            <v>335.3</v>
          </cell>
          <cell r="E6563">
            <v>268.24</v>
          </cell>
        </row>
        <row r="6564">
          <cell r="A6564"/>
        </row>
        <row r="6565">
          <cell r="A6565" t="str">
            <v>34.06.027</v>
          </cell>
          <cell r="B6565" t="str">
            <v>DISTRIBUIDOR GERAL PADRÃO TELEBRÁS DIMENSÕES 0,20 x 0,20 x 0,12 m - INSTALAÇÕES ELÉTRICAS E TELEFÔNICAS (220V) / CAIXA DE DISTRIBUIÇÃO GERAL DE TELEFONE (Escola Conceição das Creoulas).</v>
          </cell>
          <cell r="C6565" t="str">
            <v>Un</v>
          </cell>
          <cell r="D6565">
            <v>108.43</v>
          </cell>
          <cell r="E6565">
            <v>86.75</v>
          </cell>
        </row>
        <row r="6566">
          <cell r="A6566"/>
        </row>
        <row r="6567">
          <cell r="A6567" t="str">
            <v>34.06.028</v>
          </cell>
          <cell r="B6567" t="str">
            <v>LUMINÁRIA FLUORESCENTE DE EMBUTIR ABERTA 2 x 40 W, MARCA PELOTAS REF. 8157 OU SIMILAR, COMPLETA - INSTALAÇÕES ELÉTRICAS E TELEFÔNICAS (220V) / LUMINÁRIAS (Escola Conceição das Creoulas).</v>
          </cell>
          <cell r="C6567" t="str">
            <v>Un</v>
          </cell>
          <cell r="D6567">
            <v>131.05000000000001</v>
          </cell>
          <cell r="E6567">
            <v>104.84</v>
          </cell>
        </row>
        <row r="6568">
          <cell r="A6568"/>
        </row>
        <row r="6569">
          <cell r="A6569" t="str">
            <v>34.06.029</v>
          </cell>
          <cell r="B6569" t="str">
            <v>PÁRA-RAIO TIPO GAIOLA DE FARANDAY, CONFORME PROJETO - INSTALAÇÕES ELÉTRICAS E TELEFÔNICAS (220V) / SISTEMA DE PROTEÇÃO CONTRA DESCARGA ATMOSFÉRICAS (Escola Conceição das Creoulas).</v>
          </cell>
          <cell r="C6569" t="str">
            <v>Un</v>
          </cell>
          <cell r="D6569">
            <v>12618.65</v>
          </cell>
          <cell r="E6569">
            <v>10094.92</v>
          </cell>
        </row>
        <row r="6570">
          <cell r="A6570"/>
        </row>
        <row r="6571">
          <cell r="A6571" t="str">
            <v>34.07.001</v>
          </cell>
          <cell r="B6571" t="str">
            <v>ALVENARIA DE BLOCO CERÂMICO (9 x 19 x 25 cm), e = 0,09 m, COM ARGAMASA TRAÇO - 1:2:8 (CIMENTO/CAL/AREIA) - PAREDES E PAINÉIS / ALVENARIA (Escola Conceição das Creoulas).</v>
          </cell>
          <cell r="C6571" t="str">
            <v>m2</v>
          </cell>
          <cell r="D6571">
            <v>29.51</v>
          </cell>
          <cell r="E6571">
            <v>23.61</v>
          </cell>
        </row>
        <row r="6572">
          <cell r="A6572"/>
        </row>
        <row r="6573">
          <cell r="A6573" t="str">
            <v>34.07.002</v>
          </cell>
          <cell r="B6573" t="str">
            <v>VERGAS E CONTRA-VERGAS EM CONCRETO ARMADO FCK = 15 MPa, SEÇÃO 9 x 12 cm - PAREDES E PAINÉIS / ALVENARIA (Escola Conceição das Creoulas).</v>
          </cell>
          <cell r="C6573" t="str">
            <v>m</v>
          </cell>
          <cell r="D6573">
            <v>31.18</v>
          </cell>
          <cell r="E6573">
            <v>24.95</v>
          </cell>
        </row>
        <row r="6574">
          <cell r="A6574"/>
        </row>
        <row r="6575">
          <cell r="A6575" t="str">
            <v>34.07.003</v>
          </cell>
          <cell r="B6575" t="str">
            <v>ALVENARIA DE BLOCO CERÂMICO 21 FUROS, SINGELA APARENTE, COM ARGAMASSA TRAÇO - 1:2:8 (CIMENTO/CAL/AREIA) - PAREDES E PAINÉIS / ALVENARIA (Escola Conceição das Creoulas).</v>
          </cell>
          <cell r="C6575" t="str">
            <v>m2</v>
          </cell>
          <cell r="D6575">
            <v>56.7</v>
          </cell>
          <cell r="E6575">
            <v>45.36</v>
          </cell>
        </row>
        <row r="6576">
          <cell r="A6576"/>
        </row>
        <row r="6577">
          <cell r="A6577" t="str">
            <v>34.07.004</v>
          </cell>
          <cell r="B6577" t="str">
            <v>APERTO DE ALVENARIA EM TIJOLO CERÂMICO MACIÇO, ESP. = 0,10 m, COM ARGAMASSA TRAÇO - 1:2:8 (CIMENTO/CAL/AREIA) - PAREDES E PAINÉIS / ALVENARIA (Escola Conceição das Creoulas).</v>
          </cell>
          <cell r="C6577" t="str">
            <v>m</v>
          </cell>
          <cell r="D6577">
            <v>10.01</v>
          </cell>
          <cell r="E6577">
            <v>8.01</v>
          </cell>
        </row>
        <row r="6578">
          <cell r="A6578"/>
        </row>
        <row r="6579">
          <cell r="A6579" t="str">
            <v>34.07.005</v>
          </cell>
          <cell r="B6579" t="str">
            <v>DIVISÓRIA EM GRANITO CINZA ANDORINHA POLIDO, e = 3 cm, INCLUSIVE MONTAGEM COM FERRAGENS PAREDE E PAINÉIS / DIVISÓRIA (Escola Conceição das Creoulas).</v>
          </cell>
          <cell r="C6579" t="str">
            <v>m2</v>
          </cell>
          <cell r="D6579">
            <v>225.91</v>
          </cell>
          <cell r="E6579">
            <v>180.73</v>
          </cell>
        </row>
        <row r="6580">
          <cell r="A6580"/>
        </row>
        <row r="6581">
          <cell r="A6581" t="str">
            <v>34.08.001</v>
          </cell>
          <cell r="B6581" t="str">
            <v>PORTA EM MADEIRA DE LEI COMPLETA (C/ ALIZAR E BATENTES), LISA, SEMI-ÔCA, 0,70 x 2,10 m, EXCLUSIVE FERRAGENS (PM-01) - ESQUADRIAS / MADEIRA (Escola Conceição das Creoulas).</v>
          </cell>
          <cell r="C6581" t="str">
            <v>Un</v>
          </cell>
          <cell r="D6581">
            <v>214.98</v>
          </cell>
          <cell r="E6581">
            <v>171.99</v>
          </cell>
        </row>
        <row r="6582">
          <cell r="A6582"/>
        </row>
        <row r="6583">
          <cell r="A6583" t="str">
            <v>34.08.002</v>
          </cell>
          <cell r="B6583" t="str">
            <v xml:space="preserve"> PORTA EM MADEIRA DE LEI COMPLETA (C/ ALIZAR E BATENTES), LISA, SEMI-ÔCA, 0,80 x 2,10 m, EXCLUSIVE FERRAGENS (PM-02) - ESQUADRIAS / MADEIRA (Escola Conceição das Creoulas).</v>
          </cell>
          <cell r="C6583" t="str">
            <v>Un</v>
          </cell>
          <cell r="D6583">
            <v>374.96</v>
          </cell>
          <cell r="E6583">
            <v>299.97000000000003</v>
          </cell>
        </row>
        <row r="6584">
          <cell r="A6584"/>
        </row>
        <row r="6585">
          <cell r="A6585" t="str">
            <v>34.08.003</v>
          </cell>
          <cell r="B6585" t="str">
            <v>PORTA EM MADEIRA DE LEI COMPLETA (C/ ALIZAR E BATENTES), LISA, SEMI-ÔCA, 0,90 x 2,10 m, EXCLUSIVE FERRAGENS (PM-03) - ESQUADRIAS / MADEIRA (Escola Conceição das Creoulas).</v>
          </cell>
          <cell r="C6585" t="str">
            <v>Un</v>
          </cell>
          <cell r="D6585">
            <v>388.26</v>
          </cell>
          <cell r="E6585">
            <v>310.61</v>
          </cell>
        </row>
        <row r="6586">
          <cell r="A6586"/>
        </row>
        <row r="6587">
          <cell r="A6587" t="str">
            <v>34.08.004</v>
          </cell>
          <cell r="B6587" t="str">
            <v>PORTA EM MADEIRA COMPENSADA, 0,60 x 1,60 m, e = 20 mm, COM REVESTIMENTO MELAMÍNICO, TARJETA EM AÇO INOX, TIPO LIVRE/OCUPADO, MARCA STANLEY OU SIMILAR, INCLUSIVE FERRAGENS - ESQUADRIAS / MADEIRA (Escola Conceição das Creoulas).</v>
          </cell>
          <cell r="C6587" t="str">
            <v>Un</v>
          </cell>
          <cell r="D6587">
            <v>460.11</v>
          </cell>
          <cell r="E6587">
            <v>368.09</v>
          </cell>
        </row>
        <row r="6588">
          <cell r="A6588"/>
        </row>
        <row r="6589">
          <cell r="A6589" t="str">
            <v>34.08.005</v>
          </cell>
          <cell r="B6589" t="str">
            <v xml:space="preserve"> PORTA EM MADEIRA COMPENSADA, 0,80 x 1,60 m, e = 20 mm, COM REVESTIMENTO MELAMÍNICO, TARJETA EM AÇO INOX, TIPO LIVRE/OCUPADO, MARCA STANLEY OU SIMILAR, INCLUSIVE FERRAGENS - ESQUADRIAS / MADEIRA (Escola Conceição das Creoulas).</v>
          </cell>
          <cell r="C6589" t="str">
            <v>Un</v>
          </cell>
          <cell r="D6589">
            <v>460.11</v>
          </cell>
          <cell r="E6589">
            <v>368.09</v>
          </cell>
        </row>
        <row r="6590">
          <cell r="A6590"/>
        </row>
        <row r="6591">
          <cell r="A6591" t="str">
            <v>34.08.006</v>
          </cell>
          <cell r="B6591" t="str">
            <v>BASCULANTE DE FERRO (DIMENSÕES, DETALHES E NOS AMBIENTES CONFORME O PROJET - VIDE QUADRO DE ESQUADRIAS) - ESQUADRIAS / METÁLICAS(Escola Conceição das Creoulas).</v>
          </cell>
          <cell r="C6591" t="str">
            <v>m2</v>
          </cell>
          <cell r="D6591">
            <v>194.3</v>
          </cell>
          <cell r="E6591">
            <v>155.44</v>
          </cell>
        </row>
        <row r="6592">
          <cell r="A6592"/>
        </row>
        <row r="6593">
          <cell r="A6593" t="str">
            <v>34.09.001</v>
          </cell>
          <cell r="B6593" t="str">
            <v>TELHADO EM TELHA COLONIAL INCLUINDO MADEIRAMENTO DE LEI, CONFORME PROJETO - COBERTURA / TELHAS E ESTRUTURA EM MADEIRA (Escola Conceição das Creoulas).</v>
          </cell>
          <cell r="C6593" t="str">
            <v>m2</v>
          </cell>
          <cell r="D6593">
            <v>146.53</v>
          </cell>
          <cell r="E6593">
            <v>117.23</v>
          </cell>
        </row>
        <row r="6594">
          <cell r="A6594"/>
        </row>
        <row r="6595">
          <cell r="A6595" t="str">
            <v>34.09.002</v>
          </cell>
          <cell r="B6595" t="str">
            <v>CUMEEIRA PARA TELHA CANAL COMUM, INCLUSIVE EMASSAMENTO - COBERTURA / TELHAS E ESTRUTURA EM MADEIRA (Escola Conceição das Creoulas).</v>
          </cell>
          <cell r="C6595" t="str">
            <v>m</v>
          </cell>
          <cell r="D6595">
            <v>9.82</v>
          </cell>
          <cell r="E6595">
            <v>7.86</v>
          </cell>
        </row>
        <row r="6596">
          <cell r="A6596"/>
        </row>
        <row r="6597">
          <cell r="A6597" t="str">
            <v>34.09.003</v>
          </cell>
          <cell r="B6597" t="str">
            <v>RUFO EM CHAPA DE AÇO, ESP. = 0,65 mm, LARG. = 30,0 cm  - COBERTURA / CHAPAS (Escola Conceição das Creoulas).</v>
          </cell>
          <cell r="C6597" t="str">
            <v>m</v>
          </cell>
          <cell r="D6597">
            <v>17.78</v>
          </cell>
          <cell r="E6597">
            <v>14.23</v>
          </cell>
        </row>
        <row r="6598">
          <cell r="A6598"/>
        </row>
        <row r="6599">
          <cell r="A6599" t="str">
            <v>34.10.001</v>
          </cell>
          <cell r="B6599" t="str">
            <v>CHAPISCO EM PAREDE COM ARGAMASSA TRAÇO - 1:3 (CIMENTO/AREIA) - REVESTIMENTO / MASSA (Escola Conceição das Creoulas).</v>
          </cell>
          <cell r="C6599" t="str">
            <v>m2</v>
          </cell>
          <cell r="D6599">
            <v>4.95</v>
          </cell>
          <cell r="E6599">
            <v>3.96</v>
          </cell>
        </row>
        <row r="6600">
          <cell r="A6600"/>
        </row>
        <row r="6601">
          <cell r="A6601" t="str">
            <v>34.10.002</v>
          </cell>
          <cell r="B6601" t="str">
            <v>REBOCO INTERNO, DE PAREDE, COM ARGAMASSA TRAÇO - 1:2:9 (CIMENTO/CAL/AREIA), ESPESSURA 1,5 cm - REVESTIMENTO / MASSA (Escola Conceição das Creoulas).</v>
          </cell>
          <cell r="C6601" t="str">
            <v>m2</v>
          </cell>
          <cell r="D6601">
            <v>19.420000000000002</v>
          </cell>
          <cell r="E6601">
            <v>15.54</v>
          </cell>
        </row>
        <row r="6602">
          <cell r="A6602"/>
        </row>
        <row r="6603">
          <cell r="A6603" t="str">
            <v>34.10.003</v>
          </cell>
          <cell r="B6603" t="str">
            <v>REBOCO EXTERNO, DE PAREDE, COM ARGAMASSA TRAÇO - 1:2:9 (CIMENTO/CAL/AREIA), ESPESSURA 2,5 cm - REVESTIMENTO / MASSA (Escola Conceição das Creoulas).</v>
          </cell>
          <cell r="C6603" t="str">
            <v>m2</v>
          </cell>
          <cell r="D6603">
            <v>19.420000000000002</v>
          </cell>
          <cell r="E6603">
            <v>15.54</v>
          </cell>
        </row>
        <row r="6604">
          <cell r="A6604"/>
        </row>
        <row r="6605">
          <cell r="A6605" t="str">
            <v>34.10.004</v>
          </cell>
          <cell r="B6605" t="str">
            <v>REBOCO INTERNO, DE TETO, COM ARGAMASSA TRAÇO - 1:2:9 (CIMENTO/CAL/AREIA), ESPESSURA 1,5 cm - REVESTIMENTO / MASSA (Escola Conceição das Creoulas).</v>
          </cell>
          <cell r="C6605" t="str">
            <v>m2</v>
          </cell>
          <cell r="D6605">
            <v>19.420000000000002</v>
          </cell>
          <cell r="E6605">
            <v>15.54</v>
          </cell>
        </row>
        <row r="6606">
          <cell r="A6606"/>
        </row>
        <row r="6607">
          <cell r="A6607" t="str">
            <v>34.10.005</v>
          </cell>
          <cell r="B6607" t="str">
            <v>REVESTIMENTO CERÂMICO PARA PAREDE, MARCA ELIANE LINHA ARQUITETURAL NEVE OU SIMILAR, PEI-3, DIMENSÕES 10 x 10 cm, APLICADO COM ARGAMASSA INDUSTRIALIZADA AC-I, REJUNTADO, EXCLUSIVE EMBOÇO - REVESTIMENTO / ACABAMENTO (Escola Conceição das Creoulas).</v>
          </cell>
          <cell r="C6607" t="str">
            <v>m2</v>
          </cell>
          <cell r="D6607">
            <v>41.45</v>
          </cell>
          <cell r="E6607">
            <v>33.159999999999997</v>
          </cell>
        </row>
        <row r="6608">
          <cell r="A6608"/>
        </row>
        <row r="6609">
          <cell r="A6609" t="str">
            <v>34.11.001</v>
          </cell>
          <cell r="B6609" t="str">
            <v>LASTRO DE CONCRETO SIMPLES REGULARIZADO PARA PISO, INCLUSIVE IMPERMEABILIZAÇÃO - PAVIMENTAÇÃO / CAMADA IMPERMEABILIZADORA (Escola Conceição das Creoulas).</v>
          </cell>
          <cell r="C6609" t="str">
            <v>m3</v>
          </cell>
          <cell r="D6609">
            <v>27.28</v>
          </cell>
          <cell r="E6609">
            <v>21.83</v>
          </cell>
        </row>
        <row r="6610">
          <cell r="A6610"/>
        </row>
        <row r="6611">
          <cell r="A6611" t="str">
            <v>34.11.002</v>
          </cell>
          <cell r="B6611"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6611" t="str">
            <v>m2</v>
          </cell>
          <cell r="D6611">
            <v>39.67</v>
          </cell>
          <cell r="E6611">
            <v>31.74</v>
          </cell>
        </row>
        <row r="6612">
          <cell r="A6612"/>
        </row>
        <row r="6613">
          <cell r="A6613" t="str">
            <v>34.11.003</v>
          </cell>
          <cell r="B6613" t="str">
            <v>PISO EM CONCRETO SIMPLES DESEMPOLADO, FCK = 15 MPa, e = 7 cm  - PAVIMENTAÇÃO / CALÇADA EM CONCRETO E CIIMENTADO (Escola Conceição das Creoulas).</v>
          </cell>
          <cell r="C6613" t="str">
            <v>m2</v>
          </cell>
          <cell r="D6613">
            <v>43.88</v>
          </cell>
          <cell r="E6613">
            <v>35.11</v>
          </cell>
        </row>
        <row r="6614">
          <cell r="A6614"/>
        </row>
        <row r="6615">
          <cell r="A6615" t="str">
            <v>34.12.001</v>
          </cell>
          <cell r="B6615" t="str">
            <v>SOLEIRA EM GRANITO CINZA ANDORINHA, l = 15 cm, e = 2 cm, INCLUSIVE IMPERMEABILIZAÇÃO - SOLEIRAS E RODAPÉS / SOLEIRA (Escola Conceição das Creoulas).</v>
          </cell>
          <cell r="C6615" t="str">
            <v>m</v>
          </cell>
          <cell r="D6615">
            <v>31.56</v>
          </cell>
          <cell r="E6615">
            <v>25.25</v>
          </cell>
        </row>
        <row r="6616">
          <cell r="A6616"/>
        </row>
        <row r="6617">
          <cell r="A6617" t="str">
            <v>34.12.002</v>
          </cell>
          <cell r="B6617" t="str">
            <v>RODAPÉ CERÂMICO, MARCA CECRISA LINHA RP HERCULES GR E AL OU SIMILARS, DIMENSÕES 8,5 x 40 cm, APLICADO COM ARGAMASSA INDUSTRIALIZADA AC-I, REJUNTADO - SOLEIRAS E RODAPÉS / RODAPÉ (Escola Conceição das Creoulas).</v>
          </cell>
          <cell r="C6617" t="str">
            <v>m</v>
          </cell>
          <cell r="D6617">
            <v>25.57</v>
          </cell>
          <cell r="E6617">
            <v>20.46</v>
          </cell>
        </row>
        <row r="6618">
          <cell r="A6618"/>
        </row>
        <row r="6619">
          <cell r="A6619" t="str">
            <v>34.13.001</v>
          </cell>
          <cell r="B6619" t="str">
            <v>PINTURA PARA EXTERIORES, SOBRE PAREDES, COM LIXAMENTO, APLICAÇÃO DE 01 DEMÃO DE SELADOR ACRÍLICO, 02 DEMÃOS DE MASSA ACRÍLICA E 02 DEMÃOS DE TINTA ACRÍLICA - PINTURAS / ACRÍLICA (Escola Conceição das Creoulas).</v>
          </cell>
          <cell r="C6619" t="str">
            <v>m2</v>
          </cell>
          <cell r="D6619">
            <v>21.07</v>
          </cell>
          <cell r="E6619">
            <v>16.86</v>
          </cell>
        </row>
        <row r="6620">
          <cell r="A6620"/>
        </row>
        <row r="6621">
          <cell r="A6621" t="str">
            <v>34.13.002</v>
          </cell>
          <cell r="B6621" t="str">
            <v>PINTURA PARA INTERIORES, SOBRE PAREDES, COM LIXAMENTO, APLICAÇÃO DE 01 DEMÃO DE SELADOR ACRÍLICO, 02 DEMÃOS DE MASSA ACRÍLICA E 02 DEMÃOS DE TINTA ACRÍLICA - PINTURAS / ACRÍLICA (Escola Conceição das Creoulas).</v>
          </cell>
          <cell r="C6621" t="str">
            <v>m2</v>
          </cell>
          <cell r="D6621">
            <v>17.18</v>
          </cell>
          <cell r="E6621">
            <v>13.75</v>
          </cell>
        </row>
        <row r="6622">
          <cell r="A6622"/>
        </row>
        <row r="6623">
          <cell r="A6623" t="str">
            <v>34.13.003</v>
          </cell>
          <cell r="B6623" t="str">
            <v>PINTURA PARA INTERIORES, SOBRE TETO, COM LIXAMENTO, APLICAÇÃO DE 01 DEMÃO DE SELADOR ACRÍLICO, 02 DEMÃOS DE MASSA ACRÍLICA E 02 DEMÃOS DE TINTA ACRÍLICA - PINTURAS / ACRÍLICA (Escola Conceição das Creoulas).</v>
          </cell>
          <cell r="C6623" t="str">
            <v>m2</v>
          </cell>
          <cell r="D6623">
            <v>17.18</v>
          </cell>
          <cell r="E6623">
            <v>13.75</v>
          </cell>
        </row>
        <row r="6624">
          <cell r="A6624"/>
        </row>
        <row r="6625">
          <cell r="A6625" t="str">
            <v>34.13.004</v>
          </cell>
          <cell r="B6625" t="str">
            <v>PINTURA DE ACABAMENTO, SOBRE MADEIRA, COM LIXAMENTO, APLICAÇÃO DE 02 DEMÃOS DE ESMALTE, INCLUSIVE EMASSAMENTO - PINTURAS / ESMATE (Escola Conceição das Creoulas).</v>
          </cell>
          <cell r="C6625" t="str">
            <v>m2</v>
          </cell>
          <cell r="D6625">
            <v>29.73</v>
          </cell>
          <cell r="E6625">
            <v>23.79</v>
          </cell>
        </row>
        <row r="6626">
          <cell r="A6626"/>
        </row>
        <row r="6627">
          <cell r="A6627" t="str">
            <v>34.13.005</v>
          </cell>
          <cell r="B6627" t="str">
            <v>PINTURA DE ACABAMENTO, SOBRE ESTRUTURA DE MADEIRA, COM LIXAMENTO, APLICAÇÃO DE 01 DEMÃO DE ESMALTE SINTÉTICO, INCLUSIVE EMASSAMENTO - PINTURAS / ESMATE (Escola Conceição das Creoulas).</v>
          </cell>
          <cell r="C6627" t="str">
            <v>m2</v>
          </cell>
          <cell r="D6627">
            <v>29.73</v>
          </cell>
          <cell r="E6627">
            <v>23.79</v>
          </cell>
        </row>
        <row r="6628">
          <cell r="A6628"/>
        </row>
        <row r="6629">
          <cell r="A6629" t="str">
            <v>34.13.006</v>
          </cell>
          <cell r="B6629" t="str">
            <v>PINTURA SOBRE SUPERFÍCIES METÁLICAS, COM LIXAMENTO, APLICAÇÃO DE 01 DEMÃO DE TINTA À BESE DE ZARCÃO E 02 DEMÃOS DE TINTA ESMALTE - PINTURAS / ESMATE (Escola Conceição das Creoulas).</v>
          </cell>
          <cell r="C6629" t="str">
            <v>m2</v>
          </cell>
          <cell r="D6629">
            <v>21.16</v>
          </cell>
          <cell r="E6629">
            <v>16.93</v>
          </cell>
        </row>
        <row r="6630">
          <cell r="A6630"/>
        </row>
        <row r="6631">
          <cell r="A6631" t="str">
            <v>34.14.001</v>
          </cell>
          <cell r="B6631" t="str">
            <v>FECHADURA, MARCA LA FONTE LINHA RESIDENCE CJ 2176, MAÇANETA/ESPELHO, ACABAMENTO CROMADO BRILHANTE, OU SIMILARES - FERRAGENS PARA ESQUADRIAS DE MADEIRA (Escola Conceição das Creoulas).</v>
          </cell>
          <cell r="C6631" t="str">
            <v>Un</v>
          </cell>
          <cell r="D6631">
            <v>118.05</v>
          </cell>
          <cell r="E6631">
            <v>94.44</v>
          </cell>
        </row>
        <row r="6632">
          <cell r="A6632"/>
        </row>
        <row r="6633">
          <cell r="A6633" t="str">
            <v>34.14.002</v>
          </cell>
          <cell r="B6633" t="str">
            <v>DOBRADIÇA DE LATÃO OU AÇO, MARCA LA FONTE REF. 85 OU SIMILAR, ACABAMENTO CROMADO BRILHANTE, TIPO MÉDIA, 3 x 2 1/2" COM ANÉIS, COM PARAFUDOS - FERRAGENS PARA ESQUADRIAS DE MADEIRA (Escola Conceição das Creoulas).</v>
          </cell>
          <cell r="C6633" t="str">
            <v>Un</v>
          </cell>
          <cell r="D6633">
            <v>3.82</v>
          </cell>
          <cell r="E6633">
            <v>3.06</v>
          </cell>
        </row>
        <row r="6634">
          <cell r="A6634"/>
        </row>
        <row r="6635">
          <cell r="A6635" t="str">
            <v>34.15.001</v>
          </cell>
          <cell r="B6635" t="str">
            <v>BANCO DE CONCRETO EM ALVENARIA DE TIJOLOS, ASSENTO EM CONCRETO ARMADO, SEM ENCOSTO, PINTADO COM TINTA ACRÍLICA, 2 DEMÃOS (DIMENSÕES, DETALHES E NOS AMBIENTES CONFORME PROJETO) - ELEMENTOS DECORATIVOS E OUTROS / CONCRETO (Escola Conceição das Creoulas).</v>
          </cell>
          <cell r="C6635" t="str">
            <v>m2</v>
          </cell>
          <cell r="D6635">
            <v>81.93</v>
          </cell>
          <cell r="E6635">
            <v>65.55</v>
          </cell>
        </row>
        <row r="6636">
          <cell r="A6636"/>
        </row>
        <row r="6637">
          <cell r="A6637" t="str">
            <v>34.15.002</v>
          </cell>
          <cell r="B6637" t="str">
            <v>BANCADA EM GRANITO CINZA ANDORINHA, DIM. 2,85 x 0,60, INLCUSIVE TESTEIRA E RODOPIA 8 cm, ASSENTADA (CONFORME PROJETOS - VIDE DETALHES DE SANITÁRIOS DE ALUNOS) - ELEMENTOS DECORATIVOS E OUTROS / GRANITO (Escola Conceição das Creoulas).</v>
          </cell>
          <cell r="C6637" t="str">
            <v>Un</v>
          </cell>
          <cell r="D6637">
            <v>533.28</v>
          </cell>
          <cell r="E6637">
            <v>426.63</v>
          </cell>
        </row>
        <row r="6638">
          <cell r="A6638"/>
        </row>
        <row r="6639">
          <cell r="A6639" t="str">
            <v>34.15.003</v>
          </cell>
          <cell r="B6639" t="str">
            <v>BANCADA EM ALVENARIA, COM PORTAS EM MADEIRA COM REVESTIMNETO MELAMÍNICO, TAMPO EM GRANITO CINZA ANDORINHA (CONFORME PROJETO - VIDE DETALHES DE MARCENARIA/COZINHA) - ELEMENTOS DECORATIVOS E OUTROS / MADEIRA (Escola Conceição das Creoulas).</v>
          </cell>
          <cell r="C6639" t="str">
            <v>Un</v>
          </cell>
          <cell r="D6639">
            <v>1816.47</v>
          </cell>
          <cell r="E6639">
            <v>1453.18</v>
          </cell>
        </row>
        <row r="6640">
          <cell r="A6640"/>
        </row>
        <row r="6641">
          <cell r="A6641" t="str">
            <v>34.15.004</v>
          </cell>
          <cell r="B6641" t="str">
            <v>BANCADA EM ALVENARIA, COM 02 CUBAS EM INOX, PORTAS EM MANDEIRA COM REVESTIMENTO MELAMÍNICO, TEMPO EM GRANITO CINZA ANDORINHA, INCLUINDO ABRIGO DE GÁS COM PORTA VENEZIANA METÁLICA (CONFORME PROJETO - VIDE DETALHES DE MARCENARIA/COZINHA) - ELEMENTOS DECORAT</v>
          </cell>
          <cell r="C6641" t="str">
            <v>Un</v>
          </cell>
          <cell r="D6641">
            <v>4026.16</v>
          </cell>
          <cell r="E6641">
            <v>3220.93</v>
          </cell>
        </row>
        <row r="6642">
          <cell r="A6642"/>
        </row>
        <row r="6643">
          <cell r="A6643" t="str">
            <v>34.15.005</v>
          </cell>
          <cell r="B6643" t="str">
            <v>BANCADA EM ALVENARIA, COM TAMPO EM MADEIRA COM REVESTIMENTO MELAMÍNICO, INCLUSIVE SUPORTE COM MÃO-FRANCESA (CONFORME PROJETO - VIDE DETALHES MARCENARIA/COZINHA) - ELEMENTOS DECORATIVOS E OUTROS / MADEIRA (Escola Concerição  das Creoulas).</v>
          </cell>
          <cell r="C6643" t="str">
            <v>Un</v>
          </cell>
          <cell r="D6643">
            <v>622.02</v>
          </cell>
          <cell r="E6643">
            <v>497.62</v>
          </cell>
        </row>
        <row r="6644">
          <cell r="A6644"/>
        </row>
        <row r="6645">
          <cell r="A6645" t="str">
            <v>34.15.006</v>
          </cell>
          <cell r="B6645" t="str">
            <v>QUADRO ESCOLAR EM REVESTIMENTO DE ARGAMASSA, PINTANDO COM TINTA ESPECIAL NA COR VERDE, COM MOLDURA E APAGADOR DE GIZ EM MADEIRA, CONFORME PROJETO - ELEMENTOS DECORATIVOS E OUTROS / MADEIRA (Escola Concerição  das Creoulas).</v>
          </cell>
          <cell r="C6645" t="str">
            <v>m2</v>
          </cell>
          <cell r="D6645">
            <v>74.56</v>
          </cell>
          <cell r="E6645">
            <v>59.65</v>
          </cell>
        </row>
        <row r="6646">
          <cell r="A6646"/>
        </row>
        <row r="6647">
          <cell r="A6647" t="str">
            <v>34.15.007</v>
          </cell>
          <cell r="B6647" t="str">
            <v>QUADRO ESCOLAR EM FÓRMICA BRANCA COM MOLDURA, INSTALADO NA SALA DE INFORMÁTICA - ELEMENTOS DECORATIVOS E OUTROS / MADEIRA (Escola Concerição  das Creoulas).</v>
          </cell>
          <cell r="C6647" t="str">
            <v>m2</v>
          </cell>
          <cell r="D6647">
            <v>146.93</v>
          </cell>
          <cell r="E6647">
            <v>117.55</v>
          </cell>
        </row>
        <row r="6648">
          <cell r="A6648"/>
        </row>
        <row r="6649">
          <cell r="A6649" t="str">
            <v>34.15.008</v>
          </cell>
          <cell r="B6649" t="str">
            <v>PRATELEIRA EM COMPENSADO NAVAL 18 mm, ESMALTADO, INLCUSIVE SUPORTE COM MÃO FRANCESA, CONFORME PROJETO - ELEMENTOS DECORATIVOS E OUTROS / MADEIRA (Escola Concerição  das Creoulas).</v>
          </cell>
          <cell r="C6649" t="str">
            <v>m2</v>
          </cell>
          <cell r="D6649">
            <v>218.07</v>
          </cell>
          <cell r="E6649">
            <v>174.46</v>
          </cell>
        </row>
        <row r="6650">
          <cell r="A6650"/>
        </row>
        <row r="6651">
          <cell r="A6651" t="str">
            <v>34.15.009</v>
          </cell>
          <cell r="B6651" t="str">
            <v>EXTINTOR DE PÓ QUÍMICO ABC, CAPACIDADE 6 kg, ALCANCE MÉDIO DO JATO 5 m, TEMPO DE DESCARGA 16 s, NBR-9443, 9444, 10721 - ELEMENTOS DECORATIVOS E OUTROS / INCÊNDIO (Escola Concerição  das Creoulas).</v>
          </cell>
          <cell r="C6651" t="str">
            <v>Un</v>
          </cell>
          <cell r="D6651">
            <v>114.06</v>
          </cell>
          <cell r="E6651">
            <v>91.25</v>
          </cell>
        </row>
        <row r="6652">
          <cell r="A6652"/>
        </row>
        <row r="6653">
          <cell r="A6653" t="str">
            <v>34.15.010</v>
          </cell>
          <cell r="B6653" t="str">
            <v xml:space="preserve"> TUBO DE AÇO SEM CONSTURA SCH 40 DIÂM. 3/4" - ELEMENTOS DECORATIVOS E OUTROS / GÁS (Escola Concerição  das Creoulas).</v>
          </cell>
          <cell r="C6653" t="str">
            <v>m</v>
          </cell>
          <cell r="D6653">
            <v>40.06</v>
          </cell>
          <cell r="E6653">
            <v>32.049999999999997</v>
          </cell>
        </row>
        <row r="6654">
          <cell r="A6654"/>
        </row>
        <row r="6655">
          <cell r="A6655" t="str">
            <v>34.15.011</v>
          </cell>
          <cell r="B6655" t="str">
            <v>COTOVELO EM AÇO FORJADO CLESSE 10 DIÂM 3/4" x 90° - ELEMENTOS DECORATIVOS E OUTROS / GÁS (Escola Concerição  das Creoulas).</v>
          </cell>
          <cell r="C6655" t="str">
            <v>Un</v>
          </cell>
          <cell r="D6655">
            <v>15.51</v>
          </cell>
          <cell r="E6655">
            <v>12.41</v>
          </cell>
        </row>
        <row r="6656">
          <cell r="A6656"/>
        </row>
        <row r="6657">
          <cell r="A6657" t="str">
            <v>34.15.012</v>
          </cell>
          <cell r="B6657" t="str">
            <v>TÊ EM AÇO FORJADO CLASSE 10 DIÂM 3/4" - ELEMENTOS DECORATIVOS E OUTROS / GÁS (Escola Concerição  das Creoulas).</v>
          </cell>
          <cell r="C6657" t="str">
            <v>Un</v>
          </cell>
          <cell r="D6657">
            <v>17.98</v>
          </cell>
          <cell r="E6657">
            <v>14.39</v>
          </cell>
        </row>
        <row r="6658">
          <cell r="A6658"/>
        </row>
        <row r="6659">
          <cell r="A6659" t="str">
            <v>34.15.013</v>
          </cell>
          <cell r="B6659" t="str">
            <v>UNIÃO EM AÇO FORJADO CLASSE 10 DIÂM 3/4" - ELEMENTOS DECORATIVOS E OUTROS / GÁS (Escola Concerição  das Creoulas).</v>
          </cell>
          <cell r="C6659" t="str">
            <v>Un</v>
          </cell>
          <cell r="D6659">
            <v>29.77</v>
          </cell>
          <cell r="E6659">
            <v>23.82</v>
          </cell>
        </row>
        <row r="6660">
          <cell r="A6660"/>
        </row>
        <row r="6661">
          <cell r="A6661" t="str">
            <v>34.15.014</v>
          </cell>
          <cell r="B6661" t="str">
            <v>REGISTRO ESFERA DIÂM . 3/4" - ELEMENTOS DECORATIVOS E OUTROS / GÁS (Escola Conceição das Creoulas).</v>
          </cell>
          <cell r="C6661" t="str">
            <v>Un</v>
          </cell>
          <cell r="D6661">
            <v>29.52</v>
          </cell>
          <cell r="E6661">
            <v>23.62</v>
          </cell>
        </row>
        <row r="6662">
          <cell r="A6662"/>
        </row>
        <row r="6663">
          <cell r="A6663" t="str">
            <v>34.15.015</v>
          </cell>
          <cell r="B6663" t="str">
            <v>LUVA EM AÇO FORJADO CLASSE 10 DIÂM 3/4" - ELEMENTOS DECORATIVOS E OUTROS / GÁS (Escola Concerição  das Creoulas).</v>
          </cell>
          <cell r="C6663" t="str">
            <v>Un</v>
          </cell>
          <cell r="D6663">
            <v>6.95</v>
          </cell>
          <cell r="E6663">
            <v>5.56</v>
          </cell>
        </row>
        <row r="6664">
          <cell r="A6664"/>
        </row>
        <row r="6665">
          <cell r="A6665" t="str">
            <v>34.15.016</v>
          </cell>
          <cell r="B6665" t="str">
            <v xml:space="preserve"> VIDRO FANTASIA CANELADO 4 mm, INSTALADO NAS ESQUADRIAS DE JANELAS - ELEMENTOS DECORATIVOS E OUTROS / VIDROS (Escola Concerição  das Creoulas).</v>
          </cell>
          <cell r="C6665" t="str">
            <v>m2</v>
          </cell>
          <cell r="D6665">
            <v>57.36</v>
          </cell>
          <cell r="E6665">
            <v>45.89</v>
          </cell>
        </row>
        <row r="6666">
          <cell r="A6666"/>
        </row>
        <row r="6667">
          <cell r="A6667" t="str">
            <v>34.15.017</v>
          </cell>
          <cell r="B6667" t="str">
            <v>ESPELHO PLANO 3 mm, INCLUSIVE MOLDURA (DIMENSÕES, DETALHES E NOS AMBIENTES CONFORME PROJETO - VIDE DETALHES SANITÁRIOS) - ELEMENTOS DECORATIVOS E OUTROS / VIDROS (Escola Concerição  das Creoulas).</v>
          </cell>
          <cell r="C6667" t="str">
            <v>m2</v>
          </cell>
          <cell r="D6667">
            <v>112.78</v>
          </cell>
          <cell r="E6667">
            <v>90.23</v>
          </cell>
        </row>
        <row r="6668">
          <cell r="A6668"/>
        </row>
        <row r="6669">
          <cell r="A6669" t="str">
            <v>34.15.018</v>
          </cell>
          <cell r="B6669" t="str">
            <v>VIDRO LISO INCOLOR 4 mm, INSTALADOS NAS DEMAIS ESQUADRIAS DE JANELAS - ELEMENTOS DECORATIVOS E OUTROS / VIDROS (Escola Concerição  das Creoulas).</v>
          </cell>
          <cell r="C6669" t="str">
            <v>m2</v>
          </cell>
          <cell r="D6669">
            <v>73.37</v>
          </cell>
          <cell r="E6669">
            <v>58.7</v>
          </cell>
        </row>
        <row r="6670">
          <cell r="A6670"/>
        </row>
        <row r="6671">
          <cell r="A6671" t="str">
            <v>34.16.001</v>
          </cell>
          <cell r="B6671" t="str">
            <v>LIMPEZA GERAL - LIMPEZA DA OBRA (Escola Concerição  das Creoulas).</v>
          </cell>
          <cell r="C6671" t="str">
            <v>m2</v>
          </cell>
          <cell r="D6671">
            <v>1.02</v>
          </cell>
          <cell r="E6671">
            <v>0.82</v>
          </cell>
        </row>
        <row r="6672">
          <cell r="A6672"/>
        </row>
        <row r="6673">
          <cell r="A6673" t="str">
            <v>35.00.000</v>
          </cell>
          <cell r="B6673" t="str">
            <v xml:space="preserve"> ESCOLAS TÉCNICAS PADRÕES FNDE</v>
          </cell>
        </row>
        <row r="6674">
          <cell r="A6674"/>
        </row>
        <row r="6675">
          <cell r="A6675" t="str">
            <v>35.01.001</v>
          </cell>
          <cell r="B6675" t="str">
            <v>BARRACÕES PARA INSTALAÇÕES PROVISÓRIAS  - INSTALAÇÕES PROVISÓRIAS DO CANTEIRO DE  OBRAS (Escolas Técnicas Padrões FNDE).</v>
          </cell>
          <cell r="C6675" t="str">
            <v>m2</v>
          </cell>
          <cell r="D6675">
            <v>378.47</v>
          </cell>
          <cell r="E6675">
            <v>302.77999999999997</v>
          </cell>
        </row>
        <row r="6676">
          <cell r="A6676"/>
        </row>
        <row r="6677">
          <cell r="A6677" t="str">
            <v>35.01.002</v>
          </cell>
          <cell r="B6677" t="str">
            <v>FOSSA E SUMIDOUO PROVISÓRIOS - INSTALAÇÕES PROVISÓRIAS DO CANTEIRO DE  OBRAS (Escolas Técnicas Padrões FNDE).</v>
          </cell>
          <cell r="C6677" t="str">
            <v>Un</v>
          </cell>
          <cell r="D6677">
            <v>2282.33</v>
          </cell>
          <cell r="E6677">
            <v>1825.87</v>
          </cell>
        </row>
        <row r="6678">
          <cell r="A6678"/>
        </row>
        <row r="6679">
          <cell r="A6679" t="str">
            <v>35.01.003</v>
          </cell>
          <cell r="B6679" t="str">
            <v>LIGAÇÃO PROVISÓRIA DE ÁGUA - INSTALAÇÕES PROVISÓRIAS DO CANTEIRO DE  OBRAS (Escolas Técnicas Padrões FNDE).</v>
          </cell>
          <cell r="C6679" t="str">
            <v>Un</v>
          </cell>
          <cell r="D6679">
            <v>887.47</v>
          </cell>
          <cell r="E6679">
            <v>709.98</v>
          </cell>
        </row>
        <row r="6680">
          <cell r="A6680"/>
        </row>
        <row r="6681">
          <cell r="A6681" t="str">
            <v>35.01.004</v>
          </cell>
          <cell r="B6681" t="str">
            <v>LIGAÇÃO PROVISÓRIA DE ENERGIA - INSTALAÇÕES PROVISÓRIAS DO CANTEIRO DE  OBRAS (Escolas Técnicas Padrões FNDE).</v>
          </cell>
          <cell r="C6681" t="str">
            <v>Un</v>
          </cell>
          <cell r="D6681">
            <v>1776.86</v>
          </cell>
          <cell r="E6681">
            <v>1421.49</v>
          </cell>
        </row>
        <row r="6682">
          <cell r="A6682"/>
        </row>
        <row r="6683">
          <cell r="A6683" t="str">
            <v>35.01.005</v>
          </cell>
          <cell r="B6683" t="str">
            <v xml:space="preserve"> PLACA DA OBRA PADRÃO FNDE - INSTALAÇÕES PROVISÓRIAS DO CANTEIRO DE  OBRAS (Escolas Técnicas Padrões FNDE).</v>
          </cell>
          <cell r="C6683" t="str">
            <v>m2</v>
          </cell>
          <cell r="D6683">
            <v>222.98</v>
          </cell>
          <cell r="E6683">
            <v>178.39</v>
          </cell>
        </row>
        <row r="6684">
          <cell r="A6684"/>
        </row>
        <row r="6685">
          <cell r="A6685" t="str">
            <v>35.01.006</v>
          </cell>
          <cell r="B6685" t="str">
            <v>LOCAÇÃO DA OBRAS - INSTALAÇÕES PROVISÓRIAS DO CANTEIRO DE  OBRAS (Escolas Técnicas Padrões FNDE).</v>
          </cell>
          <cell r="C6685" t="str">
            <v>m2</v>
          </cell>
          <cell r="D6685">
            <v>4.22</v>
          </cell>
          <cell r="E6685">
            <v>3.38</v>
          </cell>
        </row>
        <row r="6686">
          <cell r="A6686"/>
        </row>
        <row r="6687">
          <cell r="A6687" t="str">
            <v>35.02.001</v>
          </cell>
          <cell r="B6687" t="str">
            <v>ESCAVAÇÃO MANUAL DE SOLO DE 1ª CATEGORIAS - MOVIMENTO EM TERRA (Escolas Técnicas Padrões FNDE).</v>
          </cell>
          <cell r="C6687" t="str">
            <v>m3</v>
          </cell>
          <cell r="D6687">
            <v>15.17</v>
          </cell>
          <cell r="E6687">
            <v>12.14</v>
          </cell>
        </row>
        <row r="6688">
          <cell r="A6688"/>
        </row>
        <row r="6689">
          <cell r="A6689" t="str">
            <v>35.02.002</v>
          </cell>
          <cell r="B6689" t="str">
            <v>REATERRO SEM EMPRÉSTIMO APILOADO - MOVIMENTO EM TERRA (Escolas Técnicas Padrões FNDE).</v>
          </cell>
          <cell r="C6689" t="str">
            <v>m3</v>
          </cell>
          <cell r="D6689">
            <v>20.68</v>
          </cell>
          <cell r="E6689">
            <v>16.55</v>
          </cell>
        </row>
        <row r="6690">
          <cell r="A6690"/>
        </row>
        <row r="6691">
          <cell r="A6691" t="str">
            <v>35.03.001</v>
          </cell>
          <cell r="B6691" t="str">
            <v>ALVENARIA DE PEDRA MARROADA - 1:4 DE FUNDAÇÃO - FUNDAÇÕES (Escolas Técnicas Padrões FNDE).</v>
          </cell>
          <cell r="C6691" t="str">
            <v>m3</v>
          </cell>
          <cell r="D6691">
            <v>249.18</v>
          </cell>
          <cell r="E6691">
            <v>199.35</v>
          </cell>
        </row>
        <row r="6692">
          <cell r="A6692"/>
        </row>
        <row r="6693">
          <cell r="A6693" t="str">
            <v>35.03.002</v>
          </cell>
          <cell r="B6693" t="str">
            <v>CONCRETO MAGRO 1:4:8 COM BETONEIRA E LANÇAMENTO - FUNDAÇÕES (Escolas Técnicas Padrões FNDE).</v>
          </cell>
          <cell r="C6693" t="str">
            <v>m3</v>
          </cell>
          <cell r="D6693">
            <v>328.76</v>
          </cell>
          <cell r="E6693">
            <v>263.01</v>
          </cell>
        </row>
        <row r="6694">
          <cell r="A6694"/>
        </row>
        <row r="6695">
          <cell r="A6695" t="str">
            <v>35.03.003</v>
          </cell>
          <cell r="B6695" t="str">
            <v>CONCRETO ARMADO PARA AS SAPATAS DE FCK = 25 MPa - FUNDAÇÕES (Escolas Técnicas Padrões FNDE).</v>
          </cell>
          <cell r="C6695" t="str">
            <v>m3</v>
          </cell>
          <cell r="D6695">
            <v>1359.38</v>
          </cell>
          <cell r="E6695">
            <v>1087.51</v>
          </cell>
        </row>
        <row r="6696">
          <cell r="A6696"/>
        </row>
        <row r="6697">
          <cell r="A6697" t="str">
            <v>35.03.004</v>
          </cell>
          <cell r="B6697" t="str">
            <v>CONCRETO ARMADO PARA AS SAPATAS DE FCK = 30 MPa - FUNDAÇÕES (Escolas Técnicas Padrões FNDE).</v>
          </cell>
          <cell r="C6697" t="str">
            <v>m3</v>
          </cell>
          <cell r="D6697">
            <v>1393.28</v>
          </cell>
          <cell r="E6697">
            <v>1114.6300000000001</v>
          </cell>
        </row>
        <row r="6698">
          <cell r="A6698"/>
        </row>
        <row r="6699">
          <cell r="A6699" t="str">
            <v>35.03.005</v>
          </cell>
          <cell r="B6699" t="str">
            <v>CONCRETO ARMADO PARA CINTAS COM FCK = 25 MPa - FUNDAÇÕES (Escolas Técnicas Padrões FNDE).</v>
          </cell>
          <cell r="C6699" t="str">
            <v>m3</v>
          </cell>
          <cell r="D6699">
            <v>1955.93</v>
          </cell>
          <cell r="E6699">
            <v>1564.75</v>
          </cell>
        </row>
        <row r="6700">
          <cell r="A6700"/>
        </row>
        <row r="6701">
          <cell r="A6701" t="str">
            <v>35.03.006</v>
          </cell>
          <cell r="B6701" t="str">
            <v>CONCRETO ARMADO PARA CINTAS COM FCK = 30 MPa - FUNDAÇÕES (Escolas Técnicas Padrões FNDE).</v>
          </cell>
          <cell r="C6701" t="str">
            <v>m3</v>
          </cell>
          <cell r="D6701">
            <v>1989.83</v>
          </cell>
          <cell r="E6701">
            <v>1591.87</v>
          </cell>
        </row>
        <row r="6702">
          <cell r="A6702"/>
        </row>
        <row r="6703">
          <cell r="A6703" t="str">
            <v>35.03.007</v>
          </cell>
          <cell r="B6703" t="str">
            <v>ALVENARIA DE EMBASAMENTO DE 1 VEZ - FUNDAÇÕES (Escolas Técnicas Padrões FNDE).</v>
          </cell>
          <cell r="C6703" t="str">
            <v>m2</v>
          </cell>
          <cell r="D6703">
            <v>47.06</v>
          </cell>
          <cell r="E6703">
            <v>37.65</v>
          </cell>
        </row>
        <row r="6704">
          <cell r="A6704"/>
        </row>
        <row r="6705">
          <cell r="A6705" t="str">
            <v>35.04.001</v>
          </cell>
          <cell r="B6705" t="str">
            <v>CONCRETO ARMADO PARA PILARES COM FCK = 25 MPa - SUPER-ESTRUTURA (Escolas Técnicas Padrões FNDE).</v>
          </cell>
          <cell r="C6705" t="str">
            <v>m3</v>
          </cell>
          <cell r="D6705">
            <v>2306.87</v>
          </cell>
          <cell r="E6705">
            <v>1845.5</v>
          </cell>
        </row>
        <row r="6706">
          <cell r="A6706"/>
        </row>
        <row r="6707">
          <cell r="A6707" t="str">
            <v>35.04.002</v>
          </cell>
          <cell r="B6707" t="str">
            <v>CONCRETO ARMADO PARA PILARES COM FCK = 30 MPa - SUPER-ESTRUTURA (Escolas Técnicas Padrões FNDE).</v>
          </cell>
          <cell r="C6707" t="str">
            <v>m3</v>
          </cell>
          <cell r="D6707">
            <v>2340.77</v>
          </cell>
          <cell r="E6707">
            <v>1872.62</v>
          </cell>
        </row>
        <row r="6708">
          <cell r="A6708"/>
        </row>
        <row r="6709">
          <cell r="A6709" t="str">
            <v>35.04.003</v>
          </cell>
          <cell r="B6709" t="str">
            <v>CONCRETO ARMADO PARA VIGAS COM FCK = 25 MPa - SUPER-ESTRUTURA (Escolas Técnicas Padrões FNDE).</v>
          </cell>
          <cell r="C6709" t="str">
            <v>m3</v>
          </cell>
          <cell r="D6709">
            <v>1960.85</v>
          </cell>
          <cell r="E6709">
            <v>1568.68</v>
          </cell>
        </row>
        <row r="6710">
          <cell r="A6710"/>
        </row>
        <row r="6711">
          <cell r="A6711" t="str">
            <v>35.04.004</v>
          </cell>
          <cell r="B6711" t="str">
            <v>CONCRETO ARMADO PARA VIGAS COM FCK = 30 MPa - SUPER-ESTRUTURA (Escolas Técnicas Padrões FNDE).</v>
          </cell>
          <cell r="C6711" t="str">
            <v>m3</v>
          </cell>
          <cell r="D6711">
            <v>1994.76</v>
          </cell>
          <cell r="E6711">
            <v>1595.81</v>
          </cell>
        </row>
        <row r="6712">
          <cell r="A6712"/>
        </row>
        <row r="6713">
          <cell r="A6713" t="str">
            <v>35.04.005</v>
          </cell>
          <cell r="B6713" t="str">
            <v>LAJE TRELIÇADA  - SUPERESTRUTURA (Escolas Técnicas Padrões FNDE).</v>
          </cell>
          <cell r="C6713" t="str">
            <v>m3</v>
          </cell>
          <cell r="D6713">
            <v>750</v>
          </cell>
          <cell r="E6713">
            <v>600</v>
          </cell>
        </row>
        <row r="6714">
          <cell r="A6714"/>
        </row>
        <row r="6715">
          <cell r="A6715" t="str">
            <v>35.05.001</v>
          </cell>
          <cell r="B6715" t="str">
            <v>ALVENARIA DE TIJOLO FURADO DE 1/2 VEZ - ALVENARIAS (Escolas Técnicas Padrões FNDE).</v>
          </cell>
          <cell r="C6715" t="str">
            <v>m2</v>
          </cell>
          <cell r="D6715">
            <v>24.83</v>
          </cell>
          <cell r="E6715">
            <v>19.87</v>
          </cell>
        </row>
        <row r="6716">
          <cell r="A6716"/>
        </row>
        <row r="6717">
          <cell r="A6717" t="str">
            <v>35.05.002</v>
          </cell>
          <cell r="B6717" t="str">
            <v>CONTRA VERGA DE CONCRETO ARMADO - ALVENARIAS (Escolas Técnicas Padrões FNDE).</v>
          </cell>
          <cell r="C6717" t="str">
            <v>m</v>
          </cell>
          <cell r="D6717">
            <v>14.26</v>
          </cell>
          <cell r="E6717">
            <v>11.41</v>
          </cell>
        </row>
        <row r="6718">
          <cell r="A6718"/>
        </row>
        <row r="6719">
          <cell r="A6719" t="str">
            <v>35.05.003</v>
          </cell>
          <cell r="B6719" t="str">
            <v>VERGA DE CONCRETO ARMADO ATÉ 2,00 m DE VÃO - ALVENARIAS (Escolas Técnicas Padrões FNDE).</v>
          </cell>
          <cell r="C6719" t="str">
            <v>m</v>
          </cell>
          <cell r="D6719">
            <v>14.26</v>
          </cell>
          <cell r="E6719">
            <v>11.41</v>
          </cell>
        </row>
        <row r="6720">
          <cell r="A6720"/>
        </row>
        <row r="6721">
          <cell r="A6721" t="str">
            <v>35.05.004</v>
          </cell>
          <cell r="B6721" t="str">
            <v xml:space="preserve"> COBOGÓ DE CIMENTO - ALVENARIAS (Escolas Técnicas Padrões FNDE).</v>
          </cell>
          <cell r="C6721" t="str">
            <v>m2</v>
          </cell>
          <cell r="D6721">
            <v>78.73</v>
          </cell>
          <cell r="E6721">
            <v>62.99</v>
          </cell>
        </row>
        <row r="6722">
          <cell r="A6722"/>
        </row>
        <row r="6723">
          <cell r="A6723" t="str">
            <v>35.05.005</v>
          </cell>
          <cell r="B6723" t="str">
            <v>DIVISÓRIA DE GRANITO CINZA ANDORINHA COM 2 m DE ALTURA - ALVENARIAS (Escolas Técnicas Padrões FNDE).</v>
          </cell>
          <cell r="C6723" t="str">
            <v>m2</v>
          </cell>
          <cell r="D6723">
            <v>406.17</v>
          </cell>
          <cell r="E6723">
            <v>324.94</v>
          </cell>
        </row>
        <row r="6724">
          <cell r="A6724"/>
        </row>
        <row r="6725">
          <cell r="A6725" t="str">
            <v>35.06.001</v>
          </cell>
          <cell r="B6725" t="str">
            <v>CONTRAPISO DE 07 CM - 1:4:8 - PAVIMENTAÇÃO (Escolas Técnicas Padrões FNDE).</v>
          </cell>
          <cell r="C6725" t="str">
            <v>m2</v>
          </cell>
          <cell r="D6725">
            <v>42.81</v>
          </cell>
          <cell r="E6725">
            <v>34.25</v>
          </cell>
        </row>
        <row r="6726">
          <cell r="A6726"/>
        </row>
        <row r="6727">
          <cell r="A6727" t="str">
            <v>35.06.002</v>
          </cell>
          <cell r="B6727" t="str">
            <v>PISO EM CIMENTADO (CONCRETO ESTAMPADO) DE COR CINZA, BRANCO E VERMELHO - PAVIMENTAÇÃO (Escolas Técnicas Padrões FNDE).</v>
          </cell>
          <cell r="C6727" t="str">
            <v>m2</v>
          </cell>
          <cell r="D6727">
            <v>27.33</v>
          </cell>
          <cell r="E6727">
            <v>21.87</v>
          </cell>
        </row>
        <row r="6728">
          <cell r="A6728"/>
        </row>
        <row r="6729">
          <cell r="A6729" t="str">
            <v>35.06.003</v>
          </cell>
          <cell r="B6729" t="str">
            <v>PISO DE PODOTATIL INTERTRAVADO - PAVIMENTAÇÃO (Escolas Técnicas Padrões FNDE).</v>
          </cell>
          <cell r="C6729" t="str">
            <v>m2</v>
          </cell>
          <cell r="D6729">
            <v>39.880000000000003</v>
          </cell>
          <cell r="E6729">
            <v>31.91</v>
          </cell>
        </row>
        <row r="6730">
          <cell r="A6730"/>
        </row>
        <row r="6731">
          <cell r="A6731" t="str">
            <v>35.06.004</v>
          </cell>
          <cell r="B6731" t="str">
            <v>PISO EM BLOCO DE CONCCRETO PRÉ-MOLDADO INTERTRAVADO SOBRE COLCHÃO DE AREIA, DIVERSAS CORES - PAVIMENTAÇÃO (Escolas Técnicas Padrões FNDE).</v>
          </cell>
          <cell r="C6731" t="str">
            <v>m2</v>
          </cell>
          <cell r="D6731">
            <v>77.3</v>
          </cell>
          <cell r="E6731">
            <v>61.84</v>
          </cell>
        </row>
        <row r="6732">
          <cell r="A6732"/>
        </row>
        <row r="6733">
          <cell r="A6733" t="str">
            <v>35.06.005</v>
          </cell>
          <cell r="B6733" t="str">
            <v>MEIO FIO PRÉ-MOLDADO DE CIMENTO, AREIA E BRITA - PAVIMENTAÇÃO (Escolas Técnicas Padrões FNDE).</v>
          </cell>
          <cell r="C6733" t="str">
            <v>m</v>
          </cell>
          <cell r="D6733">
            <v>16.07</v>
          </cell>
          <cell r="E6733">
            <v>12.86</v>
          </cell>
        </row>
        <row r="6734">
          <cell r="A6734"/>
        </row>
        <row r="6735">
          <cell r="A6735" t="str">
            <v>35.06.006</v>
          </cell>
          <cell r="B6735" t="str">
            <v>CIMENTADO DE REGULARIZAÇÃO PARA DIVERSOS TIPOS DE PISO - PAVIMENTAÇÃO (Escolas Técnicas Padrões FNDE).</v>
          </cell>
          <cell r="C6735" t="str">
            <v>m2</v>
          </cell>
          <cell r="D6735">
            <v>21.72</v>
          </cell>
          <cell r="E6735">
            <v>17.38</v>
          </cell>
        </row>
        <row r="6736">
          <cell r="A6736"/>
        </row>
        <row r="6737">
          <cell r="A6737" t="str">
            <v>35.06.007</v>
          </cell>
          <cell r="B6737" t="str">
            <v>PISO M GRANITINA POLIDA DE COR CINZA EM CIMENTO, AREIA E PEDRISCOS DE DOLOMITA - PAVIMENTAÇÃO (Escolas Técnicas Padrões FNDE).</v>
          </cell>
          <cell r="C6737" t="str">
            <v>m2</v>
          </cell>
          <cell r="D6737">
            <v>58.05</v>
          </cell>
          <cell r="E6737">
            <v>46.44</v>
          </cell>
        </row>
        <row r="6738">
          <cell r="A6738"/>
        </row>
        <row r="6739">
          <cell r="A6739" t="str">
            <v>35.06.008</v>
          </cell>
          <cell r="B6739" t="str">
            <v>PISO CERÂMICO PEI-4 ANTIDERRAPANTE 20 x 20 cm - PAVIMENTAÇÃO (Escolas Técnicas Padrões FNDE).</v>
          </cell>
          <cell r="C6739" t="str">
            <v>m2</v>
          </cell>
          <cell r="D6739">
            <v>45.63</v>
          </cell>
          <cell r="E6739">
            <v>36.51</v>
          </cell>
        </row>
        <row r="6740">
          <cell r="A6740"/>
        </row>
        <row r="6741">
          <cell r="A6741" t="str">
            <v>35.06.009</v>
          </cell>
          <cell r="B6741" t="str">
            <v>PISO ELEVADO COM PISO EM TABLADO DE MADEIRA - PAVIMENTAÇÃO (Escolas Técnicas Padrões FNDE).</v>
          </cell>
          <cell r="C6741" t="str">
            <v>m2</v>
          </cell>
          <cell r="D6741">
            <v>163.22999999999999</v>
          </cell>
          <cell r="E6741">
            <v>130.59</v>
          </cell>
        </row>
        <row r="6742">
          <cell r="A6742"/>
        </row>
        <row r="6743">
          <cell r="A6743" t="str">
            <v>35.06.010</v>
          </cell>
          <cell r="B6743" t="str">
            <v>PISO EM LAMINADO MELAMÍNICO VINÍLICO EMPLACAS DE 60 x 60 cm   TIPO PAVIFLEX OU SIMILAR - PAVIMENTAÇÃO (Escolas Técnicas Padrões FNDE).</v>
          </cell>
          <cell r="C6743" t="str">
            <v>m2</v>
          </cell>
          <cell r="D6743">
            <v>60.67</v>
          </cell>
          <cell r="E6743">
            <v>48.54</v>
          </cell>
        </row>
        <row r="6744">
          <cell r="A6744"/>
        </row>
        <row r="6745">
          <cell r="A6745" t="str">
            <v>35.06.011</v>
          </cell>
          <cell r="B6745" t="str">
            <v>RODAPÉ DE MARMORITE - PAVIMENTAÇÃO (Escolas Técnicas Padrões FNDE).</v>
          </cell>
          <cell r="C6745" t="str">
            <v>m</v>
          </cell>
          <cell r="D6745">
            <v>21.97</v>
          </cell>
          <cell r="E6745">
            <v>17.579999999999998</v>
          </cell>
        </row>
        <row r="6746">
          <cell r="A6746"/>
        </row>
        <row r="6747">
          <cell r="A6747" t="str">
            <v>35.06.012</v>
          </cell>
          <cell r="B6747" t="str">
            <v>SOLEIRA DE GRANITINA DO TIPO MARMORITE - PAVIMENTAÇÃO (Escolas Técnicas Padrões FNDE).</v>
          </cell>
          <cell r="C6747" t="str">
            <v>m</v>
          </cell>
          <cell r="D6747">
            <v>19.95</v>
          </cell>
          <cell r="E6747">
            <v>15.96</v>
          </cell>
        </row>
        <row r="6748">
          <cell r="A6748"/>
        </row>
        <row r="6749">
          <cell r="A6749" t="str">
            <v>35.06.013</v>
          </cell>
          <cell r="B6749" t="str">
            <v>RODAPÉ EM CORDÃO DE NYLON - PAVIMENTAÇÃO (Escolas Técnicas Padrões FNDE).</v>
          </cell>
          <cell r="C6749" t="str">
            <v>m</v>
          </cell>
          <cell r="D6749">
            <v>6.75</v>
          </cell>
          <cell r="E6749">
            <v>5.4</v>
          </cell>
        </row>
        <row r="6750">
          <cell r="A6750"/>
        </row>
        <row r="6751">
          <cell r="A6751" t="str">
            <v>35.07.002</v>
          </cell>
          <cell r="B6751" t="str">
            <v>CAIXA DE PORTA EM MADEIRA DE LEI DE 0,90 x 2,10 m  - ESQUADRIAS EM GERAL / CONTRA MARCOS E CAIXAS DE PORTAS (Escolas Técnicas Padrões FNDE).</v>
          </cell>
          <cell r="C6751" t="str">
            <v>Un</v>
          </cell>
          <cell r="D6751">
            <v>161.03</v>
          </cell>
          <cell r="E6751">
            <v>128.83000000000001</v>
          </cell>
        </row>
        <row r="6752">
          <cell r="A6752"/>
        </row>
        <row r="6753">
          <cell r="A6753" t="str">
            <v>35.07.003</v>
          </cell>
          <cell r="B6753" t="str">
            <v>CAIXA DE PORTA EM MADEIRA DE LEI DE 0,80 x 2,10 m  - ESQUADRIAS EM GERAL / CONTRA MARCOS E CAIXAS DE PORTAS (Escolas Técnicas Padrões FNDE).</v>
          </cell>
          <cell r="C6753" t="str">
            <v>Un</v>
          </cell>
          <cell r="D6753">
            <v>161.03</v>
          </cell>
          <cell r="E6753">
            <v>128.83000000000001</v>
          </cell>
        </row>
        <row r="6754">
          <cell r="A6754"/>
        </row>
        <row r="6755">
          <cell r="A6755" t="str">
            <v>35.07.004</v>
          </cell>
          <cell r="B6755" t="str">
            <v>CAIXA DE PORTA EM MADEIRA DE LEI DE 0,70 x 2,10 m  - ESQUADRIAS EM GERAL / CONTRA MARCOS E CAIXAS DE PORTAS (Escolas Técnicas Padrões FNDE).</v>
          </cell>
          <cell r="C6755" t="str">
            <v>Un</v>
          </cell>
          <cell r="D6755">
            <v>161.03</v>
          </cell>
          <cell r="E6755">
            <v>128.83000000000001</v>
          </cell>
        </row>
        <row r="6756">
          <cell r="A6756"/>
        </row>
        <row r="6757">
          <cell r="A6757" t="str">
            <v>35.07.005</v>
          </cell>
          <cell r="B6757" t="str">
            <v>CAIXA DE PORTA EM MADEIRA DE LEI DE 1,40 x 2,20 m  - ESQUADRIAS EM GERAL / CONTRA MARCOS E CAIXAS DE PORTAS (Escolas Técnicas Padrões FNDE).</v>
          </cell>
          <cell r="C6757" t="str">
            <v>Un</v>
          </cell>
          <cell r="D6757">
            <v>246.41</v>
          </cell>
          <cell r="E6757">
            <v>197.13</v>
          </cell>
        </row>
        <row r="6758">
          <cell r="A6758"/>
        </row>
        <row r="6759">
          <cell r="A6759" t="str">
            <v>35.07.007</v>
          </cell>
          <cell r="B6759" t="str">
            <v>CAIXA DE PORTA EM MADEIRA DE LEI DE 1,80 x 2,10 m  - ESQUADRIAS EM GERAL / CONTRA MARCOS E CAIXAS DE PORTAS (Escolas Técnicas Padrões FNDE).</v>
          </cell>
          <cell r="C6759" t="str">
            <v>Un</v>
          </cell>
          <cell r="D6759">
            <v>246.41</v>
          </cell>
          <cell r="E6759">
            <v>197.13</v>
          </cell>
        </row>
        <row r="6760">
          <cell r="A6760"/>
        </row>
        <row r="6761">
          <cell r="A6761" t="str">
            <v>35.07.008</v>
          </cell>
          <cell r="B6761" t="str">
            <v>JANELA EM ALUMÍNIO ANDIZADO - ESQUADRIAS EM GERAL / ESQUADRIAS METÁLICAS (Escolas Técnicas Padrões FNDE).</v>
          </cell>
          <cell r="C6761" t="str">
            <v>m2</v>
          </cell>
          <cell r="D6761">
            <v>376</v>
          </cell>
          <cell r="E6761">
            <v>300.8</v>
          </cell>
        </row>
        <row r="6762">
          <cell r="A6762"/>
        </row>
        <row r="6763">
          <cell r="A6763" t="str">
            <v>35.07.010</v>
          </cell>
          <cell r="B6763" t="str">
            <v>BARRA EM AÇO INOX PARA APOIO DE PORTADORES DE NECESSIDADES ESPECIAIS - ESQUADRIAS EM GERAL / ESQUADRIAS METÁLICAS (Escolas Técnicas Padrões FNDE).</v>
          </cell>
          <cell r="C6763" t="str">
            <v>Un</v>
          </cell>
          <cell r="D6763">
            <v>141.43</v>
          </cell>
          <cell r="E6763">
            <v>113.15</v>
          </cell>
        </row>
        <row r="6764">
          <cell r="A6764"/>
        </row>
        <row r="6765">
          <cell r="A6765" t="str">
            <v>35.07.011</v>
          </cell>
          <cell r="B6765" t="str">
            <v>ESCADA DE MARINHEIRO - ESQUADRIAS EM GERAL /  ESQUADRIAS METÁLICAS(Escolas Técnicas Padrões FNDE).</v>
          </cell>
          <cell r="C6765" t="str">
            <v>m</v>
          </cell>
          <cell r="D6765">
            <v>262.25</v>
          </cell>
          <cell r="E6765">
            <v>209.8</v>
          </cell>
        </row>
        <row r="6766">
          <cell r="A6766"/>
        </row>
        <row r="6767">
          <cell r="A6767" t="str">
            <v>35.07.012</v>
          </cell>
          <cell r="B6767" t="str">
            <v>GUARDA CORPO EM TUBOS DE F.G COM D=75 mm, PINTADO COM ESMALTE SINTÉTICO - ESQUADRIAS EM GERAL /  ESQUADRIAS METÁLICAS(Escolas Técnicas Padrões FNDE).</v>
          </cell>
          <cell r="C6767" t="str">
            <v>m</v>
          </cell>
          <cell r="D6767">
            <v>170.68</v>
          </cell>
          <cell r="E6767">
            <v>136.55000000000001</v>
          </cell>
        </row>
        <row r="6768">
          <cell r="A6768"/>
        </row>
        <row r="6769">
          <cell r="A6769" t="str">
            <v>35.07.013</v>
          </cell>
          <cell r="B6769" t="str">
            <v xml:space="preserve"> PORTA METÁLICA COM FERRAGENS - ESQUADRIAS EM GERAL / ESQUADRIAS METÁLICAS (Escolas Técnicas Padrões FNDE).</v>
          </cell>
          <cell r="C6769" t="str">
            <v>m2</v>
          </cell>
          <cell r="D6769">
            <v>248.06</v>
          </cell>
          <cell r="E6769">
            <v>198.45</v>
          </cell>
        </row>
        <row r="6770">
          <cell r="A6770"/>
        </row>
        <row r="6771">
          <cell r="A6771" t="str">
            <v>35.07.014</v>
          </cell>
          <cell r="B6771" t="str">
            <v>PORTÃO METÁLICO DE CORRER EM CHAPA DOBRADA COM TELA METÁLICA, COM FERRAGENS - ESQUADRIAS EM GERAL /  ESQUADRIAS METÁLICAS(Escolas Técnicas Padrões FNDE).</v>
          </cell>
          <cell r="C6771" t="str">
            <v>m2</v>
          </cell>
          <cell r="D6771">
            <v>349.18</v>
          </cell>
          <cell r="E6771">
            <v>279.35000000000002</v>
          </cell>
        </row>
        <row r="6772">
          <cell r="A6772"/>
        </row>
        <row r="6773">
          <cell r="A6773" t="str">
            <v>35.07.015</v>
          </cell>
          <cell r="B6773" t="str">
            <v>PORTÃO METÁLICO DE ABRIR EM CHAPA DOBRADA E TELA ONDULADA, COM FERRAGENS - ESQUADRIAS EM GERAL / ESQUADRIAS METÁLICAS (Escolas Técnicas Padrões FNDE).</v>
          </cell>
          <cell r="C6773" t="str">
            <v>m2</v>
          </cell>
          <cell r="D6773">
            <v>385.52</v>
          </cell>
          <cell r="E6773">
            <v>308.42</v>
          </cell>
        </row>
        <row r="6774">
          <cell r="A6774"/>
        </row>
        <row r="6775">
          <cell r="A6775" t="str">
            <v>35.07.016</v>
          </cell>
          <cell r="B6775" t="str">
            <v>PORTA METÁLICA DE ENROLAR COM FERRAGENS - ESQUADRIAS EM GERAL /  ESQUADRIAS METÁLICAS(Escolas Técnicas Padrões FNDE).</v>
          </cell>
          <cell r="C6775" t="str">
            <v>m2</v>
          </cell>
          <cell r="D6775">
            <v>246.38</v>
          </cell>
          <cell r="E6775">
            <v>197.11</v>
          </cell>
        </row>
        <row r="6776">
          <cell r="A6776"/>
        </row>
        <row r="6777">
          <cell r="A6777" t="str">
            <v>35.07.017</v>
          </cell>
          <cell r="B6777" t="str">
            <v>TELA METÁLICA NOS LANTERNIS - ESQUADRIAS EM GERAL / ESQUADRIAS METÁLICAS (Escolas Técnicas Padrões FNDE).</v>
          </cell>
          <cell r="C6777" t="str">
            <v>m2</v>
          </cell>
          <cell r="D6777">
            <v>63.65</v>
          </cell>
          <cell r="E6777">
            <v>50.92</v>
          </cell>
        </row>
        <row r="6778">
          <cell r="A6778"/>
        </row>
        <row r="6779">
          <cell r="A6779" t="str">
            <v>35.07.018</v>
          </cell>
          <cell r="B6779" t="str">
            <v>PORTA EM MADEIRA COMPENSADA 0,90 x 2,10 m COM VISOR - ESQUADRIAS EM GERAL /  ESQUADRIAS DE MADEIRA (Escolas Técnicas Padrões FNDE).</v>
          </cell>
          <cell r="C6779" t="str">
            <v>Un</v>
          </cell>
          <cell r="D6779">
            <v>315.06</v>
          </cell>
          <cell r="E6779">
            <v>252.05</v>
          </cell>
        </row>
        <row r="6780">
          <cell r="A6780"/>
        </row>
        <row r="6781">
          <cell r="A6781" t="str">
            <v>35.07.019</v>
          </cell>
          <cell r="B6781" t="str">
            <v>PORTA EM MADEIRA COMPENSADA 0,80 x 2,10 m - ESQUADRIAS EM GERAL /  ESQUADRIAS DE MADEIRA (Escolas Técnicas Padrões FNDE).</v>
          </cell>
          <cell r="C6781" t="str">
            <v>Un</v>
          </cell>
          <cell r="D6781">
            <v>298.63</v>
          </cell>
          <cell r="E6781">
            <v>238.91</v>
          </cell>
        </row>
        <row r="6782">
          <cell r="A6782"/>
        </row>
        <row r="6783">
          <cell r="A6783" t="str">
            <v>35.07.020</v>
          </cell>
          <cell r="B6783" t="str">
            <v>PORTA EM MADEIA COMPENSADA 0,90 x 2,10 m COM BARRA DE APOIO - ESQUADRIAS EM GERAL / ESQUADRIAS DE MADEIRA (Escolas Técnicas Padrões FNDE).</v>
          </cell>
          <cell r="C6783" t="str">
            <v>Un</v>
          </cell>
          <cell r="D6783">
            <v>660.82</v>
          </cell>
          <cell r="E6783">
            <v>528.66</v>
          </cell>
        </row>
        <row r="6784">
          <cell r="A6784"/>
        </row>
        <row r="6785">
          <cell r="A6785" t="str">
            <v>35.07.021</v>
          </cell>
          <cell r="B6785" t="str">
            <v>PORTA EM MADEIRA COMPENSADA 0,70 x 2,10 m - ESQUADRIAS EM GERAL /  ESQUADRIAS DE MADEIRA (Escolas Técnicas Padrões FNDE).</v>
          </cell>
          <cell r="C6785" t="str">
            <v>Un</v>
          </cell>
          <cell r="D6785">
            <v>282.31</v>
          </cell>
          <cell r="E6785">
            <v>225.85</v>
          </cell>
        </row>
        <row r="6786">
          <cell r="A6786"/>
        </row>
        <row r="6787">
          <cell r="A6787" t="str">
            <v>35.07.022</v>
          </cell>
          <cell r="B6787" t="str">
            <v>PORTA DE MADEIRA COMPENSADA 1,40 x 2,20 m - ESQUADRIAS EM GERAL / ESQUADRIAS DE MADEIRA (Escolas Técnicas Padrões FNDE).</v>
          </cell>
          <cell r="C6787" t="str">
            <v>Un</v>
          </cell>
          <cell r="D6787">
            <v>555.38</v>
          </cell>
          <cell r="E6787">
            <v>444.31</v>
          </cell>
        </row>
        <row r="6788">
          <cell r="A6788"/>
        </row>
        <row r="6789">
          <cell r="A6789" t="str">
            <v>35.07.024</v>
          </cell>
          <cell r="B6789" t="str">
            <v>ALIZAR DE MADEIRA DE LEI 1 x 7 cm - ESQUADRIAS EM GERAL /  ESQUADRIAS DE MADEIRA (Escolas Técnicas Padrões FNDE).</v>
          </cell>
          <cell r="C6789" t="str">
            <v>m</v>
          </cell>
          <cell r="D6789">
            <v>4.47</v>
          </cell>
          <cell r="E6789">
            <v>3.58</v>
          </cell>
        </row>
        <row r="6790">
          <cell r="A6790"/>
        </row>
        <row r="6791">
          <cell r="A6791" t="str">
            <v>35.07.026</v>
          </cell>
          <cell r="B6791" t="str">
            <v>PORTAEM MADEIRA COMPENSADA 1,80 x 2,10 m - ESQUADRIAS EM GERAL /  ESQUADRIAS DE MADEIRA (Escolas Técnicas Padrões FNDE).</v>
          </cell>
          <cell r="C6791" t="str">
            <v>Un</v>
          </cell>
          <cell r="D6791">
            <v>579.08000000000004</v>
          </cell>
          <cell r="E6791">
            <v>463.27</v>
          </cell>
        </row>
        <row r="6792">
          <cell r="A6792"/>
        </row>
        <row r="6793">
          <cell r="A6793" t="str">
            <v>35.07.027</v>
          </cell>
          <cell r="B6793" t="str">
            <v>FERRAGENS DE PORTA INTERNA - ESQUADRIAS EM GERAL /  FERRAGENS EM GERAL (Escolas Técnicas Padrões FNDE).</v>
          </cell>
          <cell r="C6793" t="str">
            <v>Un</v>
          </cell>
          <cell r="D6793">
            <v>50.95</v>
          </cell>
          <cell r="E6793">
            <v>40.76</v>
          </cell>
        </row>
        <row r="6794">
          <cell r="A6794"/>
        </row>
        <row r="6795">
          <cell r="A6795" t="str">
            <v>35.07.028</v>
          </cell>
          <cell r="B6795" t="str">
            <v xml:space="preserve"> FERRAGEM DE PORTA DE DIVISÓRIA DE BANHEIRO COMPLETA - ESQUADRIAS EM GERAL /  FERRAGENS EM GERAL (Escolas Técnicas Padrões FNDE).</v>
          </cell>
          <cell r="C6795" t="str">
            <v>Un</v>
          </cell>
          <cell r="D6795">
            <v>67.95</v>
          </cell>
          <cell r="E6795">
            <v>54.36</v>
          </cell>
        </row>
        <row r="6796">
          <cell r="A6796"/>
        </row>
        <row r="6797">
          <cell r="A6797" t="str">
            <v>35.07.029</v>
          </cell>
          <cell r="B6797" t="str">
            <v>FERRAGEM DE PORTA EXTERNA COMPLETA - ESQUADRIAS EM GERAL /  FERRAGENS EM GERAL (Escolas Técnicas Padrões FNDE).</v>
          </cell>
          <cell r="C6797" t="str">
            <v>Un</v>
          </cell>
          <cell r="D6797">
            <v>51.5</v>
          </cell>
          <cell r="E6797">
            <v>41.2</v>
          </cell>
        </row>
        <row r="6798">
          <cell r="A6798"/>
        </row>
        <row r="6799">
          <cell r="A6799" t="str">
            <v>35.08.002</v>
          </cell>
          <cell r="B6799" t="str">
            <v>VIDRO TEMPERADO LISO TRANSPARENTE - 10 mm - VIDRO (Escolas Técnicas Padrões FNDE).</v>
          </cell>
          <cell r="C6799" t="str">
            <v>m2</v>
          </cell>
          <cell r="D6799">
            <v>380.7</v>
          </cell>
          <cell r="E6799">
            <v>304.56</v>
          </cell>
        </row>
        <row r="6800">
          <cell r="A6800"/>
        </row>
        <row r="6801">
          <cell r="A6801" t="str">
            <v>35.08.003</v>
          </cell>
          <cell r="B6801" t="str">
            <v>VIDRO LISO TRANSPARENTE - 6 mm - VIDROS (Escolas Técnicas Padrões FNDE).</v>
          </cell>
          <cell r="C6801" t="str">
            <v>m2</v>
          </cell>
          <cell r="D6801">
            <v>143.43</v>
          </cell>
          <cell r="E6801">
            <v>114.75</v>
          </cell>
        </row>
        <row r="6802">
          <cell r="A6802"/>
        </row>
        <row r="6803">
          <cell r="A6803" t="str">
            <v>35.09.001</v>
          </cell>
          <cell r="B6803" t="str">
            <v>MADEIRAMENTO PARA TELHADO DE BARRO - COBERTURA E IMPERMEABILIZAÇÕES / TELHADOS (Escolas Técnicas Padrões FNDE).</v>
          </cell>
          <cell r="C6803" t="str">
            <v>m2</v>
          </cell>
          <cell r="D6803">
            <v>77.010000000000005</v>
          </cell>
          <cell r="E6803">
            <v>61.61</v>
          </cell>
        </row>
        <row r="6804">
          <cell r="A6804"/>
        </row>
        <row r="6805">
          <cell r="A6805" t="str">
            <v>35.09.002</v>
          </cell>
          <cell r="B6805" t="str">
            <v>COBERTURA COM TELHA DE BARRO - COBERTURA E IMPERMEABILIZAÇÕES / TELHADOS (Escolas Técnicas Padrões FNDE).</v>
          </cell>
          <cell r="C6805" t="str">
            <v>m2</v>
          </cell>
          <cell r="D6805">
            <v>25.92</v>
          </cell>
          <cell r="E6805">
            <v>20.74</v>
          </cell>
        </row>
        <row r="6806">
          <cell r="A6806"/>
        </row>
        <row r="6807">
          <cell r="A6807" t="str">
            <v>35.09.003</v>
          </cell>
          <cell r="B6807" t="str">
            <v>ESTRUTURA METÁLICA EM SAC 300 - COBERTURA E IMPERMEABILIZAÇÕES / TELHADOS (Escolas Técnicas Padrões FNDE).</v>
          </cell>
          <cell r="C6807" t="str">
            <v>m2</v>
          </cell>
          <cell r="D6807">
            <v>276.31</v>
          </cell>
          <cell r="E6807">
            <v>221.05</v>
          </cell>
        </row>
        <row r="6808">
          <cell r="A6808"/>
        </row>
        <row r="6809">
          <cell r="A6809" t="str">
            <v>35.09.004</v>
          </cell>
          <cell r="B6809" t="str">
            <v>COBERTURA COM TELHA METÁLICA - COBERTURA E IMPERMEABILIZAÇÕES / TELHADOS (Escolas Técnicas Padrões FNDE).</v>
          </cell>
          <cell r="C6809" t="str">
            <v>m2</v>
          </cell>
          <cell r="D6809">
            <v>141.38</v>
          </cell>
          <cell r="E6809">
            <v>113.11</v>
          </cell>
        </row>
        <row r="6810">
          <cell r="A6810"/>
        </row>
        <row r="6811">
          <cell r="A6811" t="str">
            <v>35.09.005</v>
          </cell>
          <cell r="B6811" t="str">
            <v>COBERTURA COM TELHA POLICARBONATO - COBERTURA E IMPERMEABILIZAÇÕES / TELHADOS (Escolas Técnicas Padrões FNDE).</v>
          </cell>
          <cell r="C6811" t="str">
            <v>m2</v>
          </cell>
          <cell r="D6811">
            <v>60.1</v>
          </cell>
          <cell r="E6811">
            <v>48.08</v>
          </cell>
        </row>
        <row r="6812">
          <cell r="A6812"/>
        </row>
        <row r="6813">
          <cell r="A6813" t="str">
            <v>35.09.006</v>
          </cell>
          <cell r="B6813" t="str">
            <v>RUFO PRÉ-MOLDADO - COBERTURA E IMPERMEABILIZAÇÕES / TELHADOS (Escolas Técnicas Padrões FNDE).</v>
          </cell>
          <cell r="C6813" t="str">
            <v>m</v>
          </cell>
          <cell r="D6813">
            <v>84.61</v>
          </cell>
          <cell r="E6813">
            <v>67.69</v>
          </cell>
        </row>
        <row r="6814">
          <cell r="A6814"/>
        </row>
        <row r="6815">
          <cell r="A6815" t="str">
            <v>35.09.007</v>
          </cell>
          <cell r="B6815" t="str">
            <v>CALHA DE CONCRETO IMPERMEABILIZADA, ACABAMENTO LISO - COBERTURA E IMPERMEABILIZAÇÕES / TELHADOS (Escolas Técnicas Padrões FNDE).</v>
          </cell>
          <cell r="C6815" t="str">
            <v>m</v>
          </cell>
          <cell r="D6815">
            <v>201.1</v>
          </cell>
          <cell r="E6815">
            <v>160.88</v>
          </cell>
        </row>
        <row r="6816">
          <cell r="A6816"/>
        </row>
        <row r="6817">
          <cell r="A6817" t="str">
            <v>35.09.008</v>
          </cell>
          <cell r="B6817" t="str">
            <v>CIMENTADO DE REGULARIZAÇÃO PARA IMPERMEABILIZAÇÃO - COBERTURA E IMPERMEABILIZAÇÕES / IMPERMEABILIZAÇÕES (Escolas Técnicas Padrões FNDE).</v>
          </cell>
          <cell r="C6817" t="str">
            <v>m2</v>
          </cell>
          <cell r="D6817">
            <v>21.72</v>
          </cell>
          <cell r="E6817">
            <v>17.38</v>
          </cell>
        </row>
        <row r="6818">
          <cell r="A6818"/>
        </row>
        <row r="6819">
          <cell r="A6819" t="str">
            <v>35.09.009</v>
          </cell>
          <cell r="B6819" t="str">
            <v>IMPERMEABILIZAÇÃO DE CALHAS COM MANTA ASFÁLTICA - COBERTURA E IMPERMEABILIZAÇÕES / IMPERMEABILIZAÇÕES (Escolas Técnicas Padrões FNDE).</v>
          </cell>
          <cell r="C6819" t="str">
            <v>m2</v>
          </cell>
          <cell r="D6819">
            <v>33.049999999999997</v>
          </cell>
          <cell r="E6819">
            <v>26.44</v>
          </cell>
        </row>
        <row r="6820">
          <cell r="A6820"/>
        </row>
        <row r="6821">
          <cell r="A6821" t="str">
            <v>35.09.010</v>
          </cell>
          <cell r="B6821" t="str">
            <v>IMPERMEABILIZAÇÃO DE COZINHA, ÁREA DE SERVIÇO E BANHEIROS COM EMULSÃO - COBERTURA E IMPERMEABILIZAÇÕES / IMPERMEABILIZAÇÕES (Escolas Técnicas Padrões FNDE).</v>
          </cell>
          <cell r="C6821" t="str">
            <v>m2</v>
          </cell>
          <cell r="D6821">
            <v>32.78</v>
          </cell>
          <cell r="E6821">
            <v>26.23</v>
          </cell>
        </row>
        <row r="6822">
          <cell r="A6822"/>
        </row>
        <row r="6823">
          <cell r="A6823" t="str">
            <v>35.09.011</v>
          </cell>
          <cell r="B6823" t="str">
            <v>IMPERMEABILIZAÇÃO DE RESERVATÓRIO SUPERIOR COM MANTA ASFÁLTICA - COBERTURA E IMPERMEABILIZAÇÕES / IMPERMEABILIZAÇÕES (Escolas Técnicas Padrões FNDE).</v>
          </cell>
          <cell r="C6823" t="str">
            <v>m2</v>
          </cell>
          <cell r="D6823">
            <v>64.650000000000006</v>
          </cell>
          <cell r="E6823">
            <v>51.72</v>
          </cell>
        </row>
        <row r="6824">
          <cell r="A6824"/>
        </row>
        <row r="6825">
          <cell r="A6825" t="str">
            <v>35.09.012</v>
          </cell>
          <cell r="B6825" t="str">
            <v>CAMADA DE PROTEÇÃO MECÂNICA ACIMA DA MANTA - COBERTURA E IMPERMEABILIZAÇÕES / IMPERMEABILIZAÇÕES (Escolas Técnicas Padrões FNDE).</v>
          </cell>
          <cell r="C6825" t="str">
            <v>m2</v>
          </cell>
          <cell r="D6825">
            <v>23.6</v>
          </cell>
          <cell r="E6825">
            <v>18.88</v>
          </cell>
        </row>
        <row r="6826">
          <cell r="A6826"/>
        </row>
        <row r="6827">
          <cell r="A6827" t="str">
            <v>35.10.001</v>
          </cell>
          <cell r="B6827" t="str">
            <v>CHAPISCO DE PAREDE INTERNA - 1:3  - REVESTIMENTOS EM GERAL / REVESTIMENTOS INTERNOS (Escolas Técnicas Padrões FNDE).</v>
          </cell>
          <cell r="C6827" t="str">
            <v>m2</v>
          </cell>
          <cell r="D6827">
            <v>5.15</v>
          </cell>
          <cell r="E6827">
            <v>4.12</v>
          </cell>
        </row>
        <row r="6828">
          <cell r="A6828"/>
        </row>
        <row r="6829">
          <cell r="A6829" t="str">
            <v>35.10.002</v>
          </cell>
          <cell r="B6829" t="str">
            <v>EMBOÇO DE PAREDE INTERNA - REVESTIMENTOS EM GERAL / REVESTIMENTOS INTERNOS (Escolas Técnicas Padrões FNDE).</v>
          </cell>
          <cell r="C6829" t="str">
            <v>m2</v>
          </cell>
          <cell r="D6829">
            <v>16.46</v>
          </cell>
          <cell r="E6829">
            <v>13.17</v>
          </cell>
        </row>
        <row r="6830">
          <cell r="A6830"/>
        </row>
        <row r="6831">
          <cell r="A6831" t="str">
            <v>35.10.003</v>
          </cell>
          <cell r="B6831" t="str">
            <v>REBOCO DE PAREDE INTERNA - REVESTIMENTOS EM GERAL / REVESTIMENTOS INTERNOS (Escolas Técnicas Padrões FNDE).</v>
          </cell>
          <cell r="C6831" t="str">
            <v>m2</v>
          </cell>
          <cell r="D6831">
            <v>13.53</v>
          </cell>
          <cell r="E6831">
            <v>10.83</v>
          </cell>
        </row>
        <row r="6832">
          <cell r="A6832"/>
        </row>
        <row r="6833">
          <cell r="A6833" t="str">
            <v>35.10.004</v>
          </cell>
          <cell r="B6833" t="str">
            <v>REVESTIMNETO COM GESSO EM TETOS - REVESTIMENTOS EM GERAL / REVESTIMENTOS INTERNOS (Escolas Técnicas Padrões FNDE).</v>
          </cell>
          <cell r="C6833" t="str">
            <v>m2</v>
          </cell>
          <cell r="D6833">
            <v>13.53</v>
          </cell>
          <cell r="E6833">
            <v>10.83</v>
          </cell>
        </row>
        <row r="6834">
          <cell r="A6834"/>
        </row>
        <row r="6835">
          <cell r="A6835" t="str">
            <v>35.10.005</v>
          </cell>
          <cell r="B6835" t="str">
            <v>REVESTIMNETO COM CERÃMICA DE 10 x 10 cm DE DIVERSAS CORES - REVESTIMENTOS EM GERAL / REVESTIMENTOS INTERNOS (Escolas Técnicas Padrões FNDE).</v>
          </cell>
          <cell r="C6835" t="str">
            <v>m2</v>
          </cell>
          <cell r="D6835">
            <v>42.78</v>
          </cell>
          <cell r="E6835">
            <v>34.229999999999997</v>
          </cell>
        </row>
        <row r="6836">
          <cell r="A6836"/>
        </row>
        <row r="6837">
          <cell r="A6837" t="str">
            <v>35.10.006</v>
          </cell>
          <cell r="B6837" t="str">
            <v>REVESTIMENTO COM CERÂMICA DE 20 x 20 cm BRANCO - REVESTIMENTOS EM GERAL / REVESTIMENTOS INTERNOS (Escolas Técnicas Padrões FNDE).</v>
          </cell>
          <cell r="C6837" t="str">
            <v>m2</v>
          </cell>
          <cell r="D6837">
            <v>48.08</v>
          </cell>
          <cell r="E6837">
            <v>38.47</v>
          </cell>
        </row>
        <row r="6838">
          <cell r="A6838"/>
        </row>
        <row r="6839">
          <cell r="A6839" t="str">
            <v>35.10.007</v>
          </cell>
          <cell r="B6839" t="str">
            <v>REJUNTE DEA CERÂMICA DE PAREDE - REVESTIMENTOS EM GERAL / REVESTIMENTOS INTERNOS (Escolas Técnicas Padrões FNDE).</v>
          </cell>
          <cell r="C6839" t="str">
            <v>m2</v>
          </cell>
          <cell r="D6839">
            <v>6.6</v>
          </cell>
          <cell r="E6839">
            <v>5.28</v>
          </cell>
        </row>
        <row r="6840">
          <cell r="A6840"/>
        </row>
        <row r="6841">
          <cell r="A6841" t="str">
            <v>35.10.008</v>
          </cell>
          <cell r="B6841" t="str">
            <v xml:space="preserve"> CHAPISCO DE PAREDE EXTERNA - 1:3 - REVESTIMENTOS EM GERAL / REVESTIMENTOS EXTERNOS (Escolas Técnicas Padrões FNDE).</v>
          </cell>
          <cell r="C6841" t="str">
            <v>m2</v>
          </cell>
          <cell r="D6841">
            <v>6.07</v>
          </cell>
          <cell r="E6841">
            <v>4.8600000000000003</v>
          </cell>
        </row>
        <row r="6842">
          <cell r="A6842"/>
        </row>
        <row r="6843">
          <cell r="A6843" t="str">
            <v>35.10.009</v>
          </cell>
          <cell r="B6843" t="str">
            <v>REBOCO DE PAREDE EXTERNA - REVESTIMENTOS EM GERAL / REVESTIMENTOS EXTERNOS (Escolas Técnicas Padrões FNDE).</v>
          </cell>
          <cell r="C6843" t="str">
            <v>m2</v>
          </cell>
          <cell r="D6843">
            <v>20.41</v>
          </cell>
          <cell r="E6843">
            <v>16.329999999999998</v>
          </cell>
        </row>
        <row r="6844">
          <cell r="A6844"/>
        </row>
        <row r="6845">
          <cell r="A6845" t="str">
            <v>35.10.010</v>
          </cell>
          <cell r="B6845" t="str">
            <v>EMBOÇO DE PAREDE EXTERNA - REVESTIMENTOS EM GERAL / REVESTIMENTOS EXTERNOS (Escolas Técnicas Padrões FNDE).</v>
          </cell>
          <cell r="C6845" t="str">
            <v>m2</v>
          </cell>
          <cell r="D6845">
            <v>18.170000000000002</v>
          </cell>
          <cell r="E6845">
            <v>14.54</v>
          </cell>
        </row>
        <row r="6846">
          <cell r="A6846"/>
        </row>
        <row r="6847">
          <cell r="A6847" t="str">
            <v>35.10.011</v>
          </cell>
          <cell r="B6847" t="str">
            <v>REVESTIMNETO COM PEDRA ARDÓSIA BRUTA DE COR CINZA DE 50 x 50 cm - REVESTIMENTOS EM GERAL / REVESTIMENTOS EXTERNOS (Escolas Técnicas Padrões FNDE).</v>
          </cell>
          <cell r="C6847" t="str">
            <v>m2</v>
          </cell>
          <cell r="D6847">
            <v>39.78</v>
          </cell>
          <cell r="E6847">
            <v>31.83</v>
          </cell>
        </row>
        <row r="6848">
          <cell r="A6848"/>
        </row>
        <row r="6849">
          <cell r="A6849" t="str">
            <v>35.10.012</v>
          </cell>
          <cell r="B6849" t="str">
            <v>REJUNTE DO REVESTIMENTO DE PEDRA - REVESTIMENTOS EM GERAL / REVESTIMENTOS EXTERNOS (Escolas Técnicas Padrões FNDE).</v>
          </cell>
          <cell r="C6849" t="str">
            <v>m2</v>
          </cell>
          <cell r="D6849">
            <v>12.23</v>
          </cell>
          <cell r="E6849">
            <v>9.7899999999999991</v>
          </cell>
        </row>
        <row r="6850">
          <cell r="A6850"/>
        </row>
        <row r="6851">
          <cell r="A6851" t="str">
            <v>35.11.001</v>
          </cell>
          <cell r="B6851" t="str">
            <v>FORRO ACÚSTICO (Escolas Técnicas Padrões FNDE).</v>
          </cell>
          <cell r="C6851" t="str">
            <v>m2</v>
          </cell>
          <cell r="D6851">
            <v>66.319999999999993</v>
          </cell>
          <cell r="E6851">
            <v>53.06</v>
          </cell>
        </row>
        <row r="6852">
          <cell r="A6852"/>
        </row>
        <row r="6853">
          <cell r="A6853" t="str">
            <v>35.12.001</v>
          </cell>
          <cell r="B6853" t="str">
            <v>PINTURA ACRÍLICA SOBRE MASSA EM PAREDES INTERNAS - 2 DEMÃOS - PINTURA (Escolas Técnicas Padrões FNDE).</v>
          </cell>
          <cell r="C6853" t="str">
            <v>m2</v>
          </cell>
          <cell r="D6853">
            <v>9.6</v>
          </cell>
          <cell r="E6853">
            <v>7.68</v>
          </cell>
        </row>
        <row r="6854">
          <cell r="A6854"/>
        </row>
        <row r="6855">
          <cell r="A6855" t="str">
            <v>35.12.002</v>
          </cell>
          <cell r="B6855" t="str">
            <v>PINTURA ESMALTE SINTÉTICO EM FERRO - 2 DEMÃOS - PINTURA (Escolas Técnicas Padrões FNDE).</v>
          </cell>
          <cell r="C6855" t="str">
            <v>m2</v>
          </cell>
          <cell r="D6855">
            <v>19.5</v>
          </cell>
          <cell r="E6855">
            <v>15.6</v>
          </cell>
        </row>
        <row r="6856">
          <cell r="A6856"/>
        </row>
        <row r="6857">
          <cell r="A6857" t="str">
            <v>35.12.003</v>
          </cell>
          <cell r="B6857" t="str">
            <v>PINTURA ESMALTE SINTÉTICO EM MADEIRA SOBRE MASSA - 2 DEMÃOS - PINTURA (Escolas Técnicas Padrões FNDE).</v>
          </cell>
          <cell r="C6857" t="str">
            <v>m2</v>
          </cell>
          <cell r="D6857">
            <v>12.01</v>
          </cell>
          <cell r="E6857">
            <v>9.61</v>
          </cell>
        </row>
        <row r="6858">
          <cell r="A6858"/>
        </row>
        <row r="6859">
          <cell r="A6859" t="str">
            <v>35.12.004</v>
          </cell>
          <cell r="B6859" t="str">
            <v>PINTURA  PVA SOBRE MASSA EM TETO NÃO REBOCADO - 2 DEMÃOS - PINTURA (Escolas Técnicas Padrões FNDE).</v>
          </cell>
          <cell r="C6859" t="str">
            <v>m2</v>
          </cell>
          <cell r="D6859">
            <v>5.43</v>
          </cell>
          <cell r="E6859">
            <v>4.3499999999999996</v>
          </cell>
        </row>
        <row r="6860">
          <cell r="A6860"/>
        </row>
        <row r="6861">
          <cell r="A6861" t="str">
            <v>35.12.005</v>
          </cell>
          <cell r="B6861" t="str">
            <v>PINTURA ACRÍLICA SOBRE MASSA EM PAREDE EXTERNA - 2 DEMÃOS - PINTURA (Escolas Técnicas Padrões FNDE).</v>
          </cell>
          <cell r="C6861" t="str">
            <v>m2</v>
          </cell>
          <cell r="D6861">
            <v>12.63</v>
          </cell>
          <cell r="E6861">
            <v>10.11</v>
          </cell>
        </row>
        <row r="6862">
          <cell r="A6862"/>
        </row>
        <row r="6863">
          <cell r="A6863" t="str">
            <v>35.12.006</v>
          </cell>
          <cell r="B6863" t="str">
            <v>MARCAÇÃO COM TINTA NO PISO DA QUADRA - PINTURA (Escolas Técnicas Padrões FNDE).</v>
          </cell>
          <cell r="C6863" t="str">
            <v>m2</v>
          </cell>
          <cell r="D6863">
            <v>16.559999999999999</v>
          </cell>
          <cell r="E6863">
            <v>13.25</v>
          </cell>
        </row>
        <row r="6864">
          <cell r="A6864"/>
        </row>
        <row r="6865">
          <cell r="A6865" t="str">
            <v>35.12.007</v>
          </cell>
          <cell r="B6865" t="str">
            <v>HIDRACOR EM COBOGÓS - 2 DEMÃOS - PINTURA (Escolas Técnicas Padrões FNDE).</v>
          </cell>
          <cell r="C6865" t="str">
            <v>m2</v>
          </cell>
          <cell r="D6865">
            <v>6.55</v>
          </cell>
          <cell r="E6865">
            <v>5.24</v>
          </cell>
        </row>
        <row r="6866">
          <cell r="A6866"/>
        </row>
        <row r="6867">
          <cell r="A6867" t="str">
            <v>35.13.001</v>
          </cell>
          <cell r="B6867" t="str">
            <v>ELETRODUTO PVC DE 3/4" COM CONEXÕES - INSTALAÇÕES ELÉTRICAS (Escolas Técnicas Padrões FNDE).</v>
          </cell>
          <cell r="C6867" t="str">
            <v>m</v>
          </cell>
          <cell r="D6867">
            <v>8.17</v>
          </cell>
          <cell r="E6867">
            <v>6.54</v>
          </cell>
        </row>
        <row r="6868">
          <cell r="A6868"/>
        </row>
        <row r="6869">
          <cell r="A6869" t="str">
            <v>35.13.002</v>
          </cell>
          <cell r="B6869" t="str">
            <v>ELETRODUTO PVC DE 1" COM CONEXÕES - INSTALAÇÕES ELÉTRICAS (Escolas Técnicas Padrões FNDE).</v>
          </cell>
          <cell r="C6869" t="str">
            <v>m</v>
          </cell>
          <cell r="D6869">
            <v>9.66</v>
          </cell>
          <cell r="E6869">
            <v>7.73</v>
          </cell>
        </row>
        <row r="6870">
          <cell r="A6870"/>
        </row>
        <row r="6871">
          <cell r="A6871" t="str">
            <v>35.13.003</v>
          </cell>
          <cell r="B6871" t="str">
            <v>ELETRODUTO PVC DE 1 1/4" COM CONEXÕES - INSTALAÇÕES ELÉTRICAS (Escolas Técnicas Padrões FNDE).</v>
          </cell>
          <cell r="C6871" t="str">
            <v>m</v>
          </cell>
          <cell r="D6871">
            <v>13.5</v>
          </cell>
          <cell r="E6871">
            <v>10.8</v>
          </cell>
        </row>
        <row r="6872">
          <cell r="A6872"/>
        </row>
        <row r="6873">
          <cell r="A6873" t="str">
            <v>35.13.004</v>
          </cell>
          <cell r="B6873" t="str">
            <v>ELETRODUTO PVC DE 1 1/2" COM CONEXÕES - INSTALAÇÕES ELÉTRICAS (Escolas Técnicas Padrões FNDE).</v>
          </cell>
          <cell r="C6873" t="str">
            <v>m</v>
          </cell>
          <cell r="D6873">
            <v>14.43</v>
          </cell>
          <cell r="E6873">
            <v>11.55</v>
          </cell>
        </row>
        <row r="6874">
          <cell r="A6874"/>
        </row>
        <row r="6875">
          <cell r="A6875" t="str">
            <v>35.13.005</v>
          </cell>
          <cell r="B6875" t="str">
            <v>ELETRODUTO PVC DE 2" COM CONEXÕES - INSTALAÇÕES ELÉTRICAS (Escolas Técnicas Padrões FNDE).</v>
          </cell>
          <cell r="C6875" t="str">
            <v>m</v>
          </cell>
          <cell r="D6875">
            <v>17.18</v>
          </cell>
          <cell r="E6875">
            <v>13.75</v>
          </cell>
        </row>
        <row r="6876">
          <cell r="A6876"/>
        </row>
        <row r="6877">
          <cell r="A6877" t="str">
            <v>35.13.006</v>
          </cell>
          <cell r="B6877" t="str">
            <v>ELETRODUTO PVC DE 2 1/2" COM CONEXÕES - INSTALAÇÕES ELÉTRICAS (Escolas Técnicas Padrões FNDE).</v>
          </cell>
          <cell r="C6877" t="str">
            <v>m</v>
          </cell>
          <cell r="D6877">
            <v>20.92</v>
          </cell>
          <cell r="E6877">
            <v>16.739999999999998</v>
          </cell>
        </row>
        <row r="6878">
          <cell r="A6878"/>
        </row>
        <row r="6879">
          <cell r="A6879" t="str">
            <v>35.13.007</v>
          </cell>
          <cell r="B6879" t="str">
            <v xml:space="preserve"> TOMADA POLARIZADA 2P + T BAIXA - INSTALAÇÕES ELÉTRICAS (Escolas Técnicas Padrões FNDE).</v>
          </cell>
          <cell r="C6879" t="str">
            <v>Un</v>
          </cell>
          <cell r="D6879">
            <v>16.329999999999998</v>
          </cell>
          <cell r="E6879">
            <v>13.07</v>
          </cell>
        </row>
        <row r="6880">
          <cell r="A6880"/>
        </row>
        <row r="6881">
          <cell r="A6881" t="str">
            <v>35.13.008</v>
          </cell>
          <cell r="B6881" t="str">
            <v xml:space="preserve"> TOMADA POLARIZADA 2P + T MÉDIA - INSTALAÇÕES ELÉTRICAS (Escolas Técnicas Padrões FNDE).</v>
          </cell>
          <cell r="C6881" t="str">
            <v>Un</v>
          </cell>
          <cell r="D6881">
            <v>16.329999999999998</v>
          </cell>
          <cell r="E6881">
            <v>13.07</v>
          </cell>
        </row>
        <row r="6882">
          <cell r="A6882"/>
        </row>
        <row r="6883">
          <cell r="A6883" t="str">
            <v>35.13.009</v>
          </cell>
          <cell r="B6883" t="str">
            <v>TOMADA TRIFÁSICA 3P + T BAIXA EM CAIXA 4" x 4" - INSTALAÇÕES ELÉTRICAS (Escolas Técnicas Padrões FNDE).</v>
          </cell>
          <cell r="C6883" t="str">
            <v>Un</v>
          </cell>
          <cell r="D6883">
            <v>41.91</v>
          </cell>
          <cell r="E6883">
            <v>33.53</v>
          </cell>
        </row>
        <row r="6884">
          <cell r="A6884"/>
        </row>
        <row r="6885">
          <cell r="A6885" t="str">
            <v>35.13.010</v>
          </cell>
          <cell r="B6885" t="str">
            <v>TOMADA TRIFÁSICA 3P + T EM CAIXA 4" x 4" MÉDIA - INSTALAÇÕES ELÉTRICAS (Escolas Técnicas Padrões FNDE).</v>
          </cell>
          <cell r="C6885" t="str">
            <v>Un</v>
          </cell>
          <cell r="D6885">
            <v>41.91</v>
          </cell>
          <cell r="E6885">
            <v>33.53</v>
          </cell>
        </row>
        <row r="6886">
          <cell r="A6886"/>
        </row>
        <row r="6887">
          <cell r="A6887" t="str">
            <v>35.13.011</v>
          </cell>
          <cell r="B6887" t="str">
            <v>TOMADA TRIFÁSICA 3P + T EM CAIXA 4" x 4" ALTA - INSTALAÇÕES ELÉTRICAS (Escolas Técnicas Padrões FNDE).</v>
          </cell>
          <cell r="C6887" t="str">
            <v>Un</v>
          </cell>
          <cell r="D6887">
            <v>41.91</v>
          </cell>
          <cell r="E6887">
            <v>33.53</v>
          </cell>
        </row>
        <row r="6888">
          <cell r="A6888"/>
        </row>
        <row r="6889">
          <cell r="A6889" t="str">
            <v>35.13.012</v>
          </cell>
          <cell r="B6889" t="str">
            <v>TOMADA TRIFÁSICA 3P + T EM CAIXA 4" x 4" PARA EXAUSTOR - INSTALAÇÕES ELÉTRICAS (Escolas Técnicas Padrões FNDE).</v>
          </cell>
          <cell r="C6889" t="str">
            <v>Un</v>
          </cell>
          <cell r="D6889">
            <v>42.67</v>
          </cell>
          <cell r="E6889">
            <v>34.14</v>
          </cell>
        </row>
        <row r="6890">
          <cell r="A6890"/>
        </row>
        <row r="6891">
          <cell r="A6891" t="str">
            <v>35.13.013</v>
          </cell>
          <cell r="B6891" t="str">
            <v xml:space="preserve"> TOMADA POLARIZADA 2P + T NO TETO PARA PROJETOR - INSTALAÇÕES ELÉTRICAS (Escolas Técnicas Padrões FNDE).</v>
          </cell>
          <cell r="C6891" t="str">
            <v>Un</v>
          </cell>
          <cell r="D6891">
            <v>16.329999999999998</v>
          </cell>
          <cell r="E6891">
            <v>13.07</v>
          </cell>
        </row>
        <row r="6892">
          <cell r="A6892"/>
        </row>
        <row r="6893">
          <cell r="A6893" t="str">
            <v>35.13.014</v>
          </cell>
          <cell r="B6893" t="str">
            <v xml:space="preserve"> TOMADA POLARIZADA 2P + T PARA CHUVEIRO - INSTALAÇÕES ELÉTRICAS (Escolas Técnicas Padrões FNDE).</v>
          </cell>
          <cell r="C6893" t="str">
            <v>Un</v>
          </cell>
          <cell r="D6893">
            <v>16.329999999999998</v>
          </cell>
          <cell r="E6893">
            <v>13.07</v>
          </cell>
        </row>
        <row r="6894">
          <cell r="A6894"/>
        </row>
        <row r="6895">
          <cell r="A6895" t="str">
            <v>35.13.015</v>
          </cell>
          <cell r="B6895" t="str">
            <v>CONDULETE METÁLICO COM CONEXÕES - INSTALAÇÕES ELÉTRICAS (Escolas Técnicas Padrões FNDE).</v>
          </cell>
          <cell r="C6895" t="str">
            <v>Un</v>
          </cell>
          <cell r="D6895">
            <v>14.57</v>
          </cell>
          <cell r="E6895">
            <v>11.66</v>
          </cell>
        </row>
        <row r="6896">
          <cell r="A6896"/>
        </row>
        <row r="6897">
          <cell r="A6897" t="str">
            <v>35.13.016</v>
          </cell>
          <cell r="B6897" t="str">
            <v>CAIXA DE PASSAGEM (CP) COM TAMPA CEGA EMBUTIDA NA PAREDE OU APARENTE - INSTALAÇÕES ELÉTRICAS (Escolas Técnicas Padrões FNDE).</v>
          </cell>
          <cell r="C6897" t="str">
            <v>Un</v>
          </cell>
          <cell r="D6897">
            <v>16.8</v>
          </cell>
          <cell r="E6897">
            <v>13.44</v>
          </cell>
        </row>
        <row r="6898">
          <cell r="A6898"/>
        </row>
        <row r="6899">
          <cell r="A6899" t="str">
            <v>35.13.018</v>
          </cell>
          <cell r="B6899" t="str">
            <v>CAIXA DE PASSAGEM EM PVC REFORÇADA 4 x 2" - INSTALAÇÕES ELÉTRICAS (Escolas Técnicas Padrões FNDE).</v>
          </cell>
          <cell r="C6899" t="str">
            <v>Un</v>
          </cell>
          <cell r="D6899">
            <v>14.57</v>
          </cell>
          <cell r="E6899">
            <v>11.66</v>
          </cell>
        </row>
        <row r="6900">
          <cell r="A6900"/>
        </row>
        <row r="6901">
          <cell r="A6901" t="str">
            <v>35.13.019</v>
          </cell>
          <cell r="B6901" t="str">
            <v>CAIXA DE PASSAGEM EM ALVENARIA COM TAMPA 80 x 80 x 80 cm - INSTALAÇÕES ELÉTRICAS (Escolas Técnicas Padrões FNDE).</v>
          </cell>
          <cell r="C6901" t="str">
            <v>Un</v>
          </cell>
          <cell r="D6901">
            <v>517.26</v>
          </cell>
          <cell r="E6901">
            <v>413.81</v>
          </cell>
        </row>
        <row r="6902">
          <cell r="A6902"/>
        </row>
        <row r="6903">
          <cell r="A6903" t="str">
            <v>35.13.020</v>
          </cell>
          <cell r="B6903" t="str">
            <v>CAIXA DE PASSAGEM EM ALVENARIA COM TAMPA 50 x 50 x 50 cm - INSTALAÇÕES ELÉTRICAS (Escolas Técnicas Padrões FNDE).</v>
          </cell>
          <cell r="C6903" t="str">
            <v>Un</v>
          </cell>
          <cell r="D6903">
            <v>295.10000000000002</v>
          </cell>
          <cell r="E6903">
            <v>236.08</v>
          </cell>
        </row>
        <row r="6904">
          <cell r="A6904"/>
        </row>
        <row r="6905">
          <cell r="A6905" t="str">
            <v>35.13.021</v>
          </cell>
          <cell r="B6905" t="str">
            <v>CONDUTOR DE COBRE UNIPOLAR ISOLAÇÃO PVC/70°C DE 2,5 mm² - INSTALAÇÕES ELÉTRICAS / FIAÇÕES (Escolas Técnicas Padrões FNDE).</v>
          </cell>
          <cell r="C6905" t="str">
            <v>m</v>
          </cell>
          <cell r="D6905">
            <v>3</v>
          </cell>
          <cell r="E6905">
            <v>2.4</v>
          </cell>
        </row>
        <row r="6906">
          <cell r="A6906"/>
        </row>
        <row r="6907">
          <cell r="A6907" t="str">
            <v>35.13.022</v>
          </cell>
          <cell r="B6907" t="str">
            <v>CONDUTOR DE COBRE UNIPOLAR ISOLAÇÃO PVC/70°C DE 4,0 mm² - INSTALAÇÕES ELÉTRICAS / FIAÇÕES (Escolas Técnicas Padrões FNDE).</v>
          </cell>
          <cell r="C6907" t="str">
            <v>m</v>
          </cell>
          <cell r="D6907">
            <v>3.95</v>
          </cell>
          <cell r="E6907">
            <v>3.16</v>
          </cell>
        </row>
        <row r="6908">
          <cell r="A6908"/>
        </row>
        <row r="6909">
          <cell r="A6909" t="str">
            <v>35.13.023</v>
          </cell>
          <cell r="B6909" t="str">
            <v>CONDUTOR DE COBRE UNIPOLAR ISOLAÇÃO PVC/70°C DE 6,0 mm² - INSTALAÇÕES ELÉTRICAS / FIAÇÕES (Escolas Técnicas Padrões FNDE).</v>
          </cell>
          <cell r="C6909" t="str">
            <v>m</v>
          </cell>
          <cell r="D6909">
            <v>5.7</v>
          </cell>
          <cell r="E6909">
            <v>4.5599999999999996</v>
          </cell>
        </row>
        <row r="6910">
          <cell r="A6910"/>
        </row>
        <row r="6911">
          <cell r="A6911" t="str">
            <v>35.13.024</v>
          </cell>
          <cell r="B6911" t="str">
            <v>CONDUTOR DE COBRE UNIPOLAR ISOLAÇÃO PVC/70°C DE 10,0 mm² - INSTALAÇÕES ELÉTRICAS / FIAÇÕES (Escolas Técnicas Padrões FNDE).</v>
          </cell>
          <cell r="C6911" t="str">
            <v>m</v>
          </cell>
          <cell r="D6911">
            <v>9.93</v>
          </cell>
          <cell r="E6911">
            <v>7.95</v>
          </cell>
        </row>
        <row r="6912">
          <cell r="A6912"/>
        </row>
        <row r="6913">
          <cell r="A6913" t="str">
            <v>35.13.025</v>
          </cell>
          <cell r="B6913" t="str">
            <v>CONDUTOR DE COBRE UNIPOLAR ISOLAÇÃO PVC/70°C DE 25,0 mm² - INSTALAÇÕES ELÉTRICAS / FIAÇÕES (Escolas Técnicas Padrões FNDE).</v>
          </cell>
          <cell r="C6913" t="str">
            <v>m</v>
          </cell>
          <cell r="D6913">
            <v>20.65</v>
          </cell>
          <cell r="E6913">
            <v>16.52</v>
          </cell>
        </row>
        <row r="6914">
          <cell r="A6914"/>
        </row>
        <row r="6915">
          <cell r="A6915" t="str">
            <v>35.13.026</v>
          </cell>
          <cell r="B6915" t="str">
            <v>CONDUTOR DE COBRE UNIPOLAR ISOLAÇÃO PVC/70°C DE 35,0 mm² - INSTALAÇÕES ELÉTRICAS / FIAÇÕES (Escolas Técnicas Padrões FNDE).</v>
          </cell>
          <cell r="C6915" t="str">
            <v>m</v>
          </cell>
          <cell r="D6915">
            <v>22.02</v>
          </cell>
          <cell r="E6915">
            <v>17.62</v>
          </cell>
        </row>
        <row r="6916">
          <cell r="A6916"/>
        </row>
        <row r="6917">
          <cell r="A6917" t="str">
            <v>35.13.027</v>
          </cell>
          <cell r="B6917" t="str">
            <v>CONDUTOR DE COBRE UNIPOLAR ISOLAÇÃO PVC/70°C DE 50,0 mm² - INSTALAÇÕES ELÉTRICAS / FIAÇÕES (Escolas Técnicas Padrões FNDE).</v>
          </cell>
          <cell r="C6917" t="str">
            <v>m</v>
          </cell>
          <cell r="D6917">
            <v>30.95</v>
          </cell>
          <cell r="E6917">
            <v>24.76</v>
          </cell>
        </row>
        <row r="6918">
          <cell r="A6918"/>
        </row>
        <row r="6919">
          <cell r="A6919" t="str">
            <v>35.13.028</v>
          </cell>
          <cell r="B6919" t="str">
            <v>CONDUTOR DE COBRE UNIPOLAR ISOLAÇÃO PVC/70°C DE 70,0 mm² - INSTALAÇÕES ELÉTRICAS / FIAÇÕES (Escolas Técnicas Padrões FNDE).</v>
          </cell>
          <cell r="C6919" t="str">
            <v>m</v>
          </cell>
          <cell r="D6919">
            <v>49.92</v>
          </cell>
          <cell r="E6919">
            <v>39.94</v>
          </cell>
        </row>
        <row r="6920">
          <cell r="A6920"/>
        </row>
        <row r="6921">
          <cell r="A6921" t="str">
            <v>35.13.029</v>
          </cell>
          <cell r="B6921"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921" t="str">
            <v>Un</v>
          </cell>
          <cell r="D6921">
            <v>38747.93</v>
          </cell>
          <cell r="E6921">
            <v>30998.35</v>
          </cell>
        </row>
        <row r="6922">
          <cell r="A6922"/>
        </row>
        <row r="6923">
          <cell r="A6923" t="str">
            <v>35.13.030</v>
          </cell>
          <cell r="B6923" t="str">
            <v>QUADRO GERAL DE BAIXA TENSÃO COMPLETO-QGBT, COM PROTEÇÃO COMPLETA, ATERRAMENTO, ACESSÓRIOS, CONFORME PROJETO - INSTALAÇÕES ELÉTRICAS / SUBESTAÇÕES E QUADROS (Escolas Técnicas Padrões FNDE).</v>
          </cell>
          <cell r="C6923" t="str">
            <v>Un</v>
          </cell>
          <cell r="D6923">
            <v>4004.4</v>
          </cell>
          <cell r="E6923">
            <v>3203.52</v>
          </cell>
        </row>
        <row r="6924">
          <cell r="A6924"/>
        </row>
        <row r="6925">
          <cell r="A6925" t="str">
            <v>35.13.031</v>
          </cell>
          <cell r="B6925" t="str">
            <v>QUADRO DE DISTRIBUIÇÃO COMPLETO-QDLF-T1, COM PROTEÇÃO COMPLETA, ATERRAMENTO, ACESSÓRIOS, CONFORME PROJETO - INSTALAÇÕES ELÉTRICAS / SUBESTAÇÕES E QUADROS (Escolas Técnicas Padrões FNDE).</v>
          </cell>
          <cell r="C6925" t="str">
            <v>Un</v>
          </cell>
          <cell r="D6925">
            <v>411.03</v>
          </cell>
          <cell r="E6925">
            <v>328.83</v>
          </cell>
        </row>
        <row r="6926">
          <cell r="A6926"/>
        </row>
        <row r="6927">
          <cell r="A6927" t="str">
            <v>35.13.032</v>
          </cell>
          <cell r="B6927" t="str">
            <v>QUADRO DE DISTRIBUIÇÃO COMPLETO-QDLF-T2, COM PROTEÇÃO COMPLETA, ATERRAMENTO, ACESSÓRIOS, CONFORME PROJETO - INSTALAÇÕES ELÉTRICAS / SUBESTAÇÕES E QUADROS (Escolas Técnicas Padrões FNDE).</v>
          </cell>
          <cell r="C6927" t="str">
            <v>Un</v>
          </cell>
          <cell r="D6927">
            <v>260.55</v>
          </cell>
          <cell r="E6927">
            <v>208.44</v>
          </cell>
        </row>
        <row r="6928">
          <cell r="A6928"/>
        </row>
        <row r="6929">
          <cell r="A6929" t="str">
            <v>35.13.033</v>
          </cell>
          <cell r="B6929" t="str">
            <v>QUADRO DE DISTRIBUIÇÃO COMPLETO-QDLF-T3, COM PROTEÇÃO COMPLETA, ATERRAMENTO, ACESSÓRIOS, CONFORME PROJETO - INSTALAÇÕES ELÉTRICAS / SUBESTAÇÕES E QUADROS (Escolas Técnicas Padrões FNDE).</v>
          </cell>
          <cell r="C6929" t="str">
            <v>Un</v>
          </cell>
          <cell r="D6929">
            <v>260.55</v>
          </cell>
          <cell r="E6929">
            <v>208.44</v>
          </cell>
        </row>
        <row r="6930">
          <cell r="A6930"/>
        </row>
        <row r="6931">
          <cell r="A6931" t="str">
            <v>35.13.034</v>
          </cell>
          <cell r="B6931" t="str">
            <v>QUADRO DE DISTRIBUIÇÃO COMPLETO-QDLF-T4, COM PROTEÇÃO COMPLETA, ATERRAMENTO, ACESSÓRIOS, CONFORME PROJETO - INSTALAÇÕES ELÉTRICAS / SUBESTAÇÕES E QUADROS (Escolas Técnicas Padrões FNDE).</v>
          </cell>
          <cell r="C6931" t="str">
            <v>Un</v>
          </cell>
          <cell r="D6931">
            <v>411.03</v>
          </cell>
          <cell r="E6931">
            <v>328.83</v>
          </cell>
        </row>
        <row r="6932">
          <cell r="A6932"/>
        </row>
        <row r="6933">
          <cell r="A6933" t="str">
            <v>35.13.035</v>
          </cell>
          <cell r="B6933" t="str">
            <v>QUADRO DE DISTRIBUIÇÃO COMPLETO-QDLF-T5, COM PROTEÇÃO COMPLETA, ATERRAMENTO, ACESSÓRIOS, CONFORME PROJETO - INSTALAÇÕES ELÉTRICAS / SUBESTAÇÕES E QUADROS (Escolas Técnicas Padrões FNDE).</v>
          </cell>
          <cell r="C6933" t="str">
            <v>Un</v>
          </cell>
          <cell r="D6933">
            <v>260.55</v>
          </cell>
          <cell r="E6933">
            <v>208.44</v>
          </cell>
        </row>
        <row r="6934">
          <cell r="A6934"/>
        </row>
        <row r="6935">
          <cell r="A6935" t="str">
            <v>35.13.036</v>
          </cell>
          <cell r="B6935" t="str">
            <v>QUADRO DE DISTRIBUIÇÃO COMPLETO-QDLF-S1, COM PROTEÇÃO COMPLETA, ATERRAMENTO, ACESSÓRIOS, CONFORME PROJETO - INSTALAÇÕES ELÉTRICAS / SUBESTAÇÕES E QUADROS (Escolas Técnicas Padrões FNDE).</v>
          </cell>
          <cell r="C6935" t="str">
            <v>Un</v>
          </cell>
          <cell r="D6935">
            <v>260.55</v>
          </cell>
          <cell r="E6935">
            <v>208.44</v>
          </cell>
        </row>
        <row r="6936">
          <cell r="A6936"/>
        </row>
        <row r="6937">
          <cell r="A6937" t="str">
            <v>35.13.037</v>
          </cell>
          <cell r="B6937" t="str">
            <v xml:space="preserve"> QUADRO DE DISTRIBUIÇÃO COMPLETO-QDLF-S2, COM PROTEÇÃO COMPLETA, ATERRAMENTO, ACESSÓRIOS, CONFORME PROJETO - INSTALAÇÕES ELÉTRICAS / SUBESTAÇÕES E QUADROS (Escolas Técnicas Padrões FNDE).</v>
          </cell>
          <cell r="C6937" t="str">
            <v>Un</v>
          </cell>
          <cell r="D6937">
            <v>260.55</v>
          </cell>
          <cell r="E6937">
            <v>208.44</v>
          </cell>
        </row>
        <row r="6938">
          <cell r="A6938"/>
        </row>
        <row r="6939">
          <cell r="A6939" t="str">
            <v>35.13.038</v>
          </cell>
          <cell r="B6939" t="str">
            <v>QUADRO DE DISTRIBUIÇÃO COMPLETO-QDLF-A, COM PROTEÇÃO COMPLETA, ATERRAMENTO, ACESSÓRIOS, CONFORME PROJETO - INSTALAÇÕES ELÉTRICAS / SUBESTAÇÕES E QUADROS (Escolas Técnicas Padrões FNDE).</v>
          </cell>
          <cell r="C6939" t="str">
            <v>Un</v>
          </cell>
          <cell r="D6939">
            <v>260.55</v>
          </cell>
          <cell r="E6939">
            <v>208.44</v>
          </cell>
        </row>
        <row r="6940">
          <cell r="A6940"/>
        </row>
        <row r="6941">
          <cell r="A6941" t="str">
            <v>35.13.039</v>
          </cell>
          <cell r="B6941" t="str">
            <v>QUADRO DE DISTRIBUIÇÃO COMPLETO-QDLF-C, COM PROTEÇÃO COMPLETA, ATERRAMENTO, ACESSÓRIOS, CONFORME PROJETO - INSTALAÇÕES ELÉTRICAS / SUBESTAÇÕES E QUADROS (Escolas Técnicas Padrões FNDE).</v>
          </cell>
          <cell r="C6941" t="str">
            <v>Un</v>
          </cell>
          <cell r="D6941">
            <v>260.55</v>
          </cell>
          <cell r="E6941">
            <v>208.44</v>
          </cell>
        </row>
        <row r="6942">
          <cell r="A6942"/>
        </row>
        <row r="6943">
          <cell r="A6943" t="str">
            <v>35.13.040</v>
          </cell>
          <cell r="B6943" t="str">
            <v>QUADRO DE DISTRIBUIÇÃO COMPLETO-QDF-7, COM PROTEÇÃO COMPLETA, ATERRAMENTO, ACESSÓRIOS, CONFORME PROJETO - INSTALAÇÕES ELÉTRICAS / SUBESTAÇÕES E QUADROS (Escolas Técnicas Padrões FNDE).</v>
          </cell>
          <cell r="C6943" t="str">
            <v>Un</v>
          </cell>
          <cell r="D6943">
            <v>260.55</v>
          </cell>
          <cell r="E6943">
            <v>208.44</v>
          </cell>
        </row>
        <row r="6944">
          <cell r="A6944"/>
        </row>
        <row r="6945">
          <cell r="A6945" t="str">
            <v>35.13.041</v>
          </cell>
          <cell r="B6945" t="str">
            <v>QUADRO DE DISTRIBUIÇÃO COMPLETO-QDF-8, COM PROTEÇÃO COMPLETA, ATERRAMENTO, ACESSÓRIOS, CONFORME PROJETO - INSTALAÇÕES ELÉTRICAS / SUBESTAÇÕES E QUADROS (Escolas Técnicas Padrões FNDE).</v>
          </cell>
          <cell r="C6945" t="str">
            <v>Un</v>
          </cell>
          <cell r="D6945">
            <v>260.55</v>
          </cell>
          <cell r="E6945">
            <v>208.44</v>
          </cell>
        </row>
        <row r="6946">
          <cell r="A6946"/>
        </row>
        <row r="6947">
          <cell r="A6947" t="str">
            <v>35.13.042</v>
          </cell>
          <cell r="B6947" t="str">
            <v>QUADRO DE DISTRIBUIÇÃO COMPLETO-QDF-1, COM PROTEÇÃO COMPLETA, ATERRAMENTO, ACESSÓRIOS, CONFORME PROJETO - INSTALAÇÕES ELÉTRICAS / SUBESTAÇÕES E QUADROS (Escolas Técnicas Padrões FNDE).</v>
          </cell>
          <cell r="C6947" t="str">
            <v>Un</v>
          </cell>
          <cell r="D6947">
            <v>199.45</v>
          </cell>
          <cell r="E6947">
            <v>159.56</v>
          </cell>
        </row>
        <row r="6948">
          <cell r="A6948"/>
        </row>
        <row r="6949">
          <cell r="A6949" t="str">
            <v>35.13.043</v>
          </cell>
          <cell r="B6949" t="str">
            <v>QUADRO DE DISTRIBUIÇÃO COMPLETO-QDF-2, COM PROTEÇÃO COMPLETA, ATERRAMENTO, ACESSÓRIOS, CONFORME PROJETO - INSTALAÇÕES ELÉTRICAS / SUBESTAÇÕES E QUADROS (Escolas Técnicas Padrões FNDE).</v>
          </cell>
          <cell r="C6949" t="str">
            <v>Un</v>
          </cell>
          <cell r="D6949">
            <v>199.45</v>
          </cell>
          <cell r="E6949">
            <v>159.56</v>
          </cell>
        </row>
        <row r="6950">
          <cell r="A6950"/>
        </row>
        <row r="6951">
          <cell r="A6951" t="str">
            <v>35.13.044</v>
          </cell>
          <cell r="B6951" t="str">
            <v>QUADRO DE DISTRIBUIÇÃO COMPLETO-QDF-3, COM PROTEÇÃO COMPLETA, ATERRAMENTO, ACESSÓRIOS, CONFORME PROJETO - INSTALAÇÕES ELÉTRICAS / SUBESTAÇÕES E QUADROS (Escolas Técnicas Padrões FNDE).</v>
          </cell>
          <cell r="C6951" t="str">
            <v>Un</v>
          </cell>
          <cell r="D6951">
            <v>199.45</v>
          </cell>
          <cell r="E6951">
            <v>159.56</v>
          </cell>
        </row>
        <row r="6952">
          <cell r="A6952"/>
        </row>
        <row r="6953">
          <cell r="A6953" t="str">
            <v>35.13.045</v>
          </cell>
          <cell r="B6953" t="str">
            <v>QUADRO DE DISTRIBUIÇÃO COMPLETO-QDF-4, COM PROTEÇÃO COMPLETA, ATERRAMENTO, ACESSÓRIOS, CONFORME PROJETO - INSTALAÇÕES ELÉTRICAS / SUBESTAÇÕES E QUADROS (Escolas Técnicas Padrões FNDE).</v>
          </cell>
          <cell r="C6953" t="str">
            <v>Un</v>
          </cell>
          <cell r="D6953">
            <v>199.45</v>
          </cell>
          <cell r="E6953">
            <v>159.56</v>
          </cell>
        </row>
        <row r="6954">
          <cell r="A6954"/>
        </row>
        <row r="6955">
          <cell r="A6955" t="str">
            <v>35.13.046</v>
          </cell>
          <cell r="B6955" t="str">
            <v>QUADRO DE DISTRIBUIÇÃO COMPLETO-QDF-5, COM PROTEÇÃO COMPLETA, ATERRAMENTO, ACESSÓRIOS, CONFORME PROJETO - INSTALAÇÕES ELÉTRICAS / SUBESTAÇÕES E QUADROS (Escolas Técnicas Padrões FNDE).</v>
          </cell>
          <cell r="C6955" t="str">
            <v>Un</v>
          </cell>
          <cell r="D6955">
            <v>199.45</v>
          </cell>
          <cell r="E6955">
            <v>159.56</v>
          </cell>
        </row>
        <row r="6956">
          <cell r="A6956"/>
        </row>
        <row r="6957">
          <cell r="A6957" t="str">
            <v>35.13.047</v>
          </cell>
          <cell r="B6957" t="str">
            <v>QUADRO DE DISTRIBUIÇÃO COMPLETO-QDF-6, COM PROTEÇÃO COMPLETA, ATERRAMENTO, ACESSÓRIOS, CONFORME PROJETO - INSTALAÇÕES ELÉTRICAS / SUBESTAÇÕES E QUADROS (Escolas Técnicas Padrões FNDE).</v>
          </cell>
          <cell r="C6957" t="str">
            <v>Un</v>
          </cell>
          <cell r="D6957">
            <v>199.45</v>
          </cell>
          <cell r="E6957">
            <v>159.56</v>
          </cell>
        </row>
        <row r="6958">
          <cell r="A6958"/>
        </row>
        <row r="6959">
          <cell r="A6959" t="str">
            <v>35.13.048</v>
          </cell>
          <cell r="B6959" t="str">
            <v xml:space="preserve"> QUADRO DE FORÇA COMPLETO-QCB-R, COM AMPERÍMETRO, VOLTÍMETRO, HORÍMETRO, LÂMPADAS, CHAVES, BOTOEIRAS, CONTADORES, ATRRAMENTO E ACESSÓRIOS CONFORME PROJETOS - INSTALAÇÕES ELÉTRICAS / SUBESTAÇÕES E QUADROS (Escolas Técnicas Padrões FNDE).</v>
          </cell>
          <cell r="C6959" t="str">
            <v>Un</v>
          </cell>
          <cell r="D6959">
            <v>3438.95</v>
          </cell>
          <cell r="E6959">
            <v>2751.16</v>
          </cell>
        </row>
        <row r="6960">
          <cell r="A6960"/>
        </row>
        <row r="6961">
          <cell r="A6961" t="str">
            <v>35.13.049</v>
          </cell>
          <cell r="B6961" t="str">
            <v>QUADRO DE FORÇA COMPLETO-QCB-I, COM AMPERÍMETRO, VOLTÍMETRO, HORÍMETRO, LAÂMPADAS, CHAVES, BOTOEIRAS, CONTADORES, ATERRAMENTO E ACESSÓRIOS CONFORME PROJETO - INSTALAÇÕES ELÉTRICAS / SUBESTAÇÕES E QUADROS (Escolas Técnicas Padrões FNDE).</v>
          </cell>
          <cell r="C6961" t="str">
            <v>Un</v>
          </cell>
          <cell r="D6961">
            <v>6840.63</v>
          </cell>
          <cell r="E6961">
            <v>5472.51</v>
          </cell>
        </row>
        <row r="6962">
          <cell r="A6962"/>
        </row>
        <row r="6963">
          <cell r="A6963" t="str">
            <v>35.13.050</v>
          </cell>
          <cell r="B6963" t="str">
            <v>CABO DE COBRE NU DE 16 mm² - INSTALAÇÕES ELÉTRICAS / ATERRAMENTO DOS QUADROS (Escolas Técnicas Padrões FNDE).</v>
          </cell>
          <cell r="C6963" t="str">
            <v>m</v>
          </cell>
          <cell r="D6963">
            <v>12.82</v>
          </cell>
          <cell r="E6963">
            <v>10.26</v>
          </cell>
        </row>
        <row r="6964">
          <cell r="A6964"/>
        </row>
        <row r="6965">
          <cell r="A6965" t="str">
            <v>35.13.051</v>
          </cell>
          <cell r="B6965" t="str">
            <v>CAIXA DE INSPEÇÃO TIPO SOLO EM CONCRETO COM TAMPA REFORÇADA COM BOCAL INTERIOR QUADRADOE BORDA EXTERIOR REDONDA 40 CM DIÂMETRO INSTALAÇÕES ELÉTRICAS / ATERRAMENTO DOS QUADROS (Escolas Técnicas Padrões FNDE).</v>
          </cell>
          <cell r="C6965" t="str">
            <v>Un</v>
          </cell>
          <cell r="D6965">
            <v>332.2</v>
          </cell>
          <cell r="E6965">
            <v>265.76</v>
          </cell>
        </row>
        <row r="6966">
          <cell r="A6966"/>
        </row>
        <row r="6967">
          <cell r="A6967" t="str">
            <v>35.13.052</v>
          </cell>
          <cell r="B6967" t="str">
            <v>CONECTOR EM BRONZE REFORÇADO PARA 2 CABOS + HASTE INSTALAÇÕES ELÉTRICAS / ATERRAMENTO DOS QUADROS (Escolas Técnicas Padrões FNDE).</v>
          </cell>
          <cell r="C6967" t="str">
            <v>Un</v>
          </cell>
          <cell r="D6967">
            <v>105.61</v>
          </cell>
          <cell r="E6967">
            <v>84.49</v>
          </cell>
        </row>
        <row r="6968">
          <cell r="A6968"/>
        </row>
        <row r="6969">
          <cell r="A6969" t="str">
            <v>35.13.053</v>
          </cell>
          <cell r="B6969" t="str">
            <v>HASTE DE ATERRAMENTO DE AÇO COBREADO 3/4" x 2,50 m - INSTALAÇÕES ELÉTRICAS / ATERRAMENTO DOS QUADROS (Escolas Técnicas Padrões FNDE).</v>
          </cell>
          <cell r="C6969" t="str">
            <v>Un</v>
          </cell>
          <cell r="D6969">
            <v>67.92</v>
          </cell>
          <cell r="E6969">
            <v>54.34</v>
          </cell>
        </row>
        <row r="6970">
          <cell r="A6970"/>
        </row>
        <row r="6971">
          <cell r="A6971" t="str">
            <v>35.13.054</v>
          </cell>
          <cell r="B6971" t="str">
            <v xml:space="preserve"> CABO DE COBRE NU DE 16mm² - INSTALAÇÕES ELÉTRICAS / SPDA-ATERRAMENTO E FIAÇÕES (Escolas Técnicas Padrões FNDE).</v>
          </cell>
          <cell r="C6971" t="str">
            <v>m</v>
          </cell>
          <cell r="D6971">
            <v>12.82</v>
          </cell>
          <cell r="E6971">
            <v>10.26</v>
          </cell>
        </row>
        <row r="6972">
          <cell r="A6972"/>
        </row>
        <row r="6973">
          <cell r="A6973" t="str">
            <v>35.13.055</v>
          </cell>
          <cell r="B6973" t="str">
            <v xml:space="preserve"> CABO DE COBRE NU DE 35mm² - INSTALAÇÕES ELÉTRICAS / SPDA-ATERRAMENTO E FIAÇÕES (Escolas Técnicas Padrões FNDE).</v>
          </cell>
          <cell r="C6973" t="str">
            <v>m</v>
          </cell>
          <cell r="D6973">
            <v>23.65</v>
          </cell>
          <cell r="E6973">
            <v>18.920000000000002</v>
          </cell>
        </row>
        <row r="6974">
          <cell r="A6974"/>
        </row>
        <row r="6975">
          <cell r="A6975" t="str">
            <v>35.13.056</v>
          </cell>
          <cell r="B6975" t="str">
            <v xml:space="preserve"> CABO DE COBRE NU DE 50 mm² - INSTALAÇÕES ELÉTRICAS / SPDA-ATERRAMENTO E FIAÇÕES (Escolas Técnicas Padrões FNDE).</v>
          </cell>
          <cell r="C6975" t="str">
            <v>m</v>
          </cell>
          <cell r="D6975">
            <v>24.83</v>
          </cell>
          <cell r="E6975">
            <v>19.87</v>
          </cell>
        </row>
        <row r="6976">
          <cell r="A6976"/>
        </row>
        <row r="6977">
          <cell r="A6977" t="str">
            <v>35.13.057</v>
          </cell>
          <cell r="B6977" t="str">
            <v>SUPORTE-GUIA CURTO REFORÇADO INSTALAÇÕES ELÉTRICAS / SPDA-ATERRAMENTO E FIAÇÕES (Escolas Técnicas Padrões FNDE).</v>
          </cell>
          <cell r="C6977" t="str">
            <v>Un</v>
          </cell>
          <cell r="D6977">
            <v>19.600000000000001</v>
          </cell>
          <cell r="E6977">
            <v>15.68</v>
          </cell>
        </row>
        <row r="6978">
          <cell r="A6978"/>
        </row>
        <row r="6979">
          <cell r="A6979" t="str">
            <v>35.13.058</v>
          </cell>
          <cell r="B6979" t="str">
            <v>SUPORTE-GUIA CURTO REFORÇADO COM TENSIONADOR - INSTALAÇÕES ELÉTRICAS / SPDA-ATERRAMENTO E FIAÇÕES (Escolas Técnicas Padrões FNDE).</v>
          </cell>
          <cell r="C6979" t="str">
            <v>Un</v>
          </cell>
          <cell r="D6979">
            <v>19.600000000000001</v>
          </cell>
          <cell r="E6979">
            <v>15.68</v>
          </cell>
        </row>
        <row r="6980">
          <cell r="A6980"/>
        </row>
        <row r="6981">
          <cell r="A6981" t="str">
            <v>35.13.059</v>
          </cell>
          <cell r="B6981" t="str">
            <v xml:space="preserve"> TERMINAL AÉREO EM AÇO GALVANIZADO A FOGO H-35 cm x 3/8" FIXAÇÃO HORIZ. E COM BANDEIRINHA - INSTALAÇÕES ELÉTRICAS / SPDA-ATERRAMENTO E FIAÇÕES (Escolas Técnicas Padrões FNDE).</v>
          </cell>
          <cell r="C6981" t="str">
            <v>Un</v>
          </cell>
          <cell r="D6981">
            <v>20.58</v>
          </cell>
          <cell r="E6981">
            <v>16.47</v>
          </cell>
        </row>
        <row r="6982">
          <cell r="A6982"/>
        </row>
        <row r="6983">
          <cell r="A6983" t="str">
            <v>35.13.060</v>
          </cell>
          <cell r="B6983" t="str">
            <v>CONECTOR DE PRESSÃO DE LATÃO ESTANHADO RABICHO ROSCA MEC. 3/8" PARA CB ATÉ 70 mm² - INSTALAÇÕES ELÉTRICAS / SPDA-ATERRAMENTO E FIAÇÕES (Escolas Técnicas Padrões FNDE).</v>
          </cell>
          <cell r="C6983" t="str">
            <v>Un</v>
          </cell>
          <cell r="D6983">
            <v>37.68</v>
          </cell>
          <cell r="E6983">
            <v>30.15</v>
          </cell>
        </row>
        <row r="6984">
          <cell r="A6984"/>
        </row>
        <row r="6985">
          <cell r="A6985" t="str">
            <v>35.13.061</v>
          </cell>
          <cell r="B6985" t="str">
            <v>CONECTOR DE PRESSÃO TIPO SPLIT BOLT DE COBRE ESTANHADO PARA CABO DE 35 M² - INSTALAÇÕES ELÉTRICAS / SPDA-ATERRAMENTO E FIAÇÕES (Escolas Técnicas Padrões FNDE).</v>
          </cell>
          <cell r="C6985" t="str">
            <v>Un</v>
          </cell>
          <cell r="D6985">
            <v>10.15</v>
          </cell>
          <cell r="E6985">
            <v>8.1199999999999992</v>
          </cell>
        </row>
        <row r="6986">
          <cell r="A6986"/>
        </row>
        <row r="6987">
          <cell r="A6987" t="str">
            <v>35.13.063</v>
          </cell>
          <cell r="B6987" t="str">
            <v>HASTE DE ATERRAMENTO DE AÇO COBREADO 3/4" x 2,5 m - INSTALAÇÕES ELÉTRICAS / SPDA-ATERRAMENTO E FIAÇÕES (Escolas Técnicas Padrões FNDE).</v>
          </cell>
          <cell r="C6987" t="str">
            <v>Un</v>
          </cell>
          <cell r="D6987">
            <v>67.92</v>
          </cell>
          <cell r="E6987">
            <v>54.34</v>
          </cell>
        </row>
        <row r="6988">
          <cell r="A6988"/>
        </row>
        <row r="6989">
          <cell r="A6989" t="str">
            <v>35.13.065</v>
          </cell>
          <cell r="B6989" t="str">
            <v>ELETRODUTO PVC 1" - INSTALAÇÕES ELÉTRICAS / SPDA-ATERRAMENTO E FIAÇÕES (Escolas Técnicas Padrões FNDE).</v>
          </cell>
          <cell r="C6989" t="str">
            <v>m</v>
          </cell>
          <cell r="D6989">
            <v>9.66</v>
          </cell>
          <cell r="E6989">
            <v>7.73</v>
          </cell>
        </row>
        <row r="6990">
          <cell r="A6990"/>
        </row>
        <row r="6991">
          <cell r="A6991" t="str">
            <v>35.13.068</v>
          </cell>
          <cell r="B6991" t="str">
            <v>CONECTOR DE MEDIÇÃO EM BRONZE COM 4 PARAFUSOS - INSTALAÇÕES ELÉTRICAS / SPDA-ATERRAMENTO E FIAÇÕES (Escolas Técnicas Padrões FNDE).</v>
          </cell>
          <cell r="C6991" t="str">
            <v>Un</v>
          </cell>
          <cell r="D6991">
            <v>37.68</v>
          </cell>
          <cell r="E6991">
            <v>30.15</v>
          </cell>
        </row>
        <row r="6992">
          <cell r="A6992"/>
        </row>
        <row r="6993">
          <cell r="A6993" t="str">
            <v>35.13.069</v>
          </cell>
          <cell r="B6993" t="str">
            <v>CAIXA DE INSPEÇÃO TIPO SOLO EM CONCRETO COM TAMPA REFORÇADA COM BOCAL INTERIOR QUADRADO E BORDA EXTERIOR REDONDA 40 CM DIÂMETRO - INSTALAÇÕES ELÉTRICAS / SPDA-ATERRAMENTO E FIAÇÕES (Escolas Técnicas Padrões FNDE).</v>
          </cell>
          <cell r="C6993" t="str">
            <v>Un</v>
          </cell>
          <cell r="D6993">
            <v>332.2</v>
          </cell>
          <cell r="E6993">
            <v>265.76</v>
          </cell>
        </row>
        <row r="6994">
          <cell r="A6994"/>
        </row>
        <row r="6995">
          <cell r="A6995" t="str">
            <v>35.13.074</v>
          </cell>
          <cell r="B6995" t="str">
            <v>LUMINÁRIAS DE EMERGÊNCIA DE 8 WATTS - INSTALAÇÕES ELÉTRICAS / POSTE, LIUMINÁRIAS, INTERRUPTORES (Escolas Técnicas Padrões FNDE).</v>
          </cell>
          <cell r="C6995" t="str">
            <v>Un</v>
          </cell>
          <cell r="D6995">
            <v>53.83</v>
          </cell>
          <cell r="E6995">
            <v>43.07</v>
          </cell>
        </row>
        <row r="6996">
          <cell r="A6996"/>
        </row>
        <row r="6997">
          <cell r="A6997" t="str">
            <v>35.13.078</v>
          </cell>
          <cell r="B6997" t="str">
            <v>LUMINÁRIA TIPO ARANDELA DE 20 w - INSTALAÇÕES ELÉTRICAS / POSTE, LIUMINÁRIAS, INTERRUPTORES (Escolas Técnicas Padrões FNDE).</v>
          </cell>
          <cell r="C6997" t="str">
            <v>Cj</v>
          </cell>
          <cell r="D6997">
            <v>78.03</v>
          </cell>
          <cell r="E6997">
            <v>62.43</v>
          </cell>
        </row>
        <row r="6998">
          <cell r="A6998"/>
        </row>
        <row r="6999">
          <cell r="A6999" t="str">
            <v>35.13.080</v>
          </cell>
          <cell r="B6999" t="str">
            <v>LUMINÁRIA COM LÂMPADA FLC DE 20 WATTS - INSTALAÇÕES ELÉTRICAS / POSTE, LIUMINÁRIAS, INTERRUPTORES (Escolas Técnicas Padrões FNDE).</v>
          </cell>
          <cell r="C6999" t="str">
            <v>Cj</v>
          </cell>
          <cell r="D6999">
            <v>73.709999999999994</v>
          </cell>
          <cell r="E6999">
            <v>58.97</v>
          </cell>
        </row>
        <row r="7000">
          <cell r="A7000"/>
        </row>
        <row r="7001">
          <cell r="A7001" t="str">
            <v>35.13.085</v>
          </cell>
          <cell r="B7001" t="str">
            <v>INTERRUPTOR SIMPLES DE 1 SEÇÃO -INSTALAÇÕES ELÉTRICAS /INTERRUPTORES (Escolas Técnicas Padrões FNDE).</v>
          </cell>
          <cell r="C7001" t="str">
            <v>Un</v>
          </cell>
          <cell r="D7001">
            <v>10.7</v>
          </cell>
          <cell r="E7001">
            <v>8.56</v>
          </cell>
        </row>
        <row r="7002">
          <cell r="A7002"/>
        </row>
        <row r="7003">
          <cell r="A7003" t="str">
            <v>35.13.086</v>
          </cell>
          <cell r="B7003" t="str">
            <v>INTERRUPTOR SIMPLES DE 2 SEÇÕES - INSTALAÇÕES ELÉTRICAS/INTERRUPTORES (Escolas Técnicas Padrôes FNDE).</v>
          </cell>
          <cell r="C7003" t="str">
            <v>Un</v>
          </cell>
          <cell r="D7003">
            <v>18.18</v>
          </cell>
          <cell r="E7003">
            <v>14.55</v>
          </cell>
        </row>
        <row r="7004">
          <cell r="A7004"/>
        </row>
        <row r="7005">
          <cell r="A7005" t="str">
            <v>35.13.087</v>
          </cell>
          <cell r="B7005" t="str">
            <v>INTERRUPTOR SIMPLES DE 3 SEÇÕES -  INSTALAÇÕES ELÉTRICAS/INTERRUPTORES (Escolas Técnicas Padrôes FNDE).</v>
          </cell>
          <cell r="C7005" t="str">
            <v>Un</v>
          </cell>
          <cell r="D7005">
            <v>25.43</v>
          </cell>
          <cell r="E7005">
            <v>20.350000000000001</v>
          </cell>
        </row>
        <row r="7006">
          <cell r="A7006"/>
        </row>
        <row r="7007">
          <cell r="A7007" t="str">
            <v>35.13.088</v>
          </cell>
          <cell r="B7007" t="str">
            <v>INTERRUPTOR PARALELO THREE-WAY - INSTALAÇÕES ELÉTRICAS/INTERRUPTORES (Escolas Técnicas Padrôes FNDE).</v>
          </cell>
          <cell r="C7007" t="str">
            <v>Un</v>
          </cell>
          <cell r="D7007">
            <v>14.58</v>
          </cell>
          <cell r="E7007">
            <v>11.67</v>
          </cell>
        </row>
        <row r="7008">
          <cell r="A7008"/>
        </row>
        <row r="7009">
          <cell r="A7009" t="str">
            <v>35.13.089</v>
          </cell>
          <cell r="B7009" t="str">
            <v>PONTOS DE REDE LÓGICA COMPLETO COM TOMADA RJ45, ESPELHO PARA ACABAMENTO, TOMADA FÊMEA - INSTALAÇÕES ELÉTRICAS / REDE LÓGICA DE DADOS E VOZ (Escolas Técnicas Padrões FNDE).</v>
          </cell>
          <cell r="C7009" t="str">
            <v>Un</v>
          </cell>
          <cell r="D7009">
            <v>27.1</v>
          </cell>
          <cell r="E7009">
            <v>21.68</v>
          </cell>
        </row>
        <row r="7010">
          <cell r="A7010"/>
        </row>
        <row r="7011">
          <cell r="A7011" t="str">
            <v>35.13.090</v>
          </cell>
          <cell r="B7011" t="str">
            <v>RACK FIXADO NA PAREDE 8 U COMPLETO, LARGURA DE 19". ALTURA 8 U E PROFUNDIDADE MÍNIMA DE 1 METRO, 2 PACTH PANELS DE 24 PORTAS, COM 2 CABOS DE GUIA, VENTILAÇÃO, RÉGUA DE TOMADA, ACESÓRIOS -  INSTALAÇÕES ELÉTRICAS/REDE LÓGICA DE DADOS E VOZ (Escolas Técnicas</v>
          </cell>
          <cell r="C7011" t="str">
            <v>Un</v>
          </cell>
          <cell r="D7011">
            <v>2586.96</v>
          </cell>
          <cell r="E7011">
            <v>2069.5700000000002</v>
          </cell>
        </row>
        <row r="7012">
          <cell r="A7012"/>
        </row>
        <row r="7013">
          <cell r="A7013" t="str">
            <v>35.13.091</v>
          </cell>
          <cell r="B7013" t="str">
            <v>RACK DE PISO 24 U COMPLETO, LARGURA DE 19", ALTURA DE 24 U E PROFUNDIDADE MÍNIMA DE 1 METRO, COM 2 PACTH PANELS DE 24 PORTAS, COM 2 CABOS GUIA, VENTILAÇÃO, RÉGUA DE TOMADA, ACESSÓRIOS -  INSTALAÇÕES ELÉTRICAS/REDE LÓGICA DE DADOS E VOZ (Escolas Técnicas P</v>
          </cell>
          <cell r="C7013" t="str">
            <v>Un</v>
          </cell>
          <cell r="D7013">
            <v>2586.96</v>
          </cell>
          <cell r="E7013">
            <v>2069.5700000000002</v>
          </cell>
        </row>
        <row r="7014">
          <cell r="A7014"/>
        </row>
        <row r="7015">
          <cell r="A7015" t="str">
            <v>35.13.092</v>
          </cell>
          <cell r="B7015" t="str">
            <v>SWITCH ETHERNET- INSTALAÇÕES ELÉTRICAS/REDE LÓGICA DE DADOS E VOZ (Escolas Técnicas Padrôes FNDE).</v>
          </cell>
          <cell r="C7015" t="str">
            <v>Un</v>
          </cell>
          <cell r="D7015">
            <v>5594.58</v>
          </cell>
          <cell r="E7015">
            <v>4475.67</v>
          </cell>
        </row>
        <row r="7016">
          <cell r="A7016"/>
        </row>
        <row r="7017">
          <cell r="A7017" t="str">
            <v>35.13.093</v>
          </cell>
          <cell r="B7017" t="str">
            <v>CABO UTP SÓLIDO COM 4 PARES, CATEGORIA 6, PADRÃO 1000 BASE T- INSTALAÇÕES ELÉTRICAS/REDE LÓGICA DE DADOS E VOZ (Escolas Técnicas Padrôes FNDE).</v>
          </cell>
          <cell r="C7017" t="str">
            <v>m</v>
          </cell>
          <cell r="D7017">
            <v>11.21</v>
          </cell>
          <cell r="E7017">
            <v>8.9700000000000006</v>
          </cell>
        </row>
        <row r="7018">
          <cell r="A7018"/>
        </row>
        <row r="7019">
          <cell r="A7019" t="str">
            <v>35.13.097</v>
          </cell>
          <cell r="B7019" t="str">
            <v>DUTO EXTERNO DE 25MM²- INSTALAÇÕES ELÉTRICAS/REDE LÓGICA DE DADOS E VOZ (Escolas Técnicas Padrôes FNDE).</v>
          </cell>
          <cell r="C7019" t="str">
            <v>m</v>
          </cell>
          <cell r="D7019">
            <v>8.6999999999999993</v>
          </cell>
          <cell r="E7019">
            <v>6.96</v>
          </cell>
        </row>
        <row r="7020">
          <cell r="A7020"/>
        </row>
        <row r="7021">
          <cell r="A7021" t="str">
            <v>35.13.098</v>
          </cell>
          <cell r="B7021" t="str">
            <v>DUTO INTERNO DE 25MM²- INSTALAÇÕES ELÉTRICAS/REDE LÓGICA DE DADOS E VOZ (Escolas Técnicas Padrôes FNDE).</v>
          </cell>
          <cell r="C7021" t="str">
            <v>m</v>
          </cell>
          <cell r="D7021">
            <v>8.6999999999999993</v>
          </cell>
          <cell r="E7021">
            <v>6.96</v>
          </cell>
        </row>
        <row r="7022">
          <cell r="A7022"/>
        </row>
        <row r="7023">
          <cell r="A7023" t="str">
            <v>35.13.099</v>
          </cell>
          <cell r="B7023" t="str">
            <v>DUTO SUBTERRÂNEO DE 75MM² - INSTALAÇÕES ELÉTRICAS/REDE LÓGICA DE DADOS E VOZ (Escolas Técnicas Padrôes FNDE).</v>
          </cell>
          <cell r="C7023" t="str">
            <v>m</v>
          </cell>
          <cell r="D7023">
            <v>14.56</v>
          </cell>
          <cell r="E7023">
            <v>11.65</v>
          </cell>
        </row>
        <row r="7024">
          <cell r="A7024"/>
        </row>
        <row r="7025">
          <cell r="A7025" t="str">
            <v>35.14.001</v>
          </cell>
          <cell r="B7025" t="str">
            <v>TUBULAÇÃO DE ESGOTO EXTERNA DIÂM. 75 mm COM CONEXÕES - INSTALAÇÕES HIDROSANITÁRIAS, INCÊNDIO, GÁS (Escolas Técnicas Padrões FNDE).</v>
          </cell>
          <cell r="C7025" t="str">
            <v>m</v>
          </cell>
          <cell r="D7025">
            <v>15.72</v>
          </cell>
          <cell r="E7025">
            <v>12.58</v>
          </cell>
        </row>
        <row r="7026">
          <cell r="A7026"/>
        </row>
        <row r="7027">
          <cell r="A7027" t="str">
            <v>35.14.002</v>
          </cell>
          <cell r="B7027" t="str">
            <v>TUBULAÇÃO DE ESGOTO EXTERNA DIÂM. 100 mm COM CONEXÕES - INSTALAÇÕES HIDROSANITÁRIAS, INCÊNDIO, GÁS (Escolas Técnicas Padrões FNDE).</v>
          </cell>
          <cell r="C7027" t="str">
            <v>m</v>
          </cell>
          <cell r="D7027">
            <v>21.15</v>
          </cell>
          <cell r="E7027">
            <v>16.920000000000002</v>
          </cell>
        </row>
        <row r="7028">
          <cell r="A7028"/>
        </row>
        <row r="7029">
          <cell r="A7029" t="str">
            <v>35.14.003</v>
          </cell>
          <cell r="B7029" t="str">
            <v>TUBULAÇÃO DE ESGOTO EXTERNA DIÂM. 150 mm COM CONEXÕES - INSTALAÇÕES HIDROSANITÁRIAS, INCÊNDIO, GÁS (Escolas Técnicas Padrões FNDE).</v>
          </cell>
          <cell r="C7029" t="str">
            <v>m</v>
          </cell>
          <cell r="D7029">
            <v>39.619999999999997</v>
          </cell>
          <cell r="E7029">
            <v>31.7</v>
          </cell>
        </row>
        <row r="7030">
          <cell r="A7030"/>
        </row>
        <row r="7031">
          <cell r="A7031" t="str">
            <v>35.14.004</v>
          </cell>
          <cell r="B7031" t="str">
            <v xml:space="preserve"> TUBULAÇÃO DE GÁS EXTERNA DIÂMETRO 1/2" COM CONEXÕES -NSTALAÇÕES HIDROSANITÁRIAS, INCÊNDIO, GÁS (Escolas Técnicas Padrões FNDE).</v>
          </cell>
          <cell r="C7031" t="str">
            <v>m</v>
          </cell>
          <cell r="D7031">
            <v>20.41</v>
          </cell>
          <cell r="E7031">
            <v>16.329999999999998</v>
          </cell>
        </row>
        <row r="7032">
          <cell r="A7032"/>
        </row>
        <row r="7033">
          <cell r="A7033" t="str">
            <v>35.14.005</v>
          </cell>
          <cell r="B7033" t="str">
            <v>TUBULAÇÃO DE ÁGUA EXTERNA DIÂM. 25 mm COM CONEXÕES - INSTALAÇÕES HIDROSANITÁRIAS, INCÊNDIO, GÁS (Escolas Técnicas Padrões FNDE).</v>
          </cell>
          <cell r="C7033" t="str">
            <v>m</v>
          </cell>
          <cell r="D7033">
            <v>9.11</v>
          </cell>
          <cell r="E7033">
            <v>7.29</v>
          </cell>
        </row>
        <row r="7034">
          <cell r="A7034"/>
        </row>
        <row r="7035">
          <cell r="A7035" t="str">
            <v>35.14.006</v>
          </cell>
          <cell r="B7035" t="str">
            <v>TUBULAÇÃO DE ÁGUA EXTERNA DIÂM. 32 mm COM CONEXÕES - INSTALAÇÕES HIDROSANITÁRIAS, INCÊNDIO, GÁS (Escolas Técnicas Padrões FNDE).</v>
          </cell>
          <cell r="C7035" t="str">
            <v>m</v>
          </cell>
          <cell r="D7035">
            <v>13.68</v>
          </cell>
          <cell r="E7035">
            <v>10.95</v>
          </cell>
        </row>
        <row r="7036">
          <cell r="A7036"/>
        </row>
        <row r="7037">
          <cell r="A7037" t="str">
            <v>35.14.007</v>
          </cell>
          <cell r="B7037" t="str">
            <v>TUBULAÇÃO DE ÁGUA EXTERNA DIÂM. 40 mm COM CONEXÕES - INSTALAÇÕES HIDROSANITÁRIAS, INCÊNDIO, GÁS (Escolas Técnicas Padrões FNDE).</v>
          </cell>
          <cell r="C7037" t="str">
            <v>m</v>
          </cell>
          <cell r="D7037">
            <v>17.72</v>
          </cell>
          <cell r="E7037">
            <v>14.18</v>
          </cell>
        </row>
        <row r="7038">
          <cell r="A7038"/>
        </row>
        <row r="7039">
          <cell r="A7039" t="str">
            <v>35.14.008</v>
          </cell>
          <cell r="B7039" t="str">
            <v>TUBULAÇÃO DE ÁGUA EXTERNA DIÂM. 50 mm COM CONEXÕES - INSTALAÇÕES HIDROSANITÁRIAS, INCÊNDIO, GÁS (Escolas Técnicas Padrões FNDE).</v>
          </cell>
          <cell r="C7039" t="str">
            <v>m</v>
          </cell>
          <cell r="D7039">
            <v>20.48</v>
          </cell>
          <cell r="E7039">
            <v>16.39</v>
          </cell>
        </row>
        <row r="7040">
          <cell r="A7040"/>
        </row>
        <row r="7041">
          <cell r="A7041" t="str">
            <v>35.14.009</v>
          </cell>
          <cell r="B7041" t="str">
            <v>TUBULAÇÃO DE ÁGUA EXTERNA DIÂM. 60 mm COM CONEXÕES - INSTALAÇÕES HIDROSANITÁRIAS, INCÊNDIO, GÁS (Escolas Técnicas Padrões FNDE).</v>
          </cell>
          <cell r="C7041" t="str">
            <v>m</v>
          </cell>
          <cell r="D7041">
            <v>29.53</v>
          </cell>
          <cell r="E7041">
            <v>23.63</v>
          </cell>
        </row>
        <row r="7042">
          <cell r="A7042"/>
        </row>
        <row r="7043">
          <cell r="A7043" t="str">
            <v>35.14.010</v>
          </cell>
          <cell r="B7043" t="str">
            <v>TUBULAÇÃO DE ÁGUA PLUVIAL EXTERNA DIÂM. 75 mm COM CONEXÕES - INSTALAÇÕES HIDROSANITÁRIAS, INCÊNDIO, GÁS (Escolas Técnicas Padrões FNDE).</v>
          </cell>
          <cell r="C7043" t="str">
            <v>m</v>
          </cell>
          <cell r="D7043">
            <v>15.72</v>
          </cell>
          <cell r="E7043">
            <v>12.58</v>
          </cell>
        </row>
        <row r="7044">
          <cell r="A7044"/>
        </row>
        <row r="7045">
          <cell r="A7045" t="str">
            <v>35.14.011</v>
          </cell>
          <cell r="B7045" t="str">
            <v>TUBULAÇÃO DE ÁGUA PLUVIAL EXTERNA DIÂM. 100 mm COM CONEXÕES - INSTALAÇÕES HIDROSANITÁRIAS, INCÊNDIO, GÁS (Escolas Técnicas Padrões FNDE).</v>
          </cell>
          <cell r="C7045" t="str">
            <v>m</v>
          </cell>
          <cell r="D7045">
            <v>21.15</v>
          </cell>
          <cell r="E7045">
            <v>16.920000000000002</v>
          </cell>
        </row>
        <row r="7046">
          <cell r="A7046"/>
        </row>
        <row r="7047">
          <cell r="A7047" t="str">
            <v>35.14.012</v>
          </cell>
          <cell r="B7047" t="str">
            <v>TUBULAÇÃO DE ÁGUA PLUVIAL EXTERNA DIÂM. 150 mm COM CONEXÕES - INSTALAÇÕES HIDROSANITÁRIAS, INCÊNDIO, GÁS (Escolas Técnicas Padrões FNDE).</v>
          </cell>
          <cell r="C7047" t="str">
            <v>m</v>
          </cell>
          <cell r="D7047">
            <v>39.619999999999997</v>
          </cell>
          <cell r="E7047">
            <v>31.7</v>
          </cell>
        </row>
        <row r="7048">
          <cell r="A7048"/>
        </row>
        <row r="7049">
          <cell r="A7049" t="str">
            <v>35.14.013</v>
          </cell>
          <cell r="B7049" t="str">
            <v>TUBULAÇÃO DE ÁGUA PLUVIAL EXTERNA DIÂM. 200 mm COM CONEXÕES - INSTALAÇÕES HIDROSANITÁRIAS, INCÊNDIO, GÁS (Escolas Técnicas Padrões FNDE).</v>
          </cell>
          <cell r="C7049" t="str">
            <v>m</v>
          </cell>
          <cell r="D7049">
            <v>69.45</v>
          </cell>
          <cell r="E7049">
            <v>55.56</v>
          </cell>
        </row>
        <row r="7050">
          <cell r="A7050"/>
        </row>
        <row r="7051">
          <cell r="A7051" t="str">
            <v>35.14.014</v>
          </cell>
          <cell r="B7051" t="str">
            <v>TUBULAÇÃO DE ESGOTO INTERNA DIÂM. 40 mm COM CONEXÕES - INSTALAÇÕES HIDROSANITÁRIAS, INCÊNDIO, GÁS (Escolas Técnicas Padrões FNDE).</v>
          </cell>
          <cell r="C7051" t="str">
            <v>m</v>
          </cell>
          <cell r="D7051">
            <v>8.4700000000000006</v>
          </cell>
          <cell r="E7051">
            <v>6.78</v>
          </cell>
        </row>
        <row r="7052">
          <cell r="A7052"/>
        </row>
        <row r="7053">
          <cell r="A7053" t="str">
            <v>35.14.015</v>
          </cell>
          <cell r="B7053" t="str">
            <v>TUBULAÇÃO DE ESGOTO INTERNA DIÂM. 50 mm COM CONEXÕES - INSTALAÇÕES HIDROSANITÁRIAS, INCÊNDIO, GÁS (Escolas Técnicas Padrões FNDE).</v>
          </cell>
          <cell r="C7053" t="str">
            <v>m</v>
          </cell>
          <cell r="D7053">
            <v>11.65</v>
          </cell>
          <cell r="E7053">
            <v>9.32</v>
          </cell>
        </row>
        <row r="7054">
          <cell r="A7054"/>
        </row>
        <row r="7055">
          <cell r="A7055" t="str">
            <v>35.14.016</v>
          </cell>
          <cell r="B7055" t="str">
            <v>TUBULAÇÃO DE ESGOTO INTERNA DIÂM. 75 mm COM CONEXÕES - INSTALAÇÕES HIDROSANITÁRIAS, INCÊNDIO, GÁS (Escolas Técnicas Padrões FNDE).</v>
          </cell>
          <cell r="C7055" t="str">
            <v>m</v>
          </cell>
          <cell r="D7055">
            <v>15.72</v>
          </cell>
          <cell r="E7055">
            <v>12.58</v>
          </cell>
        </row>
        <row r="7056">
          <cell r="A7056"/>
        </row>
        <row r="7057">
          <cell r="A7057" t="str">
            <v>35.14.017</v>
          </cell>
          <cell r="B7057" t="str">
            <v>TUBULAÇÃO DE ESGOTO INTERNA DIÂM. 100 mm COM CONEXÕES - INSTALAÇÕES HIDROSANITÁRIAS, INCÊNDIO, GÁS (Escolas Técnicas Padrões FNDE).</v>
          </cell>
          <cell r="C7057" t="str">
            <v>m</v>
          </cell>
          <cell r="D7057">
            <v>19.93</v>
          </cell>
          <cell r="E7057">
            <v>15.95</v>
          </cell>
        </row>
        <row r="7058">
          <cell r="A7058"/>
        </row>
        <row r="7059">
          <cell r="A7059" t="str">
            <v>35.14.018</v>
          </cell>
          <cell r="B7059" t="str">
            <v>TUBULAÇÃO DE ESGOTO INTERNA DIÂM. 150 mm COM CONEXÕES - INSTALAÇÕES HIDROSANITÁRIAS, INCÊNDIO, GÁS (Escolas Técnicas Padrões FNDE).</v>
          </cell>
          <cell r="C7059" t="str">
            <v>m</v>
          </cell>
          <cell r="D7059">
            <v>39.619999999999997</v>
          </cell>
          <cell r="E7059">
            <v>31.7</v>
          </cell>
        </row>
        <row r="7060">
          <cell r="A7060"/>
        </row>
        <row r="7061">
          <cell r="A7061" t="str">
            <v>35.14.019</v>
          </cell>
          <cell r="B7061" t="str">
            <v>TUBULAÇÃO DE INCÊNDIO INTERNA DIÂM. 2 1/2" COM CONEXÕES - INSTALAÇÕES HIDROSANITÁRIAS, INCÊNDIO, GÁS (Escolas Técnicas Padrões FNDE).</v>
          </cell>
          <cell r="C7061" t="str">
            <v>m</v>
          </cell>
          <cell r="D7061">
            <v>125.75</v>
          </cell>
          <cell r="E7061">
            <v>100.6</v>
          </cell>
        </row>
        <row r="7062">
          <cell r="A7062"/>
        </row>
        <row r="7063">
          <cell r="A7063" t="str">
            <v>35.14.020</v>
          </cell>
          <cell r="B7063" t="str">
            <v>TUBULAÇÃO DE ÁGUA INTERNA DIÂM. 20 mm COM CONEXÕES - INSTALAÇÕES HIDROSANITÁRIAS, INCÊNDIO, GÁS (Escolas Técnicas Padrões FNDE).</v>
          </cell>
          <cell r="C7063" t="str">
            <v>m</v>
          </cell>
          <cell r="D7063">
            <v>7.93</v>
          </cell>
          <cell r="E7063">
            <v>6.35</v>
          </cell>
        </row>
        <row r="7064">
          <cell r="A7064"/>
        </row>
        <row r="7065">
          <cell r="A7065" t="str">
            <v>35.14.021</v>
          </cell>
          <cell r="B7065" t="str">
            <v>TUBULAÇÃO DE ÁGUA INTERNA DIÂM. 25 mm COM CONEXÕES - INSTALAÇÕES HIDROSANITÁRIAS, INCÊNDIO, GÁS (Escolas Técnicas Padrões FNDE).</v>
          </cell>
          <cell r="C7065" t="str">
            <v>m</v>
          </cell>
          <cell r="D7065">
            <v>9.11</v>
          </cell>
          <cell r="E7065">
            <v>7.29</v>
          </cell>
        </row>
        <row r="7066">
          <cell r="A7066"/>
        </row>
        <row r="7067">
          <cell r="A7067" t="str">
            <v>35.14.022</v>
          </cell>
          <cell r="B7067" t="str">
            <v>TUBULAÇÃO DE ÁGUA INTERNA DIÂM. 32 mm COM CONEXÕES - INSTALAÇÕES HIDROSANITÁRIAS, INCÊNDIO, GÁS (Escolas Técnicas Padrões FNDE).</v>
          </cell>
          <cell r="C7067" t="str">
            <v>m</v>
          </cell>
          <cell r="D7067">
            <v>13.68</v>
          </cell>
          <cell r="E7067">
            <v>10.95</v>
          </cell>
        </row>
        <row r="7068">
          <cell r="A7068"/>
        </row>
        <row r="7069">
          <cell r="A7069" t="str">
            <v>35.14.023</v>
          </cell>
          <cell r="B7069" t="str">
            <v>TUBULAÇÃO DE ÁGUA INTERNA DIÂM. 40 mm COM CONEXÕES - INSTALAÇÕES HIDROSANITÁRIAS, INCÊNDIO, GÁS (Escolas Técnicas Padrões FNDE).</v>
          </cell>
          <cell r="C7069" t="str">
            <v>m</v>
          </cell>
          <cell r="D7069">
            <v>17.72</v>
          </cell>
          <cell r="E7069">
            <v>14.18</v>
          </cell>
        </row>
        <row r="7070">
          <cell r="A7070"/>
        </row>
        <row r="7071">
          <cell r="A7071" t="str">
            <v>35.14.024</v>
          </cell>
          <cell r="B7071" t="str">
            <v>CAIXA DE GORDURA DE 60 x 120 cm - INSTALAÇÕES HIDROSANITÁRIAS, INCÊNDIO, GÁS / SERVIÇOS DIVERSOS (Escolas Técnicas Padrões FNDE).</v>
          </cell>
          <cell r="C7071" t="str">
            <v>Un</v>
          </cell>
          <cell r="D7071">
            <v>210.12</v>
          </cell>
          <cell r="E7071">
            <v>168.1</v>
          </cell>
        </row>
        <row r="7072">
          <cell r="A7072"/>
        </row>
        <row r="7073">
          <cell r="A7073" t="str">
            <v>35.14.025</v>
          </cell>
          <cell r="B7073" t="str">
            <v>CAIXA DE INSPEÇÃO PARA ESGOTO DE 60 x 60 cm - INSTALAÇÕES HIDROSANITÁRIAS, INCÊNDIO, GÁS / SERVIÇOS DIVERSOS (Escolas Técnicas Padrões FNDE).</v>
          </cell>
          <cell r="C7073" t="str">
            <v>Un</v>
          </cell>
          <cell r="D7073">
            <v>315</v>
          </cell>
          <cell r="E7073">
            <v>252</v>
          </cell>
        </row>
        <row r="7074">
          <cell r="A7074"/>
        </row>
        <row r="7075">
          <cell r="A7075" t="str">
            <v>35.14.026</v>
          </cell>
          <cell r="B7075" t="str">
            <v>CAIXA COM SEIXO ROLADO PARA ÁGUA PLUVIAL DE 60 x 60 cm - INSTALAÇÕES HIDROSANITÁRIAS, INCÊNDIO, GÁS / SERVIÇOS DIVERSOS (Escolas Técnicas Padrões FNDE).</v>
          </cell>
          <cell r="C7075" t="str">
            <v>Un</v>
          </cell>
          <cell r="D7075">
            <v>67.150000000000006</v>
          </cell>
          <cell r="E7075">
            <v>53.72</v>
          </cell>
        </row>
        <row r="7076">
          <cell r="A7076"/>
        </row>
        <row r="7077">
          <cell r="A7077" t="str">
            <v>35.14.027</v>
          </cell>
          <cell r="B7077" t="str">
            <v>TORNEIRA PARA JARDIM DIÂM. 25 mm - INSTALAÇÕES HIDROSANITÁRIAS, INCÊNDIO, GÁS / SERVIÇOS DIVERSOS (Escolas Técnicas Padrões FNDE).</v>
          </cell>
          <cell r="C7077" t="str">
            <v>Un</v>
          </cell>
          <cell r="D7077">
            <v>19.73</v>
          </cell>
          <cell r="E7077">
            <v>15.79</v>
          </cell>
        </row>
        <row r="7078">
          <cell r="A7078"/>
        </row>
        <row r="7079">
          <cell r="A7079" t="str">
            <v>35.14.030</v>
          </cell>
          <cell r="B7079" t="str">
            <v>REGISTRO DE GAVETA DIÂM. 1" - INSTALAÇÕES HIDROSANITÁRIAS, INCÊNDIO, GÁS / REGISTROS, HIDRANTES (Escolas Técnicas Padrões FNDE).</v>
          </cell>
          <cell r="C7079" t="str">
            <v>Un</v>
          </cell>
          <cell r="D7079">
            <v>111.85</v>
          </cell>
          <cell r="E7079">
            <v>89.48</v>
          </cell>
        </row>
        <row r="7080">
          <cell r="A7080"/>
        </row>
        <row r="7081">
          <cell r="A7081" t="str">
            <v>35.14.031</v>
          </cell>
          <cell r="B7081" t="str">
            <v>REGISTRO DE GAVETA DIÂM. 3/4" - INSTALAÇÕES HIDROSANITÁRIAS, INCÊNDIO, GÁS / REGISTROS, HIDRANTES (Escolas Técnicas Padrões FNDE).</v>
          </cell>
          <cell r="C7081" t="str">
            <v>Un</v>
          </cell>
          <cell r="D7081">
            <v>84.87</v>
          </cell>
          <cell r="E7081">
            <v>67.900000000000006</v>
          </cell>
        </row>
        <row r="7082">
          <cell r="A7082"/>
        </row>
        <row r="7083">
          <cell r="A7083" t="str">
            <v>35.14.032</v>
          </cell>
          <cell r="B7083" t="str">
            <v>REGISTRO DE GAVETA DIÂM. 32 mm - INSTALAÇÕES HIDROSANITÁRIAS, INCÊNDIO, GÁS / REGISTROS, HIDRANTES (Escolas Técnicas Padrões FNDE).</v>
          </cell>
          <cell r="C7083" t="str">
            <v>Un</v>
          </cell>
          <cell r="D7083">
            <v>156.65</v>
          </cell>
          <cell r="E7083">
            <v>125.32</v>
          </cell>
        </row>
        <row r="7084">
          <cell r="A7084"/>
        </row>
        <row r="7085">
          <cell r="A7085" t="str">
            <v>35.14.033</v>
          </cell>
          <cell r="B7085" t="str">
            <v>REGISTRO DE PRESSÃO DIÂM. 25 mm - INSTALAÇÕES HIDROSANITÁRIAS, INCÊNDIO, GÁS / REGISTROS, HIDRANTES (Escolas Técnicas Padrões FNDE).</v>
          </cell>
          <cell r="C7085" t="str">
            <v>Un</v>
          </cell>
          <cell r="D7085">
            <v>111.85</v>
          </cell>
          <cell r="E7085">
            <v>89.48</v>
          </cell>
        </row>
        <row r="7086">
          <cell r="A7086"/>
        </row>
        <row r="7087">
          <cell r="A7087" t="str">
            <v>35.14.034</v>
          </cell>
          <cell r="B7087" t="str">
            <v>REGISTRO DE RECALQUE DIÂM. 2 1/2" - INSTALAÇÕES HIDROSANITÁRIAS, INCÊNDIO, GÁS / REGISTROS, HIDRANTES (Escolas Técnicas Padrões FNDE).</v>
          </cell>
          <cell r="C7087" t="str">
            <v>Un</v>
          </cell>
          <cell r="D7087">
            <v>272.82</v>
          </cell>
          <cell r="E7087">
            <v>218.26</v>
          </cell>
        </row>
        <row r="7088">
          <cell r="A7088"/>
        </row>
        <row r="7089">
          <cell r="A7089" t="str">
            <v>35.14.037</v>
          </cell>
          <cell r="B7089" t="str">
            <v>EXTINTOR PQS DE 12 kg - INSTALAÇÕES HIDROSANITÁRIAS, INCÊNDIO, GÁS / REGISTROS, HIDRANTES (Escolas Técnicas Padrões FNDE).</v>
          </cell>
          <cell r="C7089" t="str">
            <v>Un</v>
          </cell>
          <cell r="D7089">
            <v>276.7</v>
          </cell>
          <cell r="E7089">
            <v>221.36</v>
          </cell>
        </row>
        <row r="7090">
          <cell r="A7090"/>
        </row>
        <row r="7091">
          <cell r="A7091" t="str">
            <v>35.14.038</v>
          </cell>
          <cell r="B7091" t="str">
            <v>EXTINTOR PQS DE 4 OU 6 kg - INSTALAÇÕES HIDROSANITÁRIAS, INCÊNDIO, GÁS / REGISTROS, HIDRANTES (Escolas Técnicas Padrões FNDE).</v>
          </cell>
          <cell r="C7091" t="str">
            <v>Un</v>
          </cell>
          <cell r="D7091">
            <v>168.27</v>
          </cell>
          <cell r="E7091">
            <v>134.62</v>
          </cell>
        </row>
        <row r="7092">
          <cell r="A7092"/>
        </row>
        <row r="7093">
          <cell r="A7093" t="str">
            <v>35.14.039</v>
          </cell>
          <cell r="B7093" t="str">
            <v>EXTINTOR APL DE 10 L - INSTALAÇÕES HIDROSANITÁRIAS, INCÊNDIO, GÁS / REGISTROS, HIDRANTES (Escolas Técnicas Padrões FNDE).</v>
          </cell>
          <cell r="C7093" t="str">
            <v>Un</v>
          </cell>
          <cell r="D7093">
            <v>145.58000000000001</v>
          </cell>
          <cell r="E7093">
            <v>116.47</v>
          </cell>
        </row>
        <row r="7094">
          <cell r="A7094"/>
        </row>
        <row r="7095">
          <cell r="A7095" t="str">
            <v>35.14.040</v>
          </cell>
          <cell r="B7095" t="str">
            <v>CAIXA SIFONADA DE DIVERSAS BITOLAS - INSTALAÇÕES HIDROSANITÁRIAS, INCÊNDIO, GÁS / PEÇAS E METAIS SANITÁRIOS (Escolas Técnicas Padrões FNDE).</v>
          </cell>
          <cell r="C7095" t="str">
            <v>Un</v>
          </cell>
          <cell r="D7095">
            <v>36.68</v>
          </cell>
          <cell r="E7095">
            <v>29.35</v>
          </cell>
        </row>
        <row r="7096">
          <cell r="A7096"/>
        </row>
        <row r="7097">
          <cell r="A7097" t="str">
            <v>35.14.041</v>
          </cell>
          <cell r="B7097" t="str">
            <v>RALO SIFONADO DE DIVERSAS BITOLAS - INSTALAÇÕES HIDROSANITÁRIAS, INCÊNDIO, GÁS / PEÇAS E METAIS SANITÁRIOS (Escolas Técnicas Padrões FNDE).</v>
          </cell>
          <cell r="C7097" t="str">
            <v>Un</v>
          </cell>
          <cell r="D7097">
            <v>22.76</v>
          </cell>
          <cell r="E7097">
            <v>18.21</v>
          </cell>
        </row>
        <row r="7098">
          <cell r="A7098"/>
        </row>
        <row r="7099">
          <cell r="A7099" t="str">
            <v>35.14.042</v>
          </cell>
          <cell r="B7099" t="str">
            <v>BANCADA DE GRANITO CINZA ANDORINHA P/ RECEBER CUBAS - INSTALAÇÕES HIDROSANITÁRIAS, INCÊNDIO, GÁS / PEÇAS E METAIS SANITÁRIOS (Escolas Técnicas Padrões FNDE).</v>
          </cell>
          <cell r="C7099" t="str">
            <v>m</v>
          </cell>
          <cell r="D7099">
            <v>313.77999999999997</v>
          </cell>
          <cell r="E7099">
            <v>251.03</v>
          </cell>
        </row>
        <row r="7100">
          <cell r="A7100"/>
        </row>
        <row r="7101">
          <cell r="A7101" t="str">
            <v>35.14.043</v>
          </cell>
          <cell r="B7101" t="str">
            <v>CUBA DE AÇO INOX COMPLETA COM TORNEIRA DO TIPO AREJADOR C/ SIFÃO E VÁLVULA CROMADA - INSTALAÇÕES HIDROSANITÁRIAS, INCÊNDIO, GÁS / PEÇAS E METAIS SANITÁRIOS (Escolas Técnicas Padrões FNDE).</v>
          </cell>
          <cell r="C7101" t="str">
            <v>Un</v>
          </cell>
          <cell r="D7101">
            <v>1022.23</v>
          </cell>
          <cell r="E7101">
            <v>817.79</v>
          </cell>
        </row>
        <row r="7102">
          <cell r="A7102"/>
        </row>
        <row r="7103">
          <cell r="A7103" t="str">
            <v>35.14.048</v>
          </cell>
          <cell r="B7103" t="str">
            <v>MICTÓRIO DE LOUÇA COMPLETO COM VÁLVULA - INSTALAÇÕES HIDROSANITÁRIAS, INCÊNDIO, GÁS /  PEÇAS E METAIS SANITÁRIOS(Escolas Técnicas Padrões FNDE).</v>
          </cell>
          <cell r="C7103" t="str">
            <v>Un</v>
          </cell>
          <cell r="D7103">
            <v>197.88</v>
          </cell>
          <cell r="E7103">
            <v>158.31</v>
          </cell>
        </row>
        <row r="7104">
          <cell r="A7104"/>
        </row>
        <row r="7105">
          <cell r="A7105" t="str">
            <v>35.14.049</v>
          </cell>
          <cell r="B7105" t="str">
            <v>TANQUE DE LOUÇA MÉDIO DE 30 LITROS COMPLETO - INSTALAÇÕES HIDROSANITÁRIAS, INCÊNDIO, GÁS /  PEÇAS E METAIS SANITÁRIOS(Escolas Técnicas Padrões FNDE).</v>
          </cell>
          <cell r="C7105" t="str">
            <v>Un</v>
          </cell>
          <cell r="D7105">
            <v>410.15</v>
          </cell>
          <cell r="E7105">
            <v>328.12</v>
          </cell>
        </row>
        <row r="7106">
          <cell r="A7106"/>
        </row>
        <row r="7107">
          <cell r="A7107" t="str">
            <v>35.14.050</v>
          </cell>
          <cell r="B7107" t="str">
            <v>TANQUE DE INOX GRANDE COMPLETA - INSTALAÇÕES HIDROSANITÁRIAS, INCÊNDIO, GÁS / PEÇAS E METAIS SANITÁRIOS (Escolas Técnicas Padrões FNDE).</v>
          </cell>
          <cell r="C7107" t="str">
            <v>Un</v>
          </cell>
          <cell r="D7107">
            <v>707.03</v>
          </cell>
          <cell r="E7107">
            <v>565.63</v>
          </cell>
        </row>
        <row r="7108">
          <cell r="A7108"/>
        </row>
        <row r="7109">
          <cell r="A7109" t="str">
            <v>35.14.051</v>
          </cell>
          <cell r="B7109" t="str">
            <v>LAVATÓRIO DE LOUÇA COMPLETA C/ SIFÃO E VÁLVULA CROMADA - INSTALAÇÕES HIDROSANITÁRIAS, INCÊNDIO, GÁS /  PEÇAS E METAIS SANITÁRIOS(Escolas Técnicas Padrões FNDE).</v>
          </cell>
          <cell r="C7109" t="str">
            <v>Un</v>
          </cell>
          <cell r="D7109">
            <v>107.22</v>
          </cell>
          <cell r="E7109">
            <v>85.78</v>
          </cell>
        </row>
        <row r="7110">
          <cell r="A7110"/>
        </row>
        <row r="7111">
          <cell r="A7111" t="str">
            <v>35.14.052</v>
          </cell>
          <cell r="B7111" t="str">
            <v>BACIA DE LOUÇA COM VÁLVULA DE DESCARGA DUPLO - INSTALAÇÕES HIDROSANITÁRIAS, INCÊNDIO, GÁS /  PEÇAS E METAIS SANITÁRIOS(Escolas Técnicas Padrões FNDE).</v>
          </cell>
          <cell r="C7111" t="str">
            <v>Un</v>
          </cell>
          <cell r="D7111">
            <v>398.6</v>
          </cell>
          <cell r="E7111">
            <v>318.88</v>
          </cell>
        </row>
        <row r="7112">
          <cell r="A7112"/>
        </row>
        <row r="7113">
          <cell r="A7113" t="str">
            <v>35.14.053</v>
          </cell>
          <cell r="B7113" t="str">
            <v>BACIA DE LOUÇA COM CAIXA DE DESCARGA ACOPLADA - INSTALAÇÕES HIDROSANITÁRIAS, INCÊNDIO, GÁS /  PEÇAS E METAIS SANITÁRIOS(Escolas Técnicas Padrões FNDE).</v>
          </cell>
          <cell r="C7113" t="str">
            <v>Un</v>
          </cell>
          <cell r="D7113">
            <v>275.92</v>
          </cell>
          <cell r="E7113">
            <v>220.74</v>
          </cell>
        </row>
        <row r="7114">
          <cell r="A7114"/>
        </row>
        <row r="7115">
          <cell r="A7115" t="str">
            <v>35.14.054</v>
          </cell>
          <cell r="B7115" t="str">
            <v>SABONETEIRA DE LOUÇA DE 15 x 15 cm - INSTALAÇÕES HIDROSANITÁRIAS, INCÊNDIO, GÁS / PEÇAS E METAIS SANITÁRIOS (Escolas Técnicas Padrões FNDE).</v>
          </cell>
          <cell r="C7115" t="str">
            <v>Un</v>
          </cell>
          <cell r="D7115">
            <v>32.46</v>
          </cell>
          <cell r="E7115">
            <v>25.97</v>
          </cell>
        </row>
        <row r="7116">
          <cell r="A7116"/>
        </row>
        <row r="7117">
          <cell r="A7117" t="str">
            <v>35.14.055</v>
          </cell>
          <cell r="B7117" t="str">
            <v>PORTA PAPEL DE LOUÇA - INSTALAÇÕES HIDROSANITÁRIAS, INCÊNDIO, GÁS /  PEÇAS E METAIS SANITÁRIOS(Escolas Técnicas Padrões FNDE).</v>
          </cell>
          <cell r="C7117" t="str">
            <v>Un</v>
          </cell>
          <cell r="D7117">
            <v>26.5</v>
          </cell>
          <cell r="E7117">
            <v>21.2</v>
          </cell>
        </row>
        <row r="7118">
          <cell r="A7118"/>
        </row>
        <row r="7119">
          <cell r="A7119" t="str">
            <v>35.14.056</v>
          </cell>
          <cell r="B7119" t="str">
            <v>PORTA TOALHA DE LOUÇA - INSTALAÇÕES HIDROSANITÁRIAS, INCÊNDIO, GÁS /  PEÇAS E METAIS SANITÁRIOS(Escolas Técnicas Padrões FNDE).</v>
          </cell>
          <cell r="C7119" t="str">
            <v>Un</v>
          </cell>
          <cell r="D7119">
            <v>13.42</v>
          </cell>
          <cell r="E7119">
            <v>10.74</v>
          </cell>
        </row>
        <row r="7120">
          <cell r="A7120"/>
        </row>
        <row r="7121">
          <cell r="A7121" t="str">
            <v>35.14.057</v>
          </cell>
          <cell r="B7121" t="str">
            <v>DUCHA HIGIÊNCA - INSTALAÇÕES HIDROSANITÁRIAS, INCÊNDIO, GÁS /  PEÇAS E METAIS SANITÁRIOS(Escolas Técnicas Padrões FNDE).</v>
          </cell>
          <cell r="C7121" t="str">
            <v>Un</v>
          </cell>
          <cell r="D7121">
            <v>88.98</v>
          </cell>
          <cell r="E7121">
            <v>71.19</v>
          </cell>
        </row>
        <row r="7122">
          <cell r="A7122"/>
        </row>
        <row r="7123">
          <cell r="A7123" t="str">
            <v>35.14.058</v>
          </cell>
          <cell r="B7123" t="str">
            <v>CHUVEIRO ELÉTRICO - INSTALAÇÕES HIDROSANITÁRIAS, INCÊNDIO, GÁS / PEÇAS E METAIS SANITÁRIOS (Escolas Técnicas Padrões FNDE).</v>
          </cell>
          <cell r="C7123" t="str">
            <v>Un</v>
          </cell>
          <cell r="D7123">
            <v>72.28</v>
          </cell>
          <cell r="E7123">
            <v>57.83</v>
          </cell>
        </row>
        <row r="7124">
          <cell r="A7124"/>
        </row>
        <row r="7125">
          <cell r="A7125" t="str">
            <v>35.14.059</v>
          </cell>
          <cell r="B7125" t="str">
            <v>MEIA SABONETEIRA DE LOUÇA DE 7,50 x 15 cm - INSTALAÇÕES HIDROSANITÁRIAS, INCÊNDIO, GÁS /  PEÇAS E METAIS SANITÁRIOS(Escolas Técnicas Padrões FNDE).</v>
          </cell>
          <cell r="C7125" t="str">
            <v>Un</v>
          </cell>
          <cell r="D7125">
            <v>25.17</v>
          </cell>
          <cell r="E7125">
            <v>20.14</v>
          </cell>
        </row>
        <row r="7126">
          <cell r="A7126"/>
        </row>
        <row r="7127">
          <cell r="A7127" t="str">
            <v>35.14.060</v>
          </cell>
          <cell r="B7127" t="str">
            <v>RESERVATÓRIO DE FRIBRA DE 15.000 LITROS - INSTALAÇÕES HIDROSANITÁRIAS, INCÊNDIO, GÁS / INSTALAÇÕES DIVERSAS (Escolas Técnicas Padrões FNDE).</v>
          </cell>
          <cell r="C7127" t="str">
            <v>Un</v>
          </cell>
          <cell r="D7127">
            <v>4980.41</v>
          </cell>
          <cell r="E7127">
            <v>3984.33</v>
          </cell>
        </row>
        <row r="7128">
          <cell r="A7128"/>
        </row>
        <row r="7129">
          <cell r="A7129" t="str">
            <v>35.14.062</v>
          </cell>
          <cell r="B7129" t="str">
            <v>BOMBA PARA CISTERNA</v>
          </cell>
          <cell r="C7129" t="str">
            <v>Un</v>
          </cell>
          <cell r="D7129">
            <v>542.48</v>
          </cell>
          <cell r="E7129">
            <v>433.99</v>
          </cell>
        </row>
        <row r="7130">
          <cell r="A7130"/>
        </row>
        <row r="7131">
          <cell r="A7131" t="str">
            <v>35.14.063</v>
          </cell>
          <cell r="B7131" t="str">
            <v>BOMBA PARA ESGOTAMENTO SANITÁRIO  - INSTALAÇÕES HIDROSANITÁRIAS, INCÊNDIO, GÁS / INSTALAÇÕES DIVERSAS (Escolas Técnicas Padrões FNDE).</v>
          </cell>
          <cell r="C7131" t="str">
            <v>Un</v>
          </cell>
          <cell r="D7131">
            <v>1183.68</v>
          </cell>
          <cell r="E7131">
            <v>946.95</v>
          </cell>
        </row>
        <row r="7132">
          <cell r="A7132"/>
        </row>
        <row r="7133">
          <cell r="A7133" t="str">
            <v>35.14.064</v>
          </cell>
          <cell r="B7133" t="str">
            <v>CONJUNTO MOTO-BOMBA PARA RESERVATÓRIO DE ÁGUA DE REUSO E PLUVIAL, INCLUSIVE PEÇAS PARA INSTALAÇÃO - 3/4 cv - INSTALAÇÕES HIDROSANITÁRIAS, INCÊNDIO, GÁS /  INSTALAÇÕES DIVERSAS (Escolas Técnicas Padrões FNDE).</v>
          </cell>
          <cell r="C7133" t="str">
            <v>Un</v>
          </cell>
          <cell r="D7133">
            <v>542.48</v>
          </cell>
          <cell r="E7133">
            <v>433.99</v>
          </cell>
        </row>
        <row r="7134">
          <cell r="A7134"/>
        </row>
        <row r="7135">
          <cell r="A7135" t="str">
            <v>35.14.065</v>
          </cell>
          <cell r="B7135" t="str">
            <v>AUTOMÁTICO DE BÓIA INFERIOR - INSTALAÇÕES HIDROSANITÁRIAS, INCÊNDIO, GÁS /  INSTALAÇÕES DIVERSAS (Escolas Técnicas Padrões FNDE).</v>
          </cell>
          <cell r="C7135" t="str">
            <v>Un</v>
          </cell>
          <cell r="D7135">
            <v>43.66</v>
          </cell>
          <cell r="E7135">
            <v>34.93</v>
          </cell>
        </row>
        <row r="7136">
          <cell r="A7136"/>
        </row>
        <row r="7137">
          <cell r="A7137" t="str">
            <v>35.14.066</v>
          </cell>
          <cell r="B7137" t="str">
            <v>AUTOMÁTICO DE BÓIA SUPERIOR - INSTALAÇÕES HIDROSANITÁRIAS, INCÊNDIO, GÁS /  INSTALAÇÕES DIVERSAS (Escolas Técnicas Padrões FNDE).</v>
          </cell>
          <cell r="C7137" t="str">
            <v>Un</v>
          </cell>
          <cell r="D7137">
            <v>43.66</v>
          </cell>
          <cell r="E7137">
            <v>34.93</v>
          </cell>
        </row>
        <row r="7138">
          <cell r="A7138"/>
        </row>
        <row r="7139">
          <cell r="A7139" t="str">
            <v>35.14.067</v>
          </cell>
          <cell r="B7139" t="str">
            <v>VÁLVULA DE RETENÇÃO DE PÉ DE CRIVO DE DIVERSAS BITOLAS - INSTALAÇÕES HIDROSANITÁRIAS, INCÊNDIO, GÁS / INSTALAÇÕES DIVERSAS (Escolas Técnicas Padrões FNDE).</v>
          </cell>
          <cell r="C7139" t="str">
            <v>Un</v>
          </cell>
          <cell r="D7139">
            <v>162.80000000000001</v>
          </cell>
          <cell r="E7139">
            <v>130.24</v>
          </cell>
        </row>
        <row r="7140">
          <cell r="A7140"/>
        </row>
        <row r="7141">
          <cell r="A7141" t="str">
            <v>35.14.070</v>
          </cell>
          <cell r="B7141" t="str">
            <v>VÁLVULA DE RETENÇÃO HORIZONTAL OU VERTICAL DE DIVERSAS BITOLAS - INSTALAÇÕES HIDROSANITÁRIAS, INCÊNDIO, GÁS / INSTALAÇÕES DIVERSAS (Escolas Técnicas Padrões FNDE).</v>
          </cell>
          <cell r="C7141" t="str">
            <v>Un</v>
          </cell>
          <cell r="D7141">
            <v>82.81</v>
          </cell>
          <cell r="E7141">
            <v>66.25</v>
          </cell>
        </row>
        <row r="7142">
          <cell r="A7142"/>
        </row>
        <row r="7143">
          <cell r="A7143" t="str">
            <v>35.15.005</v>
          </cell>
          <cell r="B7143" t="str">
            <v>GRAMA EM PLACAS - COMPLEMENTAÇÃO DA OBRA (Escolas Técnicas Padrões FNDE).</v>
          </cell>
          <cell r="C7143" t="str">
            <v>m2</v>
          </cell>
          <cell r="D7143">
            <v>11.82</v>
          </cell>
          <cell r="E7143">
            <v>9.4600000000000009</v>
          </cell>
        </row>
        <row r="7144">
          <cell r="A7144"/>
        </row>
        <row r="7145">
          <cell r="A7145" t="str">
            <v>35.15.006</v>
          </cell>
          <cell r="B7145" t="str">
            <v>BANCADA DE GRANITO CINZA ANDORINHA SEM CUBAS - COMPLEMENTAÇÃO DA OBRA (Escolas Técnicas Padrões FNDE).</v>
          </cell>
          <cell r="C7145" t="str">
            <v>m</v>
          </cell>
          <cell r="D7145">
            <v>296.82</v>
          </cell>
          <cell r="E7145">
            <v>237.46</v>
          </cell>
        </row>
        <row r="7146">
          <cell r="A7146"/>
        </row>
        <row r="7147">
          <cell r="A7147" t="str">
            <v>35.15.007</v>
          </cell>
          <cell r="B7147" t="str">
            <v>LIMPEZA DA OBRA - COMPLEMENTAÇÃO DA OBRA (Escolas Técnicas Padrões FNDE).</v>
          </cell>
          <cell r="C7147" t="str">
            <v>m2</v>
          </cell>
          <cell r="D7147">
            <v>1.78</v>
          </cell>
          <cell r="E7147">
            <v>1.43</v>
          </cell>
        </row>
        <row r="7148">
          <cell r="A7148"/>
        </row>
        <row r="7149">
          <cell r="A7149" t="str">
            <v>35.16.001</v>
          </cell>
          <cell r="B7149" t="str">
            <v>ESCAVAÇÃO MANUAL DE SOLO DE 1ª CATEGORIA - MURO DE FECHAMENTO (Escolas Técnicas Padrões FNDE).</v>
          </cell>
          <cell r="C7149" t="str">
            <v>m3</v>
          </cell>
          <cell r="D7149">
            <v>15.17</v>
          </cell>
          <cell r="E7149">
            <v>12.14</v>
          </cell>
        </row>
        <row r="7150">
          <cell r="A7150"/>
        </row>
        <row r="7151">
          <cell r="A7151" t="str">
            <v>35.16.002</v>
          </cell>
          <cell r="B7151" t="str">
            <v>ALVENARIA DE PEDA MARROADA - 1:4 DE FUNDAÇÃO - COMPLEMENTAÇÃO DA OBRA (Escolas Técnicas Padrões FNDE).</v>
          </cell>
          <cell r="C7151" t="str">
            <v>m3</v>
          </cell>
          <cell r="D7151">
            <v>254.77</v>
          </cell>
          <cell r="E7151">
            <v>203.82</v>
          </cell>
        </row>
        <row r="7152">
          <cell r="A7152"/>
        </row>
        <row r="7153">
          <cell r="A7153" t="str">
            <v>35.16.003</v>
          </cell>
          <cell r="B7153" t="str">
            <v>CONCRETO ARMADO PARA CINTAS COM FCK = 25 MPa - MURO DE FECHAMENTO (Escolas Técnicas Padrões FNDE).</v>
          </cell>
          <cell r="C7153" t="str">
            <v>m3</v>
          </cell>
          <cell r="D7153">
            <v>1960.85</v>
          </cell>
          <cell r="E7153">
            <v>1568.68</v>
          </cell>
        </row>
        <row r="7154">
          <cell r="A7154"/>
        </row>
        <row r="7155">
          <cell r="A7155" t="str">
            <v>35.16.004</v>
          </cell>
          <cell r="B7155" t="str">
            <v>ALVENARIA DE EMBASAMENTO DE 1 VEZ - MURO DE FECHAMENTO (Escolas Técnicas Padrões FNDE).</v>
          </cell>
          <cell r="C7155" t="str">
            <v>m2</v>
          </cell>
          <cell r="D7155">
            <v>61.01</v>
          </cell>
          <cell r="E7155">
            <v>48.81</v>
          </cell>
        </row>
        <row r="7156">
          <cell r="A7156"/>
        </row>
        <row r="7157">
          <cell r="A7157" t="str">
            <v>35.16.005</v>
          </cell>
          <cell r="B7157" t="str">
            <v>GRADIL METÁLICO COM CHAPA DOBRADA COM TELA ONDULADA E MALHA DE 2" COM PINTURA ELETROSTÁTICA, INCLUSIVE PORTÕES DE ENTRADA - MURO DE FECHAMENTO (Escolas Técnicas Padrões FNDE).</v>
          </cell>
          <cell r="C7157" t="str">
            <v>m2</v>
          </cell>
          <cell r="D7157">
            <v>247.01</v>
          </cell>
          <cell r="E7157">
            <v>197.61</v>
          </cell>
        </row>
        <row r="7158">
          <cell r="A7158"/>
        </row>
        <row r="7159">
          <cell r="A7159" t="str">
            <v>35.16.006</v>
          </cell>
          <cell r="B7159" t="str">
            <v>CHAPISCO DE PAREDE INTERNA - 1:3 - MURO DE FECHAMENTO (Escolas Técnicas Padrões FNDE).</v>
          </cell>
          <cell r="C7159" t="str">
            <v>m2</v>
          </cell>
          <cell r="D7159">
            <v>5.15</v>
          </cell>
          <cell r="E7159">
            <v>4.12</v>
          </cell>
        </row>
        <row r="7160">
          <cell r="A7160"/>
        </row>
        <row r="7161">
          <cell r="A7161" t="str">
            <v>35.16.007</v>
          </cell>
          <cell r="B7161" t="str">
            <v>REBOCO DE PAREDE INTERNA - MURO DE FECHAMENTO (Escolas Técnicas Padrões FNDE).</v>
          </cell>
          <cell r="C7161" t="str">
            <v>m2</v>
          </cell>
          <cell r="D7161">
            <v>13.53</v>
          </cell>
          <cell r="E7161">
            <v>10.83</v>
          </cell>
        </row>
        <row r="7162">
          <cell r="A7162"/>
        </row>
        <row r="7163">
          <cell r="A7163" t="str">
            <v>35.16.008</v>
          </cell>
          <cell r="B7163" t="str">
            <v>PINTURA TEXTURIZADA DE COR BRANCO GELO COM ROLO (RÚSTICA) EM PAREDE EXTERNA - MURO DE FECHAMENTO (Escolas Técnicas Padrões FNDE).</v>
          </cell>
          <cell r="C7163" t="str">
            <v>m2</v>
          </cell>
          <cell r="D7163">
            <v>16.350000000000001</v>
          </cell>
          <cell r="E7163">
            <v>13.08</v>
          </cell>
        </row>
        <row r="7164">
          <cell r="A7164"/>
        </row>
        <row r="7165">
          <cell r="A7165" t="str">
            <v>36.00.000</v>
          </cell>
          <cell r="B7165" t="str">
            <v xml:space="preserve">  ESCOLA NOVA DISTRITO RIACHO DO MEIO</v>
          </cell>
        </row>
        <row r="7166">
          <cell r="A7166"/>
        </row>
        <row r="7167">
          <cell r="A7167" t="str">
            <v>36.01.001</v>
          </cell>
          <cell r="B7167" t="str">
            <v>BARRACÃO PARA ESCRITÓRIO DE OBRA PORTE PEQUENO S=25,41 m² - SERVIÇOS PRELIMINARES / SERVIÇOS PROVISÓRIOS.</v>
          </cell>
          <cell r="C7167" t="str">
            <v>Un</v>
          </cell>
          <cell r="D7167">
            <v>8498.18</v>
          </cell>
          <cell r="E7167">
            <v>6798.55</v>
          </cell>
        </row>
        <row r="7168">
          <cell r="A7168"/>
        </row>
        <row r="7169">
          <cell r="A7169" t="str">
            <v>36.01.002</v>
          </cell>
          <cell r="B7169" t="str">
            <v>TAPUME EM CHAPA COMPENSADA ESPESSURA = 10 mm, NA ÁREA DE 60 x 50 m - SERVIÇOS PRELIMINARES / SERVIÇOS PROVISÓRIOS.</v>
          </cell>
          <cell r="C7169" t="str">
            <v>m2</v>
          </cell>
          <cell r="D7169">
            <v>49.96</v>
          </cell>
          <cell r="E7169">
            <v>39.97</v>
          </cell>
        </row>
        <row r="7170">
          <cell r="A7170"/>
        </row>
        <row r="7171">
          <cell r="A7171" t="str">
            <v>36.01.003</v>
          </cell>
          <cell r="B7171" t="str">
            <v>PLACA DE OBRA EM CHAPA ZINCADA,  INSTALADA - SERVIÇOS PRELIMINARES / SERVIÇOS PROVISÓRIOS.</v>
          </cell>
          <cell r="C7171" t="str">
            <v>m2</v>
          </cell>
          <cell r="D7171">
            <v>222.98</v>
          </cell>
          <cell r="E7171">
            <v>178.39</v>
          </cell>
        </row>
        <row r="7172">
          <cell r="A7172"/>
        </row>
        <row r="7173">
          <cell r="A7173" t="str">
            <v>36.01.004</v>
          </cell>
          <cell r="B7173" t="str">
            <v>LOCAÇÃO DE CONSTRUÇÃO DE EDIFICAÇÃO COM GABARITO DE MADEIRA - SERVIÇOS PRELIMINARES / SERVIÇOS PROVISÓRIOS.</v>
          </cell>
          <cell r="C7173" t="str">
            <v>m2</v>
          </cell>
          <cell r="D7173">
            <v>4.22</v>
          </cell>
          <cell r="E7173">
            <v>3.38</v>
          </cell>
        </row>
        <row r="7174">
          <cell r="A7174"/>
        </row>
        <row r="7175">
          <cell r="A7175" t="str">
            <v>36.02.001</v>
          </cell>
          <cell r="B7175" t="str">
            <v>ESCAVAÇÃO MANUAL, BALDRAMES E SAPATAS, EM MATERIAL DE 1ª CATEGORIA, PRONFUNDIDADE ATÉ 1,50 m - MOVIMENTO DE TERRAS / MANUAL.</v>
          </cell>
          <cell r="C7175" t="str">
            <v>m3</v>
          </cell>
          <cell r="D7175">
            <v>15.17</v>
          </cell>
          <cell r="E7175">
            <v>12.14</v>
          </cell>
        </row>
        <row r="7176">
          <cell r="A7176"/>
        </row>
        <row r="7177">
          <cell r="A7177" t="str">
            <v>36.02.002</v>
          </cell>
          <cell r="B7177" t="str">
            <v>APILOAMENTO MANUAL DE FUNDO DE VALA - MOVIMENTO DE TERRAS / MANUAL.</v>
          </cell>
          <cell r="C7177" t="str">
            <v>m2</v>
          </cell>
          <cell r="D7177">
            <v>17.23</v>
          </cell>
          <cell r="E7177">
            <v>13.79</v>
          </cell>
        </row>
        <row r="7178">
          <cell r="A7178"/>
        </row>
        <row r="7179">
          <cell r="A7179" t="str">
            <v>36.02.003</v>
          </cell>
          <cell r="B7179" t="str">
            <v>REATERRO MANUAL DE VALAS, COM COMPACTAÇÃO UTILIZANDO SÊPO, SEM CONTROLE DO GRAU DE COMPACTAÇÃO - MOVIMENTO DE TERRAS / MANUAL.</v>
          </cell>
          <cell r="C7179" t="str">
            <v>m3</v>
          </cell>
          <cell r="D7179">
            <v>20.68</v>
          </cell>
          <cell r="E7179">
            <v>16.55</v>
          </cell>
        </row>
        <row r="7180">
          <cell r="A7180"/>
        </row>
        <row r="7181">
          <cell r="A7181" t="str">
            <v>36.02.004</v>
          </cell>
          <cell r="B7181" t="str">
            <v>ATERRO INTERNO COM APILOAMENTO COM TRASPORTE EM CARRINHO DE MÃO - MOVIMENTO DE TERRAS / MANUAL.</v>
          </cell>
          <cell r="C7181" t="str">
            <v>m3</v>
          </cell>
          <cell r="D7181">
            <v>45.26</v>
          </cell>
          <cell r="E7181">
            <v>36.21</v>
          </cell>
        </row>
        <row r="7182">
          <cell r="A7182"/>
        </row>
        <row r="7183">
          <cell r="A7183" t="str">
            <v>36.03.001</v>
          </cell>
          <cell r="B7183" t="str">
            <v>CONCRETO SIMPLES, CONTROLE B, FABRICADO NA OBRA, FCK 20 MPa - INFRA-ESTRUTURA / SAPATAS E CINTAS.</v>
          </cell>
          <cell r="C7183" t="str">
            <v>m3</v>
          </cell>
          <cell r="D7183">
            <v>401.3</v>
          </cell>
          <cell r="E7183">
            <v>321.04000000000002</v>
          </cell>
        </row>
        <row r="7184">
          <cell r="A7184"/>
        </row>
        <row r="7185">
          <cell r="A7185" t="str">
            <v>36.03.002</v>
          </cell>
          <cell r="B7185" t="str">
            <v>FORMA PLANA PARA ESTRUTURAS, EM TÁBUAS DE MADEIRA MISTA, 05 USOS - INFRA-ESTRUTURA / SAPATAS E CINTAS.</v>
          </cell>
          <cell r="C7185" t="str">
            <v>m2</v>
          </cell>
          <cell r="D7185">
            <v>41.16</v>
          </cell>
          <cell r="E7185">
            <v>32.93</v>
          </cell>
        </row>
        <row r="7186">
          <cell r="A7186"/>
        </row>
        <row r="7187">
          <cell r="A7187" t="str">
            <v>36.03.003</v>
          </cell>
          <cell r="B7187" t="str">
            <v>AÇO CA-50 DIÂM. 6,3 A 12,5 mm, PARA ESTRUTURAS E FUNDAÇÕES - INFRA-ESTRUTURA / SAPATAS E CINTAS.</v>
          </cell>
          <cell r="C7187" t="str">
            <v>Kg</v>
          </cell>
          <cell r="D7187">
            <v>7.31</v>
          </cell>
          <cell r="E7187">
            <v>5.85</v>
          </cell>
        </row>
        <row r="7188">
          <cell r="A7188"/>
        </row>
        <row r="7189">
          <cell r="A7189" t="str">
            <v>36.04.001</v>
          </cell>
          <cell r="B7189" t="str">
            <v>CONCRETO SIMPLES, CONTROLE B, FABRICADO NA OBRA, FCK 20MPa - SUPRA-ESTRUTURA /  CONCRETO.</v>
          </cell>
          <cell r="C7189" t="str">
            <v>m3</v>
          </cell>
          <cell r="D7189">
            <v>442.78</v>
          </cell>
          <cell r="E7189">
            <v>354.23</v>
          </cell>
        </row>
        <row r="7190">
          <cell r="A7190"/>
        </row>
        <row r="7191">
          <cell r="A7191" t="str">
            <v>36.04.002</v>
          </cell>
          <cell r="B7191" t="str">
            <v>FORMA PLANA PARA ESTRUTURAS, EM TÁBUAS DE MADEIRA MISTA, 03 USOS - SUPRA-ESTRUTURA /  CONCRETO.</v>
          </cell>
          <cell r="C7191" t="str">
            <v>m2</v>
          </cell>
          <cell r="D7191">
            <v>44.78</v>
          </cell>
          <cell r="E7191">
            <v>35.83</v>
          </cell>
        </row>
        <row r="7192">
          <cell r="A7192"/>
        </row>
        <row r="7193">
          <cell r="A7193" t="str">
            <v>36.04.003</v>
          </cell>
          <cell r="B7193" t="str">
            <v>FORMA CIRCULAR PARA ESTRUTURAS, EM TUBO PVC - SUPRA-ESTRUTURA /  CONCRETO.</v>
          </cell>
          <cell r="C7193" t="str">
            <v>m</v>
          </cell>
          <cell r="D7193">
            <v>38.630000000000003</v>
          </cell>
          <cell r="E7193">
            <v>30.91</v>
          </cell>
        </row>
        <row r="7194">
          <cell r="A7194"/>
        </row>
        <row r="7195">
          <cell r="A7195" t="str">
            <v>36.04.004</v>
          </cell>
          <cell r="B7195" t="str">
            <v>AÇO CA-50 DIÂM. 6,3 A 12,5 mm, PARA ESTRUTURAS E FUNDAÇÕES - SUPRA-ESTRUTURA /  CONCRETO.</v>
          </cell>
          <cell r="C7195" t="str">
            <v>Kg</v>
          </cell>
          <cell r="D7195">
            <v>7.48</v>
          </cell>
          <cell r="E7195">
            <v>5.99</v>
          </cell>
        </row>
        <row r="7196">
          <cell r="A7196"/>
        </row>
        <row r="7197">
          <cell r="A7197" t="str">
            <v>36.04.005</v>
          </cell>
          <cell r="B7197" t="str">
            <v>LAJE PRÉ-MOLDADA PARA FORRO, VÃO ACIMA DE 3,5 m, INCLUSIVE CAPEAMENTO E ESCORAMENTO - SUPRA-ESTRUTURA /  CONCRETO.</v>
          </cell>
          <cell r="C7197" t="str">
            <v>m2</v>
          </cell>
          <cell r="D7197">
            <v>75.97</v>
          </cell>
          <cell r="E7197">
            <v>60.78</v>
          </cell>
        </row>
        <row r="7198">
          <cell r="A7198"/>
        </row>
        <row r="7199">
          <cell r="A7199" t="str">
            <v>36.05.001</v>
          </cell>
          <cell r="B7199" t="str">
            <v>TUBO PVC RÍGIDO SOLDÁVEL MARROM P/ ÁGUA, D = 50 mm (1 1/2") - INSTALAÇÕES HIDRO-SANITÁRIAS / TUBO PVC SOLDÁVEL PARA ÁGUA POTÁVEL.</v>
          </cell>
          <cell r="C7199" t="str">
            <v>m</v>
          </cell>
          <cell r="D7199">
            <v>20.86</v>
          </cell>
          <cell r="E7199">
            <v>16.690000000000001</v>
          </cell>
        </row>
        <row r="7200">
          <cell r="A7200"/>
        </row>
        <row r="7201">
          <cell r="A7201" t="str">
            <v>36.05.002</v>
          </cell>
          <cell r="B7201" t="str">
            <v>TUBO PVC RÍGIDO SOLDÁVEL MARROM P/ ÁGUA, D = 40 mm (1 1/4") - INSTALAÇÕES HIDRO-SANITÁRIAS / TUBO PVC SOLDÁVEL PARA ÁGUA POTÁVEL.</v>
          </cell>
          <cell r="C7201" t="str">
            <v>m</v>
          </cell>
          <cell r="D7201">
            <v>17.78</v>
          </cell>
          <cell r="E7201">
            <v>14.23</v>
          </cell>
        </row>
        <row r="7202">
          <cell r="A7202"/>
        </row>
        <row r="7203">
          <cell r="A7203" t="str">
            <v>36.05.003</v>
          </cell>
          <cell r="B7203" t="str">
            <v>TUBO PVC RÍGIDO SOLDÁVEL MARROM P/ ÁGUA, D = 32 mm (1") - INSTALAÇÕES HIDRO-SANITÁRIAS / TUBO PVC SOLDÁVEL PARA ÁGUA POTÁVEL.</v>
          </cell>
          <cell r="C7203" t="str">
            <v>m</v>
          </cell>
          <cell r="D7203">
            <v>7.95</v>
          </cell>
          <cell r="E7203">
            <v>6.36</v>
          </cell>
        </row>
        <row r="7204">
          <cell r="A7204"/>
        </row>
        <row r="7205">
          <cell r="A7205" t="str">
            <v>36.05.004</v>
          </cell>
          <cell r="B7205" t="str">
            <v>TUBO PVC RÍGIDO SOLDÁVEL MARROM P/ ÁGUA, D = 25 mm (3/4") - INSTALAÇÕES HIDRO-SANITÁRIAS / TUBO PVC SOLDÁVEL PARA ÁGUA POTÁVEL.</v>
          </cell>
          <cell r="C7205" t="str">
            <v>m</v>
          </cell>
          <cell r="D7205">
            <v>6.65</v>
          </cell>
          <cell r="E7205">
            <v>5.32</v>
          </cell>
        </row>
        <row r="7206">
          <cell r="A7206"/>
        </row>
        <row r="7207">
          <cell r="A7207" t="str">
            <v>36.05.005</v>
          </cell>
          <cell r="B7207" t="str">
            <v>TUBO PVC RÍGIDO SOLDÁVEL MARROM P/ ÁGUA, D = 20 mm (1/2") - INSTALAÇÕES HIDRO-SANITÁRIAS / TUBO PVC SOLDÁVEL PARA ÁGUA POTÁVEL.</v>
          </cell>
          <cell r="C7207" t="str">
            <v>m</v>
          </cell>
          <cell r="D7207">
            <v>5.55</v>
          </cell>
          <cell r="E7207">
            <v>4.4400000000000004</v>
          </cell>
        </row>
        <row r="7208">
          <cell r="A7208"/>
        </row>
        <row r="7209">
          <cell r="A7209" t="str">
            <v>36.05.006</v>
          </cell>
          <cell r="B7209" t="str">
            <v xml:space="preserve"> ADAPTADOR DE PVC RÍGIDO SOLDÁVEL CURTO C/ BOLSA E ROSCA P/ REGISTRO DIÂM = 50 mm x 1 1/4" - INSTALAÇÕES HIDRO-SANITÁRIAS / ADAPTADOR CURTO DE PVC PARA REGISTRO.</v>
          </cell>
          <cell r="C7209" t="str">
            <v>Un</v>
          </cell>
          <cell r="D7209">
            <v>8.81</v>
          </cell>
          <cell r="E7209">
            <v>7.05</v>
          </cell>
        </row>
        <row r="7210">
          <cell r="A7210"/>
        </row>
        <row r="7211">
          <cell r="A7211" t="str">
            <v>36.05.007</v>
          </cell>
          <cell r="B7211" t="str">
            <v xml:space="preserve"> ADAPTADOR DE PVC RÍGIDO SOLDÁVEL CURTO C/ BOLSA E ROSCA P/ REGISTRO DIÂM = 25 mm x 3/4" - INSTALAÇÕES HIDRO-SANITÁRIAS / ADAPTADOR CURTO DE PVC PARA REGISTRO.</v>
          </cell>
          <cell r="C7211" t="str">
            <v>Un</v>
          </cell>
          <cell r="D7211">
            <v>4.07</v>
          </cell>
          <cell r="E7211">
            <v>3.26</v>
          </cell>
        </row>
        <row r="7212">
          <cell r="A7212"/>
        </row>
        <row r="7213">
          <cell r="A7213" t="str">
            <v>36.05.008</v>
          </cell>
          <cell r="B7213" t="str">
            <v>ADAPTADOR DE PVC RÍGIDO SOLDÁVEL CURTO C/ BOLSA E ROSCA P/ REGISTRO DIÂM = 20 mm x 1/2" - INSTALAÇÕES HIDRO-SANITÁRIAS / ADAPTADOR CURTO DE PVC PARA REGISTRO.</v>
          </cell>
          <cell r="C7213" t="str">
            <v>Un</v>
          </cell>
          <cell r="D7213">
            <v>8.8800000000000008</v>
          </cell>
          <cell r="E7213">
            <v>7.11</v>
          </cell>
        </row>
        <row r="7214">
          <cell r="A7214"/>
        </row>
        <row r="7215">
          <cell r="A7215" t="str">
            <v>36.05.009</v>
          </cell>
          <cell r="B7215" t="str">
            <v>REGISTRO DE GAVETA BRUTO, D = 38 mm (1 1/2") - (DECA OU SIMILAR) - INSTALAÇÕES HIDRO-SANITÁRIAS /  REGISTRO DE GAVETA BRUTO.</v>
          </cell>
          <cell r="C7215" t="str">
            <v>Un</v>
          </cell>
          <cell r="D7215">
            <v>91.56</v>
          </cell>
          <cell r="E7215">
            <v>73.25</v>
          </cell>
        </row>
        <row r="7216">
          <cell r="A7216"/>
        </row>
        <row r="7217">
          <cell r="A7217" t="str">
            <v>36.05.010</v>
          </cell>
          <cell r="B7217" t="str">
            <v>REGISTRO GAVETA C/ CANOPLA CROMADA, D = 19 mm (3/4") - HYDRA REF. 1510 HD OU SIMILAR) - INTALAÇÕES HIDRO-SANITÁRIAS / REGISTRO DE GAVETA COM ACABAMENTO.</v>
          </cell>
          <cell r="C7217" t="str">
            <v>Un</v>
          </cell>
          <cell r="D7217">
            <v>84.87</v>
          </cell>
          <cell r="E7217">
            <v>67.900000000000006</v>
          </cell>
        </row>
        <row r="7218">
          <cell r="A7218"/>
        </row>
        <row r="7219">
          <cell r="A7219" t="str">
            <v>36.05.011</v>
          </cell>
          <cell r="B7219" t="str">
            <v xml:space="preserve"> REGISTRO GAVETA C/ CANOPLA CROMADA, D = 13 mm (1/2") - (HYDRA REF. 1510 HD OU SIMILAR) - INTALAÇÕES HIDRO-SANITÁRIAS / REGISTRO DE GAVETA COM ACABAMENTO.</v>
          </cell>
          <cell r="C7219" t="str">
            <v>Un</v>
          </cell>
          <cell r="D7219">
            <v>62.61</v>
          </cell>
          <cell r="E7219">
            <v>50.09</v>
          </cell>
        </row>
        <row r="7220">
          <cell r="A7220"/>
        </row>
        <row r="7221">
          <cell r="A7221" t="str">
            <v>36.05.012</v>
          </cell>
          <cell r="B7221" t="str">
            <v>REGISTRO PRESSÃO C/ CANOPLA CROMADA, D = 19 mm (3/4") - (DECA REF. 1416, LINHA c40 OU SIMILAR) - INTALAÇÕES HIDRO-SANITÁRIAS / REGISTRO DE PRESSÃO COM ACABAMENTO.</v>
          </cell>
          <cell r="C7221" t="str">
            <v>Un</v>
          </cell>
          <cell r="D7221">
            <v>72.17</v>
          </cell>
          <cell r="E7221">
            <v>57.74</v>
          </cell>
        </row>
        <row r="7222">
          <cell r="A7222"/>
        </row>
        <row r="7223">
          <cell r="A7223" t="str">
            <v>36.05.013</v>
          </cell>
          <cell r="B7223" t="str">
            <v xml:space="preserve"> REGISTRO DE PRESSÃO C/ CANOPLA CROMADA, D = 13 mm (1/2") - (DECA REF. 1416, LINHA c40 OU SIMILAR) - INSTALAÇÕES HIDRO-SANITÁRIAS / REGISTRO DE PRESSÃO COM ACABAMENTO.</v>
          </cell>
          <cell r="C7223" t="str">
            <v>Un</v>
          </cell>
          <cell r="D7223">
            <v>64.41</v>
          </cell>
          <cell r="E7223">
            <v>51.53</v>
          </cell>
        </row>
        <row r="7224">
          <cell r="A7224"/>
        </row>
        <row r="7225">
          <cell r="A7225" t="str">
            <v>36.05.014</v>
          </cell>
          <cell r="B7225" t="str">
            <v>COLOCAÇÃO DE HIDRÔMETRO EM LIGAÇÃO EXISTENTE, C/ REMANEJAMENTO P/ O MURO OU FACHADA, INLCUSIVE CAVALETE E CAIXA DE PROTEÇÃO - INSTALAÇÕES HIDRO-SANITÁRIAS / DIVRESOS.</v>
          </cell>
          <cell r="C7225" t="str">
            <v>Un</v>
          </cell>
          <cell r="D7225">
            <v>287.23</v>
          </cell>
          <cell r="E7225">
            <v>229.79</v>
          </cell>
        </row>
        <row r="7226">
          <cell r="A7226"/>
        </row>
        <row r="7227">
          <cell r="A7227" t="str">
            <v>36.05.015</v>
          </cell>
          <cell r="B7227" t="str">
            <v>RESERVATÓRIOS DE ÁGUA, INSTALADOS, INCLUSIVE ESTRUTURA DE SUPORTE, CONFORME PROJETO - INSTALAÇÕES HIDRO-SANITÁRIAS / DIVRESOS.</v>
          </cell>
          <cell r="C7227" t="str">
            <v>Un</v>
          </cell>
          <cell r="D7227">
            <v>10595.51</v>
          </cell>
          <cell r="E7227">
            <v>8476.41</v>
          </cell>
        </row>
        <row r="7228">
          <cell r="A7228"/>
        </row>
        <row r="7229">
          <cell r="A7229" t="str">
            <v>36.05.016</v>
          </cell>
          <cell r="B7229" t="str">
            <v>TORNEIRA DE JARDIM, INLCUSIVE POSTE DE PROTEÇÃO - INSTALAÇÕES HIDRO-SANITÁRIAS / DIVRESOS.</v>
          </cell>
          <cell r="C7229" t="str">
            <v>Un</v>
          </cell>
          <cell r="D7229">
            <v>65.73</v>
          </cell>
          <cell r="E7229">
            <v>52.59</v>
          </cell>
        </row>
        <row r="7230">
          <cell r="A7230"/>
        </row>
        <row r="7231">
          <cell r="A7231" t="str">
            <v>36.05.017</v>
          </cell>
          <cell r="B7231" t="str">
            <v>TUBO PVC RÍGIDO C/ ANÉIS, PONTA E BOLSA P/ ESGOTO SECUNDÁRIO, D = 40 mm - INSTALAÇÕES HIDRO-SANITÁRIAS / TUBO PVC SOLDÁVEL PARA ESGOTO.</v>
          </cell>
          <cell r="C7231" t="str">
            <v>m</v>
          </cell>
          <cell r="D7231">
            <v>7.75</v>
          </cell>
          <cell r="E7231">
            <v>6.2</v>
          </cell>
        </row>
        <row r="7232">
          <cell r="A7232"/>
        </row>
        <row r="7233">
          <cell r="A7233" t="str">
            <v>36.05.018</v>
          </cell>
          <cell r="B7233" t="str">
            <v>TUBO PVC RÍGIDO C/ ANÉIS, PONTA E BOLSA P/ ESGOTO SECUNDÁRIO, D = 50 mm - INSTALAÇÕES HIDRO-SANITÁRIAS / TUBO PVC SOLDÁVEL PARA ESGOTO.</v>
          </cell>
          <cell r="C7233" t="str">
            <v>m</v>
          </cell>
          <cell r="D7233">
            <v>9.67</v>
          </cell>
          <cell r="E7233">
            <v>7.74</v>
          </cell>
        </row>
        <row r="7234">
          <cell r="A7234"/>
        </row>
        <row r="7235">
          <cell r="A7235" t="str">
            <v>36.05.019</v>
          </cell>
          <cell r="B7235" t="str">
            <v xml:space="preserve"> TUBO PVC RÍGIDO C/ ANÉIS, PONTA E BOLSA P/ ESGOTO PRIMÁRIO, D = 75 mm - INSTALAÇÕES HIDRO-SANITÁRIAS / TUBO PVC SOLDÁVEL PARA ESGOTO.</v>
          </cell>
          <cell r="C7235" t="str">
            <v>m</v>
          </cell>
          <cell r="D7235">
            <v>11.8</v>
          </cell>
          <cell r="E7235">
            <v>9.44</v>
          </cell>
        </row>
        <row r="7236">
          <cell r="A7236"/>
        </row>
        <row r="7237">
          <cell r="A7237" t="str">
            <v>36.05.020</v>
          </cell>
          <cell r="B7237" t="str">
            <v>TUBO PVC RÍGIDO C/ ANÉIS, PONTA E BOLSA P/ ESGOTO PRIMÁRIO, D = 100 mm - INSTALAÇÕES HIDRO-SANITÁRIAS / TUBO PVC SOLDÁVEL PARA ESGOTO.</v>
          </cell>
          <cell r="C7237" t="str">
            <v>m</v>
          </cell>
          <cell r="D7237">
            <v>18.86</v>
          </cell>
          <cell r="E7237">
            <v>15.09</v>
          </cell>
        </row>
        <row r="7238">
          <cell r="A7238"/>
        </row>
        <row r="7239">
          <cell r="A7239" t="str">
            <v>36.05.021</v>
          </cell>
          <cell r="B7239" t="str">
            <v>CAIXA SINFONADA QUADRADA, COM TRÊS ENTRADAS E UMA SAÍDA, D = 100 x 100 x 50 mm, REF. Nº 68, ACABAMENTO ALUMÍNIO ( MARCA AKROS OU SIMILAR) - INSTALAÇÕES HIDRO-SANITÁRIAS / DIVERSOS.</v>
          </cell>
          <cell r="C7239" t="str">
            <v>Un</v>
          </cell>
          <cell r="D7239">
            <v>26.36</v>
          </cell>
          <cell r="E7239">
            <v>21.09</v>
          </cell>
        </row>
        <row r="7240">
          <cell r="A7240"/>
        </row>
        <row r="7241">
          <cell r="A7241" t="str">
            <v>36.05.022</v>
          </cell>
          <cell r="B7241" t="str">
            <v>RALO SINFONADO EM PVC D = 100 mm ALTURA REGULÁVEL, SAÍDA 40 mm, COM GRELHA REDONDA ACABAMENTO CROMADO - INSTALAÇÕES HIDRO-SANITÁRIAS / DIVERSOS.</v>
          </cell>
          <cell r="C7241" t="str">
            <v>Un</v>
          </cell>
          <cell r="D7241">
            <v>22.76</v>
          </cell>
          <cell r="E7241">
            <v>18.21</v>
          </cell>
        </row>
        <row r="7242">
          <cell r="A7242"/>
        </row>
        <row r="7243">
          <cell r="A7243" t="str">
            <v>36.05.023</v>
          </cell>
          <cell r="B7243" t="str">
            <v>CAIXA DE GORDURA EM ALVENARIA (90 x 90 x 120 cm) - INSTALAÇÕES HIDRO-SANITÁRIAS / DIVERSOS.</v>
          </cell>
          <cell r="C7243" t="str">
            <v>Un</v>
          </cell>
          <cell r="D7243">
            <v>210.12</v>
          </cell>
          <cell r="E7243">
            <v>168.1</v>
          </cell>
        </row>
        <row r="7244">
          <cell r="A7244"/>
        </row>
        <row r="7245">
          <cell r="A7245" t="str">
            <v>36.05.024</v>
          </cell>
          <cell r="B7245" t="str">
            <v>CHUVEIRO ELÉTRICO DE PLÁSTICO, MARCA LORENZETTI OU SIMILAR, C/ REGISTRO DE PRESSÃO, MARCA DECA LINHA c40 REF. 1416 OU SIMILAR - INSTALAÇÕES HIDRO-SANITÁRIAS / DIVERSOS.</v>
          </cell>
          <cell r="C7245" t="str">
            <v>Un</v>
          </cell>
          <cell r="D7245">
            <v>136.01</v>
          </cell>
          <cell r="E7245">
            <v>108.81</v>
          </cell>
        </row>
        <row r="7246">
          <cell r="A7246"/>
        </row>
        <row r="7247">
          <cell r="A7247" t="str">
            <v>36.05.025</v>
          </cell>
          <cell r="B7247" t="str">
            <v>CAIXA DE INSPEÇÃO EM ALVENARIA (90 x 90 x 120 cm) - INSTALAÇÕES HIDRO-SANITÁRIAS / DIVERSOS.</v>
          </cell>
          <cell r="C7247" t="str">
            <v>Un</v>
          </cell>
          <cell r="D7247">
            <v>315</v>
          </cell>
          <cell r="E7247">
            <v>252</v>
          </cell>
        </row>
        <row r="7248">
          <cell r="A7248"/>
        </row>
        <row r="7249">
          <cell r="A7249" t="str">
            <v>36.05.026</v>
          </cell>
          <cell r="B7249" t="str">
            <v>FOSSA SÉPTICA, EM CONCRETO ARMADO, ( 1,50 x 4,75 x 1,50) - INSTALAÇÕES HIDRO-SANITÁRIAS / FOSSA SÉPTICA E SUMIDOURO.</v>
          </cell>
          <cell r="C7249" t="str">
            <v>Un</v>
          </cell>
          <cell r="D7249">
            <v>8552.83</v>
          </cell>
          <cell r="E7249">
            <v>6842.27</v>
          </cell>
        </row>
        <row r="7250">
          <cell r="A7250"/>
        </row>
        <row r="7251">
          <cell r="A7251" t="str">
            <v>36.05.027</v>
          </cell>
          <cell r="B7251" t="str">
            <v>SUMIDOURO EM ALVENARIA, (D = 3,00 x H = 6,00) - INSTALAÇÕES HIDRO-SANITÁRIAS / FOSSA SÉPTICA E SUMIDOURO.</v>
          </cell>
          <cell r="C7251" t="str">
            <v>Un</v>
          </cell>
          <cell r="D7251">
            <v>17249.23</v>
          </cell>
          <cell r="E7251">
            <v>13799.39</v>
          </cell>
        </row>
        <row r="7252">
          <cell r="A7252"/>
        </row>
        <row r="7253">
          <cell r="A7253" t="str">
            <v>36.05.028</v>
          </cell>
          <cell r="B7253" t="str">
            <v>BACIA SANITÁRIA CONVENCIONAL, MARCA DECA LINHA RAVENA P9, INLCUSIVE VÁLVULA DE DESCARGA CROMADA MARCA HYDRA, ASSENTO, CONJUNTO DE FIXAÇÃO MARCA DECA SP13, ANEL DE VEDAÇÃO, TUBO DE LIGAÇÃO COM ACABAMENTO CROMADO E ENGASTE PLÁSTICO (OU SIMILARES) - INSTALAÇ</v>
          </cell>
          <cell r="C7253" t="str">
            <v>Un</v>
          </cell>
          <cell r="D7253">
            <v>153.03</v>
          </cell>
          <cell r="E7253">
            <v>122.43</v>
          </cell>
        </row>
        <row r="7254">
          <cell r="A7254"/>
        </row>
        <row r="7255">
          <cell r="A7255" t="str">
            <v>36.05.029</v>
          </cell>
          <cell r="B7255" t="str">
            <v>BACIA SANITÁRIA COM CAIXA DE DESCARGA ACOPLADA, MARCA DECA LINHA RAVENA CP929, INLCUSIVE ASSENTO, CONJUNTO DE FIXAÇÃO, MARCA DECA SP13, ANEL DE VEDAÇÃO, TUBO DE LIGAÇÃO COM ACABAMENTO CROMADO E ENGASTE PLÁSTICO ( OU SIMILARES) - INSTALAÇÕES HIDRO-SANITÁRI</v>
          </cell>
          <cell r="C7255" t="str">
            <v>Un</v>
          </cell>
          <cell r="D7255">
            <v>275.92</v>
          </cell>
          <cell r="E7255">
            <v>220.74</v>
          </cell>
        </row>
        <row r="7256">
          <cell r="A7256"/>
        </row>
        <row r="7257">
          <cell r="A7257" t="str">
            <v>36.05.030</v>
          </cell>
          <cell r="B7257" t="str">
            <v>MICTÓRIO DE LOUÇA COM SIFÃO INTEGRADO, MARCA DECA REF. m712, ENGASTE CROMADO, MARCA DECA REF. c4606180, REGISTRO DE PRESSÃO, MARCA DECA LINHA c40 REF. 1416, ( OU SIMILARES) - INSTALAÇÕES HIDRO-SANITÁRIAS / LOUÇAS.</v>
          </cell>
          <cell r="C7257" t="str">
            <v>Un</v>
          </cell>
          <cell r="D7257">
            <v>197.88</v>
          </cell>
          <cell r="E7257">
            <v>158.31</v>
          </cell>
        </row>
        <row r="7258">
          <cell r="A7258"/>
        </row>
        <row r="7259">
          <cell r="A7259" t="str">
            <v>36.05.031</v>
          </cell>
          <cell r="B7259" t="str">
            <v>LAVATÓRIO COM COLUNA, MARCA DECA LINHA RAVENA REF. l191 E c9, COM SIFÃO PLÁSTICO, ENGASTE CROMADO, TORNEIRA DE METAL, MARCA DECA REF. 1190 c41, VÁLVULA CROMADA, MARCA DECA REF. 1600, CONJUNTO DE FIXAÇÃO, MARCA DECA REF. sp7, (OU SIMILARES) - INSTALAÇÕES H</v>
          </cell>
          <cell r="C7259" t="str">
            <v>Un</v>
          </cell>
          <cell r="D7259">
            <v>347.32</v>
          </cell>
          <cell r="E7259">
            <v>277.86</v>
          </cell>
        </row>
        <row r="7260">
          <cell r="A7260"/>
        </row>
        <row r="7261">
          <cell r="A7261" t="str">
            <v>36.05.032</v>
          </cell>
          <cell r="B726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7261" t="str">
            <v>Un</v>
          </cell>
          <cell r="D7261">
            <v>104.58</v>
          </cell>
          <cell r="E7261">
            <v>83.67</v>
          </cell>
        </row>
        <row r="7262">
          <cell r="A7262"/>
        </row>
        <row r="7263">
          <cell r="A7263" t="str">
            <v>36.05.033</v>
          </cell>
          <cell r="B7263" t="str">
            <v xml:space="preserve"> CUBA DE EMBUTIR OVAL, MARCA DECA LINHA REF. l37, P/ INSTALAÇÃO EM BANCADAS, C/ SIFÃO CROMADO, MARCA DECA REF. c1680, TONEIRA DE METAL, MARCA DECA REF. 1190 c 41, ENGASTE CROMADO, MARCA DECA, (OU SIMILARES) - INSTALAÇÕES HIDRO-SANITÁRIAS / LOUÇAS.</v>
          </cell>
          <cell r="C7263" t="str">
            <v>Un</v>
          </cell>
          <cell r="D7263">
            <v>364</v>
          </cell>
          <cell r="E7263">
            <v>291.2</v>
          </cell>
        </row>
        <row r="7264">
          <cell r="A7264"/>
        </row>
        <row r="7265">
          <cell r="A7265" t="str">
            <v>36.05.034</v>
          </cell>
          <cell r="B7265" t="str">
            <v>TANQUE DE LOUÇA COM COLUNA, MARCA DECA REF. q25 E REF. ct25, COM TORNEIRA METÁLICA, MARCA DECA LINHA c23 REF. 1153, C/ VÁLVULA DE PLÁSTICO E CONJUNTO DE FIXAÇÃO, MARCA DECA REF. ft11, (OU SIMILARES) - INSTALAÇÕES HIDRO-SANITÁRIAS / LOUÇAS.</v>
          </cell>
          <cell r="C7265" t="str">
            <v>Un</v>
          </cell>
          <cell r="D7265">
            <v>377.55</v>
          </cell>
          <cell r="E7265">
            <v>302.04000000000002</v>
          </cell>
        </row>
        <row r="7266">
          <cell r="A7266"/>
        </row>
        <row r="7267">
          <cell r="A7267" t="str">
            <v>36.05.035</v>
          </cell>
          <cell r="B7267" t="str">
            <v>PAPELEIRA DE LOUÇA, MARCA DECA A480 OU SIMILAR, 15 x 15 cm - INSTALAÇÕES HIDRO-SANITÁRIAS / LOUÇAS.</v>
          </cell>
          <cell r="C7267" t="str">
            <v>Un</v>
          </cell>
          <cell r="D7267">
            <v>31.65</v>
          </cell>
          <cell r="E7267">
            <v>25.32</v>
          </cell>
        </row>
        <row r="7268">
          <cell r="A7268"/>
        </row>
        <row r="7269">
          <cell r="A7269" t="str">
            <v>36.05.036</v>
          </cell>
          <cell r="B7269" t="str">
            <v xml:space="preserve"> MEIA SABONETEIRA DE LOUÇA, MARCA DECA REF. a380 OU SIMILAR - INSTALAÇÕES HIDRO-SANITÁRIAS / LOUÇAS.</v>
          </cell>
          <cell r="C7269" t="str">
            <v>Un</v>
          </cell>
          <cell r="D7269">
            <v>25.17</v>
          </cell>
          <cell r="E7269">
            <v>20.14</v>
          </cell>
        </row>
        <row r="7270">
          <cell r="A7270"/>
        </row>
        <row r="7271">
          <cell r="A7271" t="str">
            <v>36.05.037</v>
          </cell>
          <cell r="B7271" t="str">
            <v>CABIDE DE LOUÇA, MARCA DECA A 680 OU SIMILAR, BRANCO - INSTALAÇÕES HIDRO-SANITÁRIAS / LOUÇAS.</v>
          </cell>
          <cell r="C7271" t="str">
            <v>Un</v>
          </cell>
          <cell r="D7271">
            <v>13.42</v>
          </cell>
          <cell r="E7271">
            <v>10.74</v>
          </cell>
        </row>
        <row r="7272">
          <cell r="A7272"/>
        </row>
        <row r="7273">
          <cell r="A7273" t="str">
            <v>36.05.038</v>
          </cell>
          <cell r="B7273" t="str">
            <v>TORNEIRA CROMADA PARA PIA DE COZINHA, MARCA ESTEVES LINHA MÔNACO VTM 040 (1167) OU SIMILAR, DE MESA, COM ARTICULADOR, DIÂM. 1/2" - INSTALAÇÕES HIDRO-SANITÁRIAS / METAIS.</v>
          </cell>
          <cell r="C7273" t="str">
            <v>Un</v>
          </cell>
          <cell r="D7273">
            <v>69.95</v>
          </cell>
          <cell r="E7273">
            <v>55.96</v>
          </cell>
        </row>
        <row r="7274">
          <cell r="A7274"/>
        </row>
        <row r="7275">
          <cell r="A7275" t="str">
            <v>36.05.039</v>
          </cell>
          <cell r="B7275" t="str">
            <v>TORNEIRA CROMADA PARA JARDIM, MARCA DECA 1153 OU SIMILAR - INSTALAÇÕES HIDRO-SANITÁRIAS / METAIS.</v>
          </cell>
          <cell r="C7275" t="str">
            <v>Un</v>
          </cell>
          <cell r="D7275">
            <v>19.73</v>
          </cell>
          <cell r="E7275">
            <v>15.79</v>
          </cell>
        </row>
        <row r="7276">
          <cell r="A7276"/>
        </row>
        <row r="7277">
          <cell r="A7277" t="str">
            <v>36.05.040</v>
          </cell>
          <cell r="B7277" t="str">
            <v>FORNECIMENTO E INSTALAÇÃO SABONETEIRA DE LOUÇA, MARCA DECA REF. A180 OU SIMILAR - INSTALAÇÕES HIDRO-SANITÁRIAS / METAIS.</v>
          </cell>
          <cell r="C7277" t="str">
            <v>Un</v>
          </cell>
          <cell r="D7277">
            <v>25.17</v>
          </cell>
          <cell r="E7277">
            <v>20.14</v>
          </cell>
        </row>
        <row r="7278">
          <cell r="A7278"/>
        </row>
        <row r="7279">
          <cell r="A7279" t="str">
            <v>36.05.041</v>
          </cell>
          <cell r="B7279" t="str">
            <v>ASSENTAMENTO DE CUBA INOX EM BANCADA - INSTALAÇÕES HIDRO-SANITÁRIAS / METAIS.</v>
          </cell>
          <cell r="C7279" t="str">
            <v>Un</v>
          </cell>
          <cell r="D7279">
            <v>970.36</v>
          </cell>
          <cell r="E7279">
            <v>776.29</v>
          </cell>
        </row>
        <row r="7280">
          <cell r="A7280"/>
        </row>
        <row r="7281">
          <cell r="A7281" t="str">
            <v>36.05.042</v>
          </cell>
          <cell r="B7281" t="str">
            <v>SUPORTE PARA AUXÍLIO DE DEFICIENTES FÍSICOS (BARRA DE APOIO) L = 80 cm  EM TUBO GALVANIZADO D = 1 1/2" (CONFORME PROJETO - VIDE DETALHES DE SANITÁRIOS) - INSTALAÇÕES HIDRO-SANITÁRIAS / METAIS.</v>
          </cell>
          <cell r="C7281" t="str">
            <v>Un</v>
          </cell>
          <cell r="D7281">
            <v>88.66</v>
          </cell>
          <cell r="E7281">
            <v>70.930000000000007</v>
          </cell>
        </row>
        <row r="7282">
          <cell r="A7282"/>
        </row>
        <row r="7283">
          <cell r="A7283" t="str">
            <v>36.05.043</v>
          </cell>
          <cell r="B7283" t="str">
            <v>REGISTRO DE PRESSÃO C/ CANOPLA CROMADA, D = 25 mm (1"), MARCA DECA REF. 1416 LINHA c40 OU SIMILAR - INSTALAÇÕES HIDRO-SANITÁRIAS / METAIS.</v>
          </cell>
          <cell r="C7283" t="str">
            <v>Un</v>
          </cell>
          <cell r="D7283">
            <v>87.33</v>
          </cell>
          <cell r="E7283">
            <v>69.87</v>
          </cell>
        </row>
        <row r="7284">
          <cell r="A7284"/>
        </row>
        <row r="7285">
          <cell r="A7285" t="str">
            <v>36.06.001</v>
          </cell>
          <cell r="B7285" t="str">
            <v>ELETRODUTO DE PVC RÍGIDO ROSCÁVEL, DIÂM = 40 mm (1 1/4") - INSTALAÇÕES ELÉTRICAS E TELEFÔNICAS / ELETRODUTOS DE PVC RÍGIDO.</v>
          </cell>
          <cell r="C7285" t="str">
            <v>m</v>
          </cell>
          <cell r="D7285">
            <v>13.5</v>
          </cell>
          <cell r="E7285">
            <v>10.8</v>
          </cell>
        </row>
        <row r="7286">
          <cell r="A7286"/>
        </row>
        <row r="7287">
          <cell r="A7287" t="str">
            <v>36.06.002</v>
          </cell>
          <cell r="B7287" t="str">
            <v>ELETRODUTO DE PVC RÍGIDO ROSCÁVEL, DIÂM = 32 mm (1") - INSTALAÇÕES ELÉTRICAS E TELEFÔNICAS / ELETRODUTOS DE PVC RÍGIDO.</v>
          </cell>
          <cell r="C7287" t="str">
            <v>m</v>
          </cell>
          <cell r="D7287">
            <v>9.66</v>
          </cell>
          <cell r="E7287">
            <v>7.73</v>
          </cell>
        </row>
        <row r="7288">
          <cell r="A7288"/>
        </row>
        <row r="7289">
          <cell r="A7289" t="str">
            <v>36.06.003</v>
          </cell>
          <cell r="B7289" t="str">
            <v>FIO ISOLADO EM PVC SEÇÃO 2,5 mm² - 750v / 70° c - INSTALAÇÕES ELÉTRICAS E TELEFÔNICAS / FIOS E CABOS.</v>
          </cell>
          <cell r="C7289" t="str">
            <v>m</v>
          </cell>
          <cell r="D7289">
            <v>3</v>
          </cell>
          <cell r="E7289">
            <v>2.4</v>
          </cell>
        </row>
        <row r="7290">
          <cell r="A7290"/>
        </row>
        <row r="7291">
          <cell r="A7291" t="str">
            <v>36.06.004</v>
          </cell>
          <cell r="B7291" t="str">
            <v>FIO ISOLADO EM PVC SEÇÃO 4,0 mm² - 750v / 70° c - INSTALAÇÕES ELÉTRICAS E TELEFÔNICAS / FIOS E CABOS.</v>
          </cell>
          <cell r="C7291" t="str">
            <v>m</v>
          </cell>
          <cell r="D7291">
            <v>3.95</v>
          </cell>
          <cell r="E7291">
            <v>3.16</v>
          </cell>
        </row>
        <row r="7292">
          <cell r="A7292"/>
        </row>
        <row r="7293">
          <cell r="A7293" t="str">
            <v>36.06.005</v>
          </cell>
          <cell r="B7293" t="str">
            <v>FIO ISOLADO EM PVC SEÇÃO 6,0 mm² - 750v / 70° c - INSTALAÇÕES ELÉTRICAS E TELEFÔNICAS / FIOS E CABOS.</v>
          </cell>
          <cell r="C7293" t="str">
            <v>m</v>
          </cell>
          <cell r="D7293">
            <v>5.7</v>
          </cell>
          <cell r="E7293">
            <v>4.5599999999999996</v>
          </cell>
        </row>
        <row r="7294">
          <cell r="A7294"/>
        </row>
        <row r="7295">
          <cell r="A7295" t="str">
            <v>36.06.006</v>
          </cell>
          <cell r="B7295" t="str">
            <v>CABO ISOLADO EM PVC SEÇÃO 10,0 mm² - 750v / 70° c - INSTALAÇÕES ELÉTRICAS E TELEFÔNICAS / FIOS E CABOS.</v>
          </cell>
          <cell r="C7295" t="str">
            <v>m</v>
          </cell>
          <cell r="D7295">
            <v>9.93</v>
          </cell>
          <cell r="E7295">
            <v>7.95</v>
          </cell>
        </row>
        <row r="7296">
          <cell r="A7296"/>
        </row>
        <row r="7297">
          <cell r="A7297" t="str">
            <v>36.06.007</v>
          </cell>
          <cell r="B7297" t="str">
            <v>CABO ISOLADO EM PVC SEÇÃO 16,0 mm² - 750v / 70° c - INSTALAÇÕES ELÉTRICAS E TELEFÔNICAS / FIOS E CABOS.</v>
          </cell>
          <cell r="C7297" t="str">
            <v>m</v>
          </cell>
          <cell r="D7297">
            <v>13.81</v>
          </cell>
          <cell r="E7297">
            <v>11.05</v>
          </cell>
        </row>
        <row r="7298">
          <cell r="A7298"/>
        </row>
        <row r="7299">
          <cell r="A7299" t="str">
            <v>36.06.008</v>
          </cell>
          <cell r="B7299" t="str">
            <v>INSTALAÇÃO DE CABO TELEFÔNICO CCE 50-02 - INSTALAÇÕES ELÉTRICAS E TELEFÔNICAS / CABO TELEFÔNICO.</v>
          </cell>
          <cell r="C7299" t="str">
            <v>m</v>
          </cell>
          <cell r="D7299">
            <v>4.58</v>
          </cell>
          <cell r="E7299">
            <v>3.67</v>
          </cell>
        </row>
        <row r="7300">
          <cell r="A7300"/>
        </row>
        <row r="7301">
          <cell r="A7301" t="str">
            <v>36.06.009</v>
          </cell>
          <cell r="B7301" t="str">
            <v>INSTALAÇÃO DE CABO TELEFÔNICO CCI 50-02 - INSTALAÇÕES ELÉTRICAS E TELEFÔNICAS / CABO TELEFÔNICO.</v>
          </cell>
          <cell r="C7301" t="str">
            <v>m</v>
          </cell>
          <cell r="D7301">
            <v>3.01</v>
          </cell>
          <cell r="E7301">
            <v>2.41</v>
          </cell>
        </row>
        <row r="7302">
          <cell r="A7302"/>
        </row>
        <row r="7303">
          <cell r="A7303" t="str">
            <v>36.06.010</v>
          </cell>
          <cell r="B7303" t="str">
            <v>INTERRUPTOR 01 SEÇÃO SIMPLES - INSTALAÇÕES ELÉTRICAS E TELEFÔNICAS / INTERRUPTOR.</v>
          </cell>
          <cell r="C7303" t="str">
            <v>Un</v>
          </cell>
          <cell r="D7303">
            <v>6.66</v>
          </cell>
          <cell r="E7303">
            <v>5.33</v>
          </cell>
        </row>
        <row r="7304">
          <cell r="A7304"/>
        </row>
        <row r="7305">
          <cell r="A7305" t="str">
            <v>36.06.011</v>
          </cell>
          <cell r="B7305" t="str">
            <v>INTERRUPTOR 02 SEÇÃO SIMPLES - INSTALAÇÕES ELÉTRICAS E TELEFÔNICAS / INTERRUPTOR.</v>
          </cell>
          <cell r="C7305" t="str">
            <v>Un</v>
          </cell>
          <cell r="D7305">
            <v>11.5</v>
          </cell>
          <cell r="E7305">
            <v>9.1999999999999993</v>
          </cell>
        </row>
        <row r="7306">
          <cell r="A7306"/>
        </row>
        <row r="7307">
          <cell r="A7307" t="str">
            <v>36.06.012</v>
          </cell>
          <cell r="B7307" t="str">
            <v>TOMADA PARA TELEFONE, COM CAIXA PVC, EMBUTIDA - INSTALAÇÕES ELÉTRICAS E TELEFÔNICAS / TOMADAS DE TELEFONE DE EMBUTIR.</v>
          </cell>
          <cell r="C7307" t="str">
            <v>Un</v>
          </cell>
          <cell r="D7307">
            <v>17.600000000000001</v>
          </cell>
          <cell r="E7307">
            <v>14.08</v>
          </cell>
        </row>
        <row r="7308">
          <cell r="A7308"/>
        </row>
        <row r="7309">
          <cell r="A7309" t="str">
            <v>36.06.013</v>
          </cell>
          <cell r="B7309" t="str">
            <v>TOMADA DE EMBUTIR PARA USO GERAL, 2P + T - INSTALAÇÕES ELÉTRICAS E TELEFÔNICAS / TOMADAS ELÉTRICA DE EMBUTIR.</v>
          </cell>
          <cell r="C7309" t="str">
            <v>Un</v>
          </cell>
          <cell r="D7309">
            <v>16.329999999999998</v>
          </cell>
          <cell r="E7309">
            <v>13.07</v>
          </cell>
        </row>
        <row r="7310">
          <cell r="A7310"/>
        </row>
        <row r="7311">
          <cell r="A7311" t="str">
            <v>36.06.014</v>
          </cell>
          <cell r="B7311" t="str">
            <v>TOMADA DE EMBUTIR PARA USO GERAL, 2P + T, DUPLA - INSTALAÇÕES ELÉTRICAS E TELEFÔNICAS / TOMADAS ELÉTRICA DE EMBUTIR.</v>
          </cell>
          <cell r="C7311" t="str">
            <v>Un</v>
          </cell>
          <cell r="D7311">
            <v>21.61</v>
          </cell>
          <cell r="E7311">
            <v>17.29</v>
          </cell>
        </row>
        <row r="7312">
          <cell r="A7312"/>
        </row>
        <row r="7313">
          <cell r="A7313" t="str">
            <v>36.06.015</v>
          </cell>
          <cell r="B7313" t="str">
            <v>FORNECIMENTO E ASSENTAMENTO DE CAIXA PVC 4" x 2" COM TAMPA - INSTALAÇÕES ELÉTRICAS E TELEFÔNICAS / CAIXA DE EMBUTIR DE PVC.</v>
          </cell>
          <cell r="C7313" t="str">
            <v>Un</v>
          </cell>
          <cell r="D7313">
            <v>4.95</v>
          </cell>
          <cell r="E7313">
            <v>3.96</v>
          </cell>
        </row>
        <row r="7314">
          <cell r="A7314"/>
        </row>
        <row r="7315">
          <cell r="A7315" t="str">
            <v>36.06.016</v>
          </cell>
          <cell r="B7315" t="str">
            <v>FORNECIMENTO E ASSENTAMENTO DE CAIXA PVC 4" x 4" - INSTALAÇÕES ELÉTRICAS E TELEFÔNICAS / CAIXA DE EMBUTIR DE PVC.</v>
          </cell>
          <cell r="C7315" t="str">
            <v>Un</v>
          </cell>
          <cell r="D7315">
            <v>6.63</v>
          </cell>
          <cell r="E7315">
            <v>5.31</v>
          </cell>
        </row>
        <row r="7316">
          <cell r="A7316"/>
        </row>
        <row r="7317">
          <cell r="A7317" t="str">
            <v>36.06.017</v>
          </cell>
          <cell r="B7317" t="str">
            <v>FORNECIMENTO E ASSENTAMENTO DE CAIXA  OCTOGONAL DE PVC 4" x 4" - INSTALAÇÕES ELÉTRICAS E TELEFÔNICAS / CAIXA DE EMBUTIR DE PVC.</v>
          </cell>
          <cell r="C7317" t="str">
            <v>Un</v>
          </cell>
          <cell r="D7317">
            <v>5.68</v>
          </cell>
          <cell r="E7317">
            <v>4.55</v>
          </cell>
        </row>
        <row r="7318">
          <cell r="A7318"/>
        </row>
        <row r="7319">
          <cell r="A7319" t="str">
            <v>36.06.018</v>
          </cell>
          <cell r="B7319" t="str">
            <v>QUADRO DE DISTRIBUIÇÃO DE EMBUTIR, COM BARRAMENTO, EM CHAPA DE AÇO, PARA ATÉ 12 DIJUNTORES PADRÃO EUROPEU (LINHA BRANCA), EXCLUSIVE DISJUNTORES - INSTALAÇÕES ELÉTRICAS E TELEFÔNICAS / QLD.</v>
          </cell>
          <cell r="C7319" t="str">
            <v>Un</v>
          </cell>
          <cell r="D7319">
            <v>199.03</v>
          </cell>
          <cell r="E7319">
            <v>159.22999999999999</v>
          </cell>
        </row>
        <row r="7320">
          <cell r="A7320"/>
        </row>
        <row r="7321">
          <cell r="A7321" t="str">
            <v>36.06.019</v>
          </cell>
          <cell r="B7321" t="str">
            <v xml:space="preserve"> DISJUNTOR TRIPOLAR 70 A - INSTALAÇÕES ELÉTRICAS E TELEFÔNICAS / QDL.</v>
          </cell>
          <cell r="C7321" t="str">
            <v>Un</v>
          </cell>
          <cell r="D7321">
            <v>100.71</v>
          </cell>
          <cell r="E7321">
            <v>80.569999999999993</v>
          </cell>
        </row>
        <row r="7322">
          <cell r="A7322"/>
        </row>
        <row r="7323">
          <cell r="A7323" t="str">
            <v>36.06.020</v>
          </cell>
          <cell r="B7323" t="str">
            <v>DISJUNTOR MONOPOLAR 15 A - INSTALAÇÕES ELÉTRICAS E TELEFÔNICAS / QDL.</v>
          </cell>
          <cell r="C7323" t="str">
            <v>Un</v>
          </cell>
          <cell r="D7323">
            <v>13.31</v>
          </cell>
          <cell r="E7323">
            <v>10.65</v>
          </cell>
        </row>
        <row r="7324">
          <cell r="A7324"/>
        </row>
        <row r="7325">
          <cell r="A7325" t="str">
            <v>36.06.021</v>
          </cell>
          <cell r="B7325" t="str">
            <v>DISJUNTOR MONOPOLAR 20 A - INSTALAÇÕES ELÉTRICAS E TELEFÔNICAS / QDL.</v>
          </cell>
          <cell r="C7325" t="str">
            <v>Un</v>
          </cell>
          <cell r="D7325">
            <v>13.31</v>
          </cell>
          <cell r="E7325">
            <v>10.65</v>
          </cell>
        </row>
        <row r="7326">
          <cell r="A7326"/>
        </row>
        <row r="7327">
          <cell r="A7327" t="str">
            <v>36.06.022</v>
          </cell>
          <cell r="B7327" t="str">
            <v>DISJUNTOR TRIPOLAR 30 A - INSTALAÇÕES ELÉTRICAS E TELEFÔNICAS / QDL.</v>
          </cell>
          <cell r="C7327" t="str">
            <v>Un</v>
          </cell>
          <cell r="D7327">
            <v>83.6</v>
          </cell>
          <cell r="E7327">
            <v>66.88</v>
          </cell>
        </row>
        <row r="7328">
          <cell r="A7328"/>
        </row>
        <row r="7329">
          <cell r="A7329" t="str">
            <v>36.06.023</v>
          </cell>
          <cell r="B7329" t="str">
            <v>DISJUNTOR TRIPOLAR 50 A - INSTALAÇÕES ELÉTRICAS E TELEFÔNICAS / QDL.</v>
          </cell>
          <cell r="C7329" t="str">
            <v>Un</v>
          </cell>
          <cell r="D7329">
            <v>83.6</v>
          </cell>
          <cell r="E7329">
            <v>66.88</v>
          </cell>
        </row>
        <row r="7330">
          <cell r="A7330"/>
        </row>
        <row r="7331">
          <cell r="A7331" t="str">
            <v>36.06.024</v>
          </cell>
          <cell r="B7331" t="str">
            <v>DISJUNTOR MONOPOLAR 25 A - INSTALAÇÕES ELÉTRICAS E TELEFÔNICAS / QDL.</v>
          </cell>
          <cell r="C7331" t="str">
            <v>Un</v>
          </cell>
          <cell r="D7331">
            <v>13.31</v>
          </cell>
          <cell r="E7331">
            <v>10.65</v>
          </cell>
        </row>
        <row r="7332">
          <cell r="A7332"/>
        </row>
        <row r="7333">
          <cell r="A7333" t="str">
            <v>36.06.025</v>
          </cell>
          <cell r="B7333" t="str">
            <v>QUADRO DE MEDIÇÃO TRIFÁSICA (ACIMA DE 10 kva) COM CAIXA EM NORIL - INSTALAÇÕES ELÉTRICAS E TELEFÔNICAS / CAIXA DE MEDIÇÃO.</v>
          </cell>
          <cell r="C7333" t="str">
            <v>Un</v>
          </cell>
          <cell r="D7333">
            <v>284.86</v>
          </cell>
          <cell r="E7333">
            <v>227.89</v>
          </cell>
        </row>
        <row r="7334">
          <cell r="A7334"/>
        </row>
        <row r="7335">
          <cell r="A7335" t="str">
            <v>36.06.026</v>
          </cell>
          <cell r="B7335" t="str">
            <v>CAIXA DE PASSAGEM EM ALVENARIA DE TIJOLOS MACIÇOS ESP. = 0,12 m, DIÂM. INT. = 0,60 x 0,60 x 0,60 m - INSTALAÇÕES ELÉTRICAS E TELEFÔNICAS / CAIXA DE DISTRIBUIÇÃO GERAL DE TELEFONE.</v>
          </cell>
          <cell r="C7335" t="str">
            <v>Un</v>
          </cell>
          <cell r="D7335">
            <v>227.26</v>
          </cell>
          <cell r="E7335">
            <v>181.81</v>
          </cell>
        </row>
        <row r="7336">
          <cell r="A7336"/>
        </row>
        <row r="7337">
          <cell r="A7337" t="str">
            <v>36.06.027</v>
          </cell>
          <cell r="B7337" t="str">
            <v>DISTRIBUIDOR GERAL PADRÃO TELEBRÁS DIMENSÕES 0,20 x 0,20 x 0,12 m - INSTALAÇÕES ELÉTRICAS E TELEFÔNICAS / CAIXA DE DISTRIBUIÇÃO GERAL DE TELEFONE.</v>
          </cell>
          <cell r="C7337" t="str">
            <v>Un</v>
          </cell>
          <cell r="D7337">
            <v>58.25</v>
          </cell>
          <cell r="E7337">
            <v>46.6</v>
          </cell>
        </row>
        <row r="7338">
          <cell r="A7338"/>
        </row>
        <row r="7339">
          <cell r="A7339" t="str">
            <v>36.06.028</v>
          </cell>
          <cell r="B7339" t="str">
            <v>LUMINÁRIA FLUORESCENTE DE EMBUTIR ABERTA 2 x 40 w, MARCA PELOTAS REF. 8157 OU SIMILAR, COMPLETA - INSTALAÇÕES ELÉTRICAS E TELEFÔNICAS / LUMINÁRIAS.</v>
          </cell>
          <cell r="C7339" t="str">
            <v>Un</v>
          </cell>
          <cell r="D7339">
            <v>154.85</v>
          </cell>
          <cell r="E7339">
            <v>123.88</v>
          </cell>
        </row>
        <row r="7340">
          <cell r="A7340"/>
        </row>
        <row r="7341">
          <cell r="A7341" t="str">
            <v>36.06.029</v>
          </cell>
          <cell r="B7341" t="str">
            <v>PÁRA-RAIO TIPO GAIOLA DE FARANDAY, CONFORME PROJETO - INSTALAÇÕES ELÉTRICAS E TELEFÔNICAS / SISTEMA DE PROTEÇÃO CONTRA DESCARGA ATMOSFÉRICAS.</v>
          </cell>
          <cell r="C7341" t="str">
            <v>Un</v>
          </cell>
          <cell r="D7341">
            <v>13301.08</v>
          </cell>
          <cell r="E7341">
            <v>10640.87</v>
          </cell>
        </row>
        <row r="7342">
          <cell r="A7342"/>
        </row>
        <row r="7343">
          <cell r="A7343" t="str">
            <v>36.07.001</v>
          </cell>
          <cell r="B7343" t="str">
            <v xml:space="preserve"> ALVENARIA DE BLOCO CERÂMICO (9 x 19 x 25 cm), E = 0,09 m, COM ARGAMASSA TRAÇO - 1:2:8 (CIMENTO / CAL / AREIA) - PAREDES E PAINÉIS / ALVENARIA.</v>
          </cell>
          <cell r="C7343" t="str">
            <v>m2</v>
          </cell>
          <cell r="D7343">
            <v>25.18</v>
          </cell>
          <cell r="E7343">
            <v>20.149999999999999</v>
          </cell>
        </row>
        <row r="7344">
          <cell r="A7344"/>
        </row>
        <row r="7345">
          <cell r="A7345" t="str">
            <v>36.07.002</v>
          </cell>
          <cell r="B7345" t="str">
            <v xml:space="preserve"> VERGAS E CONTRA-VERGAS EM CONCRETO ARMADO FCK = 15 MPa, SEÇÃO 9 x 12 cm - PAREDES E PAINÉIS / ALVENARIA.</v>
          </cell>
          <cell r="C7345" t="str">
            <v>m</v>
          </cell>
          <cell r="D7345">
            <v>14.26</v>
          </cell>
          <cell r="E7345">
            <v>11.41</v>
          </cell>
        </row>
        <row r="7346">
          <cell r="A7346"/>
        </row>
        <row r="7347">
          <cell r="A7347" t="str">
            <v>36.07.003</v>
          </cell>
          <cell r="B7347" t="str">
            <v xml:space="preserve"> ALVENARIA DE BLOCO CERÂMICO 21 FUROS, SINGELA, APARENTE, COM ARGAMASSA TRAÇO - 1:2:8 (CIMENTO / CAL / AREIA) - PAREDES E PAINÉIS / ALVENARIA.</v>
          </cell>
          <cell r="C7347" t="str">
            <v>m2</v>
          </cell>
          <cell r="D7347">
            <v>71.12</v>
          </cell>
          <cell r="E7347">
            <v>56.9</v>
          </cell>
        </row>
        <row r="7348">
          <cell r="A7348"/>
        </row>
        <row r="7349">
          <cell r="A7349" t="str">
            <v>36.07.004</v>
          </cell>
          <cell r="B7349" t="str">
            <v xml:space="preserve"> APERTO DE ALVENARIA EM TIJOLO CERÂMICO MACIÇO, ESP = 0,10 m, COM ARGAMASSA TRAÇO - 1:2:8 (CIMENTO/ CAL /  AREIA), À REVESTIR - PAREDES E PAINÉIS / ALVENARIA.</v>
          </cell>
          <cell r="C7349" t="str">
            <v>m</v>
          </cell>
          <cell r="D7349">
            <v>0.6</v>
          </cell>
          <cell r="E7349">
            <v>0.48</v>
          </cell>
        </row>
        <row r="7350">
          <cell r="A7350"/>
        </row>
        <row r="7351">
          <cell r="A7351" t="str">
            <v>36.07.005</v>
          </cell>
          <cell r="B7351" t="str">
            <v>DIVISÓRIA EM GRANITO CINZA ANDORINHA POLIDO, E = 3 cm, INCLUSIVE MONTAGEM COM FERRAGENS - PAREDES E PAINÉIS / DIVISÓRIA.</v>
          </cell>
          <cell r="C7351" t="str">
            <v>m2</v>
          </cell>
          <cell r="D7351">
            <v>406.17</v>
          </cell>
          <cell r="E7351">
            <v>324.94</v>
          </cell>
        </row>
        <row r="7352">
          <cell r="A7352"/>
        </row>
        <row r="7353">
          <cell r="A7353" t="str">
            <v>36.08.001</v>
          </cell>
          <cell r="B7353" t="str">
            <v>PORTA EM MADEIRA DE LEI COMPLETA (C/ ALIZAR E BATENTES), LISA, SEMI-ÔCA, 0,70 x 2,10 (PM-01) - ESQUADRIAS / MADEIRA.</v>
          </cell>
          <cell r="C7353" t="str">
            <v>Un</v>
          </cell>
          <cell r="D7353">
            <v>282.31</v>
          </cell>
          <cell r="E7353">
            <v>225.85</v>
          </cell>
        </row>
        <row r="7354">
          <cell r="A7354"/>
        </row>
        <row r="7355">
          <cell r="A7355" t="str">
            <v>36.08.002</v>
          </cell>
          <cell r="B7355" t="str">
            <v>PORTA EM MADEIRA DE LEI COMPLETA (C/ ALIZAR E BATENTES), LISA, SEMI-ÔCA, 0,80 x 2,10 (PM-02) - ESQUADRIAS / MADEIRA.</v>
          </cell>
          <cell r="C7355" t="str">
            <v>Un</v>
          </cell>
          <cell r="D7355">
            <v>297.92</v>
          </cell>
          <cell r="E7355">
            <v>238.34</v>
          </cell>
        </row>
        <row r="7356">
          <cell r="A7356"/>
        </row>
        <row r="7357">
          <cell r="A7357" t="str">
            <v>36.08.003</v>
          </cell>
          <cell r="B7357" t="str">
            <v>PORTA EM MADEIRA DE LEI COMPLETA (C/ ALIZAR E BATENTES), LISA, SEMI-ÔCA, 0,90 x 2,10 (PM-03) - ESQUADRIAS / MADEIRA.</v>
          </cell>
          <cell r="C7357" t="str">
            <v>Un</v>
          </cell>
          <cell r="D7357">
            <v>315.06</v>
          </cell>
          <cell r="E7357">
            <v>252.05</v>
          </cell>
        </row>
        <row r="7358">
          <cell r="A7358"/>
        </row>
        <row r="7359">
          <cell r="A7359" t="str">
            <v>36.08.004</v>
          </cell>
          <cell r="B7359" t="str">
            <v>PORTA DE MADEIRA COMPENSADA, 0,60 x 1,60 m, E = 20 mm, COM REVESTIMENTO MELAMÍNICO, TARJETA EM AÇO INOX, TIPO LIVRE/OCUPADO, MARCA STANLEY OU SIMILAR, INCLUSIVE FERRAGENS - ESQUADRIAS / MADEIRA.</v>
          </cell>
          <cell r="C7359" t="str">
            <v>Un</v>
          </cell>
          <cell r="D7359">
            <v>269.36</v>
          </cell>
          <cell r="E7359">
            <v>215.49</v>
          </cell>
        </row>
        <row r="7360">
          <cell r="A7360"/>
        </row>
        <row r="7361">
          <cell r="A7361" t="str">
            <v>36.08.005</v>
          </cell>
          <cell r="B7361" t="str">
            <v>PORTA DE MADEIRA COMPENSADA, 0,80 x 1,60 m, E = 20 mm, COM REVESTIMENTO MELAMÍNICO, TARJETA EM AÇO INOX, TIPO LIVRE/OCUPADO, MARCA STANLEY OU SIMILAR, INCLUSIVE FERRAGENS - ESQUADRIAS / MADEIRA.</v>
          </cell>
          <cell r="C7361" t="str">
            <v>Un</v>
          </cell>
          <cell r="D7361">
            <v>300.91000000000003</v>
          </cell>
          <cell r="E7361">
            <v>240.73</v>
          </cell>
        </row>
        <row r="7362">
          <cell r="A7362"/>
        </row>
        <row r="7363">
          <cell r="A7363" t="str">
            <v>36.08.006</v>
          </cell>
          <cell r="B7363" t="str">
            <v>BASCULANTE DE FERRO (DIMENSÕES, DETALHES E NOS AMBIENTES CONFORME O PROJETO - VIDE QUADRO DE ESQUADRIAS)- ESQUADRIAS / METÁLICAS.</v>
          </cell>
          <cell r="C7363" t="str">
            <v>m2</v>
          </cell>
          <cell r="D7363">
            <v>215.72</v>
          </cell>
          <cell r="E7363">
            <v>172.58</v>
          </cell>
        </row>
        <row r="7364">
          <cell r="A7364"/>
        </row>
        <row r="7365">
          <cell r="A7365" t="str">
            <v>36.09.001</v>
          </cell>
          <cell r="B7365" t="str">
            <v>TELHADO EM TELHA COLONIAL INCLUINDO MADEIRAMENTO DE LEI, CONFORME PROJETO - COBERTURA / TELHAS E ESTRUTURA EM MADEIRA.</v>
          </cell>
          <cell r="C7365" t="str">
            <v>m2</v>
          </cell>
          <cell r="D7365">
            <v>142.83000000000001</v>
          </cell>
          <cell r="E7365">
            <v>114.27</v>
          </cell>
        </row>
        <row r="7366">
          <cell r="A7366"/>
        </row>
        <row r="7367">
          <cell r="A7367" t="str">
            <v>36.09.002</v>
          </cell>
          <cell r="B7367" t="str">
            <v>CUMEEIRA PARA TELHA CANAL COMUM, INCLUSIVE EMASSAMENTO - COBERTURA / TELHAS E ESTRUTURA EM MADEIRA.</v>
          </cell>
          <cell r="C7367" t="str">
            <v>m</v>
          </cell>
          <cell r="D7367">
            <v>13.33</v>
          </cell>
          <cell r="E7367">
            <v>10.67</v>
          </cell>
        </row>
        <row r="7368">
          <cell r="A7368"/>
        </row>
        <row r="7369">
          <cell r="A7369" t="str">
            <v>36.09.003</v>
          </cell>
          <cell r="B7369" t="str">
            <v>RUFO EM CHAPA DE AÇO, ESP = 0,65 m, LARG. = 30,0 cm - COBERTURA / CHAPAS.</v>
          </cell>
          <cell r="C7369" t="str">
            <v>m</v>
          </cell>
          <cell r="D7369">
            <v>56.7</v>
          </cell>
          <cell r="E7369">
            <v>45.36</v>
          </cell>
        </row>
        <row r="7370">
          <cell r="A7370"/>
        </row>
        <row r="7371">
          <cell r="A7371" t="str">
            <v>36.10.001</v>
          </cell>
          <cell r="B7371" t="str">
            <v>CHAPISCO EM PAREDE COM ARGAMASSA TRAÇO - 1:3 (CIMENTO / AREIA) - REVESTIMENTO / MASSA.</v>
          </cell>
          <cell r="C7371" t="str">
            <v>m2</v>
          </cell>
          <cell r="D7371">
            <v>5.15</v>
          </cell>
          <cell r="E7371">
            <v>4.12</v>
          </cell>
        </row>
        <row r="7372">
          <cell r="A7372"/>
        </row>
        <row r="7373">
          <cell r="A7373" t="str">
            <v>36.10.002</v>
          </cell>
          <cell r="B7373" t="str">
            <v xml:space="preserve"> REBOCO INTERNO, DE PAREDE, COM ARGAMASSA TRAÇO - 1:2:9 (CIMENTO / CAL / AREIA), ESPESSURA 1,5 cm - REVESTIMENTO / MASSA.</v>
          </cell>
          <cell r="C7373" t="str">
            <v>m2</v>
          </cell>
          <cell r="D7373">
            <v>14.62</v>
          </cell>
          <cell r="E7373">
            <v>11.7</v>
          </cell>
        </row>
        <row r="7374">
          <cell r="A7374"/>
        </row>
        <row r="7375">
          <cell r="A7375" t="str">
            <v>36.10.003</v>
          </cell>
          <cell r="B7375" t="str">
            <v xml:space="preserve"> REBOCO EXTERNO, DE PAREDE, COM ARGAMASSA TRAÇO - 1:2:9 (CIMENTO / CAL / AREIA), ESPESSURA 2,5 cm- REVESTIMENTO / MASSA.</v>
          </cell>
          <cell r="C7375" t="str">
            <v>m2</v>
          </cell>
          <cell r="D7375">
            <v>17.600000000000001</v>
          </cell>
          <cell r="E7375">
            <v>14.08</v>
          </cell>
        </row>
        <row r="7376">
          <cell r="A7376"/>
        </row>
        <row r="7377">
          <cell r="A7377" t="str">
            <v>36.10.004</v>
          </cell>
          <cell r="B7377" t="str">
            <v>REBOCO INTERNO, DE TETO, COM ARGAMASSA TRAÇO - 1:2:9 (CIMENTO / CAL / AREIA), ESPESSURA 1,5 cm - REVESTIMENTO / MASSA.</v>
          </cell>
          <cell r="C7377" t="str">
            <v>m2</v>
          </cell>
          <cell r="D7377">
            <v>16.5</v>
          </cell>
          <cell r="E7377">
            <v>13.2</v>
          </cell>
        </row>
        <row r="7378">
          <cell r="A7378"/>
        </row>
        <row r="7379">
          <cell r="A7379" t="str">
            <v>36.10.005</v>
          </cell>
          <cell r="B7379" t="str">
            <v>REVESTIMENTO CERÂMICO PARA PAREDE, MARCA ELIANE LINHA ARQUITETURAL  NEVE OU SIMILAR, PEI - 3, DIMENSÕES 10 x 10 cm, APLICADO COM ARGAMASSA INDUSTRIALIZADA AC-I, REJUNTADO, EXCLUSIVE EMBOÇO - REVESTIMENTO / ACABAMENTO.</v>
          </cell>
          <cell r="C7379" t="str">
            <v>m2</v>
          </cell>
          <cell r="D7379">
            <v>42.78</v>
          </cell>
          <cell r="E7379">
            <v>34.229999999999997</v>
          </cell>
        </row>
        <row r="7380">
          <cell r="A7380"/>
        </row>
        <row r="7381">
          <cell r="A7381" t="str">
            <v>36.11.001</v>
          </cell>
          <cell r="B7381" t="str">
            <v>LASTRO DE CONCRETO SIMPLES REGULARIZADO PARA PISO, INCLUSIVE IMPERMEABILIZAÇÃO - PAVIMENTAÇÃO / CAMADA IMPERMEABILIZADORA.</v>
          </cell>
          <cell r="C7381" t="str">
            <v>m3</v>
          </cell>
          <cell r="D7381">
            <v>661.47</v>
          </cell>
          <cell r="E7381">
            <v>529.17999999999995</v>
          </cell>
        </row>
        <row r="7382">
          <cell r="A7382"/>
        </row>
        <row r="7383">
          <cell r="A7383" t="str">
            <v>36.11.002</v>
          </cell>
          <cell r="B7383" t="str">
            <v>REVESTIMENTO CERÂMICO PARA PISO, MARCA CECRISA LINHA HERCULES GR E AL OU SIMILARES, DIMENSÕES 40 x 40 cm, PEI-4, APLICADO COM ARGAMASSA INDUSTRIALIZADA AC-I, REJUNTADO. EXCLUSIVE REGULARIZAÇÃO DA BASE - PAVIMENTAÇÃO / ACABAMENTO.</v>
          </cell>
          <cell r="C7383" t="str">
            <v>m2</v>
          </cell>
          <cell r="D7383">
            <v>58.42</v>
          </cell>
          <cell r="E7383">
            <v>46.74</v>
          </cell>
        </row>
        <row r="7384">
          <cell r="A7384"/>
        </row>
        <row r="7385">
          <cell r="A7385" t="str">
            <v>36.11.003</v>
          </cell>
          <cell r="B7385" t="str">
            <v>PISO EM CONCRETO SIMPLES DESEMPOLADO, FCK = 15 MPa, E = 7 cm - PAVIMENTAÇÃO / CALÇADA EM CONCRETO E CIMENTADO.</v>
          </cell>
          <cell r="C7385" t="str">
            <v>m2</v>
          </cell>
          <cell r="D7385">
            <v>34.76</v>
          </cell>
          <cell r="E7385">
            <v>27.81</v>
          </cell>
        </row>
        <row r="7386">
          <cell r="A7386"/>
        </row>
        <row r="7387">
          <cell r="A7387" t="str">
            <v>36.12.001</v>
          </cell>
          <cell r="B7387" t="str">
            <v>SOLEIRA EM GRANITO CINZA ANDORINHA, L = 15 cm, E = 2 CM, INCLUSIVE IMPERMEABILIZAÇÃO - SOLEIRAS E RODAPÉS.</v>
          </cell>
          <cell r="C7387" t="str">
            <v>m</v>
          </cell>
          <cell r="D7387">
            <v>45.95</v>
          </cell>
          <cell r="E7387">
            <v>36.76</v>
          </cell>
        </row>
        <row r="7388">
          <cell r="A7388"/>
        </row>
        <row r="7389">
          <cell r="A7389" t="str">
            <v>36.12.002</v>
          </cell>
          <cell r="B7389" t="str">
            <v>RODAPÉ CERÂMICO, MARCA CECRISA LINHA RP HERCULES GR E AL OU SIMILARES, DIMENSÕES 8,5 x 40 cm, APLICADO COM ARGAMASSA INDUSTRIALIZADA AC-I, REJUNTADO - SOLEIRAS E RODAPÉS.</v>
          </cell>
          <cell r="C7389" t="str">
            <v>m</v>
          </cell>
          <cell r="D7389">
            <v>37.51</v>
          </cell>
          <cell r="E7389">
            <v>30.01</v>
          </cell>
        </row>
        <row r="7390">
          <cell r="A7390"/>
        </row>
        <row r="7391">
          <cell r="A7391" t="str">
            <v>36.13.001</v>
          </cell>
          <cell r="B7391" t="str">
            <v>PINTURA PARA EXTERIORES, SOBRE PAREDES, COM LIXAMENTO, APLICAÇÃO DE 01 DEMÃO DE SELADOR ACRÍLICO, 02 DEMÃOS DE MASSA ACRÍLICA E 02 DEMÃOS DE TINTA ACRÍLICA - PINTURAS /  ACRÍLICA.</v>
          </cell>
          <cell r="C7391" t="str">
            <v>m2</v>
          </cell>
          <cell r="D7391">
            <v>22.6</v>
          </cell>
          <cell r="E7391">
            <v>18.079999999999998</v>
          </cell>
        </row>
        <row r="7392">
          <cell r="A7392"/>
        </row>
        <row r="7393">
          <cell r="A7393" t="str">
            <v>36.13.002</v>
          </cell>
          <cell r="B7393" t="str">
            <v>PINTURA PARA INTERIORES, SOBRE PAREDES, COM LIXAMENTO, APLICAÇÃO DE 01 DEMÃO DE SELADOR ACRÍLICO, 02 DEMÃOS DE MASSA ACRÍLICA E 02 DEMÃOS DE TINTA ACRÍLICA - PINTURAS /  ACRÍLICA.</v>
          </cell>
          <cell r="C7393" t="str">
            <v>m2</v>
          </cell>
          <cell r="D7393">
            <v>20.68</v>
          </cell>
          <cell r="E7393">
            <v>16.55</v>
          </cell>
        </row>
        <row r="7394">
          <cell r="A7394"/>
        </row>
        <row r="7395">
          <cell r="A7395" t="str">
            <v>36.13.003</v>
          </cell>
          <cell r="B7395" t="str">
            <v>PINTURA PARA INTERIORES, SOBRE TETO, COM LIXAMENTO, APLICAÇÃO DE 01 DEMÃO DE SELADOR ACRÍLICO, 02 DEMÃOS DE MASSA ACRÍLICA E 02 DEMÃOS DE TINTA ACRÍLICA - PINTURAS /  ACRÍLICA.</v>
          </cell>
          <cell r="C7395" t="str">
            <v>m2</v>
          </cell>
          <cell r="D7395">
            <v>20.68</v>
          </cell>
          <cell r="E7395">
            <v>16.55</v>
          </cell>
        </row>
        <row r="7396">
          <cell r="A7396"/>
        </row>
        <row r="7397">
          <cell r="A7397" t="str">
            <v>36.13.004</v>
          </cell>
          <cell r="B7397" t="str">
            <v xml:space="preserve"> PINTURA DE ACABAMENTO, SOBRE MADEIRA, COM LIXAMENTO, APLICAÇÃO DE 02 DEMÃOS DE ESMALTE, INCLUSIVE EMASSAMENTO - PINTURAS / ESMALTE.</v>
          </cell>
          <cell r="C7397" t="str">
            <v>m2</v>
          </cell>
          <cell r="D7397">
            <v>26.83</v>
          </cell>
          <cell r="E7397">
            <v>21.47</v>
          </cell>
        </row>
        <row r="7398">
          <cell r="A7398"/>
        </row>
        <row r="7399">
          <cell r="A7399" t="str">
            <v>36.13.005</v>
          </cell>
          <cell r="B7399" t="str">
            <v>PINTURA DE ACABAMENTO, SOBRE ESTRUTURA DE MADEIRA, COM LIXAMENTO, APLICAÇÃO DE 01 DEMÃO DE ESMALTE SINTÉTICO, INCLUSIVE EMASSAMENTO - PINTURAS / ESMALTE.</v>
          </cell>
          <cell r="C7399" t="str">
            <v>m2</v>
          </cell>
          <cell r="D7399">
            <v>22.35</v>
          </cell>
          <cell r="E7399">
            <v>17.88</v>
          </cell>
        </row>
        <row r="7400">
          <cell r="A7400"/>
        </row>
        <row r="7401">
          <cell r="A7401" t="str">
            <v>36.13.006</v>
          </cell>
          <cell r="B7401" t="str">
            <v>PINTURA SOBRE SUPERFÍCIES METÁLICAS, COM LIXAMENTO, APLICAÇÃO DE TINTA À BASE DE ZARCÃO E 02 DEMÃOS DE TINTA ESMALTE - PINTURAS/ ESMALTE.</v>
          </cell>
          <cell r="C7401" t="str">
            <v>m2</v>
          </cell>
          <cell r="D7401">
            <v>19.5</v>
          </cell>
          <cell r="E7401">
            <v>15.6</v>
          </cell>
        </row>
        <row r="7402">
          <cell r="A7402"/>
        </row>
        <row r="7403">
          <cell r="A7403" t="str">
            <v>36.14.001</v>
          </cell>
          <cell r="B7403" t="str">
            <v>FECHADURA, MARCA LA FONTE LINHA RESIDENCE cj 2176, MAÇANETA/ESPELHO, ACABAMNETO CROMADO BRILHANTE, (OU SIMILARES) - FERRAGENS PARA ESQUADRIAS DE MADEIRA.</v>
          </cell>
          <cell r="C7403" t="str">
            <v>Un</v>
          </cell>
          <cell r="D7403">
            <v>116.22</v>
          </cell>
          <cell r="E7403">
            <v>92.98</v>
          </cell>
        </row>
        <row r="7404">
          <cell r="A7404"/>
        </row>
        <row r="7405">
          <cell r="A7405" t="str">
            <v>36.14.002</v>
          </cell>
          <cell r="B7405" t="str">
            <v>DOBRADIÇA DE LATÃO OU AÇO, MARCA LA FONTE REF. 85 OU SIMILAR, ACABAMENTO CROMADO BRILHANTE, TIPO MÉDIA, 3 x 2 1/2" COM ANÉIS, COM PARAFUSOS - FERRAGENS PARA ESQUADRIAS DE MADEIRA.</v>
          </cell>
          <cell r="C7405" t="str">
            <v>Un</v>
          </cell>
          <cell r="D7405">
            <v>26.92</v>
          </cell>
          <cell r="E7405">
            <v>21.54</v>
          </cell>
        </row>
        <row r="7406">
          <cell r="A7406"/>
        </row>
        <row r="7407">
          <cell r="A7407" t="str">
            <v>36.15.001</v>
          </cell>
          <cell r="B7407" t="str">
            <v>BANCO DE CONCRETO EM ALVENARIA DE TIJOLOS, ASSENTO EM CONCRETO ARMADO, SEM ENCOSTO, PINTADO COM TINTA ACRÍLICA, 2 DEMÃOS (DIMENSÕES, DETALHES E NOS AMBIENTES CONFORME PROJETO) - ELEMENTOS DECOATIVOS E OUTROS / CONCRETO.</v>
          </cell>
          <cell r="C7407" t="str">
            <v>m2</v>
          </cell>
          <cell r="D7407">
            <v>499.7</v>
          </cell>
          <cell r="E7407">
            <v>399.76</v>
          </cell>
        </row>
        <row r="7408">
          <cell r="A7408"/>
        </row>
        <row r="7409">
          <cell r="A7409" t="str">
            <v>36.15.002</v>
          </cell>
          <cell r="B7409" t="str">
            <v>BANCADA EM GRANITO CINZA ANDORINHA, DIM. 2,85 x 0,60, INCLUSIVE TESTEIRA E RODOPIA 8 cm, ASSENTADA ( CONFORME PROJETO - VIDE DETALHES DE SANITÁRIOS ALUNOS) - ELEMENTOS DECOATIVOS E OUTROS / GRANITO.</v>
          </cell>
          <cell r="C7409" t="str">
            <v>Un</v>
          </cell>
          <cell r="D7409">
            <v>319.38</v>
          </cell>
          <cell r="E7409">
            <v>255.51</v>
          </cell>
        </row>
        <row r="7410">
          <cell r="A7410"/>
        </row>
        <row r="7411">
          <cell r="A7411" t="str">
            <v>36.15.003</v>
          </cell>
          <cell r="B7411" t="str">
            <v xml:space="preserve"> BANCADA EM ALVENARIA, COM PORTAS EM MADEIRA COM REVESTIMENTO MELAMÍNICO, TAMPO EM GRANITO CINZA ADORINHA (CONFORME PROJETO - VIDE DETALHES MARCENARIA/COZINHA) - ELEMENTOS DECORATIVOS E OUTROS / MADEIRA.</v>
          </cell>
          <cell r="C7411" t="str">
            <v>Un</v>
          </cell>
          <cell r="D7411">
            <v>1412.42</v>
          </cell>
          <cell r="E7411">
            <v>1129.94</v>
          </cell>
        </row>
        <row r="7412">
          <cell r="A7412"/>
        </row>
        <row r="7413">
          <cell r="A7413" t="str">
            <v>36.15.004</v>
          </cell>
          <cell r="B741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7413" t="str">
            <v>Un</v>
          </cell>
          <cell r="D7413">
            <v>1288.96</v>
          </cell>
          <cell r="E7413">
            <v>1031.17</v>
          </cell>
        </row>
        <row r="7414">
          <cell r="A7414"/>
        </row>
        <row r="7415">
          <cell r="A7415" t="str">
            <v>36.15.005</v>
          </cell>
          <cell r="B7415" t="str">
            <v xml:space="preserve"> BANCADA EM ALVENARIA, COM TAMPO EM MADEIRA REVESTIMENTO MELAMÍNICO, INCLUSIVE SUPORTE COM MÃO-FRANCESA (CONFORME PROJETO - VIDE DETALHES DE MARCENARIA/SALA DE INFORMÁTICA - ELEMENTOS DECORATIVOS E OUTROS / MADEIRA.</v>
          </cell>
          <cell r="C7415" t="str">
            <v>Un</v>
          </cell>
          <cell r="D7415">
            <v>1501.05</v>
          </cell>
          <cell r="E7415">
            <v>1200.8399999999999</v>
          </cell>
        </row>
        <row r="7416">
          <cell r="A7416"/>
        </row>
        <row r="7417">
          <cell r="A7417" t="str">
            <v>36.15.006</v>
          </cell>
          <cell r="B7417" t="str">
            <v xml:space="preserve"> QUADRO ESCOLAR EM REVESTIMENTO DE ARGAMASSA, PINTADO COM TINTA ESPECIAL NA COR VERDE, COM MOLDURA E APAGADOR DE GIZ EM MADEIRA, CONFORME PROJETO - ELEMENTOS DECORATIVOS E OUTROS / MADEIRA.</v>
          </cell>
          <cell r="C7417" t="str">
            <v>m2</v>
          </cell>
          <cell r="D7417">
            <v>109.38</v>
          </cell>
          <cell r="E7417">
            <v>87.51</v>
          </cell>
        </row>
        <row r="7418">
          <cell r="A7418"/>
        </row>
        <row r="7419">
          <cell r="A7419" t="str">
            <v>36.15.007</v>
          </cell>
          <cell r="B7419" t="str">
            <v>QUADRO ESCOLAR EM FÓRMICA BRANCA COM MOLDURA, INSTALADO NA SALA DE INFORMÁTICA - ELEMENTOS DECORATIVOS E OUTROS / MADEIRA.</v>
          </cell>
          <cell r="C7419" t="str">
            <v>m2</v>
          </cell>
          <cell r="D7419">
            <v>154.41</v>
          </cell>
          <cell r="E7419">
            <v>123.53</v>
          </cell>
        </row>
        <row r="7420">
          <cell r="A7420"/>
        </row>
        <row r="7421">
          <cell r="A7421" t="str">
            <v>36.15.008</v>
          </cell>
          <cell r="B7421" t="str">
            <v>PRATELEIRA EM COMPENSADO NAVAL 18 mm, ESMALTADO, INCLUSIVE SUPORTE COM MÃO FRANCESA, CONFORME PROJETO - ELEMENTOS DECORATIVOS E OUTROS / MADEIRA.</v>
          </cell>
          <cell r="C7421" t="str">
            <v>m2</v>
          </cell>
          <cell r="D7421">
            <v>89.78</v>
          </cell>
          <cell r="E7421">
            <v>71.83</v>
          </cell>
        </row>
        <row r="7422">
          <cell r="A7422"/>
        </row>
        <row r="7423">
          <cell r="A7423" t="str">
            <v>36.15.009</v>
          </cell>
          <cell r="B7423" t="str">
            <v>EXTINTOR DE PÓ QUÍMICO ABC, CAPACIDADE 6 kg, ALCANCE MÉDIO DO JATO 5 m, TEMPO DE DESCARGA 16 s, NBR 9443, 10721 - ELEMENTOS DECORATIVOS E OUTROS / INCÊNDIO.</v>
          </cell>
          <cell r="C7423" t="str">
            <v>Un</v>
          </cell>
          <cell r="D7423">
            <v>169.11</v>
          </cell>
          <cell r="E7423">
            <v>135.29</v>
          </cell>
        </row>
        <row r="7424">
          <cell r="A7424"/>
        </row>
        <row r="7425">
          <cell r="A7425" t="str">
            <v>36.15.010</v>
          </cell>
          <cell r="B7425" t="str">
            <v>TUBO DE AÇO SEM CONSTURA SCH 40, DIÂM. 3/4" - ELEMENTOS DECORATIVOS E OUTROS / GÁS.</v>
          </cell>
          <cell r="C7425" t="str">
            <v>m</v>
          </cell>
          <cell r="D7425">
            <v>52.16</v>
          </cell>
          <cell r="E7425">
            <v>41.73</v>
          </cell>
        </row>
        <row r="7426">
          <cell r="A7426"/>
        </row>
        <row r="7427">
          <cell r="A7427" t="str">
            <v>36.15.011</v>
          </cell>
          <cell r="B7427" t="str">
            <v>COTOVELO EM AÇOFORJADO CLASSE 10, DIÂM. 3/4" x 90° - ELEMENTOS DECORATIVOS E OUTROS / GÁS.</v>
          </cell>
          <cell r="C7427" t="str">
            <v>Un</v>
          </cell>
          <cell r="D7427">
            <v>35.25</v>
          </cell>
          <cell r="E7427">
            <v>28.2</v>
          </cell>
        </row>
        <row r="7428">
          <cell r="A7428"/>
        </row>
        <row r="7429">
          <cell r="A7429" t="str">
            <v>36.15.012</v>
          </cell>
          <cell r="B7429" t="str">
            <v>TÊ EM AÇO FORJADO CLASSE 10, DIÂM. 3/4" - ELEMENTOS DECORATIVOS E OUTROS / GÁS.</v>
          </cell>
          <cell r="C7429" t="str">
            <v>Un</v>
          </cell>
          <cell r="D7429">
            <v>77.53</v>
          </cell>
          <cell r="E7429">
            <v>62.03</v>
          </cell>
        </row>
        <row r="7430">
          <cell r="A7430"/>
        </row>
        <row r="7431">
          <cell r="A7431" t="str">
            <v>36.15.013</v>
          </cell>
          <cell r="B7431" t="str">
            <v>UNIÃO EM AÇO FORJADO CLASSE 10, DIÂM 3/4" - ELEMENTOS DECORATIVOS E OUTROS / GÁS.</v>
          </cell>
          <cell r="C7431" t="str">
            <v>Un</v>
          </cell>
          <cell r="D7431">
            <v>183.27</v>
          </cell>
          <cell r="E7431">
            <v>146.62</v>
          </cell>
        </row>
        <row r="7432">
          <cell r="A7432"/>
        </row>
        <row r="7433">
          <cell r="A7433" t="str">
            <v>36.15.014</v>
          </cell>
          <cell r="B7433" t="str">
            <v>REGISTRO ESFERA, DIÂM. 3/4" - ELEMENTOS DECORATIVOS E OUTROS / GÁS.</v>
          </cell>
          <cell r="C7433" t="str">
            <v>Un</v>
          </cell>
          <cell r="D7433">
            <v>126.87</v>
          </cell>
          <cell r="E7433">
            <v>101.5</v>
          </cell>
        </row>
        <row r="7434">
          <cell r="A7434"/>
        </row>
        <row r="7435">
          <cell r="A7435" t="str">
            <v>36.15.015</v>
          </cell>
          <cell r="B7435" t="str">
            <v>LUVA EM AÇO FORJADO CLASSE 10, DIÂM. 3/4" - ELEMENTOS DECORATIVOS E OUTROS / GÁS.</v>
          </cell>
          <cell r="C7435" t="str">
            <v>Un</v>
          </cell>
          <cell r="D7435">
            <v>21.15</v>
          </cell>
          <cell r="E7435">
            <v>16.920000000000002</v>
          </cell>
        </row>
        <row r="7436">
          <cell r="A7436"/>
        </row>
        <row r="7437">
          <cell r="A7437" t="str">
            <v>36.15.016</v>
          </cell>
          <cell r="B7437" t="str">
            <v>VIDRO FANTASIA CANELADO 4 mm, INSTALADO NAS ESQUADRIAS DE JANELAS  - ELEMENTOS DECORATIVOS E OUTROS / VIDROS.</v>
          </cell>
          <cell r="C7437" t="str">
            <v>m2</v>
          </cell>
          <cell r="D7437">
            <v>81.06</v>
          </cell>
          <cell r="E7437">
            <v>64.849999999999994</v>
          </cell>
        </row>
        <row r="7438">
          <cell r="A7438"/>
        </row>
        <row r="7439">
          <cell r="A7439" t="str">
            <v>36.15.017</v>
          </cell>
          <cell r="B7439" t="str">
            <v>ESPELHO PLANO 3 mm, INCLUSIVE MOLDURA (DIMENSÕES, DETALHES E NOS AMBIENTES CONFORME PROJETO - VIDE DETALHES DOS SANITÁRIOS  - ELEMENTOS DECORATIVOS E OUTROS / VIDROS.</v>
          </cell>
          <cell r="C7439" t="str">
            <v>m2</v>
          </cell>
          <cell r="D7439">
            <v>140.97</v>
          </cell>
          <cell r="E7439">
            <v>112.78</v>
          </cell>
        </row>
        <row r="7440">
          <cell r="A7440"/>
        </row>
        <row r="7441">
          <cell r="A7441" t="str">
            <v>36.15.018</v>
          </cell>
          <cell r="B7441" t="str">
            <v>VIDRO LISO INCOLOR 4 mm, INSTALADOS NAS DEMAIS ESQUADRIAS DE JANELAS  - ELEMENTOS DECORATIVOS E OUTROS / VIDROS.</v>
          </cell>
          <cell r="C7441" t="str">
            <v>m2</v>
          </cell>
          <cell r="D7441">
            <v>94.3</v>
          </cell>
          <cell r="E7441">
            <v>75.44</v>
          </cell>
        </row>
        <row r="7442">
          <cell r="A7442"/>
        </row>
        <row r="7443">
          <cell r="A7443" t="str">
            <v>36.16.001</v>
          </cell>
          <cell r="B7443" t="str">
            <v>LIMPEZA GERAL - LIMPEZA DA OBRA</v>
          </cell>
          <cell r="C7443" t="str">
            <v>m2</v>
          </cell>
          <cell r="D7443">
            <v>1.78</v>
          </cell>
          <cell r="E7443">
            <v>1.43</v>
          </cell>
        </row>
        <row r="7444">
          <cell r="A7444"/>
        </row>
        <row r="7445">
          <cell r="A7445" t="str">
            <v>37.00.000</v>
          </cell>
          <cell r="B7445" t="str">
            <v xml:space="preserve">  GERENCIAMENTO E SUPERVISÃO (EMERGENCIAL)</v>
          </cell>
        </row>
        <row r="7446">
          <cell r="A7446"/>
        </row>
        <row r="7447">
          <cell r="A7447" t="str">
            <v>37.01.001</v>
          </cell>
          <cell r="B7447" t="str">
            <v>GERENCIAMENTO E SUPERVISÃO DE OBRAS DE ENGENHARIA (CONSTRUÇÃO, REFORMA, E RECUPERAÇÃO) - PREÇO MENSAL POR OBRA - MAXIMO DE 4 OBRAS POR ENGENHEIRO FISCAL.</v>
          </cell>
          <cell r="C7447" t="str">
            <v>Un</v>
          </cell>
          <cell r="D7447">
            <v>2956.01</v>
          </cell>
          <cell r="E7447">
            <v>2364.81</v>
          </cell>
        </row>
        <row r="7448">
          <cell r="A7448"/>
        </row>
        <row r="7449">
          <cell r="A7449" t="str">
            <v>37.02.001</v>
          </cell>
          <cell r="B7449" t="str">
            <v>GERENCIAMENTO E SUPERVISÃO DE SERVIÇOS DE MANUTENÇÃO - PREÇO MENSAL POR OBRA - MAXIMO DE 8 OBRAS POR ENGENHEIRO FISCAL.</v>
          </cell>
          <cell r="C7449" t="str">
            <v>Un</v>
          </cell>
          <cell r="D7449">
            <v>1478.01</v>
          </cell>
          <cell r="E7449">
            <v>1182.4100000000001</v>
          </cell>
        </row>
        <row r="7450">
          <cell r="A7450"/>
        </row>
        <row r="7451">
          <cell r="A7451" t="str">
            <v>37.03.001</v>
          </cell>
          <cell r="B7451" t="str">
            <v>FORNECIMENTO DE VEÍCULO POPULAR, TIPO PASSEIO, QUATRO PORTAS, CAPACIDADE PARA CINCO PASSAGEIROS , AR CONDICIONADO, VIDROS E TRAVAS ELÉTRICAS, MOTOR 1,0,POTÊNCIA MÍNIMA 65 CV, COR BRANCA  OU CINZA, QUILOMETRAGEM LIVRE, SEM MOTORISTA. ANO DE FABRICAÇÃO NO M</v>
          </cell>
          <cell r="C7451" t="str">
            <v>und/mês</v>
          </cell>
          <cell r="D7451">
            <v>3236.65</v>
          </cell>
          <cell r="E7451">
            <v>2589.3200000000002</v>
          </cell>
        </row>
        <row r="7452">
          <cell r="A7452"/>
        </row>
        <row r="7453">
          <cell r="A7453" t="str">
            <v>37.04.001</v>
          </cell>
          <cell r="B7453" t="str">
            <v>DESLOCAMENTO ENTRE A CIDADE-SEDE DA GERÊNCIA REGIONAL DE EDUCAÇÃO, ONDE OBRIGATORIAMENTE ESTARÁ LOCALIZADO O ESCRITÓRIO REGIONAL DA CONTRATADA, E A SEDE DO MUNICÍPIO EM QUE ESTIVER SENDO PRESTADO O SERVIÇO DE FISCALIZAÇÃO.</v>
          </cell>
          <cell r="C7453" t="str">
            <v>Km</v>
          </cell>
          <cell r="D7453">
            <v>1.1599999999999999</v>
          </cell>
          <cell r="E7453">
            <v>0.93</v>
          </cell>
        </row>
        <row r="7454">
          <cell r="A7454"/>
        </row>
        <row r="7455">
          <cell r="A7455" t="str">
            <v>38.00.000</v>
          </cell>
          <cell r="B7455" t="str">
            <v xml:space="preserve">    RESTAURAÇÃO DE FACHADAS</v>
          </cell>
        </row>
        <row r="7456">
          <cell r="A7456"/>
        </row>
        <row r="7457">
          <cell r="A7457" t="str">
            <v>38.01.010</v>
          </cell>
          <cell r="B7457" t="str">
            <v>FACHADEIRO ( INCLUSIVE SOALHOS E TELAMENTO) - MANUTENÇÃO DO CANTEIRO</v>
          </cell>
          <cell r="C7457" t="str">
            <v>Mês</v>
          </cell>
          <cell r="D7457">
            <v>3904.63</v>
          </cell>
          <cell r="E7457">
            <v>3123.71</v>
          </cell>
        </row>
        <row r="7458">
          <cell r="A7458"/>
        </row>
        <row r="7459">
          <cell r="A7459" t="str">
            <v>38.01.020</v>
          </cell>
          <cell r="B7459" t="str">
            <v>REMOÇÃO DE ENTULHOS - MANUTENÇÃO DO CANTEIRO</v>
          </cell>
          <cell r="C7459" t="str">
            <v>m2</v>
          </cell>
          <cell r="D7459">
            <v>164.46</v>
          </cell>
          <cell r="E7459">
            <v>131.57</v>
          </cell>
        </row>
        <row r="7460">
          <cell r="A7460"/>
        </row>
        <row r="7461">
          <cell r="A7461" t="str">
            <v>38.02.010</v>
          </cell>
          <cell r="B7461" t="str">
            <v>TESTES E ANÁLISES MICRO-QUÍMICAS - RESTAURO DOS AZULEJOS</v>
          </cell>
          <cell r="C7461" t="str">
            <v>Un</v>
          </cell>
          <cell r="D7461">
            <v>1274.72</v>
          </cell>
          <cell r="E7461">
            <v>1019.78</v>
          </cell>
        </row>
        <row r="7462">
          <cell r="A7462"/>
        </row>
        <row r="7463">
          <cell r="A7463" t="str">
            <v>38.02.020</v>
          </cell>
          <cell r="B7463" t="str">
            <v>HIGIENIZAÇÃO SUPERFICIAL -RESTAURO DOS AZULEJOS</v>
          </cell>
          <cell r="C7463" t="str">
            <v>m2</v>
          </cell>
          <cell r="D7463">
            <v>25.16</v>
          </cell>
          <cell r="E7463">
            <v>20.13</v>
          </cell>
        </row>
        <row r="7464">
          <cell r="A7464"/>
        </row>
        <row r="7465">
          <cell r="A7465" t="str">
            <v>38.02.030</v>
          </cell>
          <cell r="B7465" t="str">
            <v>FACEAMENTO - RESTAURO DOS AZULEJOS</v>
          </cell>
          <cell r="C7465" t="str">
            <v>m2</v>
          </cell>
          <cell r="D7465">
            <v>103.56</v>
          </cell>
          <cell r="E7465">
            <v>82.85</v>
          </cell>
        </row>
        <row r="7466">
          <cell r="A7466"/>
        </row>
        <row r="7467">
          <cell r="A7467" t="str">
            <v>38.02.040</v>
          </cell>
          <cell r="B7467" t="str">
            <v>RE-FIXAÇÃO DOS ELEMENTOS EM DESAGREGAÇÃO - RESTAURO DOS AZULEJOS</v>
          </cell>
          <cell r="C7467" t="str">
            <v>m2</v>
          </cell>
          <cell r="D7467">
            <v>133.1</v>
          </cell>
          <cell r="E7467">
            <v>106.48</v>
          </cell>
        </row>
        <row r="7468">
          <cell r="A7468"/>
        </row>
        <row r="7469">
          <cell r="A7469" t="str">
            <v>38.02.050</v>
          </cell>
          <cell r="B7469" t="str">
            <v>DESMONTE TOTAL DOS SILHARES - RESTAURO DOS AZULEJOS</v>
          </cell>
          <cell r="C7469" t="str">
            <v>m2</v>
          </cell>
          <cell r="D7469">
            <v>237.1</v>
          </cell>
          <cell r="E7469">
            <v>189.68</v>
          </cell>
        </row>
        <row r="7470">
          <cell r="A7470"/>
        </row>
        <row r="7471">
          <cell r="A7471" t="str">
            <v>38.02.060</v>
          </cell>
          <cell r="B7471" t="str">
            <v>LIMPEZAS ( REMOÇÃO DE SUJIDADES E ENCRUSTAÇÕES) - RESTAURO DOS AZULEJOS</v>
          </cell>
          <cell r="C7471" t="str">
            <v>m2</v>
          </cell>
          <cell r="D7471">
            <v>441.22</v>
          </cell>
          <cell r="E7471">
            <v>352.98</v>
          </cell>
        </row>
        <row r="7472">
          <cell r="A7472"/>
        </row>
        <row r="7473">
          <cell r="A7473" t="str">
            <v>38.02.070</v>
          </cell>
          <cell r="B7473" t="str">
            <v>DESSALINIZAÇÃO - RESTAURO DOS AZULEJOS</v>
          </cell>
          <cell r="C7473" t="str">
            <v>m2</v>
          </cell>
          <cell r="D7473">
            <v>128.31</v>
          </cell>
          <cell r="E7473">
            <v>102.65</v>
          </cell>
        </row>
        <row r="7474">
          <cell r="A7474"/>
        </row>
        <row r="7475">
          <cell r="A7475" t="str">
            <v>38.02.080</v>
          </cell>
          <cell r="B7475" t="str">
            <v>CONSOLIDAÇÃO - RESTAURO DOS AZULEJOS</v>
          </cell>
          <cell r="C7475" t="str">
            <v>m2</v>
          </cell>
          <cell r="D7475">
            <v>529.52</v>
          </cell>
          <cell r="E7475">
            <v>423.62</v>
          </cell>
        </row>
        <row r="7476">
          <cell r="A7476"/>
        </row>
        <row r="7477">
          <cell r="A7477" t="str">
            <v>38.02.090</v>
          </cell>
          <cell r="B7477" t="str">
            <v>NIVELAMENTO - RESTAURO DOS AZULEJOS</v>
          </cell>
          <cell r="C7477" t="str">
            <v>m2</v>
          </cell>
          <cell r="D7477">
            <v>965.78</v>
          </cell>
          <cell r="E7477">
            <v>772.63</v>
          </cell>
        </row>
        <row r="7478">
          <cell r="A7478"/>
        </row>
        <row r="7479">
          <cell r="A7479" t="str">
            <v>38.02.100</v>
          </cell>
          <cell r="B7479" t="str">
            <v>RE-INTEGRAÇÃO - RESTAURO DOS AZULEJOS</v>
          </cell>
          <cell r="C7479" t="str">
            <v>m2</v>
          </cell>
          <cell r="D7479">
            <v>1168.76</v>
          </cell>
          <cell r="E7479">
            <v>935.01</v>
          </cell>
        </row>
        <row r="7480">
          <cell r="A7480"/>
        </row>
        <row r="7481">
          <cell r="A7481" t="str">
            <v>38.02.110</v>
          </cell>
          <cell r="B7481" t="str">
            <v>PRODUÇÃO DE NOVAS PEÇAS - RESTAURO DOS AZULEJOS</v>
          </cell>
          <cell r="C7481" t="str">
            <v>m2</v>
          </cell>
          <cell r="D7481">
            <v>658.31</v>
          </cell>
          <cell r="E7481">
            <v>526.65</v>
          </cell>
        </row>
        <row r="7482">
          <cell r="A7482"/>
        </row>
        <row r="7483">
          <cell r="A7483" t="str">
            <v>38.02.120</v>
          </cell>
          <cell r="B7483" t="str">
            <v>REMONTAGEM DOS SILHARES - RESTAURO DOS AZULEJOS</v>
          </cell>
          <cell r="C7483" t="str">
            <v>m2</v>
          </cell>
          <cell r="D7483">
            <v>310.08</v>
          </cell>
          <cell r="E7483">
            <v>248.07</v>
          </cell>
        </row>
        <row r="7484">
          <cell r="A7484"/>
        </row>
        <row r="7485">
          <cell r="A7485" t="str">
            <v>38.02.130</v>
          </cell>
          <cell r="B7485" t="str">
            <v>REJUNTAMENTO DOS SILHARES - RESTAURO DOS AZULEJOS</v>
          </cell>
          <cell r="C7485" t="str">
            <v>m2</v>
          </cell>
          <cell r="D7485">
            <v>81.08</v>
          </cell>
          <cell r="E7485">
            <v>64.87</v>
          </cell>
        </row>
        <row r="7486">
          <cell r="A7486"/>
        </row>
        <row r="7487">
          <cell r="A7487" t="str">
            <v>38.03.010</v>
          </cell>
          <cell r="B7487" t="str">
            <v>REMOÇÃO DO EMBOÇO - RESTAURO E EXECUÇÃO DO SUPORTE (ALVENARIA/EMBOÇO)</v>
          </cell>
          <cell r="C7487" t="str">
            <v>m2</v>
          </cell>
          <cell r="D7487">
            <v>18.48</v>
          </cell>
          <cell r="E7487">
            <v>14.79</v>
          </cell>
        </row>
        <row r="7488">
          <cell r="A7488"/>
        </row>
        <row r="7489">
          <cell r="A7489" t="str">
            <v>38.03.020</v>
          </cell>
          <cell r="B7489" t="str">
            <v>ESCARIFICAÇÃO DE ALVENARIAS - RESTAURO E EXECUÇÃO DO SUPORTE (ALVENARIA/EMBOÇO)</v>
          </cell>
          <cell r="C7489" t="str">
            <v>m2</v>
          </cell>
          <cell r="D7489">
            <v>25.93</v>
          </cell>
          <cell r="E7489">
            <v>20.75</v>
          </cell>
        </row>
        <row r="7490">
          <cell r="A7490"/>
        </row>
        <row r="7491">
          <cell r="A7491" t="str">
            <v>38.03.030</v>
          </cell>
          <cell r="B7491" t="str">
            <v>LIMPEZA DE ALVENARIAS - RESTAURO E EXECUÇÃO DO SUPORTE (ALVENARIA/EMBOÇO)</v>
          </cell>
          <cell r="C7491" t="str">
            <v>m2</v>
          </cell>
          <cell r="D7491">
            <v>15.61</v>
          </cell>
          <cell r="E7491">
            <v>12.49</v>
          </cell>
        </row>
        <row r="7492">
          <cell r="A7492"/>
        </row>
        <row r="7493">
          <cell r="A7493" t="str">
            <v>38.03.040</v>
          </cell>
          <cell r="B7493" t="str">
            <v>ENXERTOS E COSTURAS DE ALVENARIA - RESTAURO E EXECUÇÃO DO SUPORTE ( ALVENARIA/EMBOÇO)</v>
          </cell>
          <cell r="C7493" t="str">
            <v>m2</v>
          </cell>
          <cell r="D7493">
            <v>620.29999999999995</v>
          </cell>
          <cell r="E7493">
            <v>496.24</v>
          </cell>
        </row>
        <row r="7494">
          <cell r="A7494"/>
        </row>
        <row r="7495">
          <cell r="A7495" t="str">
            <v>38.03.050</v>
          </cell>
          <cell r="B7495" t="str">
            <v>APLICAÇÃO DE EMBOÇO - RESTAURO E EXECUÇÃO DO SUPORTE                              ( ALVENARIA/EMBOÇO)</v>
          </cell>
          <cell r="C7495" t="str">
            <v>m2</v>
          </cell>
          <cell r="D7495">
            <v>44.46</v>
          </cell>
          <cell r="E7495">
            <v>35.57</v>
          </cell>
        </row>
        <row r="7496">
          <cell r="A7496"/>
        </row>
        <row r="7497">
          <cell r="A7497" t="str">
            <v>38.04.010</v>
          </cell>
          <cell r="B7497" t="str">
            <v>REMOÇÃO DAS CAMADAS DE PINTURA LATEX (RASPAGEM) - RESTAURO DAS MODENATURAS (ORNATOS INTEGRADOS)</v>
          </cell>
          <cell r="C7497" t="str">
            <v>m2</v>
          </cell>
          <cell r="D7497">
            <v>16.78</v>
          </cell>
          <cell r="E7497">
            <v>13.43</v>
          </cell>
        </row>
        <row r="7498">
          <cell r="A7498"/>
        </row>
        <row r="7499">
          <cell r="A7499" t="str">
            <v>38.04.020</v>
          </cell>
          <cell r="B7499" t="str">
            <v xml:space="preserve">EXTRAÇÃO DE PERFILATURAS - RESTAURO DAS MODENATURAS (ORNATOS INTEGRADOS)                         </v>
          </cell>
          <cell r="C7499" t="str">
            <v>Un</v>
          </cell>
          <cell r="D7499">
            <v>88.35</v>
          </cell>
          <cell r="E7499">
            <v>70.680000000000007</v>
          </cell>
        </row>
        <row r="7500">
          <cell r="A7500"/>
        </row>
        <row r="7501">
          <cell r="A7501" t="str">
            <v>38.04.030</v>
          </cell>
          <cell r="B7501" t="str">
            <v xml:space="preserve">CONFECÇÃO DE CARRILHOS - RESTAURO DAS MODENATURAS (ORNATOS INTEGRADOS)                           </v>
          </cell>
          <cell r="C7501" t="str">
            <v>Un</v>
          </cell>
          <cell r="D7501">
            <v>328.2</v>
          </cell>
          <cell r="E7501">
            <v>262.56</v>
          </cell>
        </row>
        <row r="7502">
          <cell r="A7502"/>
        </row>
        <row r="7503">
          <cell r="A7503" t="str">
            <v>38.04.040</v>
          </cell>
          <cell r="B7503" t="str">
            <v>RECUPERAÇÃO DE PERFILATURAS - RESTAURO DAS MODENATURAS (ORNATOS INTEGRADOS)</v>
          </cell>
          <cell r="C7503" t="str">
            <v>m2</v>
          </cell>
          <cell r="D7503">
            <v>390.97</v>
          </cell>
          <cell r="E7503">
            <v>312.77999999999997</v>
          </cell>
        </row>
        <row r="7504">
          <cell r="A7504"/>
        </row>
        <row r="7505">
          <cell r="A7505" t="str">
            <v>38.04.050</v>
          </cell>
          <cell r="B7505" t="str">
            <v>RECONSTITUIÇÃO DE PERFILATURAS -  - RESTAURO DAS MODENATURAS (ORNATOS INTEGRADOS)</v>
          </cell>
          <cell r="C7505" t="str">
            <v>m2</v>
          </cell>
          <cell r="D7505">
            <v>391.45</v>
          </cell>
          <cell r="E7505">
            <v>313.16000000000003</v>
          </cell>
        </row>
        <row r="7506">
          <cell r="A7506"/>
        </row>
        <row r="7507">
          <cell r="A7507" t="str">
            <v>38.04.060</v>
          </cell>
          <cell r="B7507" t="str">
            <v>RECOMPOSIÇÃO DE LISOS - RESTAURO DAS MODENATURAS (ORNATOS INTEGRADOS)</v>
          </cell>
          <cell r="C7507" t="str">
            <v>m2</v>
          </cell>
          <cell r="D7507">
            <v>19.21</v>
          </cell>
          <cell r="E7507">
            <v>15.37</v>
          </cell>
        </row>
        <row r="7508">
          <cell r="A7508"/>
        </row>
        <row r="7509">
          <cell r="A7509" t="str">
            <v>38.05.010</v>
          </cell>
          <cell r="B7509" t="str">
            <v>RETIRADA DAS FOLHAS - RESTAURO DAS ESQUADRIAS</v>
          </cell>
          <cell r="C7509" t="str">
            <v>m2</v>
          </cell>
          <cell r="D7509">
            <v>22.1</v>
          </cell>
          <cell r="E7509">
            <v>17.68</v>
          </cell>
        </row>
        <row r="7510">
          <cell r="A7510"/>
        </row>
        <row r="7511">
          <cell r="A7511" t="str">
            <v>38.05.020</v>
          </cell>
          <cell r="B7511" t="str">
            <v>RETIRADA DOS MARCOS - RESTAURO DAS ESQUADRIAS</v>
          </cell>
          <cell r="C7511" t="str">
            <v>m</v>
          </cell>
          <cell r="D7511">
            <v>50.63</v>
          </cell>
          <cell r="E7511">
            <v>40.51</v>
          </cell>
        </row>
        <row r="7512">
          <cell r="A7512"/>
        </row>
        <row r="7513">
          <cell r="A7513" t="str">
            <v>38.05.030</v>
          </cell>
          <cell r="B7513" t="str">
            <v>RETIRADA DOS VIDROS -  RESTAURO DAS ESQUADRIAS</v>
          </cell>
          <cell r="C7513" t="str">
            <v>m2</v>
          </cell>
          <cell r="D7513">
            <v>26.33</v>
          </cell>
          <cell r="E7513">
            <v>21.07</v>
          </cell>
        </row>
        <row r="7514">
          <cell r="A7514"/>
        </row>
        <row r="7515">
          <cell r="A7515" t="str">
            <v>38.05.040</v>
          </cell>
          <cell r="B7515" t="str">
            <v>RETIRADA E LUBRIFICAÇÃO DAS FERRAGENS -  RESTAURO DAS ESQUADRIAS</v>
          </cell>
          <cell r="C7515" t="str">
            <v>Un</v>
          </cell>
          <cell r="D7515">
            <v>28.76</v>
          </cell>
          <cell r="E7515">
            <v>23.01</v>
          </cell>
        </row>
        <row r="7516">
          <cell r="A7516"/>
        </row>
        <row r="7517">
          <cell r="A7517" t="str">
            <v>38.05.050</v>
          </cell>
          <cell r="B7517" t="str">
            <v>DECAPAGEM DAS CAMADAS PICTORICAS, APÓS PROSPECÇÕES DA PALETA DE CORES -  RESTAURO DAS ESQUADRIAS</v>
          </cell>
          <cell r="C7517" t="str">
            <v>m2</v>
          </cell>
          <cell r="D7517">
            <v>72.83</v>
          </cell>
          <cell r="E7517">
            <v>58.27</v>
          </cell>
        </row>
        <row r="7518">
          <cell r="A7518"/>
        </row>
        <row r="7519">
          <cell r="A7519" t="str">
            <v>38.05.060</v>
          </cell>
          <cell r="B7519" t="str">
            <v>ENXERTOS -  RESTAURO DAS ESQUADRIAS</v>
          </cell>
          <cell r="C7519" t="str">
            <v>m2</v>
          </cell>
          <cell r="D7519">
            <v>1515.98</v>
          </cell>
          <cell r="E7519">
            <v>1212.79</v>
          </cell>
        </row>
        <row r="7520">
          <cell r="A7520"/>
        </row>
        <row r="7521">
          <cell r="A7521" t="str">
            <v>38.05.070</v>
          </cell>
          <cell r="B7521" t="str">
            <v>PRÓTESES - RESTAURO DAS ESQUADRIAS</v>
          </cell>
          <cell r="C7521" t="str">
            <v>m2</v>
          </cell>
          <cell r="D7521">
            <v>2879.72</v>
          </cell>
          <cell r="E7521">
            <v>2303.7800000000002</v>
          </cell>
        </row>
        <row r="7522">
          <cell r="A7522"/>
        </row>
        <row r="7523">
          <cell r="A7523" t="str">
            <v>38.05.080</v>
          </cell>
          <cell r="B7523" t="str">
            <v>RECONSTITUIÇÃO DE PERFILATURAS - RESTAURO DAS ESQUADRIAS</v>
          </cell>
          <cell r="C7523" t="str">
            <v>m</v>
          </cell>
          <cell r="D7523">
            <v>996.25</v>
          </cell>
          <cell r="E7523">
            <v>797</v>
          </cell>
        </row>
        <row r="7524">
          <cell r="A7524"/>
        </row>
        <row r="7525">
          <cell r="A7525" t="str">
            <v>38.05.090</v>
          </cell>
          <cell r="B7525" t="str">
            <v>ESQUADREJAMENTO (REFIXAÇÃO) - RESTAURO DAS ESQUADRIAS</v>
          </cell>
          <cell r="C7525" t="str">
            <v>m2</v>
          </cell>
          <cell r="D7525">
            <v>111.83</v>
          </cell>
          <cell r="E7525">
            <v>89.47</v>
          </cell>
        </row>
        <row r="7526">
          <cell r="A7526"/>
        </row>
        <row r="7527">
          <cell r="A7527" t="str">
            <v>38.05.100</v>
          </cell>
          <cell r="B7527" t="str">
            <v>RECOLOCAÇÃO DOS VIDROS - RESTAURO DAS ESQUADRIAS</v>
          </cell>
          <cell r="C7527" t="str">
            <v>m2</v>
          </cell>
          <cell r="D7527">
            <v>106.67</v>
          </cell>
          <cell r="E7527">
            <v>85.34</v>
          </cell>
        </row>
        <row r="7528">
          <cell r="A7528"/>
        </row>
        <row r="7529">
          <cell r="A7529" t="str">
            <v>38.05.110</v>
          </cell>
          <cell r="B7529" t="str">
            <v>VIDROS NOVOS - RESTAURO DAS ESQUADRIAS</v>
          </cell>
          <cell r="C7529" t="str">
            <v>m2</v>
          </cell>
          <cell r="D7529">
            <v>166.35</v>
          </cell>
          <cell r="E7529">
            <v>133.08000000000001</v>
          </cell>
        </row>
        <row r="7530">
          <cell r="A7530"/>
        </row>
        <row r="7531">
          <cell r="A7531" t="str">
            <v>38.05.120</v>
          </cell>
          <cell r="B7531" t="str">
            <v>RECOLOCAÇÃO DAS FERRAGENS - RESTAURO DAS ESQUADRIAS</v>
          </cell>
          <cell r="C7531" t="str">
            <v>Un</v>
          </cell>
          <cell r="D7531">
            <v>14.02</v>
          </cell>
          <cell r="E7531">
            <v>11.22</v>
          </cell>
        </row>
        <row r="7532">
          <cell r="A7532"/>
        </row>
        <row r="7533">
          <cell r="A7533" t="str">
            <v>38.05.130</v>
          </cell>
          <cell r="B7533" t="str">
            <v>REASSENTAMENTO DAS FOLHAS - RESTAURO DAS ESQUADRIAS</v>
          </cell>
          <cell r="C7533" t="str">
            <v>m2</v>
          </cell>
          <cell r="D7533">
            <v>35.479999999999997</v>
          </cell>
          <cell r="E7533">
            <v>28.39</v>
          </cell>
        </row>
        <row r="7534">
          <cell r="A7534"/>
        </row>
        <row r="7535">
          <cell r="A7535" t="str">
            <v>38.06.010</v>
          </cell>
          <cell r="B7535" t="str">
            <v>PINTURA DOS LISOS E MODENATURAS A BASE DE TINTA MINERAL - PINTURAS</v>
          </cell>
          <cell r="C7535" t="str">
            <v>m2</v>
          </cell>
          <cell r="D7535">
            <v>17.8</v>
          </cell>
          <cell r="E7535">
            <v>14.24</v>
          </cell>
        </row>
        <row r="7536">
          <cell r="A7536"/>
        </row>
        <row r="7537">
          <cell r="A7537" t="str">
            <v>38.06.020</v>
          </cell>
          <cell r="B7537" t="str">
            <v>PINTURA DAS ESQUADRIAS A BASE DE TINTA ESMALTE SINTÉTICO - PINTURAS</v>
          </cell>
          <cell r="C7537" t="str">
            <v>m2</v>
          </cell>
          <cell r="D7537">
            <v>75.849999999999994</v>
          </cell>
          <cell r="E7537">
            <v>60.68</v>
          </cell>
        </row>
        <row r="7538">
          <cell r="A7538"/>
        </row>
        <row r="7539">
          <cell r="A7539" t="str">
            <v>38.06.030</v>
          </cell>
          <cell r="B7539" t="str">
            <v>PINTURA DAS FERRAGENS A BASE DE TINTA ESMALTE SINTÉTICO - PINTURAS</v>
          </cell>
          <cell r="C7539" t="str">
            <v>Un</v>
          </cell>
          <cell r="D7539">
            <v>9.3699999999999992</v>
          </cell>
          <cell r="E7539">
            <v>7.5</v>
          </cell>
        </row>
        <row r="7540">
          <cell r="A7540"/>
        </row>
        <row r="7541">
          <cell r="A7541" t="str">
            <v>38.07.010</v>
          </cell>
          <cell r="B7541" t="str">
            <v>LAVAGEM E DESINFESTAÇÃO - LIMPEZA GERAL E FINAL</v>
          </cell>
          <cell r="C7541" t="str">
            <v>m2</v>
          </cell>
          <cell r="D7541">
            <v>19.87</v>
          </cell>
          <cell r="E7541">
            <v>15.9</v>
          </cell>
        </row>
        <row r="7542">
          <cell r="A7542"/>
        </row>
        <row r="7543">
          <cell r="A7543" t="str">
            <v>40</v>
          </cell>
          <cell r="B7543" t="str">
            <v xml:space="preserve">    SINAPI REFERÊNCIA CAIXA ECONÔMICA</v>
          </cell>
        </row>
        <row r="7544">
          <cell r="A7544"/>
        </row>
        <row r="7545">
          <cell r="A7545" t="str">
            <v>72818</v>
          </cell>
          <cell r="B7545" t="str">
            <v>ESCAVACAO, CARGA E TRANSPORTE DE MATERIAL DE 1A CATEGORIA, CAMINHO DE SERVICO LEITO NATURAL, COM ESCAVADEIRA HIDRAULICA E CAMINHAO BASCULANTE 6 M3, DMT 50 ATE 200 M.</v>
          </cell>
          <cell r="C7545" t="str">
            <v>m3</v>
          </cell>
          <cell r="D7545">
            <v>4.8499999999999996</v>
          </cell>
          <cell r="E7545">
            <v>3.88</v>
          </cell>
        </row>
        <row r="7546">
          <cell r="A7546"/>
        </row>
        <row r="7547">
          <cell r="A7547" t="str">
            <v>73934-001</v>
          </cell>
          <cell r="B7547" t="str">
            <v>(PORTA DURADOOR ) / PORTA EM CHAPA DE FIBRA DE EUCALIPTO LISA PARA PINTURA, 0,80X2,10 X0,035M, INCLUSO ADUELA 13CM (3A), ALIZAR DE 3A E DOBRADICA LATAO CROMADO).</v>
          </cell>
          <cell r="C7547" t="str">
            <v>Un</v>
          </cell>
          <cell r="D7547">
            <v>287.76</v>
          </cell>
          <cell r="E7547">
            <v>230.21</v>
          </cell>
        </row>
        <row r="7548">
          <cell r="A7548"/>
        </row>
        <row r="7549">
          <cell r="A7549" t="str">
            <v>1847</v>
          </cell>
          <cell r="B7549" t="str">
            <v xml:space="preserve">ARGAMASSA CIMENTO/AREIA GROSSA SEM PENEIRAR 1:3 PREPARO MANUAL. </v>
          </cell>
          <cell r="C7549" t="str">
            <v>m3</v>
          </cell>
          <cell r="D7549">
            <v>442.11</v>
          </cell>
          <cell r="E7549">
            <v>353.69</v>
          </cell>
        </row>
        <row r="7550">
          <cell r="A7550"/>
        </row>
        <row r="7551">
          <cell r="A7551" t="str">
            <v>1852</v>
          </cell>
          <cell r="B7551" t="str">
            <v>ARGAMASSA CIMENTO/AREIA GROSSA 1:6 C/PREPARO MANUAL.</v>
          </cell>
          <cell r="C7551" t="str">
            <v>m3</v>
          </cell>
          <cell r="D7551">
            <v>330.71</v>
          </cell>
          <cell r="E7551">
            <v>264.57</v>
          </cell>
        </row>
        <row r="7552">
          <cell r="A7552"/>
        </row>
        <row r="7553">
          <cell r="A7553" t="str">
            <v>1855</v>
          </cell>
          <cell r="B7553" t="str">
            <v>ARGAMASSA MISTA CIMENTO/CAL HIDRATADA/AREIA FINA 1:2:9.</v>
          </cell>
          <cell r="C7553" t="str">
            <v>m3</v>
          </cell>
          <cell r="D7553">
            <v>368.02</v>
          </cell>
          <cell r="E7553">
            <v>294.42</v>
          </cell>
        </row>
        <row r="7554">
          <cell r="A7554"/>
        </row>
        <row r="7555">
          <cell r="A7555" t="str">
            <v>1857</v>
          </cell>
          <cell r="B7555" t="str">
            <v>ABERTURA/ENCHIM RASGO ALVEN P/DUTOS D=1/2" A 1 1/2" ARG CIM/C.HID/AREIA 1:2:9.</v>
          </cell>
          <cell r="C7555" t="str">
            <v>m</v>
          </cell>
          <cell r="D7555">
            <v>3.21</v>
          </cell>
          <cell r="E7555">
            <v>2.57</v>
          </cell>
        </row>
        <row r="7556">
          <cell r="A7556"/>
        </row>
        <row r="7557">
          <cell r="A7557" t="str">
            <v>1980</v>
          </cell>
          <cell r="B7557" t="str">
            <v>FORMA MADEIRA 1,4 VEZES PINHO 3A ESP=2,5CM P/PECAS CONCRETO ARMADO INCL FORN MATERIAIS E DESMOLDAGEM EXCL ESCORAMENTO.</v>
          </cell>
          <cell r="C7557" t="str">
            <v>m2</v>
          </cell>
          <cell r="D7557">
            <v>42.78</v>
          </cell>
          <cell r="E7557">
            <v>34.229999999999997</v>
          </cell>
        </row>
        <row r="7558">
          <cell r="A7558"/>
        </row>
        <row r="7559">
          <cell r="A7559" t="str">
            <v>2596</v>
          </cell>
          <cell r="B7559" t="str">
            <v>BARRA DE ACO CA-25 REDONDA DIAM DE 6,3 A 8,00MM (1/4 A 5/16) SEM SALIENCIA OU MOSSA</v>
          </cell>
          <cell r="C7559" t="str">
            <v>Kg</v>
          </cell>
          <cell r="D7559">
            <v>5.56</v>
          </cell>
          <cell r="E7559">
            <v>4.45</v>
          </cell>
        </row>
        <row r="7560">
          <cell r="A7560"/>
        </row>
        <row r="7561">
          <cell r="A7561" t="str">
            <v>2913</v>
          </cell>
          <cell r="B7561" t="str">
            <v>BETONEIRA MOTOR GAS P/320L MIST SECA (CP) CARREG MEC E TAMBOR REVERSIVEL - EXCL OPERADOR.</v>
          </cell>
          <cell r="C7561" t="str">
            <v>H</v>
          </cell>
          <cell r="D7561">
            <v>9.81</v>
          </cell>
          <cell r="E7561">
            <v>7.85</v>
          </cell>
        </row>
        <row r="7562">
          <cell r="A7562"/>
        </row>
        <row r="7563">
          <cell r="A7563" t="str">
            <v>2963</v>
          </cell>
          <cell r="B7563" t="str">
            <v xml:space="preserve"> RETRO-ESCAVADEIRA DIESEL 75CV (CP) INCL OPERADOR-CAPAC CACAMBA 0,76M3. </v>
          </cell>
          <cell r="C7563" t="str">
            <v>H</v>
          </cell>
          <cell r="D7563">
            <v>113.81</v>
          </cell>
          <cell r="E7563">
            <v>91.05</v>
          </cell>
        </row>
        <row r="7564">
          <cell r="A7564"/>
        </row>
        <row r="7565">
          <cell r="A7565" t="str">
            <v>3061</v>
          </cell>
          <cell r="B7565" t="str">
            <v xml:space="preserve"> ESCAVACAO MEC VALA N ESCOR MAT 1A CAT C/RETROESCAV ATE 1,50M EXCL ESGOTAMENTO.</v>
          </cell>
          <cell r="C7565" t="str">
            <v>m3</v>
          </cell>
          <cell r="D7565">
            <v>6.16</v>
          </cell>
          <cell r="E7565">
            <v>4.93</v>
          </cell>
        </row>
        <row r="7566">
          <cell r="A7566"/>
        </row>
        <row r="7567">
          <cell r="A7567" t="str">
            <v>3062</v>
          </cell>
          <cell r="B7567" t="str">
            <v xml:space="preserve"> ESCAVACAO MEC DE VALA NAO ESCORADA EM MATERIAL DE 1A CATEGORIA COM PROFUNDIDADE DE 1,5 ATE 3M COM RETROESCAVADEIRA 75HP, SEM ESGOTAMENTO.</v>
          </cell>
          <cell r="C7567" t="str">
            <v>m3</v>
          </cell>
          <cell r="D7567">
            <v>7.46</v>
          </cell>
          <cell r="E7567">
            <v>5.97</v>
          </cell>
        </row>
        <row r="7568">
          <cell r="A7568"/>
        </row>
        <row r="7569">
          <cell r="A7569" t="str">
            <v>3063</v>
          </cell>
          <cell r="B7569" t="str">
            <v>ESCAV MEC VALA ESCORADA ATE 1,50M C/RETRO MAT 1A COM REDUTOR (C/PEDRAS / INST PREDIAIS/OUTROS REDUT PRODUTIV) - EXCL. ESGOT/ESCORAM.</v>
          </cell>
          <cell r="C7569" t="str">
            <v>m3</v>
          </cell>
          <cell r="D7569">
            <v>19.100000000000001</v>
          </cell>
          <cell r="E7569">
            <v>15.28</v>
          </cell>
        </row>
        <row r="7570">
          <cell r="A7570"/>
        </row>
        <row r="7571">
          <cell r="A7571" t="str">
            <v>3065</v>
          </cell>
          <cell r="B7571" t="str">
            <v xml:space="preserve"> ESCAV MEC.VALA ESCORADA C/RETRO DE 1,5 A 3M PROF MAT 1A COM REDUTOR (PEDRAS/INST PREDIAIS/OUTROS REDUT PRODUTIV) - EXCL. ESGOTAM / ESCORAMENTO. </v>
          </cell>
          <cell r="C7571" t="str">
            <v>m3</v>
          </cell>
          <cell r="D7571">
            <v>24.5</v>
          </cell>
          <cell r="E7571">
            <v>19.600000000000001</v>
          </cell>
        </row>
        <row r="7572">
          <cell r="A7572"/>
        </row>
        <row r="7573">
          <cell r="A7573" t="str">
            <v>3066</v>
          </cell>
          <cell r="B7573" t="str">
            <v>ESCAVACAO MEC.VALA N ESCOR ATE 1,5M C/RETRO MAT 1A (C/PEDRAS/INST PREDIAIS/OUTROS REDUT PRODUTIV OU CAVAS FUNDACAO) - EXCL ESGOTAMENTO.</v>
          </cell>
          <cell r="C7573" t="str">
            <v>m3</v>
          </cell>
          <cell r="D7573">
            <v>15.58</v>
          </cell>
          <cell r="E7573">
            <v>12.47</v>
          </cell>
        </row>
        <row r="7574">
          <cell r="A7574"/>
        </row>
        <row r="7575">
          <cell r="A7575" t="str">
            <v>3069</v>
          </cell>
          <cell r="B7575" t="str">
            <v>ESCAVACAO MEC. VALA N ESCOR MAT 1A C/RETRO ENTRE 1,5 E 3MC/ REDUTOR(PEDRAS/INST PREDIAIS/OUTROS REDUTORES PRODUTIV OU CAVAS FUNDACAO) EXCL ESGOTAMENTO.</v>
          </cell>
          <cell r="C7575" t="str">
            <v>m3</v>
          </cell>
          <cell r="D7575">
            <v>18.96</v>
          </cell>
          <cell r="E7575">
            <v>15.17</v>
          </cell>
        </row>
        <row r="7576">
          <cell r="A7576"/>
        </row>
        <row r="7577">
          <cell r="A7577" t="str">
            <v>3070</v>
          </cell>
          <cell r="B7577" t="str">
            <v>ESCAVACAO MEC DE VALA ESCORADA COM RETRO 75 HP, EM MATERIAL DE 1A CATEGORIA ATÉ 1,5M DE PROFUNDIDADE, EXCLUINDO ESGOTAMENTO E ESCORAMENTO.</v>
          </cell>
          <cell r="C7577" t="str">
            <v>m3</v>
          </cell>
          <cell r="D7577">
            <v>7.18</v>
          </cell>
          <cell r="E7577">
            <v>5.75</v>
          </cell>
        </row>
        <row r="7578">
          <cell r="A7578"/>
        </row>
        <row r="7579">
          <cell r="A7579" t="str">
            <v>3071</v>
          </cell>
          <cell r="B7579" t="str">
            <v>ESCAVACAO MEC.VALA ESCORADA MAT 1A CAT C/RETRO DE 1,5 A 3M- EXCLUSIVE ESGOT E ESCORAMENTO.</v>
          </cell>
          <cell r="C7579" t="str">
            <v>m3</v>
          </cell>
          <cell r="D7579">
            <v>9.15</v>
          </cell>
          <cell r="E7579">
            <v>7.32</v>
          </cell>
        </row>
        <row r="7580">
          <cell r="A7580"/>
        </row>
        <row r="7581">
          <cell r="A7581" t="str">
            <v>3496</v>
          </cell>
          <cell r="B7581" t="str">
            <v>ALUGUEL ELEVADOR EQUIPADO P/TRANSP CONCR A 10M ALT-CP-S/OPERADOR COM GUINCHO DE 10CV 16M TORRE DESMONTAVEL CACAMBA AUTOMATICA DE 550L FUNIL P/ DESCARGA E SILO DE ESPERA DE 1000L.</v>
          </cell>
          <cell r="C7581" t="str">
            <v>H</v>
          </cell>
          <cell r="D7581">
            <v>9.15</v>
          </cell>
          <cell r="E7581">
            <v>7.32</v>
          </cell>
        </row>
        <row r="7582">
          <cell r="A7582"/>
        </row>
        <row r="7583">
          <cell r="A7583" t="str">
            <v>3533</v>
          </cell>
          <cell r="B7583" t="str">
            <v xml:space="preserve"> VIBRADOR DE IMERSAO MOTOR ELETR 2CV (CP) TUBO DE 48X48 C/MANGOTE   DE 5M COMP -EXCL OPERADOR.</v>
          </cell>
          <cell r="C7583" t="str">
            <v>H</v>
          </cell>
          <cell r="D7583">
            <v>1.51</v>
          </cell>
          <cell r="E7583">
            <v>1.21</v>
          </cell>
        </row>
        <row r="7584">
          <cell r="A7584"/>
        </row>
        <row r="7585">
          <cell r="A7585" t="str">
            <v>3636</v>
          </cell>
          <cell r="B7585" t="str">
            <v>RETRO-ESCAVADEIRA DIESEL 75CV, INCL OPERADOR-CAPAC CACAMBA 0,76M3 (HOR A IMPRODUTIVA).</v>
          </cell>
          <cell r="C7585" t="str">
            <v>H</v>
          </cell>
          <cell r="D7585">
            <v>45.48</v>
          </cell>
          <cell r="E7585">
            <v>36.39</v>
          </cell>
        </row>
        <row r="7586">
          <cell r="A7586"/>
        </row>
        <row r="7587">
          <cell r="A7587" t="str">
            <v>3732</v>
          </cell>
          <cell r="B7587" t="str">
            <v>ALUGUEL ELEVADOR EQUIPADO P/TRANSP CONCR A 10M ALT-CI-S/OPERADOR COM  GUINCHO DE 10CV 16M TORRE DESMONTAVEL CACAMBA AUTOMATICA DE 550L FUNIL P/DESCARGA E SILO ESPERA DE 1000L.</v>
          </cell>
          <cell r="C7587" t="str">
            <v>H</v>
          </cell>
          <cell r="D7587">
            <v>5.01</v>
          </cell>
          <cell r="E7587">
            <v>4.01</v>
          </cell>
        </row>
        <row r="7588">
          <cell r="A7588"/>
        </row>
        <row r="7589">
          <cell r="A7589" t="str">
            <v>3775</v>
          </cell>
          <cell r="B7589" t="str">
            <v xml:space="preserve"> BETONEIRA MOTOR GAS P/320L MIST SECA (CI) CARREG MEC E TAMBOR REVERSIVEL - EXCL OPERADOR.</v>
          </cell>
          <cell r="C7589" t="str">
            <v>H</v>
          </cell>
          <cell r="D7589">
            <v>1.43</v>
          </cell>
          <cell r="E7589">
            <v>1.1499999999999999</v>
          </cell>
        </row>
        <row r="7590">
          <cell r="A7590"/>
        </row>
        <row r="7591">
          <cell r="A7591" t="str">
            <v>3783</v>
          </cell>
          <cell r="B7591" t="str">
            <v>VIBRADOR DE IMERSAO MOTOR ELETR 2CV (CI) TUBO 48X480MM C/MANGOTE   DE 5M COMP - EXCL OPERADOR.</v>
          </cell>
          <cell r="C7591" t="str">
            <v>H</v>
          </cell>
          <cell r="D7591">
            <v>1.02</v>
          </cell>
          <cell r="E7591">
            <v>0.82</v>
          </cell>
        </row>
        <row r="7592">
          <cell r="A7592"/>
        </row>
        <row r="7593">
          <cell r="A7593" t="str">
            <v>40675</v>
          </cell>
          <cell r="B7593" t="str">
            <v>ASSENTAMENTO DE PEITORIL DE CIMENTO, INCLUSO ADITIVO IMPERMEABILIZANTE.</v>
          </cell>
          <cell r="C7593" t="str">
            <v>m</v>
          </cell>
          <cell r="D7593">
            <v>2.86</v>
          </cell>
          <cell r="E7593">
            <v>2.29</v>
          </cell>
        </row>
        <row r="7594">
          <cell r="A7594"/>
        </row>
        <row r="7595">
          <cell r="A7595" t="str">
            <v>40678</v>
          </cell>
          <cell r="B7595" t="str">
            <v>PORTA DE ABRIR PARA ABRIGO DE MEDIDORES E BOTIJOES, EM FERRO QUADRICULADO, COM GUARNICOES.</v>
          </cell>
          <cell r="C7595" t="str">
            <v>m2</v>
          </cell>
          <cell r="D7595">
            <v>157.5</v>
          </cell>
          <cell r="E7595">
            <v>126</v>
          </cell>
        </row>
        <row r="7596">
          <cell r="A7596"/>
        </row>
        <row r="7597">
          <cell r="A7597" t="str">
            <v>40718</v>
          </cell>
          <cell r="B7597" t="str">
            <v xml:space="preserve"> ALVENARIA DE BLOCO DE VIDRO 10X20X20CM ASSENTADOS COM ARGAMASSA CIM/CAL/AREIA 1:2:8 + CIMENTO BRANCO.</v>
          </cell>
          <cell r="C7597" t="str">
            <v>m2</v>
          </cell>
          <cell r="D7597">
            <v>378.9</v>
          </cell>
          <cell r="E7597">
            <v>303.12</v>
          </cell>
        </row>
        <row r="7598">
          <cell r="A7598"/>
        </row>
        <row r="7599">
          <cell r="A7599" t="str">
            <v>40729</v>
          </cell>
          <cell r="B7599" t="str">
            <v>VALVULA DESCARGA 1.1/2" COM REGISTRO, ACABAMENTO EM METAL CROMADO - FORNECIMENTO E INSTALACAO.</v>
          </cell>
          <cell r="C7599" t="str">
            <v>Un</v>
          </cell>
          <cell r="D7599">
            <v>178.67</v>
          </cell>
          <cell r="E7599">
            <v>142.94</v>
          </cell>
        </row>
        <row r="7600">
          <cell r="A7600"/>
        </row>
        <row r="7601">
          <cell r="A7601" t="str">
            <v>40730</v>
          </cell>
          <cell r="B7601" t="str">
            <v>ABRIGO PARA HIDRANTE DE PAREDE COMPLETO - EXECUCAO.</v>
          </cell>
          <cell r="C7601" t="str">
            <v>Un</v>
          </cell>
          <cell r="D7601">
            <v>1156.22</v>
          </cell>
          <cell r="E7601">
            <v>924.98</v>
          </cell>
        </row>
        <row r="7602">
          <cell r="A7602"/>
        </row>
        <row r="7603">
          <cell r="A7603" t="str">
            <v>40777</v>
          </cell>
          <cell r="B7603" t="str">
            <v>CAIXA SIFONADA PVC 150X150X50MM COM GRELHA REDONDA BRANCA - FORNECIMENTO E INSTALACAO.</v>
          </cell>
          <cell r="C7603" t="str">
            <v>Un</v>
          </cell>
          <cell r="D7603">
            <v>31.58</v>
          </cell>
          <cell r="E7603">
            <v>25.27</v>
          </cell>
        </row>
        <row r="7604">
          <cell r="A7604"/>
        </row>
        <row r="7605">
          <cell r="A7605" t="str">
            <v>40780</v>
          </cell>
          <cell r="B7605" t="str">
            <v>REGULARIZACAO DE SUPERFICIE DE CONC. APARENTE.</v>
          </cell>
          <cell r="C7605" t="str">
            <v>m2</v>
          </cell>
          <cell r="D7605">
            <v>5.08</v>
          </cell>
          <cell r="E7605">
            <v>4.07</v>
          </cell>
        </row>
        <row r="7606">
          <cell r="A7606"/>
        </row>
        <row r="7607">
          <cell r="A7607" t="str">
            <v>40802</v>
          </cell>
          <cell r="B7607" t="str">
            <v xml:space="preserve">ELETRODUTO DE PVC RIGIDO SOLDAVEL 25MM (1"), FORNECIMENTO E INSTALACAO.  </v>
          </cell>
          <cell r="C7607" t="str">
            <v>m</v>
          </cell>
          <cell r="D7607">
            <v>10.050000000000001</v>
          </cell>
          <cell r="E7607">
            <v>8.0399999999999991</v>
          </cell>
        </row>
        <row r="7608">
          <cell r="A7608"/>
        </row>
        <row r="7609">
          <cell r="A7609" t="str">
            <v>40804</v>
          </cell>
          <cell r="B7609" t="str">
            <v>MARCACAO DE ALVENARIA DE BLOCOS DE CONCRETO PARA BLOCO 10X20X40, COM ARGAMASSA TRACO 1:2:8 (CIMENTO, CAL E AREIA).</v>
          </cell>
          <cell r="C7609" t="str">
            <v>m</v>
          </cell>
          <cell r="D7609">
            <v>7.66</v>
          </cell>
          <cell r="E7609">
            <v>6.13</v>
          </cell>
        </row>
        <row r="7610">
          <cell r="A7610"/>
        </row>
        <row r="7611">
          <cell r="A7611" t="str">
            <v>40841</v>
          </cell>
          <cell r="B7611" t="str">
            <v>ABRACADEIRA P/POCOS PROFUNDOS.</v>
          </cell>
          <cell r="C7611" t="str">
            <v>Un</v>
          </cell>
          <cell r="D7611">
            <v>73.849999999999994</v>
          </cell>
          <cell r="E7611">
            <v>59.08</v>
          </cell>
        </row>
        <row r="7612">
          <cell r="A7612"/>
        </row>
        <row r="7613">
          <cell r="A7613" t="str">
            <v>40904</v>
          </cell>
          <cell r="B7613" t="str">
            <v>RODAPE EM PEDRA ARDOSIA, LARGURA 8CM, ASSENTADA COM ARGAMASSA DE CIMENTO, CAL E AREIA, COM REJUNTAMENTO EM CIMENTO BRANCO.</v>
          </cell>
          <cell r="C7613" t="str">
            <v>m</v>
          </cell>
          <cell r="D7613">
            <v>14.91</v>
          </cell>
          <cell r="E7613">
            <v>11.93</v>
          </cell>
        </row>
        <row r="7614">
          <cell r="A7614"/>
        </row>
        <row r="7615">
          <cell r="A7615" t="str">
            <v>40905</v>
          </cell>
          <cell r="B7615" t="str">
            <v>PINTURA VERNIZ EM FORRO DE MADEIRA, DUAS DEMAOS.</v>
          </cell>
          <cell r="C7615" t="str">
            <v>m2</v>
          </cell>
          <cell r="D7615">
            <v>11.58</v>
          </cell>
          <cell r="E7615">
            <v>9.27</v>
          </cell>
        </row>
        <row r="7616">
          <cell r="A7616"/>
        </row>
        <row r="7617">
          <cell r="A7617" t="str">
            <v>41595</v>
          </cell>
          <cell r="B7617" t="str">
            <v>DEMARCACAO COM TINTA ACRILICA PARA PISOS DE FAIXAS EM QUADRA POLIESPORTIVA.</v>
          </cell>
          <cell r="C7617" t="str">
            <v>m</v>
          </cell>
          <cell r="D7617">
            <v>5.46</v>
          </cell>
          <cell r="E7617">
            <v>4.37</v>
          </cell>
        </row>
        <row r="7618">
          <cell r="A7618"/>
        </row>
        <row r="7619">
          <cell r="A7619" t="str">
            <v>41598</v>
          </cell>
          <cell r="B7619" t="str">
            <v>ENTRADA PROVISORIA DE ENERGIA ELETRICA AEREA TRIFASICA 40A EM POSTE MADEIRA</v>
          </cell>
          <cell r="C7619" t="str">
            <v>Un</v>
          </cell>
          <cell r="D7619">
            <v>784.78</v>
          </cell>
          <cell r="E7619">
            <v>627.83000000000004</v>
          </cell>
        </row>
        <row r="7620">
          <cell r="A7620"/>
        </row>
        <row r="7621">
          <cell r="A7621" t="str">
            <v>41602</v>
          </cell>
          <cell r="B7621" t="str">
            <v>FORRO PVC EM PLACAS COM LARGURA DE 10CM, ESPESSURA 8MM, COMP DE 6,0M, LISO, (INCLUSIVE COLOCACAO, EXCLUSIVE ESTRUTURA DE SUPORTE).</v>
          </cell>
          <cell r="C7621" t="str">
            <v>m2</v>
          </cell>
          <cell r="D7621">
            <v>36.869999999999997</v>
          </cell>
          <cell r="E7621">
            <v>29.5</v>
          </cell>
        </row>
        <row r="7622">
          <cell r="A7622"/>
        </row>
        <row r="7623">
          <cell r="A7623" t="str">
            <v>41619</v>
          </cell>
          <cell r="B7623" t="str">
            <v>COBERTURA COM TELHA DE FIBRA DE VIDRO ONDULADA COLORIDA, ESPESSURA 6MM, INCLUSO ACESSORIOS DE FIXACAO.</v>
          </cell>
          <cell r="C7623" t="str">
            <v>m2</v>
          </cell>
          <cell r="D7623">
            <v>51.41</v>
          </cell>
          <cell r="E7623">
            <v>41.13</v>
          </cell>
        </row>
        <row r="7624">
          <cell r="A7624"/>
        </row>
        <row r="7625">
          <cell r="A7625" t="str">
            <v>41721</v>
          </cell>
          <cell r="B7625" t="str">
            <v>COMPACTACAO MECANICA A 95% DO PROCTOR NORMAL - PAVIMENTACAO URBANA.</v>
          </cell>
          <cell r="C7625" t="str">
            <v>m3</v>
          </cell>
          <cell r="D7625">
            <v>2.87</v>
          </cell>
          <cell r="E7625">
            <v>2.2999999999999998</v>
          </cell>
        </row>
        <row r="7626">
          <cell r="A7626"/>
        </row>
        <row r="7627">
          <cell r="A7627" t="str">
            <v>41722</v>
          </cell>
          <cell r="B7627" t="str">
            <v xml:space="preserve">COMPACTACAO MECANICA A 100% DO PROCTOR NORMAL - PAVIMENTACAO URBANA.   </v>
          </cell>
          <cell r="C7627" t="str">
            <v>m3</v>
          </cell>
          <cell r="D7627">
            <v>4.55</v>
          </cell>
          <cell r="E7627">
            <v>3.64</v>
          </cell>
        </row>
        <row r="7628">
          <cell r="A7628"/>
        </row>
        <row r="7629">
          <cell r="A7629" t="str">
            <v>41879</v>
          </cell>
          <cell r="B7629" t="str">
            <v>CONFORMACAO GEOMETRICA DE PLATAFORMA PARA EXECUCAO DE REVESTIMENTO PRIMARIO EM RODOVIAS VICINAIS.</v>
          </cell>
          <cell r="C7629" t="str">
            <v>m2</v>
          </cell>
          <cell r="D7629">
            <v>0.15</v>
          </cell>
          <cell r="E7629">
            <v>0.12</v>
          </cell>
        </row>
        <row r="7630">
          <cell r="A7630"/>
        </row>
        <row r="7631">
          <cell r="A7631" t="str">
            <v>47213-001</v>
          </cell>
          <cell r="B7631" t="str">
            <v xml:space="preserve"> MODULO TIPO: REDE DE AGUA, COM FORNECIMENTO E ASSENTAMENTO DE TUBO FºFº DN 200 MM-K7, COMPREENDENDO: LOCACAO, CADASTRAMENTO DE INTERFERENCIAS, ESCAVACAO E REATERRO COMPACTADO DE VALA, EXCETO ROCHA, ATE 1,50 M.INCLUSIVE TOPOGRAFO. INCLUI - CARGA,TRANSPORT</v>
          </cell>
          <cell r="C7631" t="str">
            <v>m</v>
          </cell>
          <cell r="D7631">
            <v>15.11</v>
          </cell>
          <cell r="E7631">
            <v>12.09</v>
          </cell>
        </row>
        <row r="7632">
          <cell r="A7632"/>
        </row>
        <row r="7633">
          <cell r="A7633" t="str">
            <v>4877</v>
          </cell>
          <cell r="B7633" t="str">
            <v>BETONEIRA 320L ELETRICA TRIFASICA C/CARREGADOR MECANICO C/OPERADOR - P .</v>
          </cell>
          <cell r="C7633" t="str">
            <v>H</v>
          </cell>
          <cell r="D7633">
            <v>14.83</v>
          </cell>
          <cell r="E7633">
            <v>11.87</v>
          </cell>
        </row>
        <row r="7634">
          <cell r="A7634"/>
        </row>
        <row r="7635">
          <cell r="A7635" t="str">
            <v>4884</v>
          </cell>
          <cell r="B7635" t="str">
            <v xml:space="preserve">ARGAMASSA TRACO 1:3 (CIMENTO E AREIA), PREPARO MANUAL. </v>
          </cell>
          <cell r="C7635" t="str">
            <v>m3</v>
          </cell>
          <cell r="D7635">
            <v>455.43</v>
          </cell>
          <cell r="E7635">
            <v>364.35</v>
          </cell>
        </row>
        <row r="7636">
          <cell r="A7636"/>
        </row>
        <row r="7637">
          <cell r="A7637" t="str">
            <v>4885</v>
          </cell>
          <cell r="B7637" t="str">
            <v xml:space="preserve">ARGAMASSA TRACO 1:4 (CIMENTO E AREIA), PREPARO MANUAL.   </v>
          </cell>
          <cell r="C7637" t="str">
            <v>m3</v>
          </cell>
          <cell r="D7637">
            <v>396.52</v>
          </cell>
          <cell r="E7637">
            <v>317.22000000000003</v>
          </cell>
        </row>
        <row r="7638">
          <cell r="A7638"/>
        </row>
        <row r="7639">
          <cell r="A7639" t="str">
            <v>4886</v>
          </cell>
          <cell r="B7639" t="str">
            <v>ARGAMASSA TRACO 1:5 (CIMENTO E AREIA), PREPARO MANUAL.</v>
          </cell>
          <cell r="C7639" t="str">
            <v>m3</v>
          </cell>
          <cell r="D7639">
            <v>352.6</v>
          </cell>
          <cell r="E7639">
            <v>282.08</v>
          </cell>
        </row>
        <row r="7640">
          <cell r="A7640"/>
        </row>
        <row r="7641">
          <cell r="A7641" t="str">
            <v>4889</v>
          </cell>
          <cell r="B7641" t="str">
            <v xml:space="preserve">ARGAMASSA TRACO 1:8 (CIMENTO E AREIA), PREPARO MANUAL. </v>
          </cell>
          <cell r="C7641" t="str">
            <v>m3</v>
          </cell>
          <cell r="D7641">
            <v>298.37</v>
          </cell>
          <cell r="E7641">
            <v>238.7</v>
          </cell>
        </row>
        <row r="7642">
          <cell r="A7642"/>
        </row>
        <row r="7643">
          <cell r="A7643" t="str">
            <v>5089</v>
          </cell>
          <cell r="B7643" t="str">
            <v>ROLO COMPACTADOR VIBRATORIO PE DE CARNEIRO PARA SOLOS, POTENCIA 80HP, PESO MÁXIMO OPERACIONAL 8,8T - MANUTENCAO.</v>
          </cell>
          <cell r="C7643" t="str">
            <v>H</v>
          </cell>
          <cell r="D7643">
            <v>19.600000000000001</v>
          </cell>
          <cell r="E7643">
            <v>15.68</v>
          </cell>
        </row>
        <row r="7644">
          <cell r="A7644"/>
        </row>
        <row r="7645">
          <cell r="A7645" t="str">
            <v>52826</v>
          </cell>
          <cell r="B7645" t="str">
            <v>RETRO-ESCAVADEIRA, 74HP (VU=6 ANOS)- MÃO DE OBRA/OPERAÇÃO.</v>
          </cell>
          <cell r="C7645" t="str">
            <v>H</v>
          </cell>
          <cell r="D7645">
            <v>9.33</v>
          </cell>
          <cell r="E7645">
            <v>7.47</v>
          </cell>
        </row>
        <row r="7646">
          <cell r="A7646"/>
        </row>
        <row r="7647">
          <cell r="A7647" t="str">
            <v>53590</v>
          </cell>
          <cell r="B7647" t="str">
            <v>LANCAMENTO DE CONCRETO EM ESTRUTURA.</v>
          </cell>
          <cell r="C7647" t="str">
            <v>m3</v>
          </cell>
          <cell r="D7647">
            <v>114.41</v>
          </cell>
          <cell r="E7647">
            <v>91.53</v>
          </cell>
        </row>
        <row r="7648">
          <cell r="A7648"/>
        </row>
        <row r="7649">
          <cell r="A7649" t="str">
            <v>53781</v>
          </cell>
          <cell r="B7649" t="str">
            <v>CAMINHAO BASCULANTE 4,0M3 TOCO 162CV PBT=11800KG - DEPRECIACAO.</v>
          </cell>
          <cell r="C7649" t="str">
            <v>H</v>
          </cell>
          <cell r="D7649">
            <v>16.920000000000002</v>
          </cell>
          <cell r="E7649">
            <v>13.54</v>
          </cell>
        </row>
        <row r="7650">
          <cell r="A7650"/>
        </row>
        <row r="7651">
          <cell r="A7651" t="str">
            <v>53782</v>
          </cell>
          <cell r="B7651" t="str">
            <v>CAMINHAO BASCULANTE 4,0M3 TOCO 162CV PBT=11800KG - MANUTENCAO.</v>
          </cell>
          <cell r="C7651" t="str">
            <v>H</v>
          </cell>
          <cell r="D7651">
            <v>16.920000000000002</v>
          </cell>
          <cell r="E7651">
            <v>13.54</v>
          </cell>
        </row>
        <row r="7652">
          <cell r="A7652"/>
        </row>
        <row r="7653">
          <cell r="A7653" t="str">
            <v>53785</v>
          </cell>
          <cell r="B7653" t="str">
            <v>CAMINHAO BASCULANTE 4,0M3 TOCO 162CV PBT=11800KG - MAO-DE-OBRA NA OPERACAO DIURNA</v>
          </cell>
          <cell r="C7653" t="str">
            <v>H</v>
          </cell>
          <cell r="D7653">
            <v>10.91</v>
          </cell>
          <cell r="E7653">
            <v>8.73</v>
          </cell>
        </row>
        <row r="7654">
          <cell r="A7654"/>
        </row>
        <row r="7655">
          <cell r="A7655" t="str">
            <v>53786</v>
          </cell>
          <cell r="B7655" t="str">
            <v>RETRO-ESCAVADEIRA, 4 X 4, 86 CV (VU= 5 ANOS) - MATERIAIS/OPERAÇÃO.</v>
          </cell>
          <cell r="C7655" t="str">
            <v>H</v>
          </cell>
          <cell r="D7655">
            <v>37.270000000000003</v>
          </cell>
          <cell r="E7655">
            <v>29.82</v>
          </cell>
        </row>
        <row r="7656">
          <cell r="A7656"/>
        </row>
        <row r="7657">
          <cell r="A7657" t="str">
            <v>53787</v>
          </cell>
          <cell r="B7657" t="str">
            <v>ROLO COMPACTADOR VIBRATÓRIO DE CILINDRO LISO, AUTO-PROPEL. 80HP, PESO MÁXIMO OPERACIONAL 8,1T - CUSTO DE MATERIAIS NA OPERAÇÃO.</v>
          </cell>
          <cell r="C7657" t="str">
            <v>H</v>
          </cell>
          <cell r="D7657">
            <v>63.76</v>
          </cell>
          <cell r="E7657">
            <v>51.01</v>
          </cell>
        </row>
        <row r="7658">
          <cell r="A7658"/>
        </row>
        <row r="7659">
          <cell r="A7659" t="str">
            <v>53788</v>
          </cell>
          <cell r="B7659" t="str">
            <v>ROLO COMPACTADOR VIBRATORIO DE CILINDRO LISO, AUTO-PROPELIDO 83 CV - 6,6T, IMPACTO DINAMICO 18,5/11,5T - CUSTO DE MATERIAIS NA OPERACAO.</v>
          </cell>
          <cell r="C7659" t="str">
            <v>H</v>
          </cell>
          <cell r="D7659">
            <v>63.76</v>
          </cell>
          <cell r="E7659">
            <v>51.01</v>
          </cell>
        </row>
        <row r="7660">
          <cell r="A7660"/>
        </row>
        <row r="7661">
          <cell r="A7661" t="str">
            <v>53789</v>
          </cell>
          <cell r="B7661" t="str">
            <v>ROLO COMPACTADOR VIBRATÓRIO DE CILINDRO LISO, AUTO-PROPEL. 83 CV - 6,6T, IMPACTO DINÂMICO 18,5/11,5T - MAO-DE-OBRA NA OPERACAO.</v>
          </cell>
          <cell r="C7661" t="str">
            <v>H</v>
          </cell>
          <cell r="D7661">
            <v>11.55</v>
          </cell>
          <cell r="E7661">
            <v>9.24</v>
          </cell>
        </row>
        <row r="7662">
          <cell r="A7662"/>
        </row>
        <row r="7663">
          <cell r="A7663" t="str">
            <v>53790</v>
          </cell>
          <cell r="B7663" t="str">
            <v>ROLO COMPACTADOR VIBRATÓRIO, TANDEM, CILINDRO LISO, AUTO-PROPEL. - 40HP - 4,4T, IMPACTO DINÂMICO 3,1T, VU 5 ANOS - CHP DIURNO.</v>
          </cell>
          <cell r="C7663" t="str">
            <v>H</v>
          </cell>
          <cell r="D7663">
            <v>11.55</v>
          </cell>
          <cell r="E7663">
            <v>9.24</v>
          </cell>
        </row>
        <row r="7664">
          <cell r="A7664"/>
        </row>
        <row r="7665">
          <cell r="A7665" t="str">
            <v>53792</v>
          </cell>
          <cell r="B7665" t="str">
            <v>CAMINHAO BASCULANTE ,162HP- 6M3 - OPERACAO DIURNA.</v>
          </cell>
          <cell r="C7665" t="str">
            <v>H</v>
          </cell>
          <cell r="D7665">
            <v>63.76</v>
          </cell>
          <cell r="E7665">
            <v>51.01</v>
          </cell>
        </row>
        <row r="7666">
          <cell r="A7666"/>
        </row>
        <row r="7667">
          <cell r="A7667" t="str">
            <v>53793</v>
          </cell>
          <cell r="B7667" t="str">
            <v>CAMINHAO BASCULANTE ,162HP- 6M3 / MAO-DE-OBRA NA OPERACAO DIURNA.</v>
          </cell>
          <cell r="C7667" t="str">
            <v>H</v>
          </cell>
          <cell r="D7667">
            <v>9.58</v>
          </cell>
          <cell r="E7667">
            <v>7.67</v>
          </cell>
        </row>
        <row r="7668">
          <cell r="A7668"/>
        </row>
        <row r="7669">
          <cell r="A7669" t="str">
            <v>53794</v>
          </cell>
          <cell r="B7669" t="str">
            <v>USINA DE CONCRETO FIXA CAPACIDADE 90/120 M³, 63HP - MANUTENÇÃO.</v>
          </cell>
          <cell r="C7669" t="str">
            <v>H</v>
          </cell>
          <cell r="D7669">
            <v>23.2</v>
          </cell>
          <cell r="E7669">
            <v>18.559999999999999</v>
          </cell>
        </row>
        <row r="7670">
          <cell r="A7670"/>
        </row>
        <row r="7671">
          <cell r="A7671" t="str">
            <v>53795</v>
          </cell>
          <cell r="B7671" t="str">
            <v>USINA DE CONCRETO FIXA CAPACIDADE 90/120 M³, 63HP - MÃO-DE-OBRA NA OPERAÇÃO NOTURNA.</v>
          </cell>
          <cell r="C7671" t="str">
            <v>H</v>
          </cell>
          <cell r="D7671">
            <v>30.36</v>
          </cell>
          <cell r="E7671">
            <v>24.29</v>
          </cell>
        </row>
        <row r="7672">
          <cell r="A7672"/>
        </row>
        <row r="7673">
          <cell r="A7673" t="str">
            <v>53796</v>
          </cell>
          <cell r="B7673" t="str">
            <v>CAMINHAO CARROCERIA ABERTA,EM MADEIRA, TOCO, 170CV - 11T (VU=6ANOS) - CHI DIURNO - DEPRECIACAO E JUROS.</v>
          </cell>
          <cell r="C7673" t="str">
            <v>H</v>
          </cell>
          <cell r="D7673">
            <v>22.05</v>
          </cell>
          <cell r="E7673">
            <v>17.64</v>
          </cell>
        </row>
        <row r="7674">
          <cell r="A7674"/>
        </row>
        <row r="7675">
          <cell r="A7675" t="str">
            <v>53797</v>
          </cell>
          <cell r="B7675" t="str">
            <v>CAMINHAO CARROCERIA ABERTA,EM MADEIRA, TOCO, 170CV - 11T (VU=6ANOS) - MATERIAIS/OPERACAO.</v>
          </cell>
          <cell r="C7675" t="str">
            <v>H</v>
          </cell>
          <cell r="D7675">
            <v>63.76</v>
          </cell>
          <cell r="E7675">
            <v>51.01</v>
          </cell>
        </row>
        <row r="7676">
          <cell r="A7676"/>
        </row>
        <row r="7677">
          <cell r="A7677" t="str">
            <v>53798</v>
          </cell>
          <cell r="B7677" t="str">
            <v>CAMINHAO CARROCERIA ABERTA,EM MADEIRA, TOCO, 170CV - 11T (VU=6ANOS) - MAO-DE-OBRA DIURNA NA OPERACAO.</v>
          </cell>
          <cell r="C7677" t="str">
            <v>H</v>
          </cell>
          <cell r="D7677">
            <v>11.82</v>
          </cell>
          <cell r="E7677">
            <v>9.4600000000000009</v>
          </cell>
        </row>
        <row r="7678">
          <cell r="A7678"/>
        </row>
        <row r="7679">
          <cell r="A7679" t="str">
            <v>53799</v>
          </cell>
          <cell r="B7679" t="str">
            <v>CAMINHAO CARROCERIA ABERTA,EM MADEIRA, TOCO, 170CV - 11T (VU=6ANOS) - CHI DIURNO - MAO-DE-OBRA NA OPERACAO NOTURNA.</v>
          </cell>
          <cell r="C7679" t="str">
            <v>H</v>
          </cell>
          <cell r="D7679">
            <v>11.5</v>
          </cell>
          <cell r="E7679">
            <v>9.1999999999999993</v>
          </cell>
        </row>
        <row r="7680">
          <cell r="A7680"/>
        </row>
        <row r="7681">
          <cell r="A7681" t="str">
            <v>53800</v>
          </cell>
          <cell r="B7681" t="str">
            <v>USINA MISTURADORA DE SOLOS, DOSADORES TRIPLOS, CALHA VIBRATÓRIA, CAPACIDADE 200/500 TON, 201HP - MATERIAIS NA OPERAÇÃO.</v>
          </cell>
          <cell r="C7681" t="str">
            <v>H</v>
          </cell>
          <cell r="D7681">
            <v>36.36</v>
          </cell>
          <cell r="E7681">
            <v>29.09</v>
          </cell>
        </row>
        <row r="7682">
          <cell r="A7682"/>
        </row>
        <row r="7683">
          <cell r="A7683" t="str">
            <v>53801</v>
          </cell>
          <cell r="B7683" t="str">
            <v>USINA MISTURADORA DE SOLOS, DOSADORES TRIPLOS, CALHA VIBRATÓRIA, CAPCIDADE 200/500 TON, 201HP - MÃO-DE-OBRA NA OPERAÇÃO DIURNA.</v>
          </cell>
          <cell r="C7683" t="str">
            <v>H</v>
          </cell>
          <cell r="D7683">
            <v>44.28</v>
          </cell>
          <cell r="E7683">
            <v>35.43</v>
          </cell>
        </row>
        <row r="7684">
          <cell r="A7684"/>
        </row>
        <row r="7685">
          <cell r="A7685" t="str">
            <v>53802</v>
          </cell>
          <cell r="B7685" t="str">
            <v>VIBROACABADORA SOBRE ESTEIRAS POTENCIA MAX. 105CV CAPACIDADE ATE 450 T/H - MAO-DE-OBRA NA OPERACAO DIURNA.</v>
          </cell>
          <cell r="C7685" t="str">
            <v>H</v>
          </cell>
          <cell r="D7685">
            <v>11.55</v>
          </cell>
          <cell r="E7685">
            <v>9.24</v>
          </cell>
        </row>
        <row r="7686">
          <cell r="A7686"/>
        </row>
        <row r="7687">
          <cell r="A7687" t="str">
            <v>53803</v>
          </cell>
          <cell r="B7687" t="str">
            <v>VIBROACABADORA SOBRE ESTEIRAS POTENCIA MAX. 105CV CAPACIDADE ATE 450 T/H - MAO-DE-OBRA NA OPERACAO NOTURNA.</v>
          </cell>
          <cell r="C7687" t="str">
            <v>H</v>
          </cell>
          <cell r="D7687">
            <v>13.86</v>
          </cell>
          <cell r="E7687">
            <v>11.09</v>
          </cell>
        </row>
        <row r="7688">
          <cell r="A7688"/>
        </row>
        <row r="7689">
          <cell r="A7689" t="str">
            <v>53804</v>
          </cell>
          <cell r="B7689" t="str">
            <v>VASSOURA MECÂNICA REBOCÁVEL C/ ESCOVA CILÍNDRICA LARGURA DE VARRIMENTO = 2,44M - MANUTENÇÃO.</v>
          </cell>
          <cell r="C7689" t="str">
            <v>H</v>
          </cell>
          <cell r="D7689">
            <v>1.28</v>
          </cell>
          <cell r="E7689">
            <v>1.03</v>
          </cell>
        </row>
        <row r="7690">
          <cell r="A7690"/>
        </row>
        <row r="7691">
          <cell r="A7691" t="str">
            <v>53805</v>
          </cell>
          <cell r="B7691" t="str">
            <v>TRATOR PNEUS TRAÇÃO 4X2, 82 CV, PESO C/ LASTRO 4,555 T - MAO-DE-OBRA OPERACAO NOTURNA.</v>
          </cell>
          <cell r="C7691" t="str">
            <v>H</v>
          </cell>
          <cell r="D7691">
            <v>15.23</v>
          </cell>
          <cell r="E7691">
            <v>12.19</v>
          </cell>
        </row>
        <row r="7692">
          <cell r="A7692"/>
        </row>
        <row r="7693">
          <cell r="A7693" t="str">
            <v>53806</v>
          </cell>
          <cell r="B7693" t="str">
            <v>TRATOR DE ESTEIRAS POTENCIA 165 HP, PESO OPERACIONAL 17,1T (VU=5ANOS) - MANUTENCAO.</v>
          </cell>
          <cell r="C7693" t="str">
            <v>H</v>
          </cell>
          <cell r="D7693">
            <v>84.68</v>
          </cell>
          <cell r="E7693">
            <v>67.75</v>
          </cell>
        </row>
        <row r="7694">
          <cell r="A7694"/>
        </row>
        <row r="7695">
          <cell r="A7695" t="str">
            <v>53807</v>
          </cell>
          <cell r="B7695" t="str">
            <v>TRATOR DE ESTEIRAS POTENCIA 165 HP, PESO OPERACIONAL 17,1T - MAO-DE-OBRA NA OPERACAO DIURNA.</v>
          </cell>
          <cell r="C7695" t="str">
            <v>H</v>
          </cell>
          <cell r="D7695">
            <v>18.97</v>
          </cell>
          <cell r="E7695">
            <v>15.18</v>
          </cell>
        </row>
        <row r="7696">
          <cell r="A7696"/>
        </row>
        <row r="7697">
          <cell r="A7697" t="str">
            <v>53808</v>
          </cell>
          <cell r="B7697" t="str">
            <v>TRATOR DE ESTEIRAS POTENCIA 165 HP, PESO OPERACIONAL 17,1T - MAO-DE-OBRA NA OPERACAO NOTURNA.</v>
          </cell>
          <cell r="C7697" t="str">
            <v>H</v>
          </cell>
          <cell r="D7697">
            <v>15.23</v>
          </cell>
          <cell r="E7697">
            <v>12.19</v>
          </cell>
        </row>
        <row r="7698">
          <cell r="A7698"/>
        </row>
        <row r="7699">
          <cell r="A7699" t="str">
            <v>53810</v>
          </cell>
          <cell r="B7699" t="str">
            <v>TRATOR DE ESTEIRAS 153HP PESO OPERACIONAL 15T, COM RODA MOTRIZ ELEVADA (VU=5ANOS) - MANUTENCAO.</v>
          </cell>
          <cell r="C7699" t="str">
            <v>H</v>
          </cell>
          <cell r="D7699">
            <v>86.87</v>
          </cell>
          <cell r="E7699">
            <v>69.5</v>
          </cell>
        </row>
        <row r="7700">
          <cell r="A7700"/>
        </row>
        <row r="7701">
          <cell r="A7701" t="str">
            <v>53811</v>
          </cell>
          <cell r="B7701" t="str">
            <v>TRATOR DE ESTEIRAS 153HP PESO OPERACIONAL 15T, COM RODA MOTRIZ ELEVADA - MA0-DE-OBRA NA OPERACAO DIURNA.</v>
          </cell>
          <cell r="C7701" t="str">
            <v>H</v>
          </cell>
          <cell r="D7701">
            <v>12.7</v>
          </cell>
          <cell r="E7701">
            <v>10.16</v>
          </cell>
        </row>
        <row r="7702">
          <cell r="A7702"/>
        </row>
        <row r="7703">
          <cell r="A7703" t="str">
            <v>53812</v>
          </cell>
          <cell r="B7703" t="str">
            <v>TRATOR DE ESTEIRAS 153HP PESO OPERACIONAL 15T, COM RODA MOTRIZ ELEVADA - MA0-DE-OBRA NA OPERACAO NOTURNA.</v>
          </cell>
          <cell r="C7703" t="str">
            <v>H</v>
          </cell>
          <cell r="D7703">
            <v>15.23</v>
          </cell>
          <cell r="E7703">
            <v>12.19</v>
          </cell>
        </row>
        <row r="7704">
          <cell r="A7704"/>
        </row>
        <row r="7705">
          <cell r="A7705" t="str">
            <v>53813</v>
          </cell>
          <cell r="B7705" t="str">
            <v>TRATOR DE ESTEIRAS COM LAMINA - POTENCIA 305 HP - PESO OPERACIONAL 37T (VU=5ANOS) -DEPRECIACAO E JUROS.</v>
          </cell>
          <cell r="C7705" t="str">
            <v>H</v>
          </cell>
          <cell r="D7705">
            <v>290.47000000000003</v>
          </cell>
          <cell r="E7705">
            <v>232.38</v>
          </cell>
        </row>
        <row r="7706">
          <cell r="A7706"/>
        </row>
        <row r="7707">
          <cell r="A7707" t="str">
            <v>53814</v>
          </cell>
          <cell r="B7707" t="str">
            <v>TRATOR DE ESTEIRAS COM LAMINA - POTENCIA 305 HP - PESO OPERACIONAL 37T (VU=5ANOS) - MANUTENCAO.</v>
          </cell>
          <cell r="C7707" t="str">
            <v>H</v>
          </cell>
          <cell r="D7707">
            <v>220.22</v>
          </cell>
          <cell r="E7707">
            <v>176.18</v>
          </cell>
        </row>
        <row r="7708">
          <cell r="A7708"/>
        </row>
        <row r="7709">
          <cell r="A7709" t="str">
            <v>53815</v>
          </cell>
          <cell r="B7709" t="str">
            <v>TRATOR DE ESTEIRAS COM LAMINA - POTENCIA 305 HP - PESO OPERACIONAL 37T - MAO-DE-OBRA NA OPERACAO DIURNA.</v>
          </cell>
          <cell r="C7709" t="str">
            <v>H</v>
          </cell>
          <cell r="D7709">
            <v>12.7</v>
          </cell>
          <cell r="E7709">
            <v>10.16</v>
          </cell>
        </row>
        <row r="7710">
          <cell r="A7710"/>
        </row>
        <row r="7711">
          <cell r="A7711" t="str">
            <v>53816</v>
          </cell>
          <cell r="B7711" t="str">
            <v>TRATOR SOBRE ESTEIRAS 305HP - MAO-DE-OBRA NA OPERACAO NOTURNA.</v>
          </cell>
          <cell r="C7711" t="str">
            <v>H</v>
          </cell>
          <cell r="D7711">
            <v>15.23</v>
          </cell>
          <cell r="E7711">
            <v>12.19</v>
          </cell>
        </row>
        <row r="7712">
          <cell r="A7712"/>
        </row>
        <row r="7713">
          <cell r="A7713" t="str">
            <v>53817</v>
          </cell>
          <cell r="B7713" t="str">
            <v>TRATOR DE ESTEIRAS 99HP, PESO OPERACIONAL 8,5T - MATERIAIS NA OPERACAO.</v>
          </cell>
          <cell r="C7713" t="str">
            <v>H</v>
          </cell>
          <cell r="D7713">
            <v>39.229999999999997</v>
          </cell>
          <cell r="E7713">
            <v>31.39</v>
          </cell>
        </row>
        <row r="7714">
          <cell r="A7714"/>
        </row>
        <row r="7715">
          <cell r="A7715" t="str">
            <v>53818</v>
          </cell>
          <cell r="B7715" t="str">
            <v>ROLO COMPACTADOR VIBRATÓRIO REBOCÁVEL AÇO LISO, PESO 4,7T, IMPACTO DINÂMICO 18,3T - DEPRECIAÇÃO E JUROS.</v>
          </cell>
          <cell r="C7715" t="str">
            <v>H</v>
          </cell>
          <cell r="D7715">
            <v>9.82</v>
          </cell>
          <cell r="E7715">
            <v>7.86</v>
          </cell>
        </row>
        <row r="7716">
          <cell r="A7716"/>
        </row>
        <row r="7717">
          <cell r="A7717" t="str">
            <v>53819</v>
          </cell>
          <cell r="B7717" t="str">
            <v>ROLO COMPACTADOR VIBRATÓRIO REBOCÁVEL AÇO LISO, PESO 4,7T, IMPACTO DINÂMICO 18,3T - CUSTO COM MATERIAIS NA OPERACAO.</v>
          </cell>
          <cell r="C7717" t="str">
            <v>H</v>
          </cell>
          <cell r="D7717">
            <v>37.270000000000003</v>
          </cell>
          <cell r="E7717">
            <v>29.82</v>
          </cell>
        </row>
        <row r="7718">
          <cell r="A7718"/>
        </row>
        <row r="7719">
          <cell r="A7719" t="str">
            <v>53820</v>
          </cell>
          <cell r="B7719" t="str">
            <v>ROLO COMPACTADOR VIBRATÓRIO REBOCÁVEL AÇO LISO, PESO 4,7T, IMPACTO DINÂMICO 18,3T - CUSTO COM MAO-DE-OBRA NA OPERACAO DIURNA</v>
          </cell>
          <cell r="C7719" t="str">
            <v>H</v>
          </cell>
          <cell r="D7719">
            <v>11.55</v>
          </cell>
          <cell r="E7719">
            <v>9.24</v>
          </cell>
        </row>
        <row r="7720">
          <cell r="A7720"/>
        </row>
        <row r="7721">
          <cell r="A7721" t="str">
            <v>53821</v>
          </cell>
          <cell r="B7721" t="str">
            <v>ROLO COMPACTADOR VIBRATÓRIO REBOCÁVEL AÇO LISO, PESO 4,7T, IMPACTO DINÂMICO 18,3T - CUSTO COM MÃO -DE-OBRA NA OPERAÇÃO NOTURNA.</v>
          </cell>
          <cell r="C7721" t="str">
            <v>H</v>
          </cell>
          <cell r="D7721">
            <v>13.86</v>
          </cell>
          <cell r="E7721">
            <v>11.09</v>
          </cell>
        </row>
        <row r="7722">
          <cell r="A7722"/>
        </row>
        <row r="7723">
          <cell r="A7723" t="str">
            <v>53822</v>
          </cell>
          <cell r="B7723" t="str">
            <v>ROLO COMPACTADOR VIBRATÓRIO TANDEM AÇO LISO, POTÊNCIA 58CV, PESO SEM/COM LASTRO 6,5/9,4 T - CUSTO COM MÃO-DE-OBRA NA OPERAÇÃO DIURNA.</v>
          </cell>
          <cell r="C7723" t="str">
            <v>H</v>
          </cell>
          <cell r="D7723">
            <v>18.97</v>
          </cell>
          <cell r="E7723">
            <v>15.18</v>
          </cell>
        </row>
        <row r="7724">
          <cell r="A7724"/>
        </row>
        <row r="7725">
          <cell r="A7725" t="str">
            <v>53823</v>
          </cell>
          <cell r="B7725" t="str">
            <v>ROLO COMPACTADOR DE PNEUS ESTÁTICO PARA ASFALTO, PRESSÃO VARIÁVEL, POTÊNCIA 99HP, PESO OPERACIONAL SEM/COM LASTRO 8,3/21,0 T - DEPRECIAÇÃO E JUROS.</v>
          </cell>
          <cell r="C7725" t="str">
            <v>H</v>
          </cell>
          <cell r="D7725">
            <v>46.18</v>
          </cell>
          <cell r="E7725">
            <v>36.950000000000003</v>
          </cell>
        </row>
        <row r="7726">
          <cell r="A7726"/>
        </row>
        <row r="7727">
          <cell r="A7727" t="str">
            <v>53824</v>
          </cell>
          <cell r="B7727" t="str">
            <v>ROLO COMPACTADOR DE PNEUS ESTATICO PARA ASFALTO, PRESSAO VARIAVEL, POTENCIA 99HP, PESO OPERACIONAL SEM/COM LASTRO 8,3/21,0 T - CUSTO COM MAO-DE-OBRA NA OPERACAO DIURNA.</v>
          </cell>
          <cell r="C7727" t="str">
            <v>H</v>
          </cell>
          <cell r="D7727">
            <v>11.55</v>
          </cell>
          <cell r="E7727">
            <v>9.24</v>
          </cell>
        </row>
        <row r="7728">
          <cell r="A7728"/>
        </row>
        <row r="7729">
          <cell r="A7729" t="str">
            <v>53825</v>
          </cell>
          <cell r="B7729" t="str">
            <v>ROLO COMPACTADOR DE PNEUS ESTÁTICO PARA ASFALTO, PRESSÃO VARIÁVEL, POTÊNCIA 99HP, PESO OPERACIONAL SEM/COM LASTRO 8,3/21,0 T - CUSTO COM MATERIAIS NA OPERAÇÃO NOTURNA.</v>
          </cell>
          <cell r="C7729" t="str">
            <v>H</v>
          </cell>
          <cell r="D7729">
            <v>22.77</v>
          </cell>
          <cell r="E7729">
            <v>18.22</v>
          </cell>
        </row>
        <row r="7730">
          <cell r="A7730"/>
        </row>
        <row r="7731">
          <cell r="A7731" t="str">
            <v>53827</v>
          </cell>
          <cell r="B7731" t="str">
            <v>CAMINHAO TOCO, 177CV - 14T (VU=6ANOS) (NAO INCLUI CARROCERIA) - CUSTO HORARIO DE MATERIAIS NA OPERACAO.</v>
          </cell>
          <cell r="C7731" t="str">
            <v>H</v>
          </cell>
          <cell r="D7731">
            <v>64.75</v>
          </cell>
          <cell r="E7731">
            <v>51.8</v>
          </cell>
        </row>
        <row r="7732">
          <cell r="A7732"/>
        </row>
        <row r="7733">
          <cell r="A7733" t="str">
            <v>53828</v>
          </cell>
          <cell r="B7733" t="str">
            <v>CAMINHAO TOCO, 177CV - 14T (VU=6ANOS) (NAO INCLUI CARROCERIA) - MAO-DE-OBRA DIURNA NA OPERACAO.</v>
          </cell>
          <cell r="C7733" t="str">
            <v>H</v>
          </cell>
          <cell r="D7733">
            <v>11.82</v>
          </cell>
          <cell r="E7733">
            <v>9.4600000000000009</v>
          </cell>
        </row>
        <row r="7734">
          <cell r="A7734"/>
        </row>
        <row r="7735">
          <cell r="A7735" t="str">
            <v>53829</v>
          </cell>
          <cell r="B7735" t="str">
            <v>CAMINHAO TOCO, 170CV - 11T (VU=6ANOS) (NAO INCLUI CARROCERIA) - CUSTO HORARIO DE MATERIAIS NA OPERACAO.</v>
          </cell>
          <cell r="C7735" t="str">
            <v>H</v>
          </cell>
          <cell r="D7735">
            <v>63.76</v>
          </cell>
          <cell r="E7735">
            <v>51.01</v>
          </cell>
        </row>
        <row r="7736">
          <cell r="A7736"/>
        </row>
        <row r="7737">
          <cell r="A7737" t="str">
            <v>53830</v>
          </cell>
          <cell r="B7737" t="str">
            <v>CAMINHAO TOCO, 170CV - 11T (VU=6ANOS) (NAO INCLUI CARROCERIA) - MAO-DE-OBRA NA OPERACAO NOTURNA.</v>
          </cell>
          <cell r="C7737" t="str">
            <v>H</v>
          </cell>
          <cell r="D7737">
            <v>14.2</v>
          </cell>
          <cell r="E7737">
            <v>11.36</v>
          </cell>
        </row>
        <row r="7738">
          <cell r="A7738"/>
        </row>
        <row r="7739">
          <cell r="A7739" t="str">
            <v>53831</v>
          </cell>
          <cell r="B7739" t="str">
            <v>CAMINHAO PIPA 10000L TRUCADO, 208CV - 21,1T (VU=6ANOS) (INCLUI TANQUE DE ACO PARA TRANSPORTE DE AGUA E MOTOBOMBA CENTRIFUGA A GASOLINA 3,5CV) - CUSTO HORARIO DE MATERIAIS NA OPERACAO.</v>
          </cell>
          <cell r="C7739" t="str">
            <v>H</v>
          </cell>
          <cell r="D7739">
            <v>65.27</v>
          </cell>
          <cell r="E7739">
            <v>52.22</v>
          </cell>
        </row>
        <row r="7740">
          <cell r="A7740"/>
        </row>
        <row r="7741">
          <cell r="A7741" t="str">
            <v>53832</v>
          </cell>
          <cell r="B7741" t="str">
            <v>CAMINHAO PIPA 10000L TRUCADO, 208CV - 21,1T (VU=6ANOS) (INCLUI TANQUE DE ACO PARA TRANSPORTE DE AGUA E MOTOBOMBA CENTRIFUGA A GASOLINA 3,5CV) - MAO-DE-OBRA DIURNA NA OPERACAO.</v>
          </cell>
          <cell r="C7741" t="str">
            <v>H</v>
          </cell>
          <cell r="D7741">
            <v>11.82</v>
          </cell>
          <cell r="E7741">
            <v>9.4600000000000009</v>
          </cell>
        </row>
        <row r="7742">
          <cell r="A7742"/>
        </row>
        <row r="7743">
          <cell r="A7743" t="str">
            <v>53833</v>
          </cell>
          <cell r="B7743" t="str">
            <v>DISTRIBUIDOR DE AGREGADO TIPO DOSADOR REBOCAVEL COM 4 PNEUS COM LARGURA 3,66 M - DEPRECIACAO E JUROS.</v>
          </cell>
          <cell r="C7743" t="str">
            <v>H</v>
          </cell>
          <cell r="D7743">
            <v>11.22</v>
          </cell>
          <cell r="E7743">
            <v>8.98</v>
          </cell>
        </row>
        <row r="7744">
          <cell r="A7744"/>
        </row>
        <row r="7745">
          <cell r="A7745" t="str">
            <v>53834</v>
          </cell>
          <cell r="B7745" t="str">
            <v>DISTRIBUIDOR DE AGREGADO TIPO DOSADOR REBOCAVEL COM 4 PNEUS COM LARGURA 3,66 M - MANUTENCAO</v>
          </cell>
          <cell r="C7745" t="str">
            <v>H</v>
          </cell>
          <cell r="D7745">
            <v>4.07</v>
          </cell>
          <cell r="E7745">
            <v>3.26</v>
          </cell>
        </row>
        <row r="7746">
          <cell r="A7746"/>
        </row>
        <row r="7747">
          <cell r="A7747" t="str">
            <v>53835</v>
          </cell>
          <cell r="B7747" t="str">
            <v>DISTRIBUIDOR DE BETUME COM TANQUE DE 2500L, REBOCAVEL, PNEUMATICO COM MOTOR A GASOLINA 3,4HP - DEPRECIACAO E JUROS.</v>
          </cell>
          <cell r="C7747" t="str">
            <v>H</v>
          </cell>
          <cell r="D7747">
            <v>13.1</v>
          </cell>
          <cell r="E7747">
            <v>10.48</v>
          </cell>
        </row>
        <row r="7748">
          <cell r="A7748"/>
        </row>
        <row r="7749">
          <cell r="A7749" t="str">
            <v>53836</v>
          </cell>
          <cell r="B7749" t="str">
            <v>DISTRIBUIDOR DE ASFALTO MONTADO SOBRE CAMINHAO TOCO 162 HP, COM TANQUE ISOLADO 6 M3 COM BARRA ESPARGIDORA DE 3,66 M - DEPRECIACAO E JUROS.</v>
          </cell>
          <cell r="C7749" t="str">
            <v>H</v>
          </cell>
          <cell r="D7749">
            <v>56.93</v>
          </cell>
          <cell r="E7749">
            <v>45.55</v>
          </cell>
        </row>
        <row r="7750">
          <cell r="A7750"/>
        </row>
        <row r="7751">
          <cell r="A7751" t="str">
            <v>53837</v>
          </cell>
          <cell r="B7751" t="str">
            <v>DISTRIBUIDOR DE ASFALTO MONTADO SOBRE CAMINHAO TOCO 162 HP, COM TANQUE ISOLADO 6 M3 COM BARRA ESPARGIDORA DE 3,66 M - CUSTO C/ MATERIAIS NA OPERACAO.</v>
          </cell>
          <cell r="C7751" t="str">
            <v>H</v>
          </cell>
          <cell r="D7751">
            <v>95.65</v>
          </cell>
          <cell r="E7751">
            <v>76.52</v>
          </cell>
        </row>
        <row r="7752">
          <cell r="A7752"/>
        </row>
        <row r="7753">
          <cell r="A7753" t="str">
            <v>53840</v>
          </cell>
          <cell r="B7753" t="str">
            <v>GRADE ARADORA COM 20 DISCOS DE 24 " SOBRE PNEUS - DEPRECIACAO E JUROS.</v>
          </cell>
          <cell r="C7753" t="str">
            <v>H</v>
          </cell>
          <cell r="D7753">
            <v>5.41</v>
          </cell>
          <cell r="E7753">
            <v>4.33</v>
          </cell>
        </row>
        <row r="7754">
          <cell r="A7754"/>
        </row>
        <row r="7755">
          <cell r="A7755" t="str">
            <v>53841</v>
          </cell>
          <cell r="B7755" t="str">
            <v xml:space="preserve">GRADE ARADORA COM 20 DISCOS DE 24 " SOBRE PNEUS - MANUTENCAO. </v>
          </cell>
          <cell r="C7755" t="str">
            <v>H</v>
          </cell>
          <cell r="D7755">
            <v>1.8</v>
          </cell>
          <cell r="E7755">
            <v>1.44</v>
          </cell>
        </row>
        <row r="7756">
          <cell r="A7756"/>
        </row>
        <row r="7757">
          <cell r="A7757" t="str">
            <v>53842</v>
          </cell>
          <cell r="B7757" t="str">
            <v>LANCA ELEVATORIA TELESCOPICA DE ACIONAMENTO HIDRAULICO, CAPACIDADE DE CARGA 30.000 KG, COM CESTO, MONTADA SOBRE CAMINHAO TRUCADO - CUSTO COM MA0-DE-OBRA NA OPERACAO NOTURNA - DEPRECIACAO E JUROS.</v>
          </cell>
          <cell r="C7757" t="str">
            <v>H</v>
          </cell>
          <cell r="D7757">
            <v>202.17</v>
          </cell>
          <cell r="E7757">
            <v>161.74</v>
          </cell>
        </row>
        <row r="7758">
          <cell r="A7758"/>
        </row>
        <row r="7759">
          <cell r="A7759" t="str">
            <v>53843</v>
          </cell>
          <cell r="B7759" t="str">
            <v>LANCA ELEVATORIA TELESCOPICA DE ACIONAMENTO HIDRAULICO, CAPACIDADE DE CARGA 30.000 KG, COM CESTO, MONTADA SOBRE CAMINHAO TRUCADO - CUSTO COM MA0-DE-OBRA NA OPERACAO DIURNA.</v>
          </cell>
          <cell r="C7759" t="str">
            <v>H</v>
          </cell>
          <cell r="D7759">
            <v>11.82</v>
          </cell>
          <cell r="E7759">
            <v>9.4600000000000009</v>
          </cell>
        </row>
        <row r="7760">
          <cell r="A7760"/>
        </row>
        <row r="7761">
          <cell r="A7761" t="str">
            <v>53844</v>
          </cell>
          <cell r="B7761" t="str">
            <v>LANCA ELEVATORIA TELESCOPICA DE ACIONAMENTO HIDRAULICO, CAPACIDADE DE CARGA 30.000 KG, COM CESTO, MONTADA SOBRE CAMINHAO TRUCADO - CUSTO COM MA0-DE-OBRA NA OPERACAO NOTURNA.</v>
          </cell>
          <cell r="C7761" t="str">
            <v>H</v>
          </cell>
          <cell r="D7761">
            <v>14.2</v>
          </cell>
          <cell r="E7761">
            <v>11.36</v>
          </cell>
        </row>
        <row r="7762">
          <cell r="A7762"/>
        </row>
        <row r="7763">
          <cell r="A7763" t="str">
            <v>53845</v>
          </cell>
          <cell r="B7763" t="str">
            <v>GUINDASTE MUNK COM CESTO, CARGA MAXIMA 5,75T (A 2M) E 2,3T ( A 5M), ALTURA MAXIMA = 7,9M, MONTADO SOBRE CAMINHAO DE CARROCERIA 162HP - DEPRECIACAO E JUROS.</v>
          </cell>
          <cell r="C7763" t="str">
            <v>H</v>
          </cell>
          <cell r="D7763">
            <v>31.01</v>
          </cell>
          <cell r="E7763">
            <v>24.81</v>
          </cell>
        </row>
        <row r="7764">
          <cell r="A7764"/>
        </row>
        <row r="7765">
          <cell r="A7765" t="str">
            <v>53846</v>
          </cell>
          <cell r="B7765" t="str">
            <v>GUINDASTE MUNK COM CESTO, CARGA MAXIMA 5,75T (A 2M) E 2,3T ( A 5M), ALTURA MAXIMA = 7,9M, MONTADO SOBRE CAMINHAO DE CARROCERIA 162HP - CUSTO COM MATERIAIS NA OPERACAO.</v>
          </cell>
          <cell r="C7765" t="str">
            <v>H</v>
          </cell>
          <cell r="D7765">
            <v>63.76</v>
          </cell>
          <cell r="E7765">
            <v>51.01</v>
          </cell>
        </row>
        <row r="7766">
          <cell r="A7766"/>
        </row>
        <row r="7767">
          <cell r="A7767" t="str">
            <v>53847</v>
          </cell>
          <cell r="B7767" t="str">
            <v>GUINDASTE MUNK COM CESTO, CARGA MAXIMA 5,75T (A 2M) E 2,3T ( A 5M), ALTURA MAXIMA = 7,9M, MONTADO SOBRE CAMINHAO DE CARROCERIA FORD 162HP - CUSTO COM MA0-DE-0BRA NA OPERACAO DIURNA.</v>
          </cell>
          <cell r="C7767" t="str">
            <v>H</v>
          </cell>
          <cell r="D7767">
            <v>11.82</v>
          </cell>
          <cell r="E7767">
            <v>9.4600000000000009</v>
          </cell>
        </row>
        <row r="7768">
          <cell r="A7768"/>
        </row>
        <row r="7769">
          <cell r="A7769" t="str">
            <v>53848</v>
          </cell>
          <cell r="B7769" t="str">
            <v>GUINDASTE MUNK COM CESTO, CARGA MAXIMA 5,75T (A 2M) E 2,3T ( A 5M), ALTURA MAXIMA = 7,9M, MONTADO SOBRE CAMINHAO DE CARROCERIA FORD 162HP - CUSTO C/MA0-DE-0BRA NA OPERCAO NOTURNA.</v>
          </cell>
          <cell r="C7769" t="str">
            <v>H</v>
          </cell>
          <cell r="D7769">
            <v>14.2</v>
          </cell>
          <cell r="E7769">
            <v>11.36</v>
          </cell>
        </row>
        <row r="7770">
          <cell r="A7770"/>
        </row>
        <row r="7771">
          <cell r="A7771" t="str">
            <v>53849</v>
          </cell>
          <cell r="B7771" t="str">
            <v>MOTONIVELADORA 140HP PESO OPERACIONAL 12,5T - CUSTO COM MATERIAIS NA OPERACAO.</v>
          </cell>
          <cell r="C7771" t="str">
            <v>H</v>
          </cell>
          <cell r="D7771">
            <v>68.67</v>
          </cell>
          <cell r="E7771">
            <v>54.94</v>
          </cell>
        </row>
        <row r="7772">
          <cell r="A7772"/>
        </row>
        <row r="7773">
          <cell r="A7773" t="str">
            <v>53850</v>
          </cell>
          <cell r="B7773" t="str">
            <v>MOTONIVELADORA 140HP PESO OPERACIONAL 12,5T - MAO-DE-OBRA NA OPERACAO DIURNA.</v>
          </cell>
          <cell r="C7773" t="str">
            <v>H</v>
          </cell>
          <cell r="D7773">
            <v>12.66</v>
          </cell>
          <cell r="E7773">
            <v>10.130000000000001</v>
          </cell>
        </row>
        <row r="7774">
          <cell r="A7774"/>
        </row>
        <row r="7775">
          <cell r="A7775" t="str">
            <v>53851</v>
          </cell>
          <cell r="B7775" t="str">
            <v>MOTONIVELADORA 140HP -MAO-DE-OBRA NA OPERACAO NOTURNA.</v>
          </cell>
          <cell r="C7775" t="str">
            <v>H</v>
          </cell>
          <cell r="D7775">
            <v>15.2</v>
          </cell>
          <cell r="E7775">
            <v>12.16</v>
          </cell>
        </row>
        <row r="7776">
          <cell r="A7776"/>
        </row>
        <row r="7777">
          <cell r="A7777" t="str">
            <v>53852</v>
          </cell>
          <cell r="B7777" t="str">
            <v>MOTOSCRAPER 270HP -CUSTO COM MA0-DE-0BRA NA OPERACAO NOTURNA.</v>
          </cell>
          <cell r="C7777" t="str">
            <v>H</v>
          </cell>
          <cell r="D7777">
            <v>13.86</v>
          </cell>
          <cell r="E7777">
            <v>11.09</v>
          </cell>
        </row>
        <row r="7778">
          <cell r="A7778"/>
        </row>
        <row r="7779">
          <cell r="A7779" t="str">
            <v>53853</v>
          </cell>
          <cell r="B7779" t="str">
            <v>MOTOSCRAPER 270HP - CUSTO C/MATERIAIS NA OPERACAO.</v>
          </cell>
          <cell r="C7779" t="str">
            <v>H</v>
          </cell>
          <cell r="D7779">
            <v>132.43</v>
          </cell>
          <cell r="E7779">
            <v>105.95</v>
          </cell>
        </row>
        <row r="7780">
          <cell r="A7780"/>
        </row>
        <row r="7781">
          <cell r="A7781" t="str">
            <v>53854</v>
          </cell>
          <cell r="B7781" t="str">
            <v>MOTOSCRAPER 270HP - CUSTO C/MAO-DE-OBRA NA OPERACAO DIURNA.</v>
          </cell>
          <cell r="C7781" t="str">
            <v>H</v>
          </cell>
          <cell r="D7781">
            <v>11.55</v>
          </cell>
          <cell r="E7781">
            <v>9.24</v>
          </cell>
        </row>
        <row r="7782">
          <cell r="A7782"/>
        </row>
        <row r="7783">
          <cell r="A7783" t="str">
            <v>53855</v>
          </cell>
          <cell r="B7783" t="str">
            <v>MOTOSCRAPER 270HP - CUSTO C/MAO-DE-OBRA NA OPERACAO NOTURNA.</v>
          </cell>
          <cell r="C7783" t="str">
            <v>H</v>
          </cell>
          <cell r="D7783">
            <v>13.86</v>
          </cell>
          <cell r="E7783">
            <v>11.09</v>
          </cell>
        </row>
        <row r="7784">
          <cell r="A7784"/>
        </row>
        <row r="7785">
          <cell r="A7785" t="str">
            <v>53856</v>
          </cell>
          <cell r="B7785" t="str">
            <v>PA CARREGADEIRA SOBRE RODAS 105 HP - CAPACIDADE DA CACAMBA 1,4 A 1,7 M3 - PESO OPERACIONAL 9.100 KG (VU=5ANOS) - DEPRECIACAO E JUROS.</v>
          </cell>
          <cell r="C7785" t="str">
            <v>H</v>
          </cell>
          <cell r="D7785">
            <v>56.88</v>
          </cell>
          <cell r="E7785">
            <v>45.51</v>
          </cell>
        </row>
        <row r="7786">
          <cell r="A7786"/>
        </row>
        <row r="7787">
          <cell r="A7787" t="str">
            <v>53857</v>
          </cell>
          <cell r="B7787" t="str">
            <v>PA CARREGADEIRA SOBRE RODAS 105 HP - CAPACIDADE DA CACAMBA 1,4 A 1,7 M3 - PESO OPERACIONAL 9.100 KG (VU=5ANOS) - MANUTENCAO.</v>
          </cell>
          <cell r="C7787" t="str">
            <v>H</v>
          </cell>
          <cell r="D7787">
            <v>43.12</v>
          </cell>
          <cell r="E7787">
            <v>34.5</v>
          </cell>
        </row>
        <row r="7788">
          <cell r="A7788"/>
        </row>
        <row r="7789">
          <cell r="A7789" t="str">
            <v>53858</v>
          </cell>
          <cell r="B7789" t="str">
            <v>PA CARREGADEIRA SOBRE RODAS 105 HP - CAPACIDADE DA CACAMBA 1,4 A 1,7 M 3 - PESO OPERACIONAL 9.100 KG - CUSTO C/ MATERIAIS NA OPERACAO.</v>
          </cell>
          <cell r="C7789" t="str">
            <v>H</v>
          </cell>
          <cell r="D7789">
            <v>49.05</v>
          </cell>
          <cell r="E7789">
            <v>39.24</v>
          </cell>
        </row>
        <row r="7790">
          <cell r="A7790"/>
        </row>
        <row r="7791">
          <cell r="A7791" t="str">
            <v>53859</v>
          </cell>
          <cell r="B7791" t="str">
            <v>PA CARREGADEIRA SOBRE RODAS 105 HP - CAPACIDADE DA CACAMBA 1,4 A 1,7 M3 - PESO OPERACIONAL 9.100 KG - CUSTO C/ MAO-DE-OBRA NA OPERACAO DIURNA</v>
          </cell>
          <cell r="C7791" t="str">
            <v>H</v>
          </cell>
          <cell r="D7791">
            <v>12.42</v>
          </cell>
          <cell r="E7791">
            <v>9.94</v>
          </cell>
        </row>
        <row r="7792">
          <cell r="A7792"/>
        </row>
        <row r="7793">
          <cell r="A7793" t="str">
            <v>53860</v>
          </cell>
          <cell r="B7793" t="str">
            <v>PA CARREGADEIRA SOBRE RODAS 105 HP - CAPACIDADE DA CACAMBA 1,4 A 1,7 M3 - PESO OPERACIONAL 9.100 KG - CUSTO C/ MAO-DE-OBRA NA OPERACAO NOTURNA.</v>
          </cell>
          <cell r="C7793" t="str">
            <v>H</v>
          </cell>
          <cell r="D7793">
            <v>14.91</v>
          </cell>
          <cell r="E7793">
            <v>11.93</v>
          </cell>
        </row>
        <row r="7794">
          <cell r="A7794"/>
        </row>
        <row r="7795">
          <cell r="A7795" t="str">
            <v>53861</v>
          </cell>
          <cell r="B7795" t="str">
            <v>PA CARREGADEIRA SOBRE RODAS 180 HP - CAPACIDADE DA CACAMBA. 2,5 A 3,3M3 - PESO OPERACIONAL 17.428 (VU=5ANOS) - MANUTENCAO.</v>
          </cell>
          <cell r="C7795" t="str">
            <v>H</v>
          </cell>
          <cell r="D7795">
            <v>81.010000000000005</v>
          </cell>
          <cell r="E7795">
            <v>64.81</v>
          </cell>
        </row>
        <row r="7796">
          <cell r="A7796"/>
        </row>
        <row r="7797">
          <cell r="A7797" t="str">
            <v>53862</v>
          </cell>
          <cell r="B7797" t="str">
            <v>ROLO COMPACTADOR VIBRATÓRIO DE UM CILINDRO AÇO LISO, POTÊNCIA 80HP, PESO OPERACIONAL 8,1T - CUSTO DA MÃO-DE-OBRA NA OPERAÇÃO DIURNA.</v>
          </cell>
          <cell r="C7797" t="str">
            <v>H</v>
          </cell>
          <cell r="D7797">
            <v>28.75</v>
          </cell>
          <cell r="E7797">
            <v>23</v>
          </cell>
        </row>
        <row r="7798">
          <cell r="A7798"/>
        </row>
        <row r="7799">
          <cell r="A7799" t="str">
            <v>53863</v>
          </cell>
          <cell r="B7799" t="str">
            <v>MARTELETE OU ROMPEDOR PNEUMÁTICO MANUAL 28KG, FREQUENCIA DE IMPACTO 1230/MINUTO - MANUTENÇÃO</v>
          </cell>
          <cell r="C7799" t="str">
            <v>H</v>
          </cell>
          <cell r="D7799">
            <v>2.57</v>
          </cell>
          <cell r="E7799">
            <v>2.06</v>
          </cell>
        </row>
        <row r="7800">
          <cell r="A7800"/>
        </row>
        <row r="7801">
          <cell r="A7801" t="str">
            <v>53864</v>
          </cell>
          <cell r="B7801" t="str">
            <v>COMPRESSOR DE AR REBOCAVEL, DESCARGA LIVRE EFETIVA 180PCM, PRESSAO DE TRABALHO 102 PSI, MOTOR A DIESEL 89CV - DEPRECIACAO E JUROS.</v>
          </cell>
          <cell r="C7801" t="str">
            <v>H</v>
          </cell>
          <cell r="D7801">
            <v>13.93</v>
          </cell>
          <cell r="E7801">
            <v>11.15</v>
          </cell>
        </row>
        <row r="7802">
          <cell r="A7802"/>
        </row>
        <row r="7803">
          <cell r="A7803" t="str">
            <v>53865</v>
          </cell>
          <cell r="B7803" t="str">
            <v>COMPRESSOR DE AR REBOCAVEL, DESCARGA LIVRE EFETIVA 180PCM, PRESSAO DE TRABALHO 102 PSI, MOTOR A DIESEL 89CV - CUSTO HORARIO DE MATERIAIS NA OPERACAO.</v>
          </cell>
          <cell r="C7803" t="str">
            <v>H</v>
          </cell>
          <cell r="D7803">
            <v>39.229999999999997</v>
          </cell>
          <cell r="E7803">
            <v>31.39</v>
          </cell>
        </row>
        <row r="7804">
          <cell r="A7804"/>
        </row>
        <row r="7805">
          <cell r="A7805" t="str">
            <v>53866</v>
          </cell>
          <cell r="B7805" t="str">
            <v>BOMBA ELETRICA SUBMERSA MONOFASICA 3CV - MATERIAIS NA OPERACAO.</v>
          </cell>
          <cell r="C7805" t="str">
            <v>H</v>
          </cell>
          <cell r="D7805">
            <v>1.07</v>
          </cell>
          <cell r="E7805">
            <v>0.86</v>
          </cell>
        </row>
        <row r="7806">
          <cell r="A7806"/>
        </row>
        <row r="7807">
          <cell r="A7807" t="str">
            <v>53867</v>
          </cell>
          <cell r="B7807" t="str">
            <v>COMPACTADOR DE SOLOS COM PLACA VIBRATORIA, 46X51CM, 5HP, 156KG, DIESEL , IMPACTO DINAMICO 1700KG - MAO-DE-OBRA NOTURNA NA OPERACAO.</v>
          </cell>
          <cell r="C7807" t="str">
            <v>H</v>
          </cell>
          <cell r="D7807">
            <v>9.3699999999999992</v>
          </cell>
          <cell r="E7807">
            <v>7.5</v>
          </cell>
        </row>
        <row r="7808">
          <cell r="A7808"/>
        </row>
        <row r="7809">
          <cell r="A7809" t="str">
            <v>53868</v>
          </cell>
          <cell r="B7809" t="str">
            <v xml:space="preserve">ROLO COMPACTADOR VIBRATÓRIO PÉ DE CARNEIRO, OPERADO POR CONTROLE REMOTO, POTÊNCIA 17HP, PESO OPERACIONAL 1,65T - CHI NOTURNO.  </v>
          </cell>
          <cell r="C7809" t="str">
            <v>CHI-N</v>
          </cell>
          <cell r="D7809">
            <v>7.07</v>
          </cell>
          <cell r="E7809">
            <v>5.66</v>
          </cell>
        </row>
        <row r="7810">
          <cell r="A7810"/>
        </row>
        <row r="7811">
          <cell r="A7811" t="str">
            <v>53869</v>
          </cell>
          <cell r="B7811" t="str">
            <v>GRADE ARADORA COM 20 DISCOS DE 24 " SOBRE PNEUS - CHI NOTURNO.</v>
          </cell>
          <cell r="C7811" t="str">
            <v>CHI-N</v>
          </cell>
          <cell r="D7811">
            <v>5.41</v>
          </cell>
          <cell r="E7811">
            <v>4.33</v>
          </cell>
        </row>
        <row r="7812">
          <cell r="A7812"/>
        </row>
        <row r="7813">
          <cell r="A7813" t="str">
            <v>53879</v>
          </cell>
          <cell r="B7813" t="str">
            <v>CUSTOS C/MATERIAL NA OPERACAO-ROLO COMPACTADOR PNEUS MULLER AP-23 AUTO-PROPELIDO 111HP PESO SEM/COM LASTRO 8/23T.</v>
          </cell>
          <cell r="C7813" t="str">
            <v>H</v>
          </cell>
          <cell r="D7813">
            <v>54.45</v>
          </cell>
          <cell r="E7813">
            <v>43.56</v>
          </cell>
        </row>
        <row r="7814">
          <cell r="A7814"/>
        </row>
        <row r="7815">
          <cell r="A7815" t="str">
            <v>53881</v>
          </cell>
          <cell r="B7815" t="str">
            <v>CAMINHAO BASCULANTE - 5,0 M3 - 170CV - 11,24T (VU=5ANOS) - MANUTENCAO.</v>
          </cell>
          <cell r="C7815" t="str">
            <v>H</v>
          </cell>
          <cell r="D7815">
            <v>30.62</v>
          </cell>
          <cell r="E7815">
            <v>24.5</v>
          </cell>
        </row>
        <row r="7816">
          <cell r="A7816"/>
        </row>
        <row r="7817">
          <cell r="A7817" t="str">
            <v>53882</v>
          </cell>
          <cell r="B7817" t="str">
            <v>CAMINHAO PIPA 6000L TOCO, 162CV - 7,5T (VU=6ANOS) (INCLUI TANQUE DE ACO PARA TRANSPORTE DE AGUA) - MANUTENCAO.</v>
          </cell>
          <cell r="C7817" t="str">
            <v>H</v>
          </cell>
          <cell r="D7817">
            <v>9.4700000000000006</v>
          </cell>
          <cell r="E7817">
            <v>7.58</v>
          </cell>
        </row>
        <row r="7818">
          <cell r="A7818"/>
        </row>
        <row r="7819">
          <cell r="A7819" t="str">
            <v>5392</v>
          </cell>
          <cell r="B7819" t="str">
            <v>MOTONIVELADORA CATERPILLAR 120 140HP (VU=6ANOS) - CHP DIURNO.</v>
          </cell>
          <cell r="C7819" t="str">
            <v>CHP</v>
          </cell>
          <cell r="D7819">
            <v>218.58</v>
          </cell>
          <cell r="E7819">
            <v>174.87</v>
          </cell>
        </row>
        <row r="7820">
          <cell r="A7820"/>
        </row>
        <row r="7821">
          <cell r="A7821" t="str">
            <v>55147</v>
          </cell>
          <cell r="B7821" t="str">
            <v>MAO-DE-OBRA NA OPERACAO-ROLO COMPACTADOR PNEUS MULLER AP-23 111HP AUTO-PROPELIDO PESO SEM/COM LASTRO 8/23T.</v>
          </cell>
          <cell r="C7821" t="str">
            <v>H</v>
          </cell>
          <cell r="D7821">
            <v>34.65</v>
          </cell>
          <cell r="E7821">
            <v>27.72</v>
          </cell>
        </row>
        <row r="7822">
          <cell r="A7822"/>
        </row>
        <row r="7823">
          <cell r="A7823" t="str">
            <v>55255</v>
          </cell>
          <cell r="B7823" t="str">
            <v>EXTRUSORA DE GUIAS E SARJETAS 14HP - CUSTOS COM MATERIAL NA OPERACAO DIURNA.</v>
          </cell>
          <cell r="C7823" t="str">
            <v>H</v>
          </cell>
          <cell r="D7823">
            <v>5.5</v>
          </cell>
          <cell r="E7823">
            <v>4.4000000000000004</v>
          </cell>
        </row>
        <row r="7824">
          <cell r="A7824"/>
        </row>
        <row r="7825">
          <cell r="A7825" t="str">
            <v>55263</v>
          </cell>
          <cell r="B7825" t="str">
            <v>ROLO COMPACTADOR PNEUMATICO AUTO-PROPELIDO 111HP 8/23T - CUSTOS COM MATERIAL NA OPERACAO.</v>
          </cell>
          <cell r="C7825" t="str">
            <v>H</v>
          </cell>
          <cell r="D7825">
            <v>54.45</v>
          </cell>
          <cell r="E7825">
            <v>43.56</v>
          </cell>
        </row>
        <row r="7826">
          <cell r="A7826"/>
        </row>
        <row r="7827">
          <cell r="A7827" t="str">
            <v>55264</v>
          </cell>
          <cell r="B7827" t="str">
            <v>TRATOR DE PNEUS 110 A 126 HP - MAO-DE-OBRA NA OPERACAO NOTURNA.</v>
          </cell>
          <cell r="C7827" t="str">
            <v>H</v>
          </cell>
          <cell r="D7827">
            <v>22.77</v>
          </cell>
          <cell r="E7827">
            <v>18.22</v>
          </cell>
        </row>
        <row r="7828">
          <cell r="A7828"/>
        </row>
        <row r="7829">
          <cell r="A7829" t="str">
            <v>55835</v>
          </cell>
          <cell r="B7829" t="str">
            <v>ATERRO INTERNO (EDIFICACOES) COMPACTADO MANUALMENTE.</v>
          </cell>
          <cell r="C7829" t="str">
            <v>m3</v>
          </cell>
          <cell r="D7829">
            <v>27.33</v>
          </cell>
          <cell r="E7829">
            <v>21.87</v>
          </cell>
        </row>
        <row r="7830">
          <cell r="A7830"/>
        </row>
        <row r="7831">
          <cell r="A7831" t="str">
            <v>55858</v>
          </cell>
          <cell r="B7831" t="str">
            <v>ELETRODUTO DE FERRO ESMALTADO LEVE 3/4" , FORNECIMENTO E INSTALACAO.</v>
          </cell>
          <cell r="C7831" t="str">
            <v>m</v>
          </cell>
          <cell r="D7831">
            <v>15.81</v>
          </cell>
          <cell r="E7831">
            <v>12.65</v>
          </cell>
        </row>
        <row r="7832">
          <cell r="A7832"/>
        </row>
        <row r="7833">
          <cell r="A7833" t="str">
            <v>55859</v>
          </cell>
          <cell r="B7833" t="str">
            <v xml:space="preserve"> ELETRODUTO DE FERRO ESMALTADO LEVE 1", FORNECIMENTO E INSTALACAO. </v>
          </cell>
          <cell r="C7833" t="str">
            <v>m</v>
          </cell>
          <cell r="D7833">
            <v>19.100000000000001</v>
          </cell>
          <cell r="E7833">
            <v>15.28</v>
          </cell>
        </row>
        <row r="7834">
          <cell r="A7834"/>
        </row>
        <row r="7835">
          <cell r="A7835" t="str">
            <v>55860</v>
          </cell>
          <cell r="B7835" t="str">
            <v xml:space="preserve"> ELETRODUTO DE FERRO ESMALTADO PESADO 1 1/2", FORNECIMENTO E INSTALACAO. </v>
          </cell>
          <cell r="C7835" t="str">
            <v>m</v>
          </cell>
          <cell r="D7835">
            <v>29.41</v>
          </cell>
          <cell r="E7835">
            <v>23.53</v>
          </cell>
        </row>
        <row r="7836">
          <cell r="A7836"/>
        </row>
        <row r="7837">
          <cell r="A7837" t="str">
            <v>55861</v>
          </cell>
          <cell r="B7837" t="str">
            <v xml:space="preserve"> ELETRODUTO DE FERRO ESMALTADO PESADO 2", FORNECIMENTO E INSTALACAO.  </v>
          </cell>
          <cell r="C7837" t="str">
            <v>m</v>
          </cell>
          <cell r="D7837">
            <v>36.11</v>
          </cell>
          <cell r="E7837">
            <v>28.89</v>
          </cell>
        </row>
        <row r="7838">
          <cell r="A7838"/>
        </row>
        <row r="7839">
          <cell r="A7839" t="str">
            <v>55862</v>
          </cell>
          <cell r="B7839" t="str">
            <v xml:space="preserve"> ELETRODUTO DE FERRO ESMALTADO PESADO 4", FORNECIMENTO E INSTALACAO.  </v>
          </cell>
          <cell r="C7839" t="str">
            <v>m</v>
          </cell>
          <cell r="D7839">
            <v>93.71</v>
          </cell>
          <cell r="E7839">
            <v>74.97</v>
          </cell>
        </row>
        <row r="7840">
          <cell r="A7840"/>
        </row>
        <row r="7841">
          <cell r="A7841" t="str">
            <v>55865</v>
          </cell>
          <cell r="B7841" t="str">
            <v xml:space="preserve">ELETRODUTO DE PVC RIGIDO ROSCAVEL 40MM (1 1/2"), FORNECIMENTO E INSTALACAO.  </v>
          </cell>
          <cell r="C7841" t="str">
            <v>m</v>
          </cell>
          <cell r="D7841">
            <v>18.010000000000002</v>
          </cell>
          <cell r="E7841">
            <v>14.41</v>
          </cell>
        </row>
        <row r="7842">
          <cell r="A7842"/>
        </row>
        <row r="7843">
          <cell r="A7843" t="str">
            <v>55866</v>
          </cell>
          <cell r="B7843" t="str">
            <v>ELETRODUTO DE PVC RIGIDO ROSCAVEL 50MM (2"), FORNECIMENTO E INSTALACAO.</v>
          </cell>
          <cell r="C7843" t="str">
            <v>m</v>
          </cell>
          <cell r="D7843">
            <v>21.87</v>
          </cell>
          <cell r="E7843">
            <v>17.5</v>
          </cell>
        </row>
        <row r="7844">
          <cell r="A7844"/>
        </row>
        <row r="7845">
          <cell r="A7845" t="str">
            <v>55867</v>
          </cell>
          <cell r="B7845" t="str">
            <v xml:space="preserve"> ELETRODUTO DE PVC RIGIDO ROSCAVEL 75MM (3"), FORNECIMENTO E INSTALACAO.</v>
          </cell>
          <cell r="C7845" t="str">
            <v>m</v>
          </cell>
          <cell r="D7845">
            <v>41.3</v>
          </cell>
          <cell r="E7845">
            <v>33.04</v>
          </cell>
        </row>
        <row r="7846">
          <cell r="A7846"/>
        </row>
        <row r="7847">
          <cell r="A7847" t="str">
            <v>55868</v>
          </cell>
          <cell r="B7847" t="str">
            <v>ELETRODUTO DE PVC RIGIDO ROSCAVEL 100MM (4), FORNECIMENTO E INSTALACAO.</v>
          </cell>
          <cell r="C7847" t="str">
            <v>m</v>
          </cell>
          <cell r="D7847">
            <v>57.02</v>
          </cell>
          <cell r="E7847">
            <v>45.62</v>
          </cell>
        </row>
        <row r="7848">
          <cell r="A7848"/>
        </row>
        <row r="7849">
          <cell r="A7849" t="str">
            <v>55869</v>
          </cell>
          <cell r="B7849" t="str">
            <v xml:space="preserve">CORDAO FLEXIVEL EM COBRE ISOLADO PARALELO OU TORCIDO 2 X 1,5 MM2.  </v>
          </cell>
          <cell r="C7849" t="str">
            <v>m</v>
          </cell>
          <cell r="D7849">
            <v>5.67</v>
          </cell>
          <cell r="E7849">
            <v>4.54</v>
          </cell>
        </row>
        <row r="7850">
          <cell r="A7850"/>
        </row>
        <row r="7851">
          <cell r="A7851" t="str">
            <v>55960</v>
          </cell>
          <cell r="B7851" t="str">
            <v>IMUNIZACAO MADEIRAMENTO COBERTURA COM IMUNIZANTE INCOLOR.</v>
          </cell>
          <cell r="C7851" t="str">
            <v>m2</v>
          </cell>
          <cell r="D7851">
            <v>3.98</v>
          </cell>
          <cell r="E7851">
            <v>3.19</v>
          </cell>
        </row>
        <row r="7852">
          <cell r="A7852"/>
        </row>
        <row r="7853">
          <cell r="A7853" t="str">
            <v>5619</v>
          </cell>
          <cell r="B7853" t="str">
            <v>CONCRETO ESTRUTURAL FCK=15MPA, VIRADO EM BETONEIRA, NA OBRA, INCLUSIVE APLICAÇÃO E ADENSAMENTO. (CONFORME NBR 6118, PERMITIDO APENAS PARA FUNDAÇÕES).</v>
          </cell>
          <cell r="C7853" t="str">
            <v>m3</v>
          </cell>
          <cell r="D7853">
            <v>455.43</v>
          </cell>
          <cell r="E7853">
            <v>364.35</v>
          </cell>
        </row>
        <row r="7854">
          <cell r="A7854"/>
        </row>
        <row r="7855">
          <cell r="A7855" t="str">
            <v>5621</v>
          </cell>
          <cell r="B7855" t="str">
            <v>FORMA PARA PAREDES E LAJES DE GALERIAS CELULARES, NÃO INCLUIDO DESMOLDANTE.</v>
          </cell>
          <cell r="C7855" t="str">
            <v>m2</v>
          </cell>
          <cell r="D7855">
            <v>52.27</v>
          </cell>
          <cell r="E7855">
            <v>41.82</v>
          </cell>
        </row>
        <row r="7856">
          <cell r="A7856"/>
        </row>
        <row r="7857">
          <cell r="A7857" t="str">
            <v>5622</v>
          </cell>
          <cell r="B7857" t="str">
            <v xml:space="preserve">REGULARIZACAO E COMPACTACAO MANUAL DE TERRENO COM SOQUETE.  </v>
          </cell>
          <cell r="C7857" t="str">
            <v>m2</v>
          </cell>
          <cell r="D7857">
            <v>2.57</v>
          </cell>
          <cell r="E7857">
            <v>2.06</v>
          </cell>
        </row>
        <row r="7858">
          <cell r="A7858"/>
        </row>
        <row r="7859">
          <cell r="A7859" t="str">
            <v>5623</v>
          </cell>
          <cell r="B7859" t="str">
            <v xml:space="preserve">CAMINHAO BASCULANTE 4,0M3 TOCO 162CV PBT=11800KG - JUROS. </v>
          </cell>
          <cell r="C7859" t="str">
            <v>H</v>
          </cell>
          <cell r="D7859">
            <v>5.4</v>
          </cell>
          <cell r="E7859">
            <v>4.32</v>
          </cell>
        </row>
        <row r="7860">
          <cell r="A7860"/>
        </row>
        <row r="7861">
          <cell r="A7861" t="str">
            <v>5624</v>
          </cell>
          <cell r="B7861" t="str">
            <v xml:space="preserve">CAMINHAO BASCULANTE 4,0M3 TOCO 162CV PBT=11800KG - OPERACAO. </v>
          </cell>
          <cell r="C7861" t="str">
            <v>H</v>
          </cell>
          <cell r="D7861">
            <v>69.650000000000006</v>
          </cell>
          <cell r="E7861">
            <v>55.72</v>
          </cell>
        </row>
        <row r="7862">
          <cell r="A7862"/>
        </row>
        <row r="7863">
          <cell r="A7863" t="str">
            <v>5625</v>
          </cell>
          <cell r="B7863" t="str">
            <v xml:space="preserve">CONCRETO PARA BERCO DE GALERIA, INCLUSIVE PREPARO E LANCAMENTO. </v>
          </cell>
          <cell r="C7863" t="str">
            <v>m3</v>
          </cell>
          <cell r="D7863">
            <v>381.7</v>
          </cell>
          <cell r="E7863">
            <v>305.36</v>
          </cell>
        </row>
        <row r="7864">
          <cell r="A7864"/>
        </row>
        <row r="7865">
          <cell r="A7865" t="str">
            <v>5626</v>
          </cell>
          <cell r="B7865" t="str">
            <v>TRANSPORTE DE MATERIAL DE QUALQUER NATUREZA DMT &gt; 10 KM.</v>
          </cell>
          <cell r="C7865" t="str">
            <v>T/KM</v>
          </cell>
          <cell r="D7865">
            <v>0.78</v>
          </cell>
          <cell r="E7865">
            <v>0.63</v>
          </cell>
        </row>
        <row r="7866">
          <cell r="A7866"/>
        </row>
        <row r="7867">
          <cell r="A7867" t="str">
            <v>5627</v>
          </cell>
          <cell r="B7867" t="str">
            <v>ESCAVADEIRA HIDRAULICA SOBRE ESTEIRA 105HP, PESO OPERACIONAL 17T, CAP. 0,8M3 - DEPRECIACAO.</v>
          </cell>
          <cell r="C7867" t="str">
            <v>H</v>
          </cell>
          <cell r="D7867">
            <v>52.5</v>
          </cell>
          <cell r="E7867">
            <v>42</v>
          </cell>
        </row>
        <row r="7868">
          <cell r="A7868"/>
        </row>
        <row r="7869">
          <cell r="A7869" t="str">
            <v>5628</v>
          </cell>
          <cell r="B7869" t="str">
            <v>ESCAVADEIRA HIDRAULICA SOBRE ESTEIRA 105HP, PESO OPERACIONAL 17T, CAP. 0,8M3 - JUROS.</v>
          </cell>
          <cell r="C7869" t="str">
            <v>H</v>
          </cell>
          <cell r="D7869">
            <v>19.850000000000001</v>
          </cell>
          <cell r="E7869">
            <v>15.88</v>
          </cell>
        </row>
        <row r="7870">
          <cell r="A7870"/>
        </row>
        <row r="7871">
          <cell r="A7871" t="str">
            <v>5629</v>
          </cell>
          <cell r="B7871" t="str">
            <v xml:space="preserve"> ESCAVADEIRA HIDRAULICA SOBRE ESTEIRA 105HP, PESO OPERACIONAL 17T, CAP. 0,8M3 - MANUTENCAO.</v>
          </cell>
          <cell r="C7871" t="str">
            <v>H</v>
          </cell>
          <cell r="D7871">
            <v>42.03</v>
          </cell>
          <cell r="E7871">
            <v>33.630000000000003</v>
          </cell>
        </row>
        <row r="7872">
          <cell r="A7872"/>
        </row>
        <row r="7873">
          <cell r="A7873" t="str">
            <v>5630</v>
          </cell>
          <cell r="B7873" t="str">
            <v>ESCAVADEIRA HIDRAULICA SOBRE ESTEIRA 105HP, PESO OPERACIONAL 17T, CAP. 0,8M3 - MATERIAIS NA OPERACAO.</v>
          </cell>
          <cell r="C7873" t="str">
            <v>H</v>
          </cell>
          <cell r="D7873">
            <v>68.67</v>
          </cell>
          <cell r="E7873">
            <v>54.94</v>
          </cell>
        </row>
        <row r="7874">
          <cell r="A7874"/>
        </row>
        <row r="7875">
          <cell r="A7875" t="str">
            <v>5631</v>
          </cell>
          <cell r="B7875" t="str">
            <v>ESCAVADEIRA HIDRAULICA SOBRE ESTEIRA 105HP, PESO OPERACIONAL 17T, CAP. 0,8M3 - CHP DIURNO.</v>
          </cell>
          <cell r="C7875" t="str">
            <v>CHP</v>
          </cell>
          <cell r="D7875">
            <v>194.61</v>
          </cell>
          <cell r="E7875">
            <v>155.69</v>
          </cell>
        </row>
        <row r="7876">
          <cell r="A7876"/>
        </row>
        <row r="7877">
          <cell r="A7877" t="str">
            <v>5632</v>
          </cell>
          <cell r="B7877" t="str">
            <v>ESCAVADEIRA HIDRAULICA SOBRE ESTEIRA 105HP, PESO OPERACIONAL 17T, CAP. 0,8M3 - CHI DIURNO.</v>
          </cell>
          <cell r="C7877" t="str">
            <v>CHI</v>
          </cell>
          <cell r="D7877">
            <v>83.9</v>
          </cell>
          <cell r="E7877">
            <v>67.12</v>
          </cell>
        </row>
        <row r="7878">
          <cell r="A7878"/>
        </row>
        <row r="7879">
          <cell r="A7879" t="str">
            <v>5651</v>
          </cell>
          <cell r="B7879" t="str">
            <v>FORMA DE MADEIRA COMUM PARA FUNDACOES - REAPROVEITAMENTO 5X .</v>
          </cell>
          <cell r="C7879" t="str">
            <v>m2</v>
          </cell>
          <cell r="D7879">
            <v>32.75</v>
          </cell>
          <cell r="E7879">
            <v>26.2</v>
          </cell>
        </row>
        <row r="7880">
          <cell r="A7880"/>
        </row>
        <row r="7881">
          <cell r="A7881" t="str">
            <v>5652</v>
          </cell>
          <cell r="B7881" t="str">
            <v>CONCRETO NAO ESTRUTURAL, CONSUMO 150 KG/M3 (1:3,5:7), PREPARO COM BETONEIRA.</v>
          </cell>
          <cell r="C7881" t="str">
            <v>m3</v>
          </cell>
          <cell r="D7881">
            <v>271.58</v>
          </cell>
          <cell r="E7881">
            <v>217.27</v>
          </cell>
        </row>
        <row r="7882">
          <cell r="A7882"/>
        </row>
        <row r="7883">
          <cell r="A7883" t="str">
            <v>5653</v>
          </cell>
          <cell r="B7883" t="str">
            <v>PA CARREGADEIRA SOBRE RODAS, POTENCIA 105HP, CAPACIDADE DA CACAMBA 1,4 A 1,7M3 - DEPRECIACAO E JUROS.</v>
          </cell>
          <cell r="C7883" t="str">
            <v>H</v>
          </cell>
          <cell r="D7883">
            <v>56.88</v>
          </cell>
          <cell r="E7883">
            <v>45.51</v>
          </cell>
        </row>
        <row r="7884">
          <cell r="A7884"/>
        </row>
        <row r="7885">
          <cell r="A7885" t="str">
            <v>5654</v>
          </cell>
          <cell r="B7885" t="str">
            <v>PA CARREGADEIRA SOBRE RODAS, POTENCIA 105HP, CAPACIDADE DA CACAMBA 1,4 A 1,7M3 - MANUTENCAO.</v>
          </cell>
          <cell r="C7885" t="str">
            <v>H</v>
          </cell>
          <cell r="D7885">
            <v>43.12</v>
          </cell>
          <cell r="E7885">
            <v>34.5</v>
          </cell>
        </row>
        <row r="7886">
          <cell r="A7886"/>
        </row>
        <row r="7887">
          <cell r="A7887" t="str">
            <v>5655</v>
          </cell>
          <cell r="B7887" t="str">
            <v>PA CARREGADEIRA SOBRE RODAS, POTENCIA 105HP, CAPACIDADE DA CACAMBA 1,4 A 1,7M3 - CUSTO HORARIO DE MATERIAIS NA OPERACAO.</v>
          </cell>
          <cell r="C7887" t="str">
            <v>H</v>
          </cell>
          <cell r="D7887">
            <v>55.91</v>
          </cell>
          <cell r="E7887">
            <v>44.73</v>
          </cell>
        </row>
        <row r="7888">
          <cell r="A7888"/>
        </row>
        <row r="7889">
          <cell r="A7889" t="str">
            <v>5656</v>
          </cell>
          <cell r="B7889" t="str">
            <v>PA CARREGADEIRA SOBRE RODAS, POTENCIA 105HP, CAPACIDADE DA CACAMBA 1,4 A 1,7M3 - MAO-DE-OBRA DIURNA NA OPERACAO.</v>
          </cell>
          <cell r="C7889" t="str">
            <v>H</v>
          </cell>
          <cell r="D7889">
            <v>12.42</v>
          </cell>
          <cell r="E7889">
            <v>9.94</v>
          </cell>
        </row>
        <row r="7890">
          <cell r="A7890"/>
        </row>
        <row r="7891">
          <cell r="A7891" t="str">
            <v>5657</v>
          </cell>
          <cell r="B7891" t="str">
            <v xml:space="preserve">GRADE ARADORA COM 24 DISCOS DE 24 SOBRE PNEUS - DEPRECIACAO/JUROS. </v>
          </cell>
          <cell r="C7891" t="str">
            <v>H</v>
          </cell>
          <cell r="D7891">
            <v>6.43</v>
          </cell>
          <cell r="E7891">
            <v>5.15</v>
          </cell>
        </row>
        <row r="7892">
          <cell r="A7892"/>
        </row>
        <row r="7893">
          <cell r="A7893" t="str">
            <v>5658</v>
          </cell>
          <cell r="B7893" t="str">
            <v>GRADE ARADORA COM 24 DISCOS DE 24" SOBRE PNEUS - MANUTENCAO.</v>
          </cell>
          <cell r="C7893" t="str">
            <v>H</v>
          </cell>
          <cell r="D7893">
            <v>2.15</v>
          </cell>
          <cell r="E7893">
            <v>1.72</v>
          </cell>
        </row>
        <row r="7894">
          <cell r="A7894"/>
        </row>
        <row r="7895">
          <cell r="A7895" t="str">
            <v>5663</v>
          </cell>
          <cell r="B7895" t="str">
            <v>RETRO-ESCAVADEIRA, 4 X 4, 86 CV (VU= 5 ANOS) - DEPRECIAÇÃO E JUROS.</v>
          </cell>
          <cell r="C7895" t="str">
            <v>H</v>
          </cell>
          <cell r="D7895">
            <v>36.020000000000003</v>
          </cell>
          <cell r="E7895">
            <v>28.82</v>
          </cell>
        </row>
        <row r="7896">
          <cell r="A7896"/>
        </row>
        <row r="7897">
          <cell r="A7897" t="str">
            <v>5664</v>
          </cell>
          <cell r="B7897" t="str">
            <v>RETRO-ESCAVADEIRA, 4 X 4, 86 CV (VU= 5 ANOS) - MANUTENÇÃO.</v>
          </cell>
          <cell r="C7897" t="str">
            <v>H</v>
          </cell>
          <cell r="D7897">
            <v>27.31</v>
          </cell>
          <cell r="E7897">
            <v>21.85</v>
          </cell>
        </row>
        <row r="7898">
          <cell r="A7898"/>
        </row>
        <row r="7899">
          <cell r="A7899" t="str">
            <v>5665</v>
          </cell>
          <cell r="B7899" t="str">
            <v xml:space="preserve">RETRO-ESCAVADEIRA, 4 X 4, 86 CV (VU= 5 ANOS) - MÃO DE OBRA/OPERAÇÃO </v>
          </cell>
          <cell r="C7899" t="str">
            <v>H</v>
          </cell>
          <cell r="D7899">
            <v>11.55</v>
          </cell>
          <cell r="E7899">
            <v>9.24</v>
          </cell>
        </row>
        <row r="7900">
          <cell r="A7900"/>
        </row>
        <row r="7901">
          <cell r="A7901" t="str">
            <v>5666</v>
          </cell>
          <cell r="B7901" t="str">
            <v>RETROESCAVADEIRA SOBRE RODAS 79 HP.</v>
          </cell>
          <cell r="C7901" t="str">
            <v>H</v>
          </cell>
          <cell r="D7901">
            <v>33.270000000000003</v>
          </cell>
          <cell r="E7901">
            <v>26.62</v>
          </cell>
        </row>
        <row r="7902">
          <cell r="A7902"/>
        </row>
        <row r="7903">
          <cell r="A7903" t="str">
            <v>5667</v>
          </cell>
          <cell r="B7903" t="str">
            <v>RETROESCAVADEIRA C/ CARREGADEIRA SOBRE PNEUS C/TRANSMISSÃO MECÂNICA 79 HP (VU=5ANOS) - MANUTENÇÃO.</v>
          </cell>
          <cell r="C7903" t="str">
            <v>H</v>
          </cell>
          <cell r="D7903">
            <v>25.21</v>
          </cell>
          <cell r="E7903">
            <v>20.170000000000002</v>
          </cell>
        </row>
        <row r="7904">
          <cell r="A7904"/>
        </row>
        <row r="7905">
          <cell r="A7905" t="str">
            <v>5668</v>
          </cell>
          <cell r="B7905" t="str">
            <v xml:space="preserve">RETRO-ESCAVADEIRA, 75CV (VU= 5 ANOS)-CUSTO DE MATERIAIS NA OPERACAO. </v>
          </cell>
          <cell r="C7905" t="str">
            <v>H</v>
          </cell>
          <cell r="D7905">
            <v>31.88</v>
          </cell>
          <cell r="E7905">
            <v>25.51</v>
          </cell>
        </row>
        <row r="7906">
          <cell r="A7906"/>
        </row>
        <row r="7907">
          <cell r="A7907" t="str">
            <v>5669</v>
          </cell>
          <cell r="B7907" t="str">
            <v>RETRO-ESCAVADEIRA, 75CV (VU= 5 ANOS)-MÃO DE OBRA/OPERAÇÃO.</v>
          </cell>
          <cell r="C7907" t="str">
            <v>H</v>
          </cell>
          <cell r="D7907">
            <v>11.55</v>
          </cell>
          <cell r="E7907">
            <v>9.24</v>
          </cell>
        </row>
        <row r="7908">
          <cell r="A7908"/>
        </row>
        <row r="7909">
          <cell r="A7909" t="str">
            <v>5670</v>
          </cell>
          <cell r="B7909" t="str">
            <v>ROLO COMPACTADOR VIBRATORIO, CILINDRO LISO, AUTO-PROPELIDO 80HP, PESO MAXIMO OPERACIONAL 8,1T - CHP DIURNO - JUROS E DEPRECIACAO.</v>
          </cell>
          <cell r="C7909" t="str">
            <v>H</v>
          </cell>
          <cell r="D7909">
            <v>34.020000000000003</v>
          </cell>
          <cell r="E7909">
            <v>27.22</v>
          </cell>
        </row>
        <row r="7910">
          <cell r="A7910"/>
        </row>
        <row r="7911">
          <cell r="A7911" t="str">
            <v>5671</v>
          </cell>
          <cell r="B7911" t="str">
            <v>ROLO COMPACTADOR VIBRATORIO DE UM CILINDRO LISO DE ACO, POTENCIA 80HP, PESO MAXIMO OPERACIONAL 8,1T - MANUTENCAO.</v>
          </cell>
          <cell r="C7911" t="str">
            <v>H</v>
          </cell>
          <cell r="D7911">
            <v>20.5</v>
          </cell>
          <cell r="E7911">
            <v>16.399999999999999</v>
          </cell>
        </row>
        <row r="7912">
          <cell r="A7912"/>
        </row>
        <row r="7913">
          <cell r="A7913" t="str">
            <v>5672</v>
          </cell>
          <cell r="B7913" t="str">
            <v>ROLO COMPACTADOR VIBRATÓRIO DE CILINDRO LISO, AUTO-PROP., POTÊNCIA 80HP, PESO MÁXIMO OPERACIONAL 8,1T - CUSTO DA MÃO-DE-OBRA NA OPERAÇÃO.</v>
          </cell>
          <cell r="C7913" t="str">
            <v>H</v>
          </cell>
          <cell r="D7913">
            <v>11.55</v>
          </cell>
          <cell r="E7913">
            <v>9.24</v>
          </cell>
        </row>
        <row r="7914">
          <cell r="A7914"/>
        </row>
        <row r="7915">
          <cell r="A7915" t="str">
            <v>5673</v>
          </cell>
          <cell r="B7915" t="str">
            <v>ROLO COMPACTADOR VIBRATORIO LISO AUTO-PROP, POTÊNCIA 83 CV - 6,6T, IM   PACTO DINÂMICO 18,5/11,5T - DEPRECIAÇÃO E JUROS.</v>
          </cell>
          <cell r="C7915" t="str">
            <v>H</v>
          </cell>
          <cell r="D7915">
            <v>11.88</v>
          </cell>
          <cell r="E7915">
            <v>9.51</v>
          </cell>
        </row>
        <row r="7916">
          <cell r="A7916"/>
        </row>
        <row r="7917">
          <cell r="A7917" t="str">
            <v>5674</v>
          </cell>
          <cell r="B7917" t="str">
            <v>ROLO COMPACTADOR VIBRATÓRIO,AUTO-PROPEL., DE CILINDRO LISO, 83 CV, PESO OPERACIONAL 6,6T, IMPACTO DINÂMICO 18,5/11,5T - MANUTENÇÃO.</v>
          </cell>
          <cell r="C7917" t="str">
            <v>H</v>
          </cell>
          <cell r="D7917">
            <v>17.87</v>
          </cell>
          <cell r="E7917">
            <v>14.3</v>
          </cell>
        </row>
        <row r="7918">
          <cell r="A7918"/>
        </row>
        <row r="7919">
          <cell r="A7919" t="str">
            <v>5675</v>
          </cell>
          <cell r="B7919" t="str">
            <v>ROLO COMPACTADOR VIBRATÓRIO, TANDEM, CILINDRO LISO DE AÇO, AUTO-PROPEL., 40HP - 4,4T, IMPACTO DINÂMICO 3,1T, VU 5 ANOS - DEPRECIAÇÃO E JUROS.</v>
          </cell>
          <cell r="C7919" t="str">
            <v>H</v>
          </cell>
          <cell r="D7919">
            <v>11.1</v>
          </cell>
          <cell r="E7919">
            <v>8.8800000000000008</v>
          </cell>
        </row>
        <row r="7920">
          <cell r="A7920"/>
        </row>
        <row r="7921">
          <cell r="A7921" t="str">
            <v>5676</v>
          </cell>
          <cell r="B7921" t="str">
            <v>ROLO COMPACTADOR VIBRATORIO, TANDEM, CILINDRO LISO, AUTO-PROPEL. 40HP - 4,4T, IMPACTO DINAMICO 3,1T, VU 5 ANOS - MANUTENCAO.</v>
          </cell>
          <cell r="C7921" t="str">
            <v>H</v>
          </cell>
          <cell r="D7921">
            <v>6.67</v>
          </cell>
          <cell r="E7921">
            <v>5.34</v>
          </cell>
        </row>
        <row r="7922">
          <cell r="A7922"/>
        </row>
        <row r="7923">
          <cell r="A7923" t="str">
            <v>5677</v>
          </cell>
          <cell r="B7923" t="str">
            <v>ROLO COMPACTADOR VIBRATORIO, TANDEM, CILINDRO LISO AUTO-PROPEL. 40HP -4,4T, IMPACTO DINAMICO 3,1T, VU 5 ANOS - CUSTO COM MATERIAIS NA OPERAÇÃO.</v>
          </cell>
          <cell r="C7923" t="str">
            <v>H</v>
          </cell>
          <cell r="D7923">
            <v>20.6</v>
          </cell>
          <cell r="E7923">
            <v>16.48</v>
          </cell>
        </row>
        <row r="7924">
          <cell r="A7924"/>
        </row>
        <row r="7925">
          <cell r="A7925" t="str">
            <v>5678</v>
          </cell>
          <cell r="B7925" t="str">
            <v>RETRO-ESCAVADEIRA, 4 X 4, 86 CV (VU= 5 ANOS) - CHP DIURNO.</v>
          </cell>
          <cell r="C7925" t="str">
            <v>CHP</v>
          </cell>
          <cell r="D7925">
            <v>112.16</v>
          </cell>
          <cell r="E7925">
            <v>89.73</v>
          </cell>
        </row>
        <row r="7926">
          <cell r="A7926"/>
        </row>
        <row r="7927">
          <cell r="A7927" t="str">
            <v>5679</v>
          </cell>
          <cell r="B7927" t="str">
            <v xml:space="preserve">RETRO-ESCAVADEIRA, 4 X 4, 86 CV (VU= 5 ANOS) - CHI DIURNO. </v>
          </cell>
          <cell r="C7927" t="str">
            <v>CHI</v>
          </cell>
          <cell r="D7927">
            <v>47.57</v>
          </cell>
          <cell r="E7927">
            <v>38.06</v>
          </cell>
        </row>
        <row r="7928">
          <cell r="A7928"/>
        </row>
        <row r="7929">
          <cell r="A7929" t="str">
            <v>5680</v>
          </cell>
          <cell r="B7929" t="str">
            <v>RETRO-ESCAVADEIRA, 75CV (VU= 5 ANOS) -CHP DIURNO.</v>
          </cell>
          <cell r="C7929" t="str">
            <v>CHP</v>
          </cell>
          <cell r="D7929">
            <v>101.92</v>
          </cell>
          <cell r="E7929">
            <v>81.540000000000006</v>
          </cell>
        </row>
        <row r="7930">
          <cell r="A7930"/>
        </row>
        <row r="7931">
          <cell r="A7931" t="str">
            <v>5681</v>
          </cell>
          <cell r="B7931" t="str">
            <v>RETRO-ESCAVADEIRA, 75CV (VU= 5 ANOS) -CHI DIURNO.</v>
          </cell>
          <cell r="C7931" t="str">
            <v>CHI</v>
          </cell>
          <cell r="D7931">
            <v>44.82</v>
          </cell>
          <cell r="E7931">
            <v>35.86</v>
          </cell>
        </row>
        <row r="7932">
          <cell r="A7932"/>
        </row>
        <row r="7933">
          <cell r="A7933" t="str">
            <v>5682</v>
          </cell>
          <cell r="B7933" t="str">
            <v>ROLO COMPACTADOR VIBRATÓRIO, CILINDRO LISO, AUTO-PROPEL. 80HP, PESO MÁ XIMO OPERACIONAL 8,1T - CHP DIURNO.</v>
          </cell>
          <cell r="C7933" t="str">
            <v>CHP</v>
          </cell>
          <cell r="D7933">
            <v>129.83000000000001</v>
          </cell>
          <cell r="E7933">
            <v>103.87</v>
          </cell>
        </row>
        <row r="7934">
          <cell r="A7934"/>
        </row>
        <row r="7935">
          <cell r="A7935" t="str">
            <v>5683</v>
          </cell>
          <cell r="B7935" t="str">
            <v>ROLO COMPACTADOR VIBRATÓRIO DE CILINDRO LISO, AUTO-PROPEL. DE AÇO, 80H P - 8,1T - CHI DIURNO.</v>
          </cell>
          <cell r="C7935" t="str">
            <v>CHI</v>
          </cell>
          <cell r="D7935">
            <v>45.57</v>
          </cell>
          <cell r="E7935">
            <v>36.46</v>
          </cell>
        </row>
        <row r="7936">
          <cell r="A7936"/>
        </row>
        <row r="7937">
          <cell r="A7937" t="str">
            <v>5684</v>
          </cell>
          <cell r="B7937" t="str">
            <v>ROLO COMPACTADOR VIBRATÓRIO DE CILINDRO LISO, AUTO-PROPEL. 83 CV -    6,6T, IMPACTO DINÂMICO 18,5/11,5T - CHP DIURNO.</v>
          </cell>
          <cell r="C7937" t="str">
            <v>CHP</v>
          </cell>
          <cell r="D7937">
            <v>105.07</v>
          </cell>
          <cell r="E7937">
            <v>84.06</v>
          </cell>
        </row>
        <row r="7938">
          <cell r="A7938"/>
        </row>
        <row r="7939">
          <cell r="A7939" t="str">
            <v>5685</v>
          </cell>
          <cell r="B7939" t="str">
            <v>ROLO COMPACTADOR VIBRATÓRIO DE CILINDRO LISO, 83 HP - 6,6T, IMPACTO DINÂMICO 18,5/11,5T - CHI.</v>
          </cell>
          <cell r="C7939" t="str">
            <v>CHI</v>
          </cell>
          <cell r="D7939">
            <v>23.43</v>
          </cell>
          <cell r="E7939">
            <v>18.75</v>
          </cell>
        </row>
        <row r="7940">
          <cell r="A7940"/>
        </row>
        <row r="7941">
          <cell r="A7941" t="str">
            <v>5686</v>
          </cell>
          <cell r="B7941" t="str">
            <v>ROLO COMPACTADOR VIBRATÓRIO, TANDEM, AUTO PROPEL., CILINDRO LISO DE AÇO, 40HP - 4,4T, IMPACTO DINÂMICO 3,1T- VU 5 ANOS - CHP DIURNO.</v>
          </cell>
          <cell r="C7941" t="str">
            <v>CHP</v>
          </cell>
          <cell r="D7941">
            <v>49.91</v>
          </cell>
          <cell r="E7941">
            <v>39.93</v>
          </cell>
        </row>
        <row r="7942">
          <cell r="A7942"/>
        </row>
        <row r="7943">
          <cell r="A7943" t="str">
            <v>5687</v>
          </cell>
          <cell r="B7943" t="str">
            <v>PA CARREGADEIRA SOBRE RODAS, POTENCIA 105HP, CAPACIDADE DA CACAMBA 1,4 A 1,7M3 - CUSTO HORARIO PRODUTIVO DIURNO.</v>
          </cell>
          <cell r="C7943" t="str">
            <v>CHP</v>
          </cell>
          <cell r="D7943">
            <v>168.35</v>
          </cell>
          <cell r="E7943">
            <v>134.68</v>
          </cell>
        </row>
        <row r="7944">
          <cell r="A7944"/>
        </row>
        <row r="7945">
          <cell r="A7945" t="str">
            <v>5688</v>
          </cell>
          <cell r="B7945" t="str">
            <v>PA CARREGADEIRA SOBRE RODAS, POTENCIA 105HP, CAPACIDADE DA CACAMBA 1,4 A 1,7M3 - CUSTO HORARIO IMPRODUTIVO DIURNO.</v>
          </cell>
          <cell r="C7945" t="str">
            <v>CHI</v>
          </cell>
          <cell r="D7945">
            <v>69.31</v>
          </cell>
          <cell r="E7945">
            <v>55.45</v>
          </cell>
        </row>
        <row r="7946">
          <cell r="A7946"/>
        </row>
        <row r="7947">
          <cell r="A7947" t="str">
            <v>5689</v>
          </cell>
          <cell r="B7947" t="str">
            <v>GRADE ARADORA COM 24 DISCOS DE 24" SOBRE PNEUS - CHP DIURNO.</v>
          </cell>
          <cell r="C7947" t="str">
            <v>CHP</v>
          </cell>
          <cell r="D7947">
            <v>8.58</v>
          </cell>
          <cell r="E7947">
            <v>6.87</v>
          </cell>
        </row>
        <row r="7948">
          <cell r="A7948"/>
        </row>
        <row r="7949">
          <cell r="A7949" t="str">
            <v>5690</v>
          </cell>
          <cell r="B7949" t="str">
            <v xml:space="preserve">GRADE ARADORA COM 24 DISCOS DE 24 SOBRE PNEUS - CHI DIURNO.   </v>
          </cell>
          <cell r="C7949" t="str">
            <v>CHI</v>
          </cell>
          <cell r="D7949">
            <v>6.43</v>
          </cell>
          <cell r="E7949">
            <v>5.15</v>
          </cell>
        </row>
        <row r="7950">
          <cell r="A7950"/>
        </row>
        <row r="7951">
          <cell r="A7951" t="str">
            <v>5691</v>
          </cell>
          <cell r="B7951" t="str">
            <v xml:space="preserve">BOMBA CENTRIFUGA C/ MOTOR A GASOLINA 3,5CV - DEPRECIAÇÃO E JUROS. </v>
          </cell>
          <cell r="C7951" t="str">
            <v>H</v>
          </cell>
          <cell r="D7951">
            <v>0.41</v>
          </cell>
          <cell r="E7951">
            <v>0.33</v>
          </cell>
        </row>
        <row r="7952">
          <cell r="A7952"/>
        </row>
        <row r="7953">
          <cell r="A7953" t="str">
            <v>5692</v>
          </cell>
          <cell r="B7953" t="str">
            <v xml:space="preserve">BOMBA CENTRIFUGA C/ MOTOR A GASOLINA 3,5CV - MANUTENÇÃO. </v>
          </cell>
          <cell r="C7953" t="str">
            <v>H</v>
          </cell>
          <cell r="D7953">
            <v>0.16</v>
          </cell>
          <cell r="E7953">
            <v>0.13</v>
          </cell>
        </row>
        <row r="7954">
          <cell r="A7954"/>
        </row>
        <row r="7955">
          <cell r="A7955" t="str">
            <v>5693</v>
          </cell>
          <cell r="B7955" t="str">
            <v>BOMBA C/MOTOR A GASOLINA AUTOESCORVANTE PARA AGUA SUJA - 3/4 HP    MATERIAIS - OPERACAO.</v>
          </cell>
          <cell r="C7955" t="str">
            <v>H</v>
          </cell>
          <cell r="D7955">
            <v>3.96</v>
          </cell>
          <cell r="E7955">
            <v>3.17</v>
          </cell>
        </row>
        <row r="7956">
          <cell r="A7956"/>
        </row>
        <row r="7957">
          <cell r="A7957" t="str">
            <v>5694</v>
          </cell>
          <cell r="B7957" t="str">
            <v>CAMINHAO BASCULANTE, 162HP- 6M3 (VU=5ANOS) - DEPRECIACAO E JUROS.</v>
          </cell>
          <cell r="C7957" t="str">
            <v>H</v>
          </cell>
          <cell r="D7957">
            <v>25</v>
          </cell>
          <cell r="E7957">
            <v>20</v>
          </cell>
        </row>
        <row r="7958">
          <cell r="A7958"/>
        </row>
        <row r="7959">
          <cell r="A7959" t="str">
            <v>5695</v>
          </cell>
          <cell r="B7959" t="str">
            <v xml:space="preserve">CAMINHAO BASCULANTE, 162HP- 6M3 (VU=5ANOS) - MANUTENCAO.  </v>
          </cell>
          <cell r="C7959" t="str">
            <v>H</v>
          </cell>
          <cell r="D7959">
            <v>21.77</v>
          </cell>
          <cell r="E7959">
            <v>17.420000000000002</v>
          </cell>
        </row>
        <row r="7960">
          <cell r="A7960"/>
        </row>
        <row r="7961">
          <cell r="A7961" t="str">
            <v>5696</v>
          </cell>
          <cell r="B7961" t="str">
            <v>USINA DE ASFALTO A QUENTE FIXA CAP.40/80 TON/H-DEPRECIACA0 E JUROS.</v>
          </cell>
          <cell r="C7961" t="str">
            <v>H</v>
          </cell>
          <cell r="D7961">
            <v>270.43</v>
          </cell>
          <cell r="E7961">
            <v>216.35</v>
          </cell>
        </row>
        <row r="7962">
          <cell r="A7962"/>
        </row>
        <row r="7963">
          <cell r="A7963" t="str">
            <v>5697</v>
          </cell>
          <cell r="B7963" t="str">
            <v xml:space="preserve">USINA DE ASFALTO A QUENTE FIXA CAP.40/80 TON/H-MANUTENCAO.  </v>
          </cell>
          <cell r="C7963" t="str">
            <v>H</v>
          </cell>
          <cell r="D7963">
            <v>176.62</v>
          </cell>
          <cell r="E7963">
            <v>141.30000000000001</v>
          </cell>
        </row>
        <row r="7964">
          <cell r="A7964"/>
        </row>
        <row r="7965">
          <cell r="A7965" t="str">
            <v>5698</v>
          </cell>
          <cell r="B7965" t="str">
            <v>USINA DE ASFALTO A QUENTE FIXA CAP.40/80 TON/H-MATERIAL E OPERACAO.</v>
          </cell>
          <cell r="C7965" t="str">
            <v>H</v>
          </cell>
          <cell r="D7965">
            <v>10.92</v>
          </cell>
          <cell r="E7965">
            <v>8.74</v>
          </cell>
        </row>
        <row r="7966">
          <cell r="A7966"/>
        </row>
        <row r="7967">
          <cell r="A7967" t="str">
            <v>5699</v>
          </cell>
          <cell r="B7967" t="str">
            <v>USINA DA ASFALTO A QUENTE, FIXA, CAPACIDADE 40 A 80TON/H - MÃO-DE-OBRA   NA OPERAÇÃO DIURNA.</v>
          </cell>
          <cell r="C7967" t="str">
            <v>H</v>
          </cell>
          <cell r="D7967">
            <v>37.96</v>
          </cell>
          <cell r="E7967">
            <v>30.37</v>
          </cell>
        </row>
        <row r="7968">
          <cell r="A7968"/>
        </row>
        <row r="7969">
          <cell r="A7969" t="str">
            <v>5700</v>
          </cell>
          <cell r="B7969" t="str">
            <v>USINA DA ASFALTO A QUENTE, FIXA, CAPACIDADE 40 A 80TON/H - MÃO-DE-OBRA   NA OPERAÇÃO NOTURNA.</v>
          </cell>
          <cell r="C7969" t="str">
            <v>H</v>
          </cell>
          <cell r="D7969">
            <v>45.55</v>
          </cell>
          <cell r="E7969">
            <v>36.44</v>
          </cell>
        </row>
        <row r="7970">
          <cell r="A7970"/>
        </row>
        <row r="7971">
          <cell r="A7971" t="str">
            <v>5701</v>
          </cell>
          <cell r="B7971" t="str">
            <v>CAMINHAO BASCULANTE, 162HP- 6M3 /MAO-DE-OBRA NA OPERACAO NOTURNA .</v>
          </cell>
          <cell r="C7971" t="str">
            <v>H</v>
          </cell>
          <cell r="D7971">
            <v>11.5</v>
          </cell>
          <cell r="E7971">
            <v>9.1999999999999993</v>
          </cell>
        </row>
        <row r="7972">
          <cell r="A7972"/>
        </row>
        <row r="7973">
          <cell r="A7973" t="str">
            <v>5702</v>
          </cell>
          <cell r="B7973" t="str">
            <v>USINA DE CONCRETO FIXA CAPACIDADE 90/120 M³, 63HP - DEPRECIAÇÃO E JUROS.</v>
          </cell>
          <cell r="C7973" t="str">
            <v>H</v>
          </cell>
          <cell r="D7973">
            <v>31.21</v>
          </cell>
          <cell r="E7973">
            <v>24.97</v>
          </cell>
        </row>
        <row r="7974">
          <cell r="A7974"/>
        </row>
        <row r="7975">
          <cell r="A7975" t="str">
            <v>5703</v>
          </cell>
          <cell r="B7975" t="str">
            <v>USINA DE CONCRETO FIXA CAPACIDADE 90/120 M³, 63HP - MATERIAIS NA OPERA   ÇÃO.</v>
          </cell>
          <cell r="C7975" t="str">
            <v>H</v>
          </cell>
          <cell r="D7975">
            <v>30.53</v>
          </cell>
          <cell r="E7975">
            <v>24.43</v>
          </cell>
        </row>
        <row r="7976">
          <cell r="A7976"/>
        </row>
        <row r="7977">
          <cell r="A7977" t="str">
            <v>5704</v>
          </cell>
          <cell r="B7977" t="str">
            <v>USINA DE CONCRETO FIXA CAPACIDADE 90/120 M³, 63HP - MÃO-DE-OBRA NA OPERAÇÃO DIURNA.</v>
          </cell>
          <cell r="C7977" t="str">
            <v>H</v>
          </cell>
          <cell r="D7977">
            <v>25.31</v>
          </cell>
          <cell r="E7977">
            <v>20.25</v>
          </cell>
        </row>
        <row r="7978">
          <cell r="A7978"/>
        </row>
        <row r="7979">
          <cell r="A7979" t="str">
            <v>5705</v>
          </cell>
          <cell r="B7979" t="str">
            <v>CAMINHAO CARROCERIA ABERTA,EM MADEIRA, TOCO, 170CV - 11T (VU=6ANOS) - MANUTENCAO.</v>
          </cell>
          <cell r="C7979" t="str">
            <v>H</v>
          </cell>
          <cell r="D7979">
            <v>12.81</v>
          </cell>
          <cell r="E7979">
            <v>10.25</v>
          </cell>
        </row>
        <row r="7980">
          <cell r="A7980"/>
        </row>
        <row r="7981">
          <cell r="A7981" t="str">
            <v>5706</v>
          </cell>
          <cell r="B7981" t="str">
            <v>USINA MISTURADORA DE SOLOS, DOSADORES TRIPLOS, CALHA VIBRATÓRIA, CAPCIDADE 200/500 TON, 201HP - DEPRECIAÇÃO E JUROS.</v>
          </cell>
          <cell r="C7981" t="str">
            <v>H</v>
          </cell>
          <cell r="D7981">
            <v>160.46</v>
          </cell>
          <cell r="E7981">
            <v>128.37</v>
          </cell>
        </row>
        <row r="7982">
          <cell r="A7982"/>
        </row>
        <row r="7983">
          <cell r="A7983" t="str">
            <v>5707</v>
          </cell>
          <cell r="B7983" t="str">
            <v>USINA MISTURADORA DE SOLOS, DOSADORES TRIPLOS, CALHA VIBRATÓRIA, CAPCIDADE 200/500 TON, 201HP - MANUTENÇÃO.</v>
          </cell>
          <cell r="C7983" t="str">
            <v>H</v>
          </cell>
          <cell r="D7983">
            <v>104.68</v>
          </cell>
          <cell r="E7983">
            <v>83.75</v>
          </cell>
        </row>
        <row r="7984">
          <cell r="A7984"/>
        </row>
        <row r="7985">
          <cell r="A7985" t="str">
            <v>5708</v>
          </cell>
          <cell r="B7985" t="str">
            <v>USINA MISTURADORA DE SOLOS, DOSADORES TRIPLOS, CALHA VIBRATÓRIA, CAPCIDADE 200/500 TON, 201HP - MÃO-DE-OBRA NA OPERAÇÃO NOTURNA.</v>
          </cell>
          <cell r="C7985" t="str">
            <v>H</v>
          </cell>
          <cell r="D7985">
            <v>53.13</v>
          </cell>
          <cell r="E7985">
            <v>42.51</v>
          </cell>
        </row>
        <row r="7986">
          <cell r="A7986"/>
        </row>
        <row r="7987">
          <cell r="A7987" t="str">
            <v>5709</v>
          </cell>
          <cell r="B7987" t="str">
            <v>VIBROACABADORA SOBRE ESTEIRAS POTENCIA MAX. 105CV CAPACIDADE ATE 450 T /H - DEPRECIACAO E JUROS</v>
          </cell>
          <cell r="C7987" t="str">
            <v>H</v>
          </cell>
          <cell r="D7987">
            <v>138.94999999999999</v>
          </cell>
          <cell r="E7987">
            <v>111.16</v>
          </cell>
        </row>
        <row r="7988">
          <cell r="A7988"/>
        </row>
        <row r="7989">
          <cell r="A7989" t="str">
            <v>5710</v>
          </cell>
          <cell r="B7989" t="str">
            <v>VIBROACABADORA SOBRE ESTEIRAS POTENCIA MAX. 105CV CAPACIDADE ATE 450 T /H - MANUTENCAO.</v>
          </cell>
          <cell r="C7989" t="str">
            <v>H</v>
          </cell>
          <cell r="D7989">
            <v>83.43</v>
          </cell>
          <cell r="E7989">
            <v>66.75</v>
          </cell>
        </row>
        <row r="7990">
          <cell r="A7990"/>
        </row>
        <row r="7991">
          <cell r="A7991" t="str">
            <v>5711</v>
          </cell>
          <cell r="B7991" t="str">
            <v xml:space="preserve"> VIBROACABADORA SOBRE ESTEIRAS POTENCIA MAX. 105CV CAPACIDADE ATE 450 T /H - MATERIAS NA OPERACAO.</v>
          </cell>
          <cell r="C7991" t="str">
            <v>H</v>
          </cell>
          <cell r="D7991">
            <v>26.73</v>
          </cell>
          <cell r="E7991">
            <v>21.39</v>
          </cell>
        </row>
        <row r="7992">
          <cell r="A7992"/>
        </row>
        <row r="7993">
          <cell r="A7993" t="str">
            <v>5712</v>
          </cell>
          <cell r="B7993" t="str">
            <v>VASSOURA MECÂNICA REBOCÁVEL C/ ESCOVA CILÍNDRICA LARGURA = 2,44M - DEPRECIAÇÃO E JUROS.</v>
          </cell>
          <cell r="C7993" t="str">
            <v>H</v>
          </cell>
          <cell r="D7993">
            <v>3.86</v>
          </cell>
          <cell r="E7993">
            <v>3.09</v>
          </cell>
        </row>
        <row r="7994">
          <cell r="A7994"/>
        </row>
        <row r="7995">
          <cell r="A7995" t="str">
            <v>5713</v>
          </cell>
          <cell r="B7995" t="str">
            <v>TRATOR PNEUS TRAÇÃO 4X2, 82CV, PESO C/ LASTRO 4,555 T (VU=5ANOS) -DEPRECIAÇÃO E JUROS.</v>
          </cell>
          <cell r="C7995" t="str">
            <v>H</v>
          </cell>
          <cell r="D7995">
            <v>15.82</v>
          </cell>
          <cell r="E7995">
            <v>12.66</v>
          </cell>
        </row>
        <row r="7996">
          <cell r="A7996"/>
        </row>
        <row r="7997">
          <cell r="A7997" t="str">
            <v>5714</v>
          </cell>
          <cell r="B7997" t="str">
            <v>TRATOR PNEUS TRAÇÃO 4X2, 82 CV, PESO C/ LASTRO 4,555 T (VU=5ANOS) - MA   NUTENÇÃO.</v>
          </cell>
          <cell r="C7997" t="str">
            <v>H</v>
          </cell>
          <cell r="D7997">
            <v>9.6</v>
          </cell>
          <cell r="E7997">
            <v>7.68</v>
          </cell>
        </row>
        <row r="7998">
          <cell r="A7998"/>
        </row>
        <row r="7999">
          <cell r="A7999" t="str">
            <v>5715</v>
          </cell>
          <cell r="B7999" t="str">
            <v xml:space="preserve">TRATOR PNEUS TRAÇÃO 4X2, 82 CV, PESO C/ LASTRO 4,555 T - MATERIAIS NA OPERAÇÃO.   </v>
          </cell>
          <cell r="C7999" t="str">
            <v>H</v>
          </cell>
          <cell r="D7999">
            <v>52.97</v>
          </cell>
          <cell r="E7999">
            <v>42.38</v>
          </cell>
        </row>
        <row r="8000">
          <cell r="A8000"/>
        </row>
        <row r="8001">
          <cell r="A8001" t="str">
            <v>5716</v>
          </cell>
          <cell r="B8001" t="str">
            <v>TRATOR PNEUS TRAÇÃO 4X2, 82 CV, PESO C/ LASTRO 4,555 T - MÃO-DE-OBRA OPERACAO DIURNA.</v>
          </cell>
          <cell r="C8001" t="str">
            <v>H</v>
          </cell>
          <cell r="D8001">
            <v>12.7</v>
          </cell>
          <cell r="E8001">
            <v>10.16</v>
          </cell>
        </row>
        <row r="8002">
          <cell r="A8002"/>
        </row>
        <row r="8003">
          <cell r="A8003" t="str">
            <v>5717</v>
          </cell>
          <cell r="B8003" t="str">
            <v>5717 TRATOR DE ESTEIRAS POTENCIA 165 HP, PESO OPERACIONAL 17,1T (VU=5ANOS) H 89,36 - DEPRECIACAO E JUROS.</v>
          </cell>
          <cell r="C8003" t="str">
            <v>H</v>
          </cell>
          <cell r="D8003">
            <v>111.7</v>
          </cell>
          <cell r="E8003">
            <v>89.36</v>
          </cell>
        </row>
        <row r="8004">
          <cell r="A8004"/>
        </row>
        <row r="8005">
          <cell r="A8005" t="str">
            <v>5718</v>
          </cell>
          <cell r="B8005" t="str">
            <v>TRATOR DE ESTEIRAS POTENCIA 165 HP, PESO OPERACIONAL 17,1T - VALOR MATERIAIS NA OPERACAO.</v>
          </cell>
          <cell r="C8005" t="str">
            <v>H</v>
          </cell>
          <cell r="D8005">
            <v>78.47</v>
          </cell>
          <cell r="E8005">
            <v>62.78</v>
          </cell>
        </row>
        <row r="8006">
          <cell r="A8006"/>
        </row>
        <row r="8007">
          <cell r="A8007" t="str">
            <v>5719</v>
          </cell>
          <cell r="B8007" t="str">
            <v>REATERRO APILOADO EM CAMADAS 0,20M, UTILIZANDO MATERIAL ARGILO-ARENOSO ADQUIRIDO EM JAZIDA, JÁ CONSIDERANDO UM ACRÉSCIMO DE 25% NO VOLUME DO MATERIAL ADQUIRIDO, NÃO CONSIDERANDO O TRANSPORTE ATÉ O REATERRO.</v>
          </cell>
          <cell r="C8007" t="str">
            <v>m3</v>
          </cell>
          <cell r="D8007">
            <v>40.409999999999997</v>
          </cell>
          <cell r="E8007">
            <v>32.33</v>
          </cell>
        </row>
        <row r="8008">
          <cell r="A8008"/>
        </row>
        <row r="8009">
          <cell r="A8009" t="str">
            <v>5720</v>
          </cell>
          <cell r="B8009" t="str">
            <v>5720 TRATOR DE ESTEIRAS 153HP PESO OPERACIONAL 15T, COM RODA MOTRIZ ELEVADA (VU=5ANOS) -DEPRECIACAO E JUROS.</v>
          </cell>
          <cell r="C8009" t="str">
            <v>H</v>
          </cell>
          <cell r="D8009">
            <v>114.58</v>
          </cell>
          <cell r="E8009">
            <v>91.67</v>
          </cell>
        </row>
        <row r="8010">
          <cell r="A8010"/>
        </row>
        <row r="8011">
          <cell r="A8011" t="str">
            <v>5721</v>
          </cell>
          <cell r="B8011" t="str">
            <v>TRATOR DE ESTEIRAS 153HP PESO OPERACIONAL 15T, COM RODA MOTRIZ  ELEVADA - MATERIAIS NA OPERACAO.</v>
          </cell>
          <cell r="C8011" t="str">
            <v>H</v>
          </cell>
          <cell r="D8011">
            <v>75.05</v>
          </cell>
          <cell r="E8011">
            <v>60.04</v>
          </cell>
        </row>
        <row r="8012">
          <cell r="A8012"/>
        </row>
        <row r="8013">
          <cell r="A8013" t="str">
            <v>5722</v>
          </cell>
          <cell r="B8013" t="str">
            <v>TRATOR DE ESTEIRAS COM LAMINA - POTENCIA 305 HP - PESO OPERACIONAL 37   T - MATERIAIS NA OPERACAO.</v>
          </cell>
          <cell r="C8013" t="str">
            <v>H</v>
          </cell>
          <cell r="D8013">
            <v>149.6</v>
          </cell>
          <cell r="E8013">
            <v>119.68</v>
          </cell>
        </row>
        <row r="8014">
          <cell r="A8014"/>
        </row>
        <row r="8015">
          <cell r="A8015" t="str">
            <v>5723</v>
          </cell>
          <cell r="B8015" t="str">
            <v>TRATOR DE ESTEIRAS 99HP, PESO OPERACIONAL 8,5T (VU=5ANOS) - DEPRECIAO E JUROS.</v>
          </cell>
          <cell r="C8015" t="str">
            <v>H</v>
          </cell>
          <cell r="D8015">
            <v>63.08</v>
          </cell>
          <cell r="E8015">
            <v>50.47</v>
          </cell>
        </row>
        <row r="8016">
          <cell r="A8016"/>
        </row>
        <row r="8017">
          <cell r="A8017" t="str">
            <v>5724</v>
          </cell>
          <cell r="B8017" t="str">
            <v>TRATOR DE ESTEIRAS 99HP, PESO OPERACIONAL 8,5T (VU=5ANOS) - MANUTENCAO.</v>
          </cell>
          <cell r="C8017" t="str">
            <v>H</v>
          </cell>
          <cell r="D8017">
            <v>47.82</v>
          </cell>
          <cell r="E8017">
            <v>38.26</v>
          </cell>
        </row>
        <row r="8018">
          <cell r="A8018"/>
        </row>
        <row r="8019">
          <cell r="A8019" t="str">
            <v>5725</v>
          </cell>
          <cell r="B8019" t="str">
            <v>TRATOR DE ESTEIRAS 99HP, PESO OPERACIONAL 8,5T - MAO-DE-OBRA NA OPERACAO DIURNA.</v>
          </cell>
          <cell r="C8019" t="str">
            <v>H</v>
          </cell>
          <cell r="D8019">
            <v>12.7</v>
          </cell>
          <cell r="E8019">
            <v>10.16</v>
          </cell>
        </row>
        <row r="8020">
          <cell r="A8020"/>
        </row>
        <row r="8021">
          <cell r="A8021" t="str">
            <v>5726</v>
          </cell>
          <cell r="B8021" t="str">
            <v>TRATOR DE ESTEIRAS 99HP, PESO OPERACIONAL 8,5T - MAO-DE-OBRA NA OPERACAO NOTURNA.</v>
          </cell>
          <cell r="C8021" t="str">
            <v>H</v>
          </cell>
          <cell r="D8021">
            <v>15.23</v>
          </cell>
          <cell r="E8021">
            <v>12.19</v>
          </cell>
        </row>
        <row r="8022">
          <cell r="A8022"/>
        </row>
        <row r="8023">
          <cell r="A8023" t="str">
            <v>5727</v>
          </cell>
          <cell r="B8023" t="str">
            <v>ROLO COMPACTADOR VIBRATÓRIO REBOCÁVEL CILINDRO LISO, 4,7T, IMPACTO DINÂMICO 18,3T - MANUTENÇÃO.</v>
          </cell>
          <cell r="C8023" t="str">
            <v>H</v>
          </cell>
          <cell r="D8023">
            <v>3.27</v>
          </cell>
          <cell r="E8023">
            <v>2.62</v>
          </cell>
        </row>
        <row r="8024">
          <cell r="A8024"/>
        </row>
        <row r="8025">
          <cell r="A8025" t="str">
            <v>5728</v>
          </cell>
          <cell r="B8025" t="str">
            <v>ROLO COMPACTADOR VIBRATÓRIO, TANDEM, AUTO-PROPEL.,CILINDRO LISO, 58CV - 6,5/9,4 T, SEM OU COM LASTRO - DEPRECIAÇÃO E JUROS.</v>
          </cell>
          <cell r="C8025" t="str">
            <v>H</v>
          </cell>
          <cell r="D8025">
            <v>25.36</v>
          </cell>
          <cell r="E8025">
            <v>20.29</v>
          </cell>
        </row>
        <row r="8026">
          <cell r="A8026"/>
        </row>
        <row r="8027">
          <cell r="A8027" t="str">
            <v>5729</v>
          </cell>
          <cell r="B8027" t="str">
            <v>ROLO COMPACTADOR VIBRATÓRIO, TANDEM, AUTO-PROPEL.,CILINDRO LISO, 58CV - 6,5/9,4 T, SEM OU COM LASTRO - MANUTENÇÃO.</v>
          </cell>
          <cell r="C8027" t="str">
            <v>H</v>
          </cell>
          <cell r="D8027">
            <v>15.22</v>
          </cell>
          <cell r="E8027">
            <v>12.18</v>
          </cell>
        </row>
        <row r="8028">
          <cell r="A8028"/>
        </row>
        <row r="8029">
          <cell r="A8029" t="str">
            <v>5730</v>
          </cell>
          <cell r="B8029" t="str">
            <v>ROLO COMPACTADOR VIBRATÓRIO, TANDEM, AUTO-PROPEL.,CILINDRO LISO, 58CV - 6,5/9,4 T, SEM OU COM LASTRO - CUSTOS COM MATERIAIS NA OPERAÇÃO.</v>
          </cell>
          <cell r="C8029" t="str">
            <v>H</v>
          </cell>
          <cell r="D8029">
            <v>37.270000000000003</v>
          </cell>
          <cell r="E8029">
            <v>29.82</v>
          </cell>
        </row>
        <row r="8030">
          <cell r="A8030"/>
        </row>
        <row r="8031">
          <cell r="A8031" t="str">
            <v>5731</v>
          </cell>
          <cell r="B8031" t="str">
            <v>ROLO COMPACTADOR VIBRATÓRIO, TANDEM, AUTO-PROPEL.,CILINDRO LISO, 58CV - 6,5/9,4 T, SEM OU COM LASTRO - CUSTOS COM MÃO DE OBRA NA OPERAÇÃO NOTURNA.</v>
          </cell>
          <cell r="C8031" t="str">
            <v>H</v>
          </cell>
          <cell r="D8031">
            <v>13.86</v>
          </cell>
          <cell r="E8031">
            <v>11.09</v>
          </cell>
        </row>
        <row r="8032">
          <cell r="A8032"/>
        </row>
        <row r="8033">
          <cell r="A8033" t="str">
            <v>5732</v>
          </cell>
          <cell r="B8033" t="str">
            <v>ROLO COMPACTADOR PNEUMÁTICO, AUTO-PROPEL., PRESSÃO VARIÁVEL, 99HP, PESO OPERACIONAL SEM OU COM LASTRO 8,3/21,0 T - MANUTENÇÃO.</v>
          </cell>
          <cell r="C8033" t="str">
            <v>H</v>
          </cell>
          <cell r="D8033">
            <v>27.72</v>
          </cell>
          <cell r="E8033">
            <v>22.18</v>
          </cell>
        </row>
        <row r="8034">
          <cell r="A8034"/>
        </row>
        <row r="8035">
          <cell r="A8035" t="str">
            <v>5733</v>
          </cell>
          <cell r="B8035" t="str">
            <v>ROLO COMPACTADOR PNEUMÁTICO, AUTO-PROPEL., PRESSÃO VARIÁVEL, 99HP, PESO OPERACIONAL SEM OU COM LASTRO 8,3/21,0 T - CUSTO COM MATERIAIS NA OPERAÇÃO.</v>
          </cell>
          <cell r="C8035" t="str">
            <v>H</v>
          </cell>
          <cell r="D8035">
            <v>71.12</v>
          </cell>
          <cell r="E8035">
            <v>56.9</v>
          </cell>
        </row>
        <row r="8036">
          <cell r="A8036"/>
        </row>
        <row r="8037">
          <cell r="A8037" t="str">
            <v>5734</v>
          </cell>
          <cell r="B8037" t="str">
            <v>RETRO-ESCAVADEIRA, 74HP (VU=6 ANOS)- DEPRECIAÇÃO E JUROS.</v>
          </cell>
          <cell r="C8037" t="str">
            <v>H</v>
          </cell>
          <cell r="D8037">
            <v>33</v>
          </cell>
          <cell r="E8037">
            <v>26.4</v>
          </cell>
        </row>
        <row r="8038">
          <cell r="A8038"/>
        </row>
        <row r="8039">
          <cell r="A8039" t="str">
            <v>5735</v>
          </cell>
          <cell r="B8039" t="str">
            <v>RETRO-ESCAVADEIRA, 74HP (VU= 6 ANOS) - MANUTENÇÃO.</v>
          </cell>
          <cell r="C8039" t="str">
            <v>H</v>
          </cell>
          <cell r="D8039">
            <v>19.170000000000002</v>
          </cell>
          <cell r="E8039">
            <v>15.34</v>
          </cell>
        </row>
        <row r="8040">
          <cell r="A8040"/>
        </row>
        <row r="8041">
          <cell r="A8041" t="str">
            <v>5736</v>
          </cell>
          <cell r="B8041" t="str">
            <v>RETRO-ESCAVADEIRA, 74HP (VU= 5 ANOS) - MATERIAIS OPERAÇÃO.</v>
          </cell>
          <cell r="C8041" t="str">
            <v>H</v>
          </cell>
          <cell r="D8041">
            <v>41.2</v>
          </cell>
          <cell r="E8041">
            <v>32.96</v>
          </cell>
        </row>
        <row r="8042">
          <cell r="A8042"/>
        </row>
        <row r="8043">
          <cell r="A8043" t="str">
            <v>5737</v>
          </cell>
          <cell r="B8043" t="str">
            <v>RETRO-ESCAVADEIRA, 74HP (VU=6 ANOS) - MÃO-DE-OBRA/OPERAÇÃO.</v>
          </cell>
          <cell r="C8043" t="str">
            <v>H</v>
          </cell>
          <cell r="D8043">
            <v>11.55</v>
          </cell>
          <cell r="E8043">
            <v>9.24</v>
          </cell>
        </row>
        <row r="8044">
          <cell r="A8044"/>
        </row>
        <row r="8045">
          <cell r="A8045" t="str">
            <v>5738</v>
          </cell>
          <cell r="B8045" t="str">
            <v>ROLO COMPACTADOR VIBRATÓRIO PÉ DE CARNEIRO, OPERADO POR CONTROLE REMOTO, POTÊNCIA 17HP, PESO OPERACIONAL 1,65T - DEPRECIAÇÃO E JUROS.</v>
          </cell>
          <cell r="C8045" t="str">
            <v>H</v>
          </cell>
          <cell r="D8045">
            <v>7.07</v>
          </cell>
          <cell r="E8045">
            <v>5.66</v>
          </cell>
        </row>
        <row r="8046">
          <cell r="A8046"/>
        </row>
        <row r="8047">
          <cell r="A8047" t="str">
            <v>5739</v>
          </cell>
          <cell r="B8047" t="str">
            <v>ROLO COMPACTADOR VIBRATÓRIO PÉ DE CARNEIRO, OPERADO POR CONTROLE REMOTO, 17HP - 1,65T - MANUTENÇÃO.</v>
          </cell>
          <cell r="C8047" t="str">
            <v>H</v>
          </cell>
          <cell r="D8047">
            <v>2.36</v>
          </cell>
          <cell r="E8047">
            <v>1.89</v>
          </cell>
        </row>
        <row r="8048">
          <cell r="A8048"/>
        </row>
        <row r="8049">
          <cell r="A8049" t="str">
            <v>5740</v>
          </cell>
          <cell r="B8049" t="str">
            <v>EQUIPAMENTO PARA LAMA ASFALTICA COM SILO DE AGREGADO 6M3, DOSADOR DE CIMENTO, MONTADO SOBRE CAMINHÃO - DEPRECIACAO E JUROS.</v>
          </cell>
          <cell r="C8049" t="str">
            <v>H</v>
          </cell>
          <cell r="D8049">
            <v>52.15</v>
          </cell>
          <cell r="E8049">
            <v>41.72</v>
          </cell>
        </row>
        <row r="8050">
          <cell r="A8050"/>
        </row>
        <row r="8051">
          <cell r="A8051" t="str">
            <v>5741</v>
          </cell>
          <cell r="B8051" t="str">
            <v>EQUIPAMENTO PARA LAMA ASFALTICA COM SILO DE AGREGADO 6M3, DOSADOR DE CIMENTO, A SER MONTADO SOBRE CAMINHÃO (NAO INCLUI O CAMINHAO) - CUSTO HORARIO DE MANUTENCAO.</v>
          </cell>
          <cell r="C8051" t="str">
            <v>H</v>
          </cell>
          <cell r="D8051">
            <v>23.5</v>
          </cell>
          <cell r="E8051">
            <v>18.8</v>
          </cell>
        </row>
        <row r="8052">
          <cell r="A8052"/>
        </row>
        <row r="8053">
          <cell r="A8053" t="str">
            <v>5742</v>
          </cell>
          <cell r="B8053" t="str">
            <v>EQUIPAMENTO PARA LAMA ASFALTICA COM SILO DE AGREGADO 6M3, DOSADOR DE CIMENTO, A SER MONTADO SOBRE CAMINHÃO (NAO INCLUI O CAMINHAO) - CUSTO H.</v>
          </cell>
          <cell r="C8053" t="str">
            <v>H</v>
          </cell>
          <cell r="D8053">
            <v>62.78</v>
          </cell>
          <cell r="E8053">
            <v>50.23</v>
          </cell>
        </row>
        <row r="8054">
          <cell r="A8054"/>
        </row>
        <row r="8055">
          <cell r="A8055" t="str">
            <v>5743</v>
          </cell>
          <cell r="B8055" t="str">
            <v>EQUIPAMENTO PARA LAMA ASFALTICA COM SILO DE AGREGADO 6M3, DOSADOR DE CIMENTO, A SER MONTADO SOBRE CAMINHÃO (NAO INCLUI O CAMINHAO) - MAO-DEOBRA DIURNA NA OPERACAO.</v>
          </cell>
          <cell r="C8055" t="str">
            <v>H</v>
          </cell>
          <cell r="D8055">
            <v>11.82</v>
          </cell>
          <cell r="E8055">
            <v>9.4600000000000009</v>
          </cell>
        </row>
        <row r="8056">
          <cell r="A8056"/>
        </row>
        <row r="8057">
          <cell r="A8057" t="str">
            <v>5744</v>
          </cell>
          <cell r="B8057" t="str">
            <v>EQUIPAMENTO PARA LAMA ASFALTICA COM SILO DE AGREGADO 6M3, DOSADOR DE CIMENTO, MONTADO SOBRE CAMINHÃO - MAO-DE-OBRA NOTURNA NA OPERACAO.</v>
          </cell>
          <cell r="C8057" t="str">
            <v>H</v>
          </cell>
          <cell r="D8057">
            <v>14.2</v>
          </cell>
          <cell r="E8057">
            <v>11.36</v>
          </cell>
        </row>
        <row r="8058">
          <cell r="A8058"/>
        </row>
        <row r="8059">
          <cell r="A8059" t="str">
            <v>5745</v>
          </cell>
          <cell r="B8059" t="str">
            <v>CAMINHAO PIPA 6.000L TOCO 162CV - PBT=11800KG C/BOMBA GASOLINA - DEPRECIACAO E JUROS.</v>
          </cell>
          <cell r="C8059" t="str">
            <v>H</v>
          </cell>
          <cell r="D8059">
            <v>25.41</v>
          </cell>
          <cell r="E8059">
            <v>20.329999999999998</v>
          </cell>
        </row>
        <row r="8060">
          <cell r="A8060"/>
        </row>
        <row r="8061">
          <cell r="A8061" t="str">
            <v>5746</v>
          </cell>
          <cell r="B8061" t="str">
            <v>CAMINHAO PIPA 6.000L TOCO 162CV - PBT=11800KG C/BOMBA GASOLINA -MANUTENCAO.</v>
          </cell>
          <cell r="C8061" t="str">
            <v>H</v>
          </cell>
          <cell r="D8061">
            <v>15.32</v>
          </cell>
          <cell r="E8061">
            <v>12.26</v>
          </cell>
        </row>
        <row r="8062">
          <cell r="A8062"/>
        </row>
        <row r="8063">
          <cell r="A8063" t="str">
            <v>5747</v>
          </cell>
          <cell r="B8063" t="str">
            <v>CAMINHAO PIPA 6000L TOCO, 162CV - 7,5T (VU=6ANOS) (INCLUI TANQUE DE ACO PARA TRANSPORTE DE AGUA) - CUSTO HORARIO DE MATERIAIS NA OPERACAO</v>
          </cell>
          <cell r="C8063" t="str">
            <v>H</v>
          </cell>
          <cell r="D8063">
            <v>45.61</v>
          </cell>
          <cell r="E8063">
            <v>36.49</v>
          </cell>
        </row>
        <row r="8064">
          <cell r="A8064"/>
        </row>
        <row r="8065">
          <cell r="A8065" t="str">
            <v>5748</v>
          </cell>
          <cell r="B8065" t="str">
            <v>CAMINHAO PIPA 6000L TOCO, 162CV - 7,5T (VU=6ANOS) (INCLUI TANQUE DE ACO PARA TRANSPORTE DE AGUA E MOTOBOMBA CENTRIFUGA A GASOLINA 3,5CV) - MAO-DE-OBRA DIURNA NA OPERACAO.</v>
          </cell>
          <cell r="C8065" t="str">
            <v>H</v>
          </cell>
          <cell r="D8065">
            <v>11.82</v>
          </cell>
          <cell r="E8065">
            <v>9.4600000000000009</v>
          </cell>
        </row>
        <row r="8066">
          <cell r="A8066"/>
        </row>
        <row r="8067">
          <cell r="A8067" t="str">
            <v>5750</v>
          </cell>
          <cell r="B8067" t="str">
            <v>CAMINHAO TOCO, 177CV - 14T (VU=6ANOS) (NAO INCLUI CARROCERIA) -   DEPRECIACAO E JUROS.</v>
          </cell>
          <cell r="C8067" t="str">
            <v>H</v>
          </cell>
          <cell r="D8067">
            <v>21.52</v>
          </cell>
          <cell r="E8067">
            <v>17.22</v>
          </cell>
        </row>
        <row r="8068">
          <cell r="A8068"/>
        </row>
        <row r="8069">
          <cell r="A8069" t="str">
            <v>5751</v>
          </cell>
          <cell r="B8069" t="str">
            <v>CAMINHAO TOCO, 177CV - 14T (VU=6ANOS) (NAO INCLUI CARROCERIA) -   MANUTENCAO.</v>
          </cell>
          <cell r="C8069" t="str">
            <v>H</v>
          </cell>
          <cell r="D8069">
            <v>15.62</v>
          </cell>
          <cell r="E8069">
            <v>12.5</v>
          </cell>
        </row>
        <row r="8070">
          <cell r="A8070"/>
        </row>
        <row r="8071">
          <cell r="A8071" t="str">
            <v>5752</v>
          </cell>
          <cell r="B8071" t="str">
            <v>CAMINHAO TOCO, 177CV - 14T (VU=6ANOS) (NAO INCLUI CARROCERIA) - MAO-DE   -OBRA NOTURNA NA OPERACAO.</v>
          </cell>
          <cell r="C8071" t="str">
            <v>H</v>
          </cell>
          <cell r="D8071">
            <v>14.2</v>
          </cell>
          <cell r="E8071">
            <v>11.36</v>
          </cell>
        </row>
        <row r="8072">
          <cell r="A8072"/>
        </row>
        <row r="8073">
          <cell r="A8073" t="str">
            <v>5753</v>
          </cell>
          <cell r="B8073" t="str">
            <v>CAMINHAO TOCO, 170CV - 11T (VU=6ANOS) (NAO INCLUI CARROCERIA) -   DEPRECIACAO E JUROS.</v>
          </cell>
          <cell r="C8073" t="str">
            <v>H</v>
          </cell>
          <cell r="D8073">
            <v>21.11</v>
          </cell>
          <cell r="E8073">
            <v>16.89</v>
          </cell>
        </row>
        <row r="8074">
          <cell r="A8074"/>
        </row>
        <row r="8075">
          <cell r="A8075" t="str">
            <v>5754</v>
          </cell>
          <cell r="B8075" t="str">
            <v>CAMINHAO TOCO, 170CV - 11T (VU=6ANOS) (NAO INCLUI CARROCERIA) -   MANUTENCAO.</v>
          </cell>
          <cell r="C8075" t="str">
            <v>H</v>
          </cell>
          <cell r="D8075">
            <v>12.27</v>
          </cell>
          <cell r="E8075">
            <v>9.82</v>
          </cell>
        </row>
        <row r="8076">
          <cell r="A8076"/>
        </row>
        <row r="8077">
          <cell r="A8077" t="str">
            <v>5755</v>
          </cell>
          <cell r="B8077" t="str">
            <v>CAMINHAO TOCO, 170CV - 11T (VU=6ANOS) (NAO INCLUI CARROCERIA) - MAO-DE-OBRA DIURNA NA OPERACAO</v>
          </cell>
          <cell r="C8077" t="str">
            <v>H</v>
          </cell>
          <cell r="D8077">
            <v>11.82</v>
          </cell>
          <cell r="E8077">
            <v>9.4600000000000009</v>
          </cell>
        </row>
        <row r="8078">
          <cell r="A8078"/>
        </row>
        <row r="8079">
          <cell r="A8079" t="str">
            <v>5756</v>
          </cell>
          <cell r="B8079" t="str">
            <v>CAMINHAO PIPA 6000L TOCO, 162CV - 7,5T (VU=6ANOS) (INCLUI TANQUE DE ACO PARA TRANSPORTE DE AGUA E MOTOBOMBA CENTRIFUGA A GASOLINA 3,5CV) - DEPRECIACAO E JUROS.</v>
          </cell>
          <cell r="C8079" t="str">
            <v>H</v>
          </cell>
          <cell r="D8079">
            <v>22.17</v>
          </cell>
          <cell r="E8079">
            <v>17.739999999999998</v>
          </cell>
        </row>
        <row r="8080">
          <cell r="A8080"/>
        </row>
        <row r="8081">
          <cell r="A8081" t="str">
            <v>5757</v>
          </cell>
          <cell r="B8081" t="str">
            <v>CAMINHAO PIPA 6000L TOCO, 162CV - 7,5T (VU=6ANOS) (INCLUI TANQUE DE ACO PARA TRANSPORTE DE AGUA E MOTOBOMBA CENTRIFUGA A GASOLINA 3,5CV) - MANUTENCAO.</v>
          </cell>
          <cell r="C8081" t="str">
            <v>H</v>
          </cell>
          <cell r="D8081">
            <v>12.81</v>
          </cell>
          <cell r="E8081">
            <v>10.25</v>
          </cell>
        </row>
        <row r="8082">
          <cell r="A8082"/>
        </row>
        <row r="8083">
          <cell r="A8083" t="str">
            <v>5758</v>
          </cell>
          <cell r="B8083" t="str">
            <v>CAMINHAO PIPA 6000L TOCO, 162CV - 7,5T (VU=6ANOS) (INCLUI TANQUE DE ACO PARA TRANSPORTE DE AGUA E MOTOBOMBA CENTRIFUGA A GASOLINA 3,5CV) - CUSTO HORARIO DE MATERIAIS NA OPERACAO.</v>
          </cell>
          <cell r="C8083" t="str">
            <v>H</v>
          </cell>
          <cell r="D8083">
            <v>73.61</v>
          </cell>
          <cell r="E8083">
            <v>58.89</v>
          </cell>
        </row>
        <row r="8084">
          <cell r="A8084"/>
        </row>
        <row r="8085">
          <cell r="A8085" t="str">
            <v>5759</v>
          </cell>
          <cell r="B8085" t="str">
            <v xml:space="preserve">CAMINHAO PIPA F12000 142HP TANQUE 6000L/MAO-DE-OBRA NA OPERACAO DIURNA.  </v>
          </cell>
          <cell r="C8085" t="str">
            <v>H</v>
          </cell>
          <cell r="D8085">
            <v>9.58</v>
          </cell>
          <cell r="E8085">
            <v>7.67</v>
          </cell>
        </row>
        <row r="8086">
          <cell r="A8086"/>
        </row>
        <row r="8087">
          <cell r="A8087" t="str">
            <v>5760</v>
          </cell>
          <cell r="B8087" t="str">
            <v>CAMINHAO PIPA 6000L TOCO, 162CV - 7,5T (VU=6ANOS) (INCLUI TANQUE DE ACO PARA TRANSPORTE DE AGUA) - MAO-DE-OBRA NOTURNA NA OPERACAO.</v>
          </cell>
          <cell r="C8087" t="str">
            <v>H</v>
          </cell>
          <cell r="D8087">
            <v>14.2</v>
          </cell>
          <cell r="E8087">
            <v>11.36</v>
          </cell>
        </row>
        <row r="8088">
          <cell r="A8088"/>
        </row>
        <row r="8089">
          <cell r="A8089" t="str">
            <v>5761</v>
          </cell>
          <cell r="B8089" t="str">
            <v>CAMINHAO PIPA 6000L TOCO, 162CV - 7,5T (VU=6ANOS) (INCLUI TANQUE DE AC   O PARA TRANSPORTE DE AGUA E MOTOBOMBA CENTRIFUGA A GASOLINA 3,5CV) - CUSTO HORARIO PRODUTIVO DIURNO.</v>
          </cell>
          <cell r="C8089" t="str">
            <v>CHP</v>
          </cell>
          <cell r="D8089">
            <v>120.42</v>
          </cell>
          <cell r="E8089">
            <v>96.34</v>
          </cell>
        </row>
        <row r="8090">
          <cell r="A8090"/>
        </row>
        <row r="8091">
          <cell r="A8091" t="str">
            <v>5762</v>
          </cell>
          <cell r="B8091" t="str">
            <v>CAMINHAO PIPA 10000L TRUCADO, 208CV - 21,1T (VU=6ANOS) (INCLUI TANQUE  DE ACO PARA TRANSPORTE DE AGUA E MOTOBOMBA CENTRIFUGA A GASOLINA 3,5CV ) - DEPRECIACAO E JUROS.</v>
          </cell>
          <cell r="C8091" t="str">
            <v>H</v>
          </cell>
          <cell r="D8091">
            <v>24.42</v>
          </cell>
          <cell r="E8091">
            <v>19.54</v>
          </cell>
        </row>
        <row r="8092">
          <cell r="A8092"/>
        </row>
        <row r="8093">
          <cell r="A8093" t="str">
            <v>5763</v>
          </cell>
          <cell r="B8093" t="str">
            <v>CAMINHAO PIPA 10000L TRUCADO, 208CV - 21,1T (VU=6ANOS) (INCLUI TANQUE    DE ACO PARA TRANSPORTE DE AGUA E MOTOBOMBA CENTRIFUGA A GASOLINA 3,5CV) - MANUTENCAO.</v>
          </cell>
          <cell r="C8093" t="str">
            <v>H</v>
          </cell>
          <cell r="D8093">
            <v>14.11</v>
          </cell>
          <cell r="E8093">
            <v>11.29</v>
          </cell>
        </row>
        <row r="8094">
          <cell r="A8094"/>
        </row>
        <row r="8095">
          <cell r="A8095" t="str">
            <v>5764</v>
          </cell>
          <cell r="B8095" t="str">
            <v>CAMINHAO PIPA 10000L TRUCADO, 208CV - 21,1T (VU=6ANOS) (INCLUI TANQUE   DE ACO PARA TRANSPORTE DE AGUA E MOTOBOMBA CENTRIFUGA A GASOLINA 3,5CV) - MAO-DE-OBRA NOTURNA NA OPERACAO.</v>
          </cell>
          <cell r="C8095" t="str">
            <v>H</v>
          </cell>
          <cell r="D8095">
            <v>14.2</v>
          </cell>
          <cell r="E8095">
            <v>11.36</v>
          </cell>
        </row>
        <row r="8096">
          <cell r="A8096"/>
        </row>
        <row r="8097">
          <cell r="A8097" t="str">
            <v>5765</v>
          </cell>
          <cell r="B8097" t="str">
            <v>DISTRIBUIDOR DE BETUME COM TANQUE DE 2500L, REBOCAVEL, PNEUMATICO COM MOTOR A GASOLINA 3,4HP - MANUTENCAO.</v>
          </cell>
          <cell r="C8097" t="str">
            <v>H</v>
          </cell>
          <cell r="D8097">
            <v>7.6</v>
          </cell>
          <cell r="E8097">
            <v>6.08</v>
          </cell>
        </row>
        <row r="8098">
          <cell r="A8098"/>
        </row>
        <row r="8099">
          <cell r="A8099" t="str">
            <v>5766</v>
          </cell>
          <cell r="B8099" t="str">
            <v>DISTRIBUIDOR DE BETUME COM TANQUE DE 2500L, REBOCAVEL, PNEUMATICO COM MOTOR A GASOLINA 3,4HP - CUSTO COM MATERIAIS NA OPERACAO.</v>
          </cell>
          <cell r="C8099" t="str">
            <v>H</v>
          </cell>
          <cell r="D8099">
            <v>40.85</v>
          </cell>
          <cell r="E8099">
            <v>32.68</v>
          </cell>
        </row>
        <row r="8100">
          <cell r="A8100"/>
        </row>
        <row r="8101">
          <cell r="A8101" t="str">
            <v>5767</v>
          </cell>
          <cell r="B8101" t="str">
            <v>DISTRIBUIDOR DE BETUME COM TANQUE DE 2500L, REBOCAVEL, PNEUMATICO COM MOTOR A GASOLINA 3,4HP - CUSTO COM MAO-DE-OBRA NA OPERACAO DIURNA.</v>
          </cell>
          <cell r="C8101" t="str">
            <v>H</v>
          </cell>
          <cell r="D8101">
            <v>7.0000000000000007E-2</v>
          </cell>
          <cell r="E8101">
            <v>0.06</v>
          </cell>
        </row>
        <row r="8102">
          <cell r="A8102"/>
        </row>
        <row r="8103">
          <cell r="A8103" t="str">
            <v>5768</v>
          </cell>
          <cell r="B8103" t="str">
            <v>DISTRIBUIDOR DE BETUME COM TANQUE DE 2500L, REBOCAVEL, PNEUMATICO COM MOTOR A GASOLINA 3,4HP - CUSTO COM MAO-DE-OBRA NA OPERACAO NOTURNA.</v>
          </cell>
          <cell r="C8103" t="str">
            <v>H</v>
          </cell>
          <cell r="D8103">
            <v>0.08</v>
          </cell>
          <cell r="E8103">
            <v>7.0000000000000007E-2</v>
          </cell>
        </row>
        <row r="8104">
          <cell r="A8104"/>
        </row>
        <row r="8105">
          <cell r="A8105" t="str">
            <v>5769</v>
          </cell>
          <cell r="B8105" t="str">
            <v>DISTRIBUIDOR DE ASFALTO MONTADO SOBRE CAMINHAO TOCO 162 HP, COM TANQUE ISOLADO 6 M3 COM BARRA ESPARGIDORA DE 3,66 M - MANUTENCAO.</v>
          </cell>
          <cell r="C8105" t="str">
            <v>H</v>
          </cell>
          <cell r="D8105">
            <v>33.770000000000003</v>
          </cell>
          <cell r="E8105">
            <v>27.02</v>
          </cell>
        </row>
        <row r="8106">
          <cell r="A8106"/>
        </row>
        <row r="8107">
          <cell r="A8107" t="str">
            <v>5770</v>
          </cell>
          <cell r="B8107" t="str">
            <v>DISTRIBUIDOR DE ASFALTO MONTADO SOBRE CAMINHAO TOCO 162 HP, COM TANQUE ISOLADO 6 M3 COM BARRA ESPARGIDORA DE 3,66 M - CUSTO C/ MAO-DE-OBRA NA OPERACAO DIURNA.</v>
          </cell>
          <cell r="C8107" t="str">
            <v>H</v>
          </cell>
          <cell r="D8107">
            <v>23.66</v>
          </cell>
          <cell r="E8107">
            <v>18.93</v>
          </cell>
        </row>
        <row r="8108">
          <cell r="A8108"/>
        </row>
        <row r="8109">
          <cell r="A8109" t="str">
            <v>5771</v>
          </cell>
          <cell r="B8109" t="str">
            <v>DISTRIBUIDOR DE ASFALTO CAP 5.000L SOBRE CAMINHAO TOCO 142HP - CUSTO C/ MAO-DE-OBRA NA OPERACAO NOTURNA.</v>
          </cell>
          <cell r="C8109" t="str">
            <v>H</v>
          </cell>
          <cell r="D8109">
            <v>28.4</v>
          </cell>
          <cell r="E8109">
            <v>22.72</v>
          </cell>
        </row>
        <row r="8110">
          <cell r="A8110"/>
        </row>
        <row r="8111">
          <cell r="A8111" t="str">
            <v>5775</v>
          </cell>
          <cell r="B8111" t="str">
            <v>LANCA ELEVATORIA TELESCOPICA DE ACIONAMENTO HIDRAULICO, CAPACIDADE DE CARGA 30.000 KG, COM CESTO, MONTADA SOBRE CAMINHAO TRUCADO - MANUTENCAO.</v>
          </cell>
          <cell r="C8111" t="str">
            <v>H</v>
          </cell>
          <cell r="D8111">
            <v>99.38</v>
          </cell>
          <cell r="E8111">
            <v>79.510000000000005</v>
          </cell>
        </row>
        <row r="8112">
          <cell r="A8112"/>
        </row>
        <row r="8113">
          <cell r="A8113" t="str">
            <v>5776</v>
          </cell>
          <cell r="B8113" t="str">
            <v>LANCA ELEVATORIA TELESCOPICA DE ACIONAMENTO HIDRAULICO, CAPACIDADE DE CARGA 30.000 KG, COM CESTO, MONTADA SOBRE CAMINHAO TRUCADO - CUSTO COM MATERIAIS NA OPERACAO.</v>
          </cell>
          <cell r="C8113" t="str">
            <v>H</v>
          </cell>
          <cell r="D8113">
            <v>64.75</v>
          </cell>
          <cell r="E8113">
            <v>51.8</v>
          </cell>
        </row>
        <row r="8114">
          <cell r="A8114"/>
        </row>
        <row r="8115">
          <cell r="A8115" t="str">
            <v>5777</v>
          </cell>
          <cell r="B8115" t="str">
            <v>GUINDASTE MUNK COM CESTO, CARGA MAXIMA 5,75T (A 2M) E 2,3T ( A 5M), ALTURA MAXIMA = 7,9M, MONTADO SOBRE CAMINHAO DE CARROCERIA FORD 162HP - MANUTENCAO.</v>
          </cell>
          <cell r="C8115" t="str">
            <v>H</v>
          </cell>
          <cell r="D8115">
            <v>16.96</v>
          </cell>
          <cell r="E8115">
            <v>13.57</v>
          </cell>
        </row>
        <row r="8116">
          <cell r="A8116"/>
        </row>
        <row r="8117">
          <cell r="A8117" t="str">
            <v>5778</v>
          </cell>
          <cell r="B8117" t="str">
            <v xml:space="preserve">MOTONIVELADORA 140HP (VU=6ANOS) - DEPRECIACAO E JUROS.   </v>
          </cell>
          <cell r="C8117" t="str">
            <v>H</v>
          </cell>
          <cell r="D8117">
            <v>86.81</v>
          </cell>
          <cell r="E8117">
            <v>69.45</v>
          </cell>
        </row>
        <row r="8118">
          <cell r="A8118"/>
        </row>
        <row r="8119">
          <cell r="A8119" t="str">
            <v>5779</v>
          </cell>
          <cell r="B8119" t="str">
            <v xml:space="preserve">MOTONIVELADORA 140HP (VU=6ANOS) - MANUTENCAO.   </v>
          </cell>
          <cell r="C8119" t="str">
            <v>H</v>
          </cell>
          <cell r="D8119">
            <v>50.43</v>
          </cell>
          <cell r="E8119">
            <v>40.35</v>
          </cell>
        </row>
        <row r="8120">
          <cell r="A8120"/>
        </row>
        <row r="8121">
          <cell r="A8121" t="str">
            <v>5782</v>
          </cell>
          <cell r="B8121" t="str">
            <v xml:space="preserve">MOTOSCRAPER 270HP - CUSTO COM MATERIAIS NA OPERACAO. </v>
          </cell>
          <cell r="C8121" t="str">
            <v>H</v>
          </cell>
          <cell r="D8121">
            <v>132.43</v>
          </cell>
          <cell r="E8121">
            <v>105.95</v>
          </cell>
        </row>
        <row r="8122">
          <cell r="A8122"/>
        </row>
        <row r="8123">
          <cell r="A8123" t="str">
            <v>5783</v>
          </cell>
          <cell r="B8123" t="str">
            <v xml:space="preserve">MOTOSCRAPER 270HP -CUSTO COM MA0-DE-0BRA NA OPERACAO DIURNA.   </v>
          </cell>
          <cell r="C8123" t="str">
            <v>H</v>
          </cell>
          <cell r="D8123">
            <v>11.55</v>
          </cell>
          <cell r="E8123">
            <v>9.24</v>
          </cell>
        </row>
        <row r="8124">
          <cell r="A8124"/>
        </row>
        <row r="8125">
          <cell r="A8125" t="str">
            <v>5786</v>
          </cell>
          <cell r="B8125" t="str">
            <v>PA CARREGADEIRA SOBRE RODAS 180 HP - CAPACIDADE DA CACAMBA. 2,5 A 3,3   M3 - PESO OPERACIONAL 17.428 - (VU=5ANOS) - DEPRECIACAO E JUROS.</v>
          </cell>
          <cell r="C8125" t="str">
            <v>H</v>
          </cell>
          <cell r="D8125">
            <v>106.85</v>
          </cell>
          <cell r="E8125">
            <v>85.48</v>
          </cell>
        </row>
        <row r="8126">
          <cell r="A8126"/>
        </row>
        <row r="8127">
          <cell r="A8127" t="str">
            <v>5787</v>
          </cell>
          <cell r="B8127" t="str">
            <v>PA CARREGADEIRA SOBRE RODAS 180 HP - CAPACIDADE DA CACAMBA. 2,5 A 3,3   M3 - PESO OPERACIONAL 17.428 - CUSTO C/MATERIAIS NA OPERACAO.</v>
          </cell>
          <cell r="C8127" t="str">
            <v>H</v>
          </cell>
          <cell r="D8127">
            <v>83.38</v>
          </cell>
          <cell r="E8127">
            <v>66.709999999999994</v>
          </cell>
        </row>
        <row r="8128">
          <cell r="A8128"/>
        </row>
        <row r="8129">
          <cell r="A8129" t="str">
            <v>5788</v>
          </cell>
          <cell r="B8129" t="str">
            <v xml:space="preserve">PA CARREGADEIRA SOBRE RODAS 180 HP - CAPACIDADE DA CACAMBA. 2,5 A 3,3M3 - PESO OPERACIONAL 17.428 - CUSTO C/ MAO-DE-OBRA NA OPERACAO DIURNA. </v>
          </cell>
          <cell r="C8129" t="str">
            <v>H</v>
          </cell>
          <cell r="D8129">
            <v>12.42</v>
          </cell>
          <cell r="E8129">
            <v>9.94</v>
          </cell>
        </row>
        <row r="8130">
          <cell r="A8130"/>
        </row>
        <row r="8131">
          <cell r="A8131" t="str">
            <v>5789</v>
          </cell>
          <cell r="B8131" t="str">
            <v>PA CARREGADEIRA SOBRE RODAS 180 HP - CAPACIDADE DA CACAMBA. 2,5 A 3,3    M3 - PESO OPERACIONAL 17.428 - CUSTO C/ MAO-DE-OBRA NA OPERACAO NOTURNA.</v>
          </cell>
          <cell r="C8131" t="str">
            <v>H</v>
          </cell>
          <cell r="D8131">
            <v>14.91</v>
          </cell>
          <cell r="E8131">
            <v>11.93</v>
          </cell>
        </row>
        <row r="8132">
          <cell r="A8132"/>
        </row>
        <row r="8133">
          <cell r="A8133" t="str">
            <v>5790</v>
          </cell>
          <cell r="B8133" t="str">
            <v>ROLO COMPACTADOR VIBRATÓRIO DE UM CILINDRO AÇO LISO, POTÊNCIA 80HP, PESO OPERACIONAL 8,1T - DEPRECIAÇÃO E JUROS.</v>
          </cell>
          <cell r="C8133" t="str">
            <v>H</v>
          </cell>
          <cell r="D8133">
            <v>34.18</v>
          </cell>
          <cell r="E8133">
            <v>27.35</v>
          </cell>
        </row>
        <row r="8134">
          <cell r="A8134"/>
        </row>
        <row r="8135">
          <cell r="A8135" t="str">
            <v>5791</v>
          </cell>
          <cell r="B8135" t="str">
            <v>ROLO COMPACTADOR VIBRATÓRIO, AUTO-PREOPEL.,CILINDRO LISO, 80HP - 8,1T   - MANUTENÇÃO.</v>
          </cell>
          <cell r="C8135" t="str">
            <v>H</v>
          </cell>
          <cell r="D8135">
            <v>20.52</v>
          </cell>
          <cell r="E8135">
            <v>16.420000000000002</v>
          </cell>
        </row>
        <row r="8136">
          <cell r="A8136"/>
        </row>
        <row r="8137">
          <cell r="A8137" t="str">
            <v>5792</v>
          </cell>
          <cell r="B8137" t="str">
            <v>ROLO COMPACTADOR VIBRATÓRIO, AUTO-PREOPEL.,CILINDRO LISO, 80HP - 8,1T   - CUSTOS COM MATERIAIS NA OPERAÇÃO.</v>
          </cell>
          <cell r="C8137" t="str">
            <v>H</v>
          </cell>
          <cell r="D8137">
            <v>37.270000000000003</v>
          </cell>
          <cell r="E8137">
            <v>29.82</v>
          </cell>
        </row>
        <row r="8138">
          <cell r="A8138"/>
        </row>
        <row r="8139">
          <cell r="A8139" t="str">
            <v>5793</v>
          </cell>
          <cell r="B8139" t="str">
            <v>ROLO COMPACTADOR VIBRATÓRIO DE UM CILINDRO LISO, POTÊNCIA 80HP, PESO OPERACIONAL 8,1T - MÃO-DE-OBRA NA OPERAÇÃO NOTURNA.</v>
          </cell>
          <cell r="C8139" t="str">
            <v>H</v>
          </cell>
          <cell r="D8139">
            <v>13.86</v>
          </cell>
          <cell r="E8139">
            <v>11.09</v>
          </cell>
        </row>
        <row r="8140">
          <cell r="A8140"/>
        </row>
        <row r="8141">
          <cell r="A8141" t="str">
            <v>5794</v>
          </cell>
          <cell r="B8141" t="str">
            <v>MARTELETE OU ROMPEDOR PNEUMÁTICO MANUAL 28KG, FREQUENCIA DE IMPACTO 1230/MINUTO - DEPRECIAÇÃO E JUROS.</v>
          </cell>
          <cell r="C8141" t="str">
            <v>H</v>
          </cell>
          <cell r="D8141">
            <v>1.95</v>
          </cell>
          <cell r="E8141">
            <v>1.56</v>
          </cell>
        </row>
        <row r="8142">
          <cell r="A8142"/>
        </row>
        <row r="8143">
          <cell r="A8143" t="str">
            <v>5795</v>
          </cell>
          <cell r="B8143" t="str">
            <v>MARTELETE OU ROMPEDOR PNEUMÁTICO MANUAL 28KG, FREQUENCIA DE IMPACTO 1230/MINUTO - CHP DIURNO.</v>
          </cell>
          <cell r="C8143" t="str">
            <v>CHP</v>
          </cell>
          <cell r="D8143">
            <v>15.27</v>
          </cell>
          <cell r="E8143">
            <v>12.22</v>
          </cell>
        </row>
        <row r="8144">
          <cell r="A8144"/>
        </row>
        <row r="8145">
          <cell r="A8145" t="str">
            <v>5796</v>
          </cell>
          <cell r="B8145" t="str">
            <v>MARTELETE OU ROMPEDOR PNEUMÁTICO MANUAL 28KG, FREQUENCIA DE IMPACTO 1230/MINUTO - MÃO DE OBRA NA OPERAÇÃO DIURNA.</v>
          </cell>
          <cell r="C8145" t="str">
            <v>H</v>
          </cell>
          <cell r="D8145">
            <v>10.75</v>
          </cell>
          <cell r="E8145">
            <v>8.6</v>
          </cell>
        </row>
        <row r="8146">
          <cell r="A8146"/>
        </row>
        <row r="8147">
          <cell r="A8147" t="str">
            <v>5797</v>
          </cell>
          <cell r="B8147" t="str">
            <v>COMPRESSOR DE AR REBOCAVEL, DESCARGA LIVRE EFETIVA 180PCM, PRESSAO DE TRABALHO 102 PSI, MOTOR A DIESEL 89CV - MANUTENCAO.</v>
          </cell>
          <cell r="C8147" t="str">
            <v>H</v>
          </cell>
          <cell r="D8147">
            <v>2.83</v>
          </cell>
          <cell r="E8147">
            <v>2.27</v>
          </cell>
        </row>
        <row r="8148">
          <cell r="A8148"/>
        </row>
        <row r="8149">
          <cell r="A8149" t="str">
            <v>5798</v>
          </cell>
          <cell r="B8149" t="str">
            <v>COMPRESSOR DE AR REBOCAVEL, DESCARGA LIVRE EFETIVA 180PCM, PRESSAO DE TRABALHO 102 PSI, MOTOR A DIESEL 89CV - MAO-DE-OBRA DIURNA NA OPERACAO.</v>
          </cell>
          <cell r="C8149" t="str">
            <v>H</v>
          </cell>
          <cell r="D8149">
            <v>7.81</v>
          </cell>
          <cell r="E8149">
            <v>6.25</v>
          </cell>
        </row>
        <row r="8150">
          <cell r="A8150"/>
        </row>
        <row r="8151">
          <cell r="A8151" t="str">
            <v>5799</v>
          </cell>
          <cell r="B8151" t="str">
            <v>BOMBA ELETRICA TRIFASICA SUBMERSA 3CV PARA DRENAGEM - JUROS E DEPRECIACAO.</v>
          </cell>
          <cell r="C8151" t="str">
            <v>H</v>
          </cell>
          <cell r="D8151">
            <v>0.62</v>
          </cell>
          <cell r="E8151">
            <v>0.5</v>
          </cell>
        </row>
        <row r="8152">
          <cell r="A8152"/>
        </row>
        <row r="8153">
          <cell r="A8153" t="str">
            <v>5800</v>
          </cell>
          <cell r="B8153" t="str">
            <v xml:space="preserve">BOMBA ELETRICA SUBMERSA MONOFASICA 3CV - MANUTENCAO. </v>
          </cell>
          <cell r="C8153" t="str">
            <v>H</v>
          </cell>
          <cell r="D8153">
            <v>0.25</v>
          </cell>
          <cell r="E8153">
            <v>0.2</v>
          </cell>
        </row>
        <row r="8154">
          <cell r="A8154"/>
        </row>
        <row r="8155">
          <cell r="A8155" t="str">
            <v>5801</v>
          </cell>
          <cell r="B8155" t="str">
            <v>COMPACTADOR DE SOLOS COM PLACA VIBRATORIA, 46X51CM, 5HP, 156KG, DIESEL , IMPACTO DINAMICO 1700KG - DEPRECIACAO E JUROS.</v>
          </cell>
          <cell r="C8155" t="str">
            <v>H</v>
          </cell>
          <cell r="D8155">
            <v>4.95</v>
          </cell>
          <cell r="E8155">
            <v>3.96</v>
          </cell>
        </row>
        <row r="8156">
          <cell r="A8156"/>
        </row>
        <row r="8157">
          <cell r="A8157" t="str">
            <v>5802</v>
          </cell>
          <cell r="B8157" t="str">
            <v xml:space="preserve">COMPACTADOR DE SOLOS COM PLACA VIBRATORIA, 46X51CM, 5HP, 156KG, DIESEL, IMPACTO DINAMICO 1700KG - MANUTENCAO.  </v>
          </cell>
          <cell r="C8157" t="str">
            <v>H</v>
          </cell>
          <cell r="D8157">
            <v>1.96</v>
          </cell>
          <cell r="E8157">
            <v>1.57</v>
          </cell>
        </row>
        <row r="8158">
          <cell r="A8158"/>
        </row>
        <row r="8159">
          <cell r="A8159" t="str">
            <v>5803</v>
          </cell>
          <cell r="B8159" t="str">
            <v>COMPACTADOR DE SOLOS COM PLACA VIBRATORIA, 46X51CM, 5HP, 156KG, DIESEL , IMPACTO DINAMICO 1700KG - CUSTO HORARIO DE MATERIAIS NA OPERACAO.</v>
          </cell>
          <cell r="C8159" t="str">
            <v>H</v>
          </cell>
          <cell r="D8159">
            <v>1.96</v>
          </cell>
          <cell r="E8159">
            <v>1.57</v>
          </cell>
        </row>
        <row r="8160">
          <cell r="A8160"/>
        </row>
        <row r="8161">
          <cell r="A8161" t="str">
            <v>5804</v>
          </cell>
          <cell r="B8161" t="str">
            <v>COMPACTADOR DE SOLOS COM PLACA VIBRATORIA, 46X51CM, 5HP, 156KG, DIESEL , IMPACTO DINAMICO 1700KG - MAO-DE-OBRA DIURNA NA OPERACAO.</v>
          </cell>
          <cell r="C8161" t="str">
            <v>H</v>
          </cell>
          <cell r="D8161">
            <v>7.81</v>
          </cell>
          <cell r="E8161">
            <v>6.25</v>
          </cell>
        </row>
        <row r="8162">
          <cell r="A8162"/>
        </row>
        <row r="8163">
          <cell r="A8163" t="str">
            <v>5806</v>
          </cell>
          <cell r="B8163" t="str">
            <v>BOMBA C/MOTOR A GASOLINA AUTOESCORVANTE P/AGUA SUJA 3/4HP -CHI DIURNA.</v>
          </cell>
          <cell r="C8163" t="str">
            <v>CHI</v>
          </cell>
          <cell r="D8163">
            <v>0.41</v>
          </cell>
          <cell r="E8163">
            <v>0.33</v>
          </cell>
        </row>
        <row r="8164">
          <cell r="A8164"/>
        </row>
        <row r="8165">
          <cell r="A8165" t="str">
            <v>5808</v>
          </cell>
          <cell r="B8165" t="str">
            <v>USINA DE ASFALTO A QUENTE FIXA CAP.40/80 TON/H - CHP DIURNO.</v>
          </cell>
          <cell r="C8165" t="str">
            <v>CHP</v>
          </cell>
          <cell r="D8165">
            <v>495.93</v>
          </cell>
          <cell r="E8165">
            <v>396.75</v>
          </cell>
        </row>
        <row r="8166">
          <cell r="A8166"/>
        </row>
        <row r="8167">
          <cell r="A8167" t="str">
            <v>5809</v>
          </cell>
          <cell r="B8167" t="str">
            <v>USINA DE ASFALTO A QUENTE FIXA CAP.40/80 TON/H - CHP NOTURNO.</v>
          </cell>
          <cell r="C8167" t="str">
            <v>CHP-N</v>
          </cell>
          <cell r="D8167">
            <v>503.52</v>
          </cell>
          <cell r="E8167">
            <v>402.82</v>
          </cell>
        </row>
        <row r="8168">
          <cell r="A8168"/>
        </row>
        <row r="8169">
          <cell r="A8169" t="str">
            <v>5811</v>
          </cell>
          <cell r="B8169" t="str">
            <v xml:space="preserve">CAMINHAO BASCULANTE, 6M3,12T - 162HP (VU=5ANOS) - CHP DIURNO. </v>
          </cell>
          <cell r="C8169" t="str">
            <v>CHP</v>
          </cell>
          <cell r="D8169">
            <v>120.12</v>
          </cell>
          <cell r="E8169">
            <v>96.1</v>
          </cell>
        </row>
        <row r="8170">
          <cell r="A8170"/>
        </row>
        <row r="8171">
          <cell r="A8171" t="str">
            <v>5812</v>
          </cell>
          <cell r="B8171" t="str">
            <v xml:space="preserve">CAMINHAO BASCULANTE, 6M3,12T - 162HP (VU=5ANOS) - CHP NOTURNO. </v>
          </cell>
          <cell r="C8171" t="str">
            <v>CHP-N</v>
          </cell>
          <cell r="D8171">
            <v>122.05</v>
          </cell>
          <cell r="E8171">
            <v>97.64</v>
          </cell>
        </row>
        <row r="8172">
          <cell r="A8172"/>
        </row>
        <row r="8173">
          <cell r="A8173" t="str">
            <v>5822</v>
          </cell>
          <cell r="B8173" t="str">
            <v xml:space="preserve">CAMINHAO BASCULANTE, 6M3, 12T - 162HP (VU=5ANOS) - CHI NOTURNO. </v>
          </cell>
          <cell r="C8173" t="str">
            <v>CHI-N</v>
          </cell>
          <cell r="D8173">
            <v>36.5</v>
          </cell>
          <cell r="E8173">
            <v>29.2</v>
          </cell>
        </row>
        <row r="8174">
          <cell r="A8174"/>
        </row>
        <row r="8175">
          <cell r="A8175" t="str">
            <v>5823</v>
          </cell>
          <cell r="B8175" t="str">
            <v>USINA DE CONCRETO FIXA CAPACIDADE 90/120 M³, 63HP - CHP DIURNO.</v>
          </cell>
          <cell r="C8175" t="str">
            <v>CHP</v>
          </cell>
          <cell r="D8175">
            <v>110.26</v>
          </cell>
          <cell r="E8175">
            <v>88.21</v>
          </cell>
        </row>
        <row r="8176">
          <cell r="A8176"/>
        </row>
        <row r="8177">
          <cell r="A8177" t="str">
            <v>5824</v>
          </cell>
          <cell r="B8177" t="str">
            <v>CAMINHAO CARROCERIA ABERTA,EM MADEIRA, TOCO, 170CV - 11T (VU=6ANOS) - CUSTO HORÁRIO DE PRODUÇÃO DIURNA.</v>
          </cell>
          <cell r="C8177" t="str">
            <v>CHP</v>
          </cell>
          <cell r="D8177">
            <v>110.46</v>
          </cell>
          <cell r="E8177">
            <v>88.37</v>
          </cell>
        </row>
        <row r="8178">
          <cell r="A8178"/>
        </row>
        <row r="8179">
          <cell r="A8179" t="str">
            <v>5825</v>
          </cell>
          <cell r="B8179" t="str">
            <v>CAMINHAO CARROCERIA ABERTA,EM MADEIRA, TOCO, 170CV - 11T (VU=6ANOS) -   CHP NOTURNO.</v>
          </cell>
          <cell r="C8179" t="str">
            <v>CHP-N</v>
          </cell>
          <cell r="D8179">
            <v>110.12</v>
          </cell>
          <cell r="E8179">
            <v>88.1</v>
          </cell>
        </row>
        <row r="8180">
          <cell r="A8180"/>
        </row>
        <row r="8181">
          <cell r="A8181" t="str">
            <v>5826</v>
          </cell>
          <cell r="B8181" t="str">
            <v>CAMINHAO CARROCERIA ABERTA,EM MADEIRA, TOCO, 170CV - 11T (VU=6ANOS) - CHI DIURNO.</v>
          </cell>
          <cell r="C8181" t="str">
            <v>CHI</v>
          </cell>
          <cell r="D8181">
            <v>33.869999999999997</v>
          </cell>
          <cell r="E8181">
            <v>27.1</v>
          </cell>
        </row>
        <row r="8182">
          <cell r="A8182"/>
        </row>
        <row r="8183">
          <cell r="A8183" t="str">
            <v>5827</v>
          </cell>
          <cell r="B8183" t="str">
            <v>CAMINHAO CARROCERIA ABERTA,EM MADEIRA, TOCO, 170CV - 11T (VU=6ANOS) -   CHI NOTURNO.</v>
          </cell>
          <cell r="C8183" t="str">
            <v>CHI-N</v>
          </cell>
          <cell r="D8183">
            <v>33.549999999999997</v>
          </cell>
          <cell r="E8183">
            <v>26.84</v>
          </cell>
        </row>
        <row r="8184">
          <cell r="A8184"/>
        </row>
        <row r="8185">
          <cell r="A8185" t="str">
            <v>5828</v>
          </cell>
          <cell r="B8185" t="str">
            <v xml:space="preserve">USINA DE CONCRETO FIXA CAPACIDADE 90/120 M³, 63HP - CHP NOTURNO.   </v>
          </cell>
          <cell r="C8185" t="str">
            <v>CHP-N</v>
          </cell>
          <cell r="D8185">
            <v>115.32</v>
          </cell>
          <cell r="E8185">
            <v>92.26</v>
          </cell>
        </row>
        <row r="8186">
          <cell r="A8186"/>
        </row>
        <row r="8187">
          <cell r="A8187" t="str">
            <v>5829</v>
          </cell>
          <cell r="B8187" t="str">
            <v>USINA DE CONCRETO FIXA CAPACIDADE 90/120 M³, 63HP - CHI DIURNO.</v>
          </cell>
          <cell r="C8187" t="str">
            <v>CHI</v>
          </cell>
          <cell r="D8187">
            <v>56.51</v>
          </cell>
          <cell r="E8187">
            <v>45.21</v>
          </cell>
        </row>
        <row r="8188">
          <cell r="A8188"/>
        </row>
        <row r="8189">
          <cell r="A8189" t="str">
            <v>5830</v>
          </cell>
          <cell r="B8189" t="str">
            <v xml:space="preserve">USINA DE CONCRETO FIXA CAPACIDADE 90/120 M³, 63HP - CHI NOTURNO   </v>
          </cell>
          <cell r="C8189" t="str">
            <v>CHI-N</v>
          </cell>
          <cell r="D8189">
            <v>61.57</v>
          </cell>
          <cell r="E8189">
            <v>49.26</v>
          </cell>
        </row>
        <row r="8190">
          <cell r="A8190"/>
        </row>
        <row r="8191">
          <cell r="A8191" t="str">
            <v>5831</v>
          </cell>
          <cell r="B8191" t="str">
            <v>USINA MISTURADORA DE SOLOS CAPCIDADE DE 100/200 T, 110HP - CHP DIURNO.</v>
          </cell>
          <cell r="C8191" t="str">
            <v>CHP</v>
          </cell>
          <cell r="D8191">
            <v>345.8</v>
          </cell>
          <cell r="E8191">
            <v>276.64</v>
          </cell>
        </row>
        <row r="8192">
          <cell r="A8192"/>
        </row>
        <row r="8193">
          <cell r="A8193" t="str">
            <v>5832</v>
          </cell>
          <cell r="B8193" t="str">
            <v>USINA MISTURADORA DE SOLOS CAPCIDADE DE 100/200 T, 110HP - CHP NOTURNO.</v>
          </cell>
          <cell r="C8193" t="str">
            <v>CHP-N</v>
          </cell>
          <cell r="D8193">
            <v>354.66</v>
          </cell>
          <cell r="E8193">
            <v>283.73</v>
          </cell>
        </row>
        <row r="8194">
          <cell r="A8194"/>
        </row>
        <row r="8195">
          <cell r="A8195" t="str">
            <v>5834</v>
          </cell>
          <cell r="B8195" t="str">
            <v>USINA MISTURADORA DE SOLOS, DOSADORES TRIPLOS, CALHA VIBRATÓRIA, CAPCIDADE 200/500 TON, 201HP - CHI NOTURNO.</v>
          </cell>
          <cell r="C8195" t="str">
            <v>CHI-N</v>
          </cell>
          <cell r="D8195">
            <v>213.61</v>
          </cell>
          <cell r="E8195">
            <v>170.89</v>
          </cell>
        </row>
        <row r="8196">
          <cell r="A8196"/>
        </row>
        <row r="8197">
          <cell r="A8197" t="str">
            <v>5835</v>
          </cell>
          <cell r="B8197" t="str">
            <v xml:space="preserve">VIBROACABADORA SOBRE ESTEIRAS POTENCIA MAX. 105CV CAPACIDADE ATE 450 T/H - CHP DIURNO. </v>
          </cell>
          <cell r="C8197" t="str">
            <v>CHP</v>
          </cell>
          <cell r="D8197">
            <v>260.67</v>
          </cell>
          <cell r="E8197">
            <v>208.54</v>
          </cell>
        </row>
        <row r="8198">
          <cell r="A8198"/>
        </row>
        <row r="8199">
          <cell r="A8199" t="str">
            <v>5836</v>
          </cell>
          <cell r="B8199" t="str">
            <v>VIBROACABADORA SOBRE ESTEIRAS POTENCIA MAX. 105CV CAPACIDADE ATE 450 T/H - CHP NOTURNO.</v>
          </cell>
          <cell r="C8199" t="str">
            <v>CHP-N</v>
          </cell>
          <cell r="D8199">
            <v>262.97000000000003</v>
          </cell>
          <cell r="E8199">
            <v>210.38</v>
          </cell>
        </row>
        <row r="8200">
          <cell r="A8200"/>
        </row>
        <row r="8201">
          <cell r="A8201" t="str">
            <v>5837</v>
          </cell>
          <cell r="B8201" t="str">
            <v>VIBROACABADORA SOBRE ESTEIRAS POTENCIA MAX. 105CV CAPACIDADE ATE 450 T/H - CHI DIURNO.</v>
          </cell>
          <cell r="C8201" t="str">
            <v>CHI</v>
          </cell>
          <cell r="D8201">
            <v>150.5</v>
          </cell>
          <cell r="E8201">
            <v>120.4</v>
          </cell>
        </row>
        <row r="8202">
          <cell r="A8202"/>
        </row>
        <row r="8203">
          <cell r="A8203" t="str">
            <v>5838</v>
          </cell>
          <cell r="B8203" t="str">
            <v>VIBROACABADORA SOBRE ESTEIRAS POTENCIA MAX. 105CV CAPACIDADE ATE 450 T/H - CHI NOTURNO.</v>
          </cell>
          <cell r="C8203" t="str">
            <v>CHI-N</v>
          </cell>
          <cell r="D8203">
            <v>152.81</v>
          </cell>
          <cell r="E8203">
            <v>122.25</v>
          </cell>
        </row>
        <row r="8204">
          <cell r="A8204"/>
        </row>
        <row r="8205">
          <cell r="A8205" t="str">
            <v>5839</v>
          </cell>
          <cell r="B8205" t="str">
            <v>VASSOURA MECÂNICA REBOCÁVEL C/ ESCOVA CILÍNDRICA LARGURA = 2,44M - CHP DIURNO.</v>
          </cell>
          <cell r="C8205" t="str">
            <v>CHP</v>
          </cell>
          <cell r="D8205">
            <v>5.13</v>
          </cell>
          <cell r="E8205">
            <v>4.1100000000000003</v>
          </cell>
        </row>
        <row r="8206">
          <cell r="A8206"/>
        </row>
        <row r="8207">
          <cell r="A8207" t="str">
            <v>5841</v>
          </cell>
          <cell r="B8207" t="str">
            <v>VASSOURA MECÂNICA REBOCÁVEL C/ ESCOVA CILÍNDRICA LARGURA = 2,44M - CHI DIURNO.</v>
          </cell>
          <cell r="C8207" t="str">
            <v>CHI</v>
          </cell>
          <cell r="D8207">
            <v>3.86</v>
          </cell>
          <cell r="E8207">
            <v>3.09</v>
          </cell>
        </row>
        <row r="8208">
          <cell r="A8208"/>
        </row>
        <row r="8209">
          <cell r="A8209" t="str">
            <v>5843</v>
          </cell>
          <cell r="B8209" t="str">
            <v>TRATOR DE PNEUS 110 A 126 HP - CHP DIURNO.</v>
          </cell>
          <cell r="C8209" t="str">
            <v>CHP</v>
          </cell>
          <cell r="D8209">
            <v>122.17</v>
          </cell>
          <cell r="E8209">
            <v>97.74</v>
          </cell>
        </row>
        <row r="8210">
          <cell r="A8210"/>
        </row>
        <row r="8211">
          <cell r="A8211" t="str">
            <v>5844</v>
          </cell>
          <cell r="B8211" t="str">
            <v>TRATOR DE PNEUS 110 A 126 HP - CHP NOTURNO.</v>
          </cell>
          <cell r="C8211" t="str">
            <v>CHP-N</v>
          </cell>
          <cell r="D8211">
            <v>132.26</v>
          </cell>
          <cell r="E8211">
            <v>105.81</v>
          </cell>
        </row>
        <row r="8212">
          <cell r="A8212"/>
        </row>
        <row r="8213">
          <cell r="A8213" t="str">
            <v>5845</v>
          </cell>
          <cell r="B8213" t="str">
            <v>TRATOR DE PNEUS 110 A 126 HP - CHI DIURNO.</v>
          </cell>
          <cell r="C8213" t="str">
            <v>CHI</v>
          </cell>
          <cell r="D8213">
            <v>42.37</v>
          </cell>
          <cell r="E8213">
            <v>33.9</v>
          </cell>
        </row>
        <row r="8214">
          <cell r="A8214"/>
        </row>
        <row r="8215">
          <cell r="A8215" t="str">
            <v>5846</v>
          </cell>
          <cell r="B8215" t="str">
            <v>TRATOR DE PNEUS 110 A 126 HP - CHI NOTURNO.</v>
          </cell>
          <cell r="C8215" t="str">
            <v>CHI-N</v>
          </cell>
          <cell r="D8215">
            <v>52.45</v>
          </cell>
          <cell r="E8215">
            <v>41.96</v>
          </cell>
        </row>
        <row r="8216">
          <cell r="A8216"/>
        </row>
        <row r="8217">
          <cell r="A8217" t="str">
            <v>5847</v>
          </cell>
          <cell r="B8217" t="str">
            <v>TRATOR DE ESTEIRAS POTENCIA 165 HP, PESO OPERACIONAL 17,1T - CHP DIURNO.</v>
          </cell>
          <cell r="C8217" t="str">
            <v>CHP</v>
          </cell>
          <cell r="D8217">
            <v>293.85000000000002</v>
          </cell>
          <cell r="E8217">
            <v>235.08</v>
          </cell>
        </row>
        <row r="8218">
          <cell r="A8218"/>
        </row>
        <row r="8219">
          <cell r="A8219" t="str">
            <v>5848</v>
          </cell>
          <cell r="B8219" t="str">
            <v>TRATOR DE ESTEIRAS POTENCIA 165 HP, PESO OPERACIONAL 17,1T - CHP NOTURNO.</v>
          </cell>
          <cell r="C8219" t="str">
            <v>CHP-N</v>
          </cell>
          <cell r="D8219">
            <v>290.10000000000002</v>
          </cell>
          <cell r="E8219">
            <v>232.08</v>
          </cell>
        </row>
        <row r="8220">
          <cell r="A8220"/>
        </row>
        <row r="8221">
          <cell r="A8221" t="str">
            <v>5849</v>
          </cell>
          <cell r="B8221" t="str">
            <v>TRATOR DE ESTEIRAS POTENCIA 165 HP, PESO OPERACIONAL 17,1T - CHI DIURNO.</v>
          </cell>
          <cell r="C8221" t="str">
            <v>CHI</v>
          </cell>
          <cell r="D8221">
            <v>130.66999999999999</v>
          </cell>
          <cell r="E8221">
            <v>104.54</v>
          </cell>
        </row>
        <row r="8222">
          <cell r="A8222"/>
        </row>
        <row r="8223">
          <cell r="A8223" t="str">
            <v>5850</v>
          </cell>
          <cell r="B8223" t="str">
            <v>TRATOR DE ESTEIRAS POTENCIA 165 HP, PESO OPERACIONAL 17,1 - CHI NOTURNO.</v>
          </cell>
          <cell r="C8223" t="str">
            <v>CHI-N</v>
          </cell>
          <cell r="D8223">
            <v>126.93</v>
          </cell>
          <cell r="E8223">
            <v>101.55</v>
          </cell>
        </row>
        <row r="8224">
          <cell r="A8224"/>
        </row>
        <row r="8225">
          <cell r="A8225" t="str">
            <v>5851</v>
          </cell>
          <cell r="B8225" t="str">
            <v>TRATOR DE ESTEIRAS 153HP PESO OPERACIONAL 15T, COM RODA MOTRIZ ELEVADA - CHP DIURNO.</v>
          </cell>
          <cell r="C8225" t="str">
            <v>CHP</v>
          </cell>
          <cell r="D8225">
            <v>289.20999999999998</v>
          </cell>
          <cell r="E8225">
            <v>231.37</v>
          </cell>
        </row>
        <row r="8226">
          <cell r="A8226"/>
        </row>
        <row r="8227">
          <cell r="A8227" t="str">
            <v>5852</v>
          </cell>
          <cell r="B8227" t="str">
            <v>TRATOR DE ESTEIRAS 153HP PESO OPERACIONAL 15T, COM RODA MOTRIZ ELEVADA - CHP NOTURNO.</v>
          </cell>
          <cell r="C8227" t="str">
            <v>CHP-N</v>
          </cell>
          <cell r="D8227">
            <v>291.75</v>
          </cell>
          <cell r="E8227">
            <v>233.4</v>
          </cell>
        </row>
        <row r="8228">
          <cell r="A8228"/>
        </row>
        <row r="8229">
          <cell r="A8229" t="str">
            <v>5853</v>
          </cell>
          <cell r="B8229" t="str">
            <v>TRATOR DE ESTEIRAS 153HP PESO OPERACIONAL 15T, COM RODA MOTRIZ ELEVADA - CHI DIURNO.</v>
          </cell>
          <cell r="C8229" t="str">
            <v>CHI</v>
          </cell>
          <cell r="D8229">
            <v>127.28</v>
          </cell>
          <cell r="E8229">
            <v>101.83</v>
          </cell>
        </row>
        <row r="8230">
          <cell r="A8230"/>
        </row>
        <row r="8231">
          <cell r="A8231" t="str">
            <v>5854</v>
          </cell>
          <cell r="B8231" t="str">
            <v>TRATOR DE ESTEIRAS 153HP PESO OPERACIONAL 15T, COM RODA MOTRIZ ELEVADA - CHI NOTURNO.</v>
          </cell>
          <cell r="C8231" t="str">
            <v>CHI-N</v>
          </cell>
          <cell r="D8231">
            <v>129.82</v>
          </cell>
          <cell r="E8231">
            <v>103.86</v>
          </cell>
        </row>
        <row r="8232">
          <cell r="A8232"/>
        </row>
        <row r="8233">
          <cell r="A8233" t="str">
            <v>5855</v>
          </cell>
          <cell r="B8233" t="str">
            <v>TRATOR DE ESTEIRAS COM LAMINA - POTENCIA 305 HP - PESO OPERACIONAL 37T - CHP DIURNO.</v>
          </cell>
          <cell r="C8233" t="str">
            <v>CHP</v>
          </cell>
          <cell r="D8233">
            <v>672.98</v>
          </cell>
          <cell r="E8233">
            <v>538.39</v>
          </cell>
        </row>
        <row r="8234">
          <cell r="A8234"/>
        </row>
        <row r="8235">
          <cell r="A8235" t="str">
            <v>5856</v>
          </cell>
          <cell r="B8235" t="str">
            <v>TRATOR DE ESTEIRAS COM LAMINA - POTENCIA 305 HP - PESO OPERACIONAL 37T - CHP NOTURNO.</v>
          </cell>
          <cell r="C8235" t="str">
            <v>CHP-N</v>
          </cell>
          <cell r="D8235">
            <v>675.52</v>
          </cell>
          <cell r="E8235">
            <v>540.41999999999996</v>
          </cell>
        </row>
        <row r="8236">
          <cell r="A8236"/>
        </row>
        <row r="8237">
          <cell r="A8237" t="str">
            <v>5857</v>
          </cell>
          <cell r="B8237" t="str">
            <v>TRATOR DE ESTEIRAS COM LAMINA - POTENCIA 305 HP - PESO OPERACIONAL 37 T - CHI DIURNO.</v>
          </cell>
          <cell r="C8237" t="str">
            <v>CHI</v>
          </cell>
          <cell r="D8237">
            <v>303.16000000000003</v>
          </cell>
          <cell r="E8237">
            <v>242.53</v>
          </cell>
        </row>
        <row r="8238">
          <cell r="A8238"/>
        </row>
        <row r="8239">
          <cell r="A8239" t="str">
            <v>5858</v>
          </cell>
          <cell r="B8239" t="str">
            <v>TRATOR DE ESTEIRAS COM LAMINA - POTENCIA 305 HP - PESO OPERACIONAL  37  T - CHI NOTURNO</v>
          </cell>
          <cell r="C8239" t="str">
            <v>CHI-N</v>
          </cell>
          <cell r="D8239">
            <v>305.70999999999998</v>
          </cell>
          <cell r="E8239">
            <v>244.57</v>
          </cell>
        </row>
        <row r="8240">
          <cell r="A8240"/>
        </row>
        <row r="8241">
          <cell r="A8241" t="str">
            <v>5860</v>
          </cell>
          <cell r="B8241" t="str">
            <v>TRATOR DE ESTEIRAS 99HP, PESO OPERACIONAL 8,5T - CHP NOTURNO.</v>
          </cell>
          <cell r="C8241" t="str">
            <v>CHP-N</v>
          </cell>
          <cell r="D8241">
            <v>165.4</v>
          </cell>
          <cell r="E8241">
            <v>132.32</v>
          </cell>
        </row>
        <row r="8242">
          <cell r="A8242"/>
        </row>
        <row r="8243">
          <cell r="A8243" t="str">
            <v>5861</v>
          </cell>
          <cell r="B8243" t="str">
            <v>TRATOR DE ESTEIRAS 99HP, PESO OPERACIONAL 8,5T - CHI DIURNO.</v>
          </cell>
          <cell r="C8243" t="str">
            <v>CHI</v>
          </cell>
          <cell r="D8243">
            <v>75.78</v>
          </cell>
          <cell r="E8243">
            <v>60.63</v>
          </cell>
        </row>
        <row r="8244">
          <cell r="A8244"/>
        </row>
        <row r="8245">
          <cell r="A8245" t="str">
            <v>5862</v>
          </cell>
          <cell r="B8245" t="str">
            <v xml:space="preserve">TRATOR DE ESTEIRAS 99HP, PESO OPERACIONAL 8,5T - CHI NOTURNO. </v>
          </cell>
          <cell r="C8245" t="str">
            <v>CHI-N</v>
          </cell>
          <cell r="D8245">
            <v>78.319999999999993</v>
          </cell>
          <cell r="E8245">
            <v>62.66</v>
          </cell>
        </row>
        <row r="8246">
          <cell r="A8246"/>
        </row>
        <row r="8247">
          <cell r="A8247" t="str">
            <v>5863</v>
          </cell>
          <cell r="B8247" t="str">
            <v>ROLO COMPACTADOR VIBRATÓRIO REBOCÁVEL AÇO LISO, PESO 4,7T, IMPACTO DINÂMICO 18,3T - CHP DIURNO.</v>
          </cell>
          <cell r="C8247" t="str">
            <v>CHP</v>
          </cell>
          <cell r="D8247">
            <v>61.93</v>
          </cell>
          <cell r="E8247">
            <v>49.55</v>
          </cell>
        </row>
        <row r="8248">
          <cell r="A8248"/>
        </row>
        <row r="8249">
          <cell r="A8249" t="str">
            <v>5864</v>
          </cell>
          <cell r="B8249" t="str">
            <v>ROLO COMPACTADOR VIBRATÓRIO REBOCÁVEL AÇO LISO, PESO 4,7T, IMPACTO DINÂMICO 18,3T - CHP NOTURNO.</v>
          </cell>
          <cell r="C8249" t="str">
            <v>CHP-N</v>
          </cell>
          <cell r="D8249">
            <v>64.23</v>
          </cell>
          <cell r="E8249">
            <v>51.39</v>
          </cell>
        </row>
        <row r="8250">
          <cell r="A8250"/>
        </row>
        <row r="8251">
          <cell r="A8251" t="str">
            <v>5865</v>
          </cell>
          <cell r="B8251" t="str">
            <v>ROLO COMPACTADOR VIBRATÓRIO REBOCÁVEL AÇO LISO, PESO 4,7T, IMPACTO DINÂMICO 18,3T - CHI DIURNO.</v>
          </cell>
          <cell r="C8251" t="str">
            <v>CHI</v>
          </cell>
          <cell r="D8251">
            <v>21.37</v>
          </cell>
          <cell r="E8251">
            <v>17.100000000000001</v>
          </cell>
        </row>
        <row r="8252">
          <cell r="A8252"/>
        </row>
        <row r="8253">
          <cell r="A8253" t="str">
            <v>5866</v>
          </cell>
          <cell r="B8253" t="str">
            <v>ROLO COMPACTADOR VIBRATÓRIO REBOCÁVEL AÇO LISO, PESO 4,7T, IMPACTO DINÂMICO 18,3T - CHI NOTURNO.</v>
          </cell>
          <cell r="C8253" t="str">
            <v>CHI-N</v>
          </cell>
          <cell r="D8253">
            <v>23.68</v>
          </cell>
          <cell r="E8253">
            <v>18.95</v>
          </cell>
        </row>
        <row r="8254">
          <cell r="A8254"/>
        </row>
        <row r="8255">
          <cell r="A8255" t="str">
            <v>5867</v>
          </cell>
          <cell r="B8255" t="str">
            <v>ROLO COMPACTADOR VIBRATÓRIO TANDEM AÇO LISO, POTÊNCIA 58CV, PESO SEM/COM LASTRO 6,5/9,4 T - CHP DIURNO.</v>
          </cell>
          <cell r="C8255" t="str">
            <v>CHP</v>
          </cell>
          <cell r="D8255">
            <v>96.85</v>
          </cell>
          <cell r="E8255">
            <v>77.48</v>
          </cell>
        </row>
        <row r="8256">
          <cell r="A8256"/>
        </row>
        <row r="8257">
          <cell r="A8257" t="str">
            <v>5868</v>
          </cell>
          <cell r="B8257" t="str">
            <v>ROLO COMPACTADOR VIBRATÓRIO TANDEM AÇO LISO, POTÊNCIA 58CV, PESO SEM/COM LASTRO 6,5/9,4 T - CHP NOTURNO.</v>
          </cell>
          <cell r="C8257" t="str">
            <v>CHP-N</v>
          </cell>
          <cell r="D8257">
            <v>91.73</v>
          </cell>
          <cell r="E8257">
            <v>73.39</v>
          </cell>
        </row>
        <row r="8258">
          <cell r="A8258"/>
        </row>
        <row r="8259">
          <cell r="A8259" t="str">
            <v>5869</v>
          </cell>
          <cell r="B8259" t="str">
            <v>ROLO COMPACTADOR VIBRATÓRIO TANDEM AÇO LISO, POTÊNCIA 58CV, PESO SEM/COM LASTRO 6,5/9,4 T - CHI DIURNO.</v>
          </cell>
          <cell r="C8259" t="str">
            <v>CHI</v>
          </cell>
          <cell r="D8259">
            <v>44.35</v>
          </cell>
          <cell r="E8259">
            <v>35.479999999999997</v>
          </cell>
        </row>
        <row r="8260">
          <cell r="A8260"/>
        </row>
        <row r="8261">
          <cell r="A8261" t="str">
            <v>5870</v>
          </cell>
          <cell r="B8261" t="str">
            <v>ROLO COMPACTADOR VIBRATÓRIO TANDEM AÇO LISO, POTÊNCIA 58CV, PESO SEM/COM LASTRO 6,5/9,4 T - CHI NOTURNO.</v>
          </cell>
          <cell r="C8261" t="str">
            <v>CHI-N</v>
          </cell>
          <cell r="D8261">
            <v>39.22</v>
          </cell>
          <cell r="E8261">
            <v>31.38</v>
          </cell>
        </row>
        <row r="8262">
          <cell r="A8262"/>
        </row>
        <row r="8263">
          <cell r="A8263" t="str">
            <v>5871</v>
          </cell>
          <cell r="B8263" t="str">
            <v>ROLO COMPACTADOR DE PNEUS ESTÁTICO PARA ASFALTO, PRESSÃO VARIÁVEL, POTÊNCIA 99HP, PESO OPERACIONAL SEM/COM LASTRO 8,3/21,0 T - CHP DIURNO.</v>
          </cell>
          <cell r="C8263" t="str">
            <v>CHP</v>
          </cell>
          <cell r="D8263">
            <v>156.58000000000001</v>
          </cell>
          <cell r="E8263">
            <v>125.27</v>
          </cell>
        </row>
        <row r="8264">
          <cell r="A8264"/>
        </row>
        <row r="8265">
          <cell r="A8265" t="str">
            <v>5872</v>
          </cell>
          <cell r="B8265" t="str">
            <v>ROLO COMPACTADOR DE PNEUS ESTÁTICO PARA ASFALTO, PRESSÃO VARIÁVEL, POTÊNCIA 99HP, PESO OPERACIONAL SEM/COM LASTRO 8,3/21,0 T - CHP NOTURNO.</v>
          </cell>
          <cell r="C8265" t="str">
            <v>CHP-N</v>
          </cell>
          <cell r="D8265">
            <v>167.81</v>
          </cell>
          <cell r="E8265">
            <v>134.25</v>
          </cell>
        </row>
        <row r="8266">
          <cell r="A8266"/>
        </row>
        <row r="8267">
          <cell r="A8267" t="str">
            <v>5873</v>
          </cell>
          <cell r="B8267" t="str">
            <v>ROLO COMPACTADOR DE PNEUS ESTÁTICO PARA ASFALTO, PRESSÃO VARIÁVEL, POTÊNCIA 99HP, PESO OPERACIONAL SEM/COM LASTRO 8,3/21,0 T - CHI DIURNO.</v>
          </cell>
          <cell r="C8267" t="str">
            <v>CHI</v>
          </cell>
          <cell r="D8267">
            <v>57.73</v>
          </cell>
          <cell r="E8267">
            <v>46.19</v>
          </cell>
        </row>
        <row r="8268">
          <cell r="A8268"/>
        </row>
        <row r="8269">
          <cell r="A8269" t="str">
            <v>5874</v>
          </cell>
          <cell r="B8269" t="str">
            <v>ROLO COMPACTADOR DE PNEUS ESTÁTICO PARA ASFALTO, PRESSÃO VARIÁVEL, POTÊNCIA 99HP, PESO OPERACIONAL SEM/COM LASTRO 8,3/21,0 T - CHI NOTURNO.</v>
          </cell>
          <cell r="C8269" t="str">
            <v>CHI-N</v>
          </cell>
          <cell r="D8269">
            <v>68.959999999999994</v>
          </cell>
          <cell r="E8269">
            <v>55.17</v>
          </cell>
        </row>
        <row r="8270">
          <cell r="A8270"/>
        </row>
        <row r="8271">
          <cell r="A8271" t="str">
            <v>5875</v>
          </cell>
          <cell r="B8271" t="str">
            <v>RETRO-ESCAVADEIRA, 74HP - (VU = 6 ANOS) - CHP DIURNO.</v>
          </cell>
          <cell r="C8271" t="str">
            <v>CHP</v>
          </cell>
          <cell r="D8271">
            <v>102.71</v>
          </cell>
          <cell r="E8271">
            <v>82.17</v>
          </cell>
        </row>
        <row r="8272">
          <cell r="A8272"/>
        </row>
        <row r="8273">
          <cell r="A8273" t="str">
            <v>5876</v>
          </cell>
          <cell r="B8273" t="str">
            <v xml:space="preserve">RETRO-ESCAVADEIRA, 74HP (VU = 6 ANOS) - CHP NOTURNO. </v>
          </cell>
          <cell r="C8273" t="str">
            <v>CHP-N</v>
          </cell>
          <cell r="D8273">
            <v>104.93</v>
          </cell>
          <cell r="E8273">
            <v>83.95</v>
          </cell>
        </row>
        <row r="8274">
          <cell r="A8274"/>
        </row>
        <row r="8275">
          <cell r="A8275" t="str">
            <v>5877</v>
          </cell>
          <cell r="B8275" t="str">
            <v xml:space="preserve"> RETRO-ESCAVADEIRA, 74HP (VU = 6 ANOS) - CHI DIURNO.</v>
          </cell>
          <cell r="C8275" t="str">
            <v>CHI</v>
          </cell>
          <cell r="D8275">
            <v>42.33</v>
          </cell>
          <cell r="E8275">
            <v>33.869999999999997</v>
          </cell>
        </row>
        <row r="8276">
          <cell r="A8276"/>
        </row>
        <row r="8277">
          <cell r="A8277" t="str">
            <v>5878</v>
          </cell>
          <cell r="B8277" t="str">
            <v>RETRO-ESCAVADEIRA, 74HP (VU = 6 ANOS) - CHI NOTURNO.</v>
          </cell>
          <cell r="C8277" t="str">
            <v>CHI-N</v>
          </cell>
          <cell r="D8277">
            <v>44.55</v>
          </cell>
          <cell r="E8277">
            <v>35.64</v>
          </cell>
        </row>
        <row r="8278">
          <cell r="A8278"/>
        </row>
        <row r="8279">
          <cell r="A8279" t="str">
            <v>5879</v>
          </cell>
          <cell r="B8279" t="str">
            <v>ROLO COMPACTADOR VIBRATÓRIO PÉ DE CARNEIRO, OPERADO POR CONTROLE REMOTO, POTÊNCIA 17HP, PESO OPERACIONAL 1,65T - CHP DIURNO.</v>
          </cell>
          <cell r="C8279" t="str">
            <v>CHP</v>
          </cell>
          <cell r="D8279">
            <v>9.42</v>
          </cell>
          <cell r="E8279">
            <v>7.54</v>
          </cell>
        </row>
        <row r="8280">
          <cell r="A8280"/>
        </row>
        <row r="8281">
          <cell r="A8281" t="str">
            <v>5880</v>
          </cell>
          <cell r="B8281" t="str">
            <v>ROLO COMPACTADOR VIBRATÓRIO PÉ DE CARNEIRO, OPERADO POR CONTROLE REMOTO, POTÊNCIA 17HP, PESO OPERACIONAL 1,65T - CHP NOTURNO.</v>
          </cell>
          <cell r="C8281" t="str">
            <v>CHP-N</v>
          </cell>
          <cell r="D8281">
            <v>9.42</v>
          </cell>
          <cell r="E8281">
            <v>7.54</v>
          </cell>
        </row>
        <row r="8282">
          <cell r="A8282"/>
        </row>
        <row r="8283">
          <cell r="A8283" t="str">
            <v>5881</v>
          </cell>
          <cell r="B8283" t="str">
            <v>ROLO COMPACTADOR VIBRATÓRIO PÉ DE CARNEIRO, OPERADO POR CONTROLE REMOTO, POTÊNCIA 17HP, PESO OPERACIONAL 1,65T - CHI</v>
          </cell>
          <cell r="C8283" t="str">
            <v>CHI</v>
          </cell>
          <cell r="D8283">
            <v>7.07</v>
          </cell>
          <cell r="E8283">
            <v>5.66</v>
          </cell>
        </row>
        <row r="8284">
          <cell r="A8284"/>
        </row>
        <row r="8285">
          <cell r="A8285" t="str">
            <v>5882</v>
          </cell>
          <cell r="B8285" t="str">
            <v>EQUIPAMENTO PARA LAMA ASFALTICA COM SILO DE AGREGADO 6M3, DOSADOR DE CIMENTO, A SER MONTADO SOBRE CAMINHÃO (NAO INCLUI O CAMINHAO) - CUSTO HORARIO PRODUTIVO DIURNO.</v>
          </cell>
          <cell r="C8285" t="str">
            <v>CHP</v>
          </cell>
          <cell r="D8285">
            <v>150.26</v>
          </cell>
          <cell r="E8285">
            <v>120.21</v>
          </cell>
        </row>
        <row r="8286">
          <cell r="A8286"/>
        </row>
        <row r="8287">
          <cell r="A8287" t="str">
            <v>5883</v>
          </cell>
          <cell r="B8287" t="str">
            <v>EQUIPAMENTO PARA LAMA ASFALTICA COM SILO DE AGREGADO 6M3, DOSADOR DE CIMENTO, A SER MONTADO SOBRE CAMINHÃO (NAO INCLUI O CAMINHAO) - CUSTO HORARIO PRODUTIVO NOTURNO.</v>
          </cell>
          <cell r="C8287" t="str">
            <v>CHP-N</v>
          </cell>
          <cell r="D8287">
            <v>152.62</v>
          </cell>
          <cell r="E8287">
            <v>122.1</v>
          </cell>
        </row>
        <row r="8288">
          <cell r="A8288"/>
        </row>
        <row r="8289">
          <cell r="A8289" t="str">
            <v>5884</v>
          </cell>
          <cell r="B8289" t="str">
            <v>EQUIPAMENTO PARA LAMA ASFALTICA COM SILO DE AGREGADO 6M3, DOSADOR DE CIMENTO, A SER MONTADO SOBRE CAMINHÃO (NAO INCLUI O CAMINHAO) - CUSTO HORARIO IMPRODUTIVO DIURNO.</v>
          </cell>
          <cell r="C8289" t="str">
            <v>CHI</v>
          </cell>
          <cell r="D8289">
            <v>63.97</v>
          </cell>
          <cell r="E8289">
            <v>51.18</v>
          </cell>
        </row>
        <row r="8290">
          <cell r="A8290"/>
        </row>
        <row r="8291">
          <cell r="A8291" t="str">
            <v>5885</v>
          </cell>
          <cell r="B8291" t="str">
            <v>EQUIPAMENTO PARA LAMA ASFALTICA COM SILO DE AGREGADO 6M3, DOSADOR DE CIMENTO, MONTADO SOBRE CAMINHÃO - CHI NOTURNO.</v>
          </cell>
          <cell r="C8291" t="str">
            <v>CHI-N</v>
          </cell>
          <cell r="D8291">
            <v>66.349999999999994</v>
          </cell>
          <cell r="E8291">
            <v>53.08</v>
          </cell>
        </row>
        <row r="8292">
          <cell r="A8292"/>
        </row>
        <row r="8293">
          <cell r="A8293" t="str">
            <v>5886</v>
          </cell>
          <cell r="B8293" t="str">
            <v>CAMINHAO PIPA FORD F12000 6000L 162HP C/BOMBA GASOLINA - CHP DIURNO.</v>
          </cell>
          <cell r="C8293" t="str">
            <v>CHP</v>
          </cell>
          <cell r="D8293">
            <v>98.2</v>
          </cell>
          <cell r="E8293">
            <v>78.56</v>
          </cell>
        </row>
        <row r="8294">
          <cell r="A8294"/>
        </row>
        <row r="8295">
          <cell r="A8295" t="str">
            <v>5888</v>
          </cell>
          <cell r="B8295" t="str">
            <v>CAMINHAO PIPA FORD F12000 6000L 162HP C/BOMBA GASOLINA - CHI DIURNO.</v>
          </cell>
          <cell r="C8295" t="str">
            <v>CHI</v>
          </cell>
          <cell r="D8295">
            <v>37.25</v>
          </cell>
          <cell r="E8295">
            <v>29.8</v>
          </cell>
        </row>
        <row r="8296">
          <cell r="A8296"/>
        </row>
        <row r="8297">
          <cell r="A8297" t="str">
            <v>5890</v>
          </cell>
          <cell r="B8297" t="str">
            <v>CAMINHAO TOCO, 177CV - 14T (VU=6ANOS) (NAO INCLUI CARROCERIA) - CUSTO HORARIO PRODUTIVO DIURNO.</v>
          </cell>
          <cell r="C8297" t="str">
            <v>CHP</v>
          </cell>
          <cell r="D8297">
            <v>113.72</v>
          </cell>
          <cell r="E8297">
            <v>90.98</v>
          </cell>
        </row>
        <row r="8298">
          <cell r="A8298"/>
        </row>
        <row r="8299">
          <cell r="A8299" t="str">
            <v>5891</v>
          </cell>
          <cell r="B8299" t="str">
            <v>CAMINHAO TOCO, 177CV - 14T (VU=6ANOS) (NAO INCLUI CARROCERIA) - CUSTO HORARIO PRODUTIVO NOTURNO.</v>
          </cell>
          <cell r="C8299" t="str">
            <v>CHP-N</v>
          </cell>
          <cell r="D8299">
            <v>116.08</v>
          </cell>
          <cell r="E8299">
            <v>92.87</v>
          </cell>
        </row>
        <row r="8300">
          <cell r="A8300"/>
        </row>
        <row r="8301">
          <cell r="A8301" t="str">
            <v>5892</v>
          </cell>
          <cell r="B8301" t="str">
            <v>CAMINHAO TOCO, 177CV - 14T (VU=6ANOS) (NAO INCLUI CARROCERIA) - CUSTO HORARIO IMPRODUTIVO DIURNO.</v>
          </cell>
          <cell r="C8301" t="str">
            <v>CHI</v>
          </cell>
          <cell r="D8301">
            <v>33.35</v>
          </cell>
          <cell r="E8301">
            <v>26.68</v>
          </cell>
        </row>
        <row r="8302">
          <cell r="A8302"/>
        </row>
        <row r="8303">
          <cell r="A8303" t="str">
            <v>5893</v>
          </cell>
          <cell r="B8303" t="str">
            <v>CAMINHAO TOCO, 177CV - 14T (VU=6ANOS) (NAO INCLUI CARROCERIA) - CUSTO HORARIO IMPRODUTIVO NOTURNO.</v>
          </cell>
          <cell r="C8303" t="str">
            <v>CHI-N</v>
          </cell>
          <cell r="D8303">
            <v>35.72</v>
          </cell>
          <cell r="E8303">
            <v>28.58</v>
          </cell>
        </row>
        <row r="8304">
          <cell r="A8304"/>
        </row>
        <row r="8305">
          <cell r="A8305" t="str">
            <v>5894</v>
          </cell>
          <cell r="B8305" t="str">
            <v>CAMINHAO TOCO, 170CV - 11T (VU=6ANOS) (NAO INCLUI CARROCERIA) - CUSTO HORARIO PRODUTIVO DIURNO.</v>
          </cell>
          <cell r="C8305" t="str">
            <v>CHP</v>
          </cell>
          <cell r="D8305">
            <v>108.98</v>
          </cell>
          <cell r="E8305">
            <v>87.19</v>
          </cell>
        </row>
        <row r="8306">
          <cell r="A8306"/>
        </row>
        <row r="8307">
          <cell r="A8307" t="str">
            <v>5895</v>
          </cell>
          <cell r="B8307" t="str">
            <v>CAMINHAO TOCO, 170CV - 11T (VU=6ANOS) (NAO INCLUI CARROCERIA) - CUSTO HORARIO PRODUTIVO NOTURNO.</v>
          </cell>
          <cell r="C8307" t="str">
            <v>CHP-N</v>
          </cell>
          <cell r="D8307">
            <v>111.35</v>
          </cell>
          <cell r="E8307">
            <v>89.08</v>
          </cell>
        </row>
        <row r="8308">
          <cell r="A8308"/>
        </row>
        <row r="8309">
          <cell r="A8309" t="str">
            <v>5896</v>
          </cell>
          <cell r="B8309" t="str">
            <v>CAMINHAO TOCO, 170CV - 11T (VU=6ANOS) (NAO INCLUI CARROCERIA) - CUSTO HORARIO IMPRODUTIVO DIURNO.</v>
          </cell>
          <cell r="C8309" t="str">
            <v>CHI</v>
          </cell>
          <cell r="D8309">
            <v>29.2</v>
          </cell>
          <cell r="E8309">
            <v>23.36</v>
          </cell>
        </row>
        <row r="8310">
          <cell r="A8310"/>
        </row>
        <row r="8311">
          <cell r="A8311" t="str">
            <v>5897</v>
          </cell>
          <cell r="B8311" t="str">
            <v>CAMINHAO TOCO, 170CV - 11T (VU=6ANOS) (NAO INCLUI CARROCERIA) - CUSTO HORARIO IMPRODUTIVO NOTURNO.</v>
          </cell>
          <cell r="C8311" t="str">
            <v>CHI-N</v>
          </cell>
          <cell r="D8311">
            <v>35.31</v>
          </cell>
          <cell r="E8311">
            <v>28.25</v>
          </cell>
        </row>
        <row r="8312">
          <cell r="A8312"/>
        </row>
        <row r="8313">
          <cell r="A8313" t="str">
            <v>5898</v>
          </cell>
          <cell r="B8313" t="str">
            <v>CAMINHAO PIPA 6000L TOCO, 162CV - 7,5T (VU=6ANOS) (INCLUI TANQUE DE ACO PARA TRANSPORTE DE AGUA E MOTOBOMBA CENTRIFUGA A GASOLINA 3,5CV) - CUSTO HORARIO PRODUTIVO NOTURNO.</v>
          </cell>
          <cell r="C8313" t="str">
            <v>CHP-N</v>
          </cell>
          <cell r="D8313">
            <v>122.78</v>
          </cell>
          <cell r="E8313">
            <v>98.23</v>
          </cell>
        </row>
        <row r="8314">
          <cell r="A8314"/>
        </row>
        <row r="8315">
          <cell r="A8315" t="str">
            <v>5900</v>
          </cell>
          <cell r="B8315" t="str">
            <v>CAMINHAO PIPA 6000L TOCO, 162CV - 7,5T (VU=6ANOS) (INCLUI TANQUE DE ACO PARA TRANSPORTE DE AGUA E MOTOBOMBA CENTRIFUGA A GASOLINA 3,5CV) - CUSTO HORARIO IMPRODUTIVO NOTURNO.</v>
          </cell>
          <cell r="C8315" t="str">
            <v>CHI-N</v>
          </cell>
          <cell r="D8315">
            <v>36.369999999999997</v>
          </cell>
          <cell r="E8315">
            <v>29.1</v>
          </cell>
        </row>
        <row r="8316">
          <cell r="A8316"/>
        </row>
        <row r="8317">
          <cell r="A8317" t="str">
            <v>5901</v>
          </cell>
          <cell r="B8317" t="str">
            <v>CAMINHAO PIPA 10000L TRUCADO, 208CV - 21,1T (VU=6ANOS) (INCLUI TANQUE DE ACO PARA TRANSPORTE DE AGUA E MOTOBOMBA CENTRIFUGA A GASOLINA 3,5CV) - CUSTO HORARIO PRODUTIVO DIURNO.</v>
          </cell>
          <cell r="C8317" t="str">
            <v>CHP</v>
          </cell>
          <cell r="D8317">
            <v>115.65</v>
          </cell>
          <cell r="E8317">
            <v>92.52</v>
          </cell>
        </row>
        <row r="8318">
          <cell r="A8318"/>
        </row>
        <row r="8319">
          <cell r="A8319" t="str">
            <v>5902</v>
          </cell>
          <cell r="B8319" t="str">
            <v>CAMINHAO PIPA 10000L TRUCADO, 208CV - 21,1T (VU=6ANOS) (INCLUI TANQUE DE ACO PARA TRANSPORTE DE AGUA E MOTOBOMBA CENTRIFUGA A GASOLINA 3,5CV) - CUSTO HORARIO PRODUTIVO NOTURNO.</v>
          </cell>
          <cell r="C8319" t="str">
            <v>CHP-N</v>
          </cell>
          <cell r="D8319">
            <v>118.01</v>
          </cell>
          <cell r="E8319">
            <v>94.41</v>
          </cell>
        </row>
        <row r="8320">
          <cell r="A8320"/>
        </row>
        <row r="8321">
          <cell r="A8321" t="str">
            <v>5903</v>
          </cell>
          <cell r="B8321" t="str">
            <v>CAMINHAO PIPA 10000L TRUCADO, 208CV - 21,1T (VU=6ANOS) (INCLUI TANQUE   DE ACO PARA TRANSPORTE DE AGUA E MOTOBOMBA CENTRIFUGA A GASOLINA 3,5CV) - CUSTO HORARIO IMPRODUTIVO DIURNO.</v>
          </cell>
          <cell r="C8321" t="str">
            <v>CHI</v>
          </cell>
          <cell r="D8321">
            <v>36.26</v>
          </cell>
          <cell r="E8321">
            <v>29.01</v>
          </cell>
        </row>
        <row r="8322">
          <cell r="A8322"/>
        </row>
        <row r="8323">
          <cell r="A8323" t="str">
            <v>5904</v>
          </cell>
          <cell r="B8323" t="str">
            <v>CAMINHAO PIPA 10000L TRUCADO, 208CV - 21,1T (VU=6ANOS) (INCLUI TANQUE DE ACO PARA TRANSPORTE DE AGUA E MOTOBOMBA CENTRIFUGA A GASOLINA 3,5CV) - CUSTO HORARIO IMPRODUTIVO NOTURNO.</v>
          </cell>
          <cell r="C8323" t="str">
            <v>CHI-N</v>
          </cell>
          <cell r="D8323">
            <v>38.619999999999997</v>
          </cell>
          <cell r="E8323">
            <v>30.9</v>
          </cell>
        </row>
        <row r="8324">
          <cell r="A8324"/>
        </row>
        <row r="8325">
          <cell r="A8325" t="str">
            <v>5905</v>
          </cell>
          <cell r="B8325" t="str">
            <v>DISTRIBUIDOR DE AGREGADO TIPO DOSADOR REBOCAVEL COM 4 PNEUS COM LARGURA 3,66 M - CHP DIURNO.</v>
          </cell>
          <cell r="C8325" t="str">
            <v>CHP</v>
          </cell>
          <cell r="D8325">
            <v>15.3</v>
          </cell>
          <cell r="E8325">
            <v>12.24</v>
          </cell>
        </row>
        <row r="8326">
          <cell r="A8326"/>
        </row>
        <row r="8327">
          <cell r="A8327" t="str">
            <v>5906</v>
          </cell>
          <cell r="B8327" t="str">
            <v>DISTRIBUIDOR DE AGREGADO TIPO DOSADOR REBOCAVEL COM 4 PNEUS COM LARGURA 3,66 M - CHP NOTURNO.</v>
          </cell>
          <cell r="C8327" t="str">
            <v>CHP-N</v>
          </cell>
          <cell r="D8327">
            <v>15.3</v>
          </cell>
          <cell r="E8327">
            <v>12.24</v>
          </cell>
        </row>
        <row r="8328">
          <cell r="A8328"/>
        </row>
        <row r="8329">
          <cell r="A8329" t="str">
            <v>5907</v>
          </cell>
          <cell r="B8329" t="str">
            <v>DISTRIBUIDOR DE AGREGADO TIPO DOSADOR REBOCAVEL COM 4 PNEUS COM LARGURA 3,66 M - CHI DIURNO.</v>
          </cell>
          <cell r="C8329" t="str">
            <v>CHI</v>
          </cell>
          <cell r="D8329">
            <v>11.22</v>
          </cell>
          <cell r="E8329">
            <v>8.98</v>
          </cell>
        </row>
        <row r="8330">
          <cell r="A8330"/>
        </row>
        <row r="8331">
          <cell r="A8331" t="str">
            <v>5908</v>
          </cell>
          <cell r="B8331" t="str">
            <v>DISTRIBUIDOR DE AGREGADO TIPO DOSADOR REBOCAVEL COM 4 PNEUS COM LARGURA 3,66 M - CHI NOTURNO.</v>
          </cell>
          <cell r="C8331" t="str">
            <v>CHI-N</v>
          </cell>
          <cell r="D8331">
            <v>11.22</v>
          </cell>
          <cell r="E8331">
            <v>8.98</v>
          </cell>
        </row>
        <row r="8332">
          <cell r="A8332"/>
        </row>
        <row r="8333">
          <cell r="A8333" t="str">
            <v>5909</v>
          </cell>
          <cell r="B8333" t="str">
            <v>DISTRIBUIDOR DE BETUME COM TANQUE DE 2500L, REBOCAVEL, PNEUMATICO COM MOTOR A GASOLINA 3,4HP - CHP DIURNO.</v>
          </cell>
          <cell r="C8333" t="str">
            <v>CHP</v>
          </cell>
          <cell r="D8333">
            <v>61.61</v>
          </cell>
          <cell r="E8333">
            <v>49.29</v>
          </cell>
        </row>
        <row r="8334">
          <cell r="A8334"/>
        </row>
        <row r="8335">
          <cell r="A8335" t="str">
            <v>5910</v>
          </cell>
          <cell r="B8335" t="str">
            <v>DISTRIBUIDOR DE BETUME COM TANQUE DE 2500L, REBOCAVEL, PNEUMATICO COM MOTOR A GASOLINA 3,4HP - CHP NOTURNO.</v>
          </cell>
          <cell r="C8335" t="str">
            <v>CHP-N</v>
          </cell>
          <cell r="D8335">
            <v>61.62</v>
          </cell>
          <cell r="E8335">
            <v>49.3</v>
          </cell>
        </row>
        <row r="8336">
          <cell r="A8336"/>
        </row>
        <row r="8337">
          <cell r="A8337" t="str">
            <v>5911</v>
          </cell>
          <cell r="B8337" t="str">
            <v>DISTRIBUIDOR DE BETUME COM TANQUE DE 2500L, REBOCAVEL, PNEUMATICO COM MOTOR A GASOLINA 3,4HP - CHI DIURNO.</v>
          </cell>
          <cell r="C8337" t="str">
            <v>CHI</v>
          </cell>
          <cell r="D8337">
            <v>13.17</v>
          </cell>
          <cell r="E8337">
            <v>10.54</v>
          </cell>
        </row>
        <row r="8338">
          <cell r="A8338"/>
        </row>
        <row r="8339">
          <cell r="A8339" t="str">
            <v>5912</v>
          </cell>
          <cell r="B8339" t="str">
            <v>DISTRIBUIDOR DE BETUME COM TANQUE DE 2500L, REBOCAVEL, PNEUMATICO COM MOTOR A GASOLINA 3,4HP - CHI NOTURNO.</v>
          </cell>
          <cell r="C8339" t="str">
            <v>CHI-N</v>
          </cell>
          <cell r="D8339">
            <v>13.18</v>
          </cell>
          <cell r="E8339">
            <v>10.55</v>
          </cell>
        </row>
        <row r="8340">
          <cell r="A8340"/>
        </row>
        <row r="8341">
          <cell r="A8341" t="str">
            <v>5913</v>
          </cell>
          <cell r="B8341" t="str">
            <v>DISTRIBUIDOR DE ASFALTO MONTADO SOBRE CAMINHAO TOCO 162 HP, COM TANQUE ISOLADO 6 M3 COM BARRA ESPARGIDORA DE 3,66 M - CHP DIURNO.</v>
          </cell>
          <cell r="C8341" t="str">
            <v>CHP</v>
          </cell>
          <cell r="D8341">
            <v>210.02</v>
          </cell>
          <cell r="E8341">
            <v>168.02</v>
          </cell>
        </row>
        <row r="8342">
          <cell r="A8342"/>
        </row>
        <row r="8343">
          <cell r="A8343" t="str">
            <v>5914</v>
          </cell>
          <cell r="B8343" t="str">
            <v>DISTRIBUIDOR DE ASFALTO MONTADO SOBRE CAMINHAO TOCO 162 HP, COM TANQUE ISOLADO 6 M3 COM BARRA ESPARGIDORA DE 3,66 M - CHP NOTURNO.</v>
          </cell>
          <cell r="C8343" t="str">
            <v>CHP-N</v>
          </cell>
          <cell r="D8343">
            <v>214.75</v>
          </cell>
          <cell r="E8343">
            <v>171.8</v>
          </cell>
        </row>
        <row r="8344">
          <cell r="A8344"/>
        </row>
        <row r="8345">
          <cell r="A8345" t="str">
            <v>5915</v>
          </cell>
          <cell r="B8345" t="str">
            <v>DISTRIBUIDOR DE ASFALTO MONTADO SOBRE CAMINHAO TOCO 162 HP, COM TANQUE ISOLADO 6 M3 COM BARRA ESPARGIDORA DE 3,66 M - CHI DIURNO.</v>
          </cell>
          <cell r="C8345" t="str">
            <v>CHI</v>
          </cell>
          <cell r="D8345">
            <v>80.599999999999994</v>
          </cell>
          <cell r="E8345">
            <v>64.48</v>
          </cell>
        </row>
        <row r="8346">
          <cell r="A8346"/>
        </row>
        <row r="8347">
          <cell r="A8347" t="str">
            <v>5916</v>
          </cell>
          <cell r="B8347" t="str">
            <v>DISTRIBUIDOR DE ASFALTO MONTADO SOBRE CAMINHAO TOCO 162 HP, COM TANQUE ISOLADO 6 M3 COM BARRA ESPARGIDORA DE 3,66 M - CHI NOTURNO.</v>
          </cell>
          <cell r="C8347" t="str">
            <v>CHI-N</v>
          </cell>
          <cell r="D8347">
            <v>85.32</v>
          </cell>
          <cell r="E8347">
            <v>68.260000000000005</v>
          </cell>
        </row>
        <row r="8348">
          <cell r="A8348"/>
        </row>
        <row r="8349">
          <cell r="A8349" t="str">
            <v>5921</v>
          </cell>
          <cell r="B8349" t="str">
            <v>GRADE ARADORA COM 20 DISCOS DE 24 " SOBRE PNEUS - CHP DIURNO.</v>
          </cell>
          <cell r="C8349" t="str">
            <v>CHP</v>
          </cell>
          <cell r="D8349">
            <v>7.21</v>
          </cell>
          <cell r="E8349">
            <v>5.77</v>
          </cell>
        </row>
        <row r="8350">
          <cell r="A8350"/>
        </row>
        <row r="8351">
          <cell r="A8351" t="str">
            <v>5922</v>
          </cell>
          <cell r="B8351" t="str">
            <v>GRADE ARADORA COM 20 DISCOS DE 24 " SOBRE PNEUS - CHP NOTURNO.</v>
          </cell>
          <cell r="C8351" t="str">
            <v>CHP-N</v>
          </cell>
          <cell r="D8351">
            <v>7.21</v>
          </cell>
          <cell r="E8351">
            <v>5.77</v>
          </cell>
        </row>
        <row r="8352">
          <cell r="A8352"/>
        </row>
        <row r="8353">
          <cell r="A8353" t="str">
            <v>5923</v>
          </cell>
          <cell r="B8353" t="str">
            <v>GRADE ARADORA COM 20 DISCOS DE 24" SOBRE PNEUS - CHI DIURNO.</v>
          </cell>
          <cell r="C8353" t="str">
            <v>CHI</v>
          </cell>
          <cell r="D8353">
            <v>5.41</v>
          </cell>
          <cell r="E8353">
            <v>4.33</v>
          </cell>
        </row>
        <row r="8354">
          <cell r="A8354"/>
        </row>
        <row r="8355">
          <cell r="A8355" t="str">
            <v>5924</v>
          </cell>
          <cell r="B8355" t="str">
            <v>LANCA ELEVATORIA TELESCOPICA DE ACIONAMENTO HIDRAULICO, CAPACIDADE DE CARGA 30.000 KG, COM CESTO, MONTADA SOBRE CAMINHAO TRUCADO - CHP DIURNO.</v>
          </cell>
          <cell r="C8355" t="str">
            <v>CHP</v>
          </cell>
          <cell r="D8355">
            <v>378.13</v>
          </cell>
          <cell r="E8355">
            <v>302.51</v>
          </cell>
        </row>
        <row r="8356">
          <cell r="A8356"/>
        </row>
        <row r="8357">
          <cell r="A8357" t="str">
            <v>5925</v>
          </cell>
          <cell r="B8357" t="str">
            <v>LANCA ELEVATORIA TELESCOPICA DE ACIONAMENTO HIDRAULICO, CAPACIDADE DE CARGA 30.000 KG, COM CESTO, MONTADA SOBRE CAMINHAO TRUCADO - CHP NOTURNO.</v>
          </cell>
          <cell r="C8357" t="str">
            <v>CHP-N</v>
          </cell>
          <cell r="D8357">
            <v>380.5</v>
          </cell>
          <cell r="E8357">
            <v>304.39999999999998</v>
          </cell>
        </row>
        <row r="8358">
          <cell r="A8358"/>
        </row>
        <row r="8359">
          <cell r="A8359" t="str">
            <v>5926</v>
          </cell>
          <cell r="B8359" t="str">
            <v>LANCA ELEVATORIA TELESCOPICA DE ACIONAMENTO HIDRAULICO, CAPACIDADE DE CARGA 30.000 KG, COM CESTO, MONTADA SOBRE CAMINHAO TRUCADO - CHI DIURNO.</v>
          </cell>
          <cell r="C8359" t="str">
            <v>CHI</v>
          </cell>
          <cell r="D8359">
            <v>214.01</v>
          </cell>
          <cell r="E8359">
            <v>171.21</v>
          </cell>
        </row>
        <row r="8360">
          <cell r="A8360"/>
        </row>
        <row r="8361">
          <cell r="A8361" t="str">
            <v>5927</v>
          </cell>
          <cell r="B8361" t="str">
            <v>LANCA ELEVATORIA TELESCOPICA DE ACIONAMENTO HIDRAULICO, CAPACIDADE DE CARGA 30.000 KG, COM CESTO, MONTADA SOBRE CAMINHAO TRUCADO - CHI NOTURNO.</v>
          </cell>
          <cell r="C8361" t="str">
            <v>CHI-N</v>
          </cell>
          <cell r="D8361">
            <v>216.37</v>
          </cell>
          <cell r="E8361">
            <v>173.1</v>
          </cell>
        </row>
        <row r="8362">
          <cell r="A8362"/>
        </row>
        <row r="8363">
          <cell r="A8363" t="str">
            <v>5928</v>
          </cell>
          <cell r="B8363" t="str">
            <v>GUINDASTE MUNK COM CESTO, CARGA MAXIMA 5,75T (A 2M) E 2,3T ( A 5M), ALTURA MAXIMA = 7,9M, MONTADO SOBRE CAMINHAO DE CARROCERIA 162HP - CHP DIURNO</v>
          </cell>
          <cell r="C8363" t="str">
            <v>CHP</v>
          </cell>
          <cell r="D8363">
            <v>123.57</v>
          </cell>
          <cell r="E8363">
            <v>98.86</v>
          </cell>
        </row>
        <row r="8364">
          <cell r="A8364"/>
        </row>
        <row r="8365">
          <cell r="A8365" t="str">
            <v>5929</v>
          </cell>
          <cell r="B8365" t="str">
            <v>GUINDASTE MUNK COM CESTO, CARGA MAXIMA 5,75T (A 2M) E 2,3T ( A 5M), ALTURA MAXIMA = 7,9M, MONTADO SOBRE CAMINHAO DE CARROCERIA 162HP - CHP NOTURNO.</v>
          </cell>
          <cell r="C8365" t="str">
            <v>CHP-N</v>
          </cell>
          <cell r="D8365">
            <v>125.93</v>
          </cell>
          <cell r="E8365">
            <v>100.75</v>
          </cell>
        </row>
        <row r="8366">
          <cell r="A8366"/>
        </row>
        <row r="8367">
          <cell r="A8367" t="str">
            <v>5930</v>
          </cell>
          <cell r="B8367" t="str">
            <v>GUINDASTE MUNK COM CESTO, CARGA MAXIMA 5,75T (A 2M) E 2,3T ( A 5M), ALTURA MAXIMA = 7,9M, MONTADO SOBRE CAMINHAO DE CARROCERIA 162HP - CHI DIURNO.</v>
          </cell>
          <cell r="C8367" t="str">
            <v>CHI</v>
          </cell>
          <cell r="D8367">
            <v>42.83</v>
          </cell>
          <cell r="E8367">
            <v>34.270000000000003</v>
          </cell>
        </row>
        <row r="8368">
          <cell r="A8368"/>
        </row>
        <row r="8369">
          <cell r="A8369" t="str">
            <v>5931</v>
          </cell>
          <cell r="B8369" t="str">
            <v>GUINDASTE MUNK COM CESTO, CARGA MAXIMA 5,75T (A 2M) E 2,3T ( A 5M), ALTURA MAXIMA = 7,9M, MONTADO SOBRE CAMINHAO DE CARROCERIA 162HP - CHI NOTURNO.</v>
          </cell>
          <cell r="C8369" t="str">
            <v>CHI-N</v>
          </cell>
          <cell r="D8369">
            <v>45.21</v>
          </cell>
          <cell r="E8369">
            <v>36.17</v>
          </cell>
        </row>
        <row r="8370">
          <cell r="A8370"/>
        </row>
        <row r="8371">
          <cell r="A8371" t="str">
            <v>5932</v>
          </cell>
          <cell r="B8371" t="str">
            <v>MOTONIVELADORA CATERPILLAR 120 140HP (VU=6ANOS) - CHP DIURNO.</v>
          </cell>
          <cell r="C8371" t="str">
            <v>CHP</v>
          </cell>
          <cell r="D8371">
            <v>218.58</v>
          </cell>
          <cell r="E8371">
            <v>174.87</v>
          </cell>
        </row>
        <row r="8372">
          <cell r="A8372"/>
        </row>
        <row r="8373">
          <cell r="A8373" t="str">
            <v>5933</v>
          </cell>
          <cell r="B8373" t="str">
            <v>MOTONIVELADORA 140HP (VU=6ANOS) - CHP NOTURNO.</v>
          </cell>
          <cell r="C8373" t="str">
            <v>CHP-N</v>
          </cell>
          <cell r="D8373">
            <v>221.12</v>
          </cell>
          <cell r="E8373">
            <v>176.9</v>
          </cell>
        </row>
        <row r="8374">
          <cell r="A8374"/>
        </row>
        <row r="8375">
          <cell r="A8375" t="str">
            <v>5934</v>
          </cell>
          <cell r="B8375" t="str">
            <v>MOTONIVELADORA 140HP (VU=6ANOS) - CHI DIURNO.</v>
          </cell>
          <cell r="C8375" t="str">
            <v>CHI</v>
          </cell>
          <cell r="D8375">
            <v>99.47</v>
          </cell>
          <cell r="E8375">
            <v>79.58</v>
          </cell>
        </row>
        <row r="8376">
          <cell r="A8376"/>
        </row>
        <row r="8377">
          <cell r="A8377" t="str">
            <v>5935</v>
          </cell>
          <cell r="B8377" t="str">
            <v>MOTONIVELADORA 140HP (VU=6ANOS) - CHI NOTURNO.</v>
          </cell>
          <cell r="C8377" t="str">
            <v>CHI-N</v>
          </cell>
          <cell r="D8377">
            <v>102.01</v>
          </cell>
          <cell r="E8377">
            <v>81.61</v>
          </cell>
        </row>
        <row r="8378">
          <cell r="A8378"/>
        </row>
        <row r="8379">
          <cell r="A8379" t="str">
            <v>5940</v>
          </cell>
          <cell r="B8379" t="str">
            <v>PA CARREGADEIRA SOBRE RODAS 105 HP - CAPACIDADE DA CACAMBA 1,4 A 1,7 M3 - PESO OPERACIONAL 9.100 KG - CHP DIURNO.</v>
          </cell>
          <cell r="C8379" t="str">
            <v>CHP</v>
          </cell>
          <cell r="D8379">
            <v>161.47999999999999</v>
          </cell>
          <cell r="E8379">
            <v>129.19</v>
          </cell>
        </row>
        <row r="8380">
          <cell r="A8380"/>
        </row>
        <row r="8381">
          <cell r="A8381" t="str">
            <v>5941</v>
          </cell>
          <cell r="B8381" t="str">
            <v>PA CARREGADEIRA SOBRE RODAS 105 HP - CAPACIDADE DA CACAMBA 1,4 A 1,7 M3 - PESO OPERACIONAL 9.100 KG - CHP NOTURNO.</v>
          </cell>
          <cell r="C8381" t="str">
            <v>CHP-N</v>
          </cell>
          <cell r="D8381">
            <v>163.97</v>
          </cell>
          <cell r="E8381">
            <v>131.18</v>
          </cell>
        </row>
        <row r="8382">
          <cell r="A8382"/>
        </row>
        <row r="8383">
          <cell r="A8383" t="str">
            <v>5942</v>
          </cell>
          <cell r="B8383" t="str">
            <v>PA CARREGADEIRA SOBRE RODAS 105 HP - CAPACIDADE DA CACAMBA 1,4 A 1,7 M 3 - PESO OPERACIONAL 9.100 KG - CHI DIURNO.</v>
          </cell>
          <cell r="C8383" t="str">
            <v>CHI</v>
          </cell>
          <cell r="D8383">
            <v>69.31</v>
          </cell>
          <cell r="E8383">
            <v>55.45</v>
          </cell>
        </row>
        <row r="8384">
          <cell r="A8384"/>
        </row>
        <row r="8385">
          <cell r="A8385" t="str">
            <v>5943</v>
          </cell>
          <cell r="B8385" t="str">
            <v>PA CARREGADEIRA SOBRE RODAS 105 HP - CAPACIDADE DA CACAMBA 1,4 A 1,7 M3 - PESO OPERACIONAL 9.100 KG - CHI NOTURNO.</v>
          </cell>
          <cell r="C8385" t="str">
            <v>CHI-N</v>
          </cell>
          <cell r="D8385">
            <v>71.8</v>
          </cell>
          <cell r="E8385">
            <v>57.44</v>
          </cell>
        </row>
        <row r="8386">
          <cell r="A8386"/>
        </row>
        <row r="8387">
          <cell r="A8387" t="str">
            <v>5944</v>
          </cell>
          <cell r="B8387" t="str">
            <v>PA CARREGADEIRA SOBRE RODAS 180 HP - CAPACIDADE DA CACAMBA. 2,5 A 3,3 M3 - PESO OPERACIONAL 17.428 - CHP DIURNO.</v>
          </cell>
          <cell r="C8387" t="str">
            <v>CHP</v>
          </cell>
          <cell r="D8387">
            <v>283.67</v>
          </cell>
          <cell r="E8387">
            <v>226.94</v>
          </cell>
        </row>
        <row r="8388">
          <cell r="A8388"/>
        </row>
        <row r="8389">
          <cell r="A8389" t="str">
            <v>5945</v>
          </cell>
          <cell r="B8389" t="str">
            <v>PA CARREGADEIRA SOBRE RODAS 180 HP - CAPACIDADE DA CACAMBA. 2,5 A 3,3 M3 - PESO OPERACIONAL 17.428 - CHP NOTURNO.</v>
          </cell>
          <cell r="C8389" t="str">
            <v>CHP-N</v>
          </cell>
          <cell r="D8389">
            <v>286.14999999999998</v>
          </cell>
          <cell r="E8389">
            <v>228.92</v>
          </cell>
        </row>
        <row r="8390">
          <cell r="A8390"/>
        </row>
        <row r="8391">
          <cell r="A8391" t="str">
            <v>5946</v>
          </cell>
          <cell r="B8391" t="str">
            <v>PA CARREGADEIRA SOBRE RODAS 180 HP - CAPACIDADE DA CACAMBA. 2,5 A 3,3M3 - PESO OPERACIONAL 17.428 - CHI DIURNO.</v>
          </cell>
          <cell r="C8391" t="str">
            <v>CHI</v>
          </cell>
          <cell r="D8391">
            <v>119.27</v>
          </cell>
          <cell r="E8391">
            <v>95.42</v>
          </cell>
        </row>
        <row r="8392">
          <cell r="A8392"/>
        </row>
        <row r="8393">
          <cell r="A8393" t="str">
            <v>5947</v>
          </cell>
          <cell r="B8393" t="str">
            <v>PA CARREGADEIRA SOBRE RODAS 180 HP - CAPACIDADE DA CACAMBA. 2,5 A 3,3 M3 - PESO OPERACIONAL 17.428 - CHI NOTURNO.</v>
          </cell>
          <cell r="C8393" t="str">
            <v>CHI-N</v>
          </cell>
          <cell r="D8393">
            <v>121.76</v>
          </cell>
          <cell r="E8393">
            <v>97.41</v>
          </cell>
        </row>
        <row r="8394">
          <cell r="A8394"/>
        </row>
        <row r="8395">
          <cell r="A8395" t="str">
            <v>5948</v>
          </cell>
          <cell r="B8395" t="str">
            <v>ROLO COMPACTADOR VIBRATÓRIO DE UM CILINDRO AÇO LISO, POTÊNCIA 80HP, PESO OPERACIONAL 8,1T - CHP DIURNO.</v>
          </cell>
          <cell r="C8395" t="str">
            <v>CHP</v>
          </cell>
          <cell r="D8395">
            <v>120.75</v>
          </cell>
          <cell r="E8395">
            <v>96.6</v>
          </cell>
        </row>
        <row r="8396">
          <cell r="A8396"/>
        </row>
        <row r="8397">
          <cell r="A8397" t="str">
            <v>5949</v>
          </cell>
          <cell r="B8397" t="str">
            <v>ROLO COMPACTADOR VIBRATÓRIO DE UM CILINDRO AÇO LISO, POTÊNCIA 80HP, PESO OPERACIONAL 8,1T - CHP NOTURNO.</v>
          </cell>
          <cell r="C8397" t="str">
            <v>CHP-N</v>
          </cell>
          <cell r="D8397">
            <v>105.85</v>
          </cell>
          <cell r="E8397">
            <v>84.68</v>
          </cell>
        </row>
        <row r="8398">
          <cell r="A8398"/>
        </row>
        <row r="8399">
          <cell r="A8399" t="str">
            <v>5951</v>
          </cell>
          <cell r="B8399" t="str">
            <v>ROLO COMPACTADOR VIBRATÓRIO DE UM CILINDRO AÇO LISO, POTÊNCIA 80HP, PESO OPERACIONAL 8,1T - CHI NOTURNO.</v>
          </cell>
          <cell r="C8399" t="str">
            <v>CHI-N</v>
          </cell>
          <cell r="D8399">
            <v>48.05</v>
          </cell>
          <cell r="E8399">
            <v>38.44</v>
          </cell>
        </row>
        <row r="8400">
          <cell r="A8400"/>
        </row>
        <row r="8401">
          <cell r="A8401" t="str">
            <v>5952</v>
          </cell>
          <cell r="B8401" t="str">
            <v>MARTELETE OU ROMPEDOR PNEUMÁTICO MANUAL 28KG, FREQUENCIA DE IMPACTO 12 30/MINUTO - CHI DIURNO.</v>
          </cell>
          <cell r="C8401" t="str">
            <v>CHI</v>
          </cell>
          <cell r="D8401">
            <v>12.7</v>
          </cell>
          <cell r="E8401">
            <v>10.16</v>
          </cell>
        </row>
        <row r="8402">
          <cell r="A8402"/>
        </row>
        <row r="8403">
          <cell r="A8403" t="str">
            <v>5953</v>
          </cell>
          <cell r="B8403" t="str">
            <v>COMPRESSOR DE AR REBOCAVEL, DESCARGA LIVRE EFETIVA 180PCM, PRESSAO DE TRABALHO 102 PSI, MOTOR A DIESEL 89CV - CUSTO HORARIO PRODUTIVO DIURNO.</v>
          </cell>
          <cell r="C8403" t="str">
            <v>CHP</v>
          </cell>
          <cell r="D8403">
            <v>63.82</v>
          </cell>
          <cell r="E8403">
            <v>51.06</v>
          </cell>
        </row>
        <row r="8404">
          <cell r="A8404"/>
        </row>
        <row r="8405">
          <cell r="A8405" t="str">
            <v>5954</v>
          </cell>
          <cell r="B8405" t="str">
            <v>COMPRESSOR DE AR REBOCAVEL, DESCARGA LIVRE EFETIVA 180PCM, PRESSAO DE TRABALHO 102 PSI, MOTOR A DIESEL 89CV - CUSTO HORARIO IMPRODUTIVO DIURNO.</v>
          </cell>
          <cell r="C8405" t="str">
            <v>CHI</v>
          </cell>
          <cell r="D8405">
            <v>21.75</v>
          </cell>
          <cell r="E8405">
            <v>17.399999999999999</v>
          </cell>
        </row>
        <row r="8406">
          <cell r="A8406"/>
        </row>
        <row r="8407">
          <cell r="A8407" t="str">
            <v>5955</v>
          </cell>
          <cell r="B8407" t="str">
            <v>BOMBA ELETRICA SUBMERSA MONOFASICA 3CV - CHP DIURNO.</v>
          </cell>
          <cell r="C8407" t="str">
            <v>CHP</v>
          </cell>
          <cell r="D8407">
            <v>1.95</v>
          </cell>
          <cell r="E8407">
            <v>1.56</v>
          </cell>
        </row>
        <row r="8408">
          <cell r="A8408"/>
        </row>
        <row r="8409">
          <cell r="A8409" t="str">
            <v>5957</v>
          </cell>
          <cell r="B8409" t="str">
            <v>COMPACTADOR DE SOLOS COM PLACA VIBRATORIA, 46X51CM, 5HP, 156KG, DIESEL, IMPACTO DINAMICO 1700KG - CUSTO HORARIO PRODUTIVO DIURNO.</v>
          </cell>
          <cell r="C8409" t="str">
            <v>CHP</v>
          </cell>
          <cell r="D8409">
            <v>16.68</v>
          </cell>
          <cell r="E8409">
            <v>13.35</v>
          </cell>
        </row>
        <row r="8410">
          <cell r="A8410"/>
        </row>
        <row r="8411">
          <cell r="A8411" t="str">
            <v>5958</v>
          </cell>
          <cell r="B8411" t="str">
            <v>COMPACTADOR DE SOLOS COM PLACA VIBRATORIA, 46X51CM, 5HP, 156KG, DIESEL, IMPACTO DINAMICO 1700KG - CUSTO HORARIO PRODUTIVO NOTURNO.</v>
          </cell>
          <cell r="C8411" t="str">
            <v>CHP-N</v>
          </cell>
          <cell r="D8411">
            <v>18.25</v>
          </cell>
          <cell r="E8411">
            <v>14.6</v>
          </cell>
        </row>
        <row r="8412">
          <cell r="A8412"/>
        </row>
        <row r="8413">
          <cell r="A8413" t="str">
            <v>5959</v>
          </cell>
          <cell r="B8413" t="str">
            <v>COMPACTADOR DE SOLOS COM PLACA VIBRATORIA, 46X51CM, 5HP, 156KG, DIESEL, IMPACTO DINAMICO 1700KG - CUSTO HORARIO IMPRODUTIVO DIURNO.</v>
          </cell>
          <cell r="C8413" t="str">
            <v>CHI</v>
          </cell>
          <cell r="D8413">
            <v>12.76</v>
          </cell>
          <cell r="E8413">
            <v>10.210000000000001</v>
          </cell>
        </row>
        <row r="8414">
          <cell r="A8414"/>
        </row>
        <row r="8415">
          <cell r="A8415" t="str">
            <v>5960</v>
          </cell>
          <cell r="B8415" t="str">
            <v>COMPACTADOR DE SOLOS COM PLACA VIBRATORIA, 46X51CM, 5HP, 156KG, DIESEL, IMPACTO DINAMICO 1700KG - CUSTO HORARIO IMPRODUTIVO NOTURNO.</v>
          </cell>
          <cell r="C8415" t="str">
            <v>CHI-N</v>
          </cell>
          <cell r="D8415">
            <v>14.32</v>
          </cell>
          <cell r="E8415">
            <v>11.46</v>
          </cell>
        </row>
        <row r="8416">
          <cell r="A8416"/>
        </row>
        <row r="8417">
          <cell r="A8417" t="str">
            <v>5961</v>
          </cell>
          <cell r="B8417" t="str">
            <v>CAMINHAO BASCULANTE, 162HP, 6M3 - 12T (VU=5ANOS) - CHI DIURNO.</v>
          </cell>
          <cell r="C8417" t="str">
            <v>CHI</v>
          </cell>
          <cell r="D8417">
            <v>34.58</v>
          </cell>
          <cell r="E8417">
            <v>27.67</v>
          </cell>
        </row>
        <row r="8418">
          <cell r="A8418"/>
        </row>
        <row r="8419">
          <cell r="A8419" t="str">
            <v>5962</v>
          </cell>
          <cell r="B8419" t="str">
            <v>TANQUE ESTACIONARIO TAA -MACARICO CAP 20 000 L - DEPRECIACAO E JUROS.</v>
          </cell>
          <cell r="C8419" t="str">
            <v>Un</v>
          </cell>
          <cell r="D8419">
            <v>8.27</v>
          </cell>
          <cell r="E8419">
            <v>6.62</v>
          </cell>
        </row>
        <row r="8420">
          <cell r="A8420"/>
        </row>
        <row r="8421">
          <cell r="A8421" t="str">
            <v>5965</v>
          </cell>
          <cell r="B8421" t="str">
            <v>TANQUE ESTACIONARIO TAA -MACARICO CAP 20 000 L - CHI DIURNO.</v>
          </cell>
          <cell r="C8421" t="str">
            <v>CHI</v>
          </cell>
          <cell r="D8421">
            <v>8.27</v>
          </cell>
          <cell r="E8421">
            <v>6.62</v>
          </cell>
        </row>
        <row r="8422">
          <cell r="A8422"/>
        </row>
        <row r="8423">
          <cell r="A8423" t="str">
            <v>5968</v>
          </cell>
          <cell r="B8423" t="str">
            <v xml:space="preserve">IMPERMEABILIZACAO EM BASE ALVENARIA ARGAMASSA TRACO 1:3 (CIMENTO E AREIA MEDIA) ESPESSURA 2CM COM IMPERMEABILIZANTE. </v>
          </cell>
          <cell r="C8423" t="str">
            <v>m2</v>
          </cell>
          <cell r="D8423">
            <v>26.76</v>
          </cell>
          <cell r="E8423">
            <v>21.41</v>
          </cell>
        </row>
        <row r="8424">
          <cell r="A8424"/>
        </row>
        <row r="8425">
          <cell r="A8425" t="str">
            <v>5970</v>
          </cell>
          <cell r="B8425" t="str">
            <v>FORMAS C/TABUAS 3A (2,5X30,0CM) P/M2 P/FUNDACOES,INCL MONTAGEM E DESMONTAGEM (C/REAPR. 2X).</v>
          </cell>
          <cell r="C8425" t="str">
            <v>m2</v>
          </cell>
          <cell r="D8425">
            <v>34.51</v>
          </cell>
          <cell r="E8425">
            <v>27.61</v>
          </cell>
        </row>
        <row r="8426">
          <cell r="A8426"/>
        </row>
        <row r="8427">
          <cell r="A8427" t="str">
            <v>5974</v>
          </cell>
          <cell r="B8427" t="str">
            <v>CHAPISCO EM PAREDES TRACO 1:4 (CIMENTO E AREIA), ESPESSURA 0,5CM, PREPARO MECANICO.</v>
          </cell>
          <cell r="C8427" t="str">
            <v>m2</v>
          </cell>
          <cell r="D8427">
            <v>3.68</v>
          </cell>
          <cell r="E8427">
            <v>2.95</v>
          </cell>
        </row>
        <row r="8428">
          <cell r="A8428"/>
        </row>
        <row r="8429">
          <cell r="A8429" t="str">
            <v>5975</v>
          </cell>
          <cell r="B8429" t="str">
            <v>CHAPISCO EM TETOS TRACO 1:3 (CIMENTO E AREIA), ESPESSURA 0,5CM, PREPARO MECANICO.</v>
          </cell>
          <cell r="C8429" t="str">
            <v>m2</v>
          </cell>
          <cell r="D8429">
            <v>6.68</v>
          </cell>
          <cell r="E8429">
            <v>5.35</v>
          </cell>
        </row>
        <row r="8430">
          <cell r="A8430"/>
        </row>
        <row r="8431">
          <cell r="A8431" t="str">
            <v>5976</v>
          </cell>
          <cell r="B8431" t="str">
            <v>EMBOCO EM TETOS TRACO 1:4 (CAL E AREIA MEDIA), ESPESSURA 1,5CM, PREPARO MANUAL.</v>
          </cell>
          <cell r="C8431" t="str">
            <v>m2</v>
          </cell>
          <cell r="D8431">
            <v>16.7</v>
          </cell>
          <cell r="E8431">
            <v>13.36</v>
          </cell>
        </row>
        <row r="8432">
          <cell r="A8432"/>
        </row>
        <row r="8433">
          <cell r="A8433" t="str">
            <v>5978</v>
          </cell>
          <cell r="B8433" t="str">
            <v>EMBOCO EM PAREDES INTERNAS TRACO 1:5 (CAL E AREIA MEDIA), ESPESSURA 2, 0CM, PREPARO MANUAL.</v>
          </cell>
          <cell r="C8433" t="str">
            <v>m2</v>
          </cell>
          <cell r="D8433">
            <v>15.9</v>
          </cell>
          <cell r="E8433">
            <v>12.72</v>
          </cell>
        </row>
        <row r="8434">
          <cell r="A8434"/>
        </row>
        <row r="8435">
          <cell r="A8435" t="str">
            <v>5982</v>
          </cell>
          <cell r="B8435" t="str">
            <v>EMBOCO PAULISTA (MASSA UNICA) EM TETOS TRACO 1:2:11 (CIMENTO, CAL E AR   EIA), ESPESSURA 1,5CM, PREPARO MECANICO.</v>
          </cell>
          <cell r="C8435" t="str">
            <v>m2</v>
          </cell>
          <cell r="D8435">
            <v>13.75</v>
          </cell>
          <cell r="E8435">
            <v>11</v>
          </cell>
        </row>
        <row r="8436">
          <cell r="A8436"/>
        </row>
        <row r="8437">
          <cell r="A8437" t="str">
            <v>5983</v>
          </cell>
          <cell r="B8437" t="str">
            <v>EMBOCO PAULISTA (MASSA UNICA) TRACO 1:1:4 (CIMENTO, CAL E AREIA), ESPE   SSURA 2,0CM, PREPARO MECANICO.</v>
          </cell>
          <cell r="C8437" t="str">
            <v>m2</v>
          </cell>
          <cell r="D8437">
            <v>22.6</v>
          </cell>
          <cell r="E8437">
            <v>18.079999999999998</v>
          </cell>
        </row>
        <row r="8438">
          <cell r="A8438"/>
        </row>
        <row r="8439">
          <cell r="A8439" t="str">
            <v>5984</v>
          </cell>
          <cell r="B8439" t="str">
            <v>EMBOCO TRACO 1:1:4 (CIMENTO, CAL E AREIA), ESPESSURA 2,0CM, PREPARO MECANICO, INCLUSO ADITIVO IMPERMEABILIZANTE.</v>
          </cell>
          <cell r="C8439" t="str">
            <v>m2</v>
          </cell>
          <cell r="D8439">
            <v>24.01</v>
          </cell>
          <cell r="E8439">
            <v>19.21</v>
          </cell>
        </row>
        <row r="8440">
          <cell r="A8440"/>
        </row>
        <row r="8441">
          <cell r="A8441" t="str">
            <v>5987</v>
          </cell>
          <cell r="B8441" t="str">
            <v>FORMA PLANA EM CHAPA COMPENSADA RESINADA, ESTRUTURAL, E = 12 MM, COM REAPR.8X.</v>
          </cell>
          <cell r="C8441" t="str">
            <v>m2</v>
          </cell>
          <cell r="D8441">
            <v>53</v>
          </cell>
          <cell r="E8441">
            <v>42.4</v>
          </cell>
        </row>
        <row r="8442">
          <cell r="A8442"/>
        </row>
        <row r="8443">
          <cell r="A8443" t="str">
            <v>5990</v>
          </cell>
          <cell r="B8443" t="str">
            <v>EMBOCO TRACO 1:2:11(CIMENTO, CAL E AREIA), ESPESSURA 2,0CM, PREPARO MECANICO.</v>
          </cell>
          <cell r="C8443" t="str">
            <v>m2</v>
          </cell>
          <cell r="D8443">
            <v>17.11</v>
          </cell>
          <cell r="E8443">
            <v>13.69</v>
          </cell>
        </row>
        <row r="8444">
          <cell r="A8444"/>
        </row>
        <row r="8445">
          <cell r="A8445" t="str">
            <v>5991</v>
          </cell>
          <cell r="B8445" t="str">
            <v>BARRA LISA COM ARGAMASSA TRACO 1:4 (CIMENTO E AREIA GROSSA), ESPESSURA2CM, PREPARO MECANICO, INCLUSO ADITIVO IMPERMEABILIZANTE.</v>
          </cell>
          <cell r="C8445" t="str">
            <v>m2</v>
          </cell>
          <cell r="D8445">
            <v>27.22</v>
          </cell>
          <cell r="E8445">
            <v>21.78</v>
          </cell>
        </row>
        <row r="8446">
          <cell r="A8446"/>
        </row>
        <row r="8447">
          <cell r="A8447" t="str">
            <v>5992</v>
          </cell>
          <cell r="B8447" t="str">
            <v>EMBOCO PAULISTA (MASSA UNICA) TRACO 1:2:11(CIMENTO, CAL E AREIA), ESPE   SSURA 2,0CM, PREPARO MECANICO.</v>
          </cell>
          <cell r="C8447" t="str">
            <v>m2</v>
          </cell>
          <cell r="D8447">
            <v>19.18</v>
          </cell>
          <cell r="E8447">
            <v>15.35</v>
          </cell>
        </row>
        <row r="8448">
          <cell r="A8448"/>
        </row>
        <row r="8449">
          <cell r="A8449" t="str">
            <v>5993</v>
          </cell>
          <cell r="B8449" t="str">
            <v>EMBOCO TRACO 1:2:8 (CIMENTO, CAL E AREIA), ESPESSURA 2,0CM, PREPARO MECANICO.</v>
          </cell>
          <cell r="C8449" t="str">
            <v>m2</v>
          </cell>
          <cell r="D8449">
            <v>18.309999999999999</v>
          </cell>
          <cell r="E8449">
            <v>14.65</v>
          </cell>
        </row>
        <row r="8450">
          <cell r="A8450"/>
        </row>
        <row r="8451">
          <cell r="A8451" t="str">
            <v>5994</v>
          </cell>
          <cell r="B8451" t="str">
            <v>REBOCO EM TETOS ARGAMASSA TRACO 1:2 (CAL E AREIA FINA PENEIRADA), ESPESSURA 0,5CM PREPARO MANUAL.</v>
          </cell>
          <cell r="C8451" t="str">
            <v>m2</v>
          </cell>
          <cell r="D8451">
            <v>13.05</v>
          </cell>
          <cell r="E8451">
            <v>10.44</v>
          </cell>
        </row>
        <row r="8452">
          <cell r="A8452"/>
        </row>
        <row r="8453">
          <cell r="A8453" t="str">
            <v>5995</v>
          </cell>
          <cell r="B8453" t="str">
            <v>REBOCO PARA PAREDES ARGAMASSA TRACO 1:4,5 (CAL E AREIA FINA PENEIRADA), ESPESSURA 0,5CM, PREPARO MECANICO.</v>
          </cell>
          <cell r="C8453" t="str">
            <v>m2</v>
          </cell>
          <cell r="D8453">
            <v>10.73</v>
          </cell>
          <cell r="E8453">
            <v>8.59</v>
          </cell>
        </row>
        <row r="8454">
          <cell r="A8454"/>
        </row>
        <row r="8455">
          <cell r="A8455" t="str">
            <v>5996</v>
          </cell>
          <cell r="B8455" t="str">
            <v xml:space="preserve"> REBOCO PARA TETOS ARGAMASSA TRACO 1:4,5 (CAL E AREIA FINA PENEIRADA), ESPESSURA 0,5CM PREPARO MECANICO.</v>
          </cell>
          <cell r="C8455" t="str">
            <v>m2</v>
          </cell>
          <cell r="D8455">
            <v>12.56</v>
          </cell>
          <cell r="E8455">
            <v>10.050000000000001</v>
          </cell>
        </row>
        <row r="8456">
          <cell r="A8456"/>
        </row>
        <row r="8457">
          <cell r="A8457" t="str">
            <v>5997</v>
          </cell>
          <cell r="B8457" t="str">
            <v>BARRA LISA COM ARGAMASSA TRACO 1:4 (CIMENTO E AREIA GROSSA), ESPESSURA 2CM, PREPARO MECANICO.</v>
          </cell>
          <cell r="C8457" t="str">
            <v>m2</v>
          </cell>
          <cell r="D8457">
            <v>24.6</v>
          </cell>
          <cell r="E8457">
            <v>19.68</v>
          </cell>
        </row>
        <row r="8458">
          <cell r="A8458"/>
        </row>
        <row r="8459">
          <cell r="A8459" t="str">
            <v>5998</v>
          </cell>
          <cell r="B8459" t="str">
            <v xml:space="preserve">PASTA DE CIMENTO PORTLAND, ESPESSURA 1MM. </v>
          </cell>
          <cell r="C8459" t="str">
            <v>m2</v>
          </cell>
          <cell r="D8459">
            <v>0.86</v>
          </cell>
          <cell r="E8459">
            <v>0.69</v>
          </cell>
        </row>
        <row r="8460">
          <cell r="A8460"/>
        </row>
        <row r="8461">
          <cell r="A8461" t="str">
            <v>5999</v>
          </cell>
          <cell r="B8461" t="str">
            <v>AZULEJO 2A 15X15CM FIXADO COM ARGAMASSA COLANTE, JUNTAS A PRUMO, REJUNTAMENTO COM CIMENTO BRANCO.</v>
          </cell>
          <cell r="C8461" t="str">
            <v>m2</v>
          </cell>
          <cell r="D8461">
            <v>35.01</v>
          </cell>
          <cell r="E8461">
            <v>28.01</v>
          </cell>
        </row>
        <row r="8462">
          <cell r="A8462"/>
        </row>
        <row r="8463">
          <cell r="A8463" t="str">
            <v>6000</v>
          </cell>
          <cell r="B8463" t="str">
            <v>AZULEJO 2A 15X15CM FIXADO COM ARGAMASSA COLANTE, JUNTAS EM AMARRACAO, REJUNTAMENTO COM CIMENTO BRANCO.</v>
          </cell>
          <cell r="C8463" t="str">
            <v>m2</v>
          </cell>
          <cell r="D8463">
            <v>34.07</v>
          </cell>
          <cell r="E8463">
            <v>27.26</v>
          </cell>
        </row>
        <row r="8464">
          <cell r="A8464"/>
        </row>
        <row r="8465">
          <cell r="A8465" t="str">
            <v>6004</v>
          </cell>
          <cell r="B8465" t="str">
            <v xml:space="preserve">PAPELEIRA DE LOUCA BRANCA - FORNECIMENTO E INSTALACAO. </v>
          </cell>
          <cell r="C8465" t="str">
            <v>Un</v>
          </cell>
          <cell r="D8465">
            <v>38.08</v>
          </cell>
          <cell r="E8465">
            <v>30.47</v>
          </cell>
        </row>
        <row r="8466">
          <cell r="A8466"/>
        </row>
        <row r="8467">
          <cell r="A8467" t="str">
            <v>6007</v>
          </cell>
          <cell r="B8467" t="str">
            <v xml:space="preserve">SABONETEIRA DE LOUCA BRANCA 7,5X15CM - FORNECIMENTO E INSTALACAO. </v>
          </cell>
          <cell r="C8467" t="str">
            <v>Un</v>
          </cell>
          <cell r="D8467">
            <v>31.73</v>
          </cell>
          <cell r="E8467">
            <v>25.39</v>
          </cell>
        </row>
        <row r="8468">
          <cell r="A8468"/>
        </row>
        <row r="8469">
          <cell r="A8469" t="str">
            <v>6008</v>
          </cell>
          <cell r="B8469" t="str">
            <v xml:space="preserve">CABIDE DE LOUCA BRANCA SIMPLES TIPO GANCHO - FORNECIMENTO E INSTALACAO. </v>
          </cell>
          <cell r="C8469" t="str">
            <v>Un</v>
          </cell>
          <cell r="D8469">
            <v>27.61</v>
          </cell>
          <cell r="E8469">
            <v>22.09</v>
          </cell>
        </row>
        <row r="8470">
          <cell r="A8470"/>
        </row>
        <row r="8471">
          <cell r="A8471" t="str">
            <v>6009</v>
          </cell>
          <cell r="B8471" t="str">
            <v>LAVATORIO EM LOUCA BRANCA, SEM COLUNA PADRAO POPULAR, COM TORNEIRA CROMADA POPULAR , SIFAO,VALVULA E ENGATE PLASTICO.</v>
          </cell>
          <cell r="C8471" t="str">
            <v>Un</v>
          </cell>
          <cell r="D8471">
            <v>123.82</v>
          </cell>
          <cell r="E8471">
            <v>99.06</v>
          </cell>
        </row>
        <row r="8472">
          <cell r="A8472"/>
        </row>
        <row r="8473">
          <cell r="A8473" t="str">
            <v>6011</v>
          </cell>
          <cell r="B8473" t="str">
            <v>ARGAMASSA TRACO 1:3 (CIMENTO E AREIA MEDIA PENEIRADA), PREPARO MECANICO.</v>
          </cell>
          <cell r="C8473" t="str">
            <v>m3</v>
          </cell>
          <cell r="D8473">
            <v>531.36</v>
          </cell>
          <cell r="E8473">
            <v>425.09</v>
          </cell>
        </row>
        <row r="8474">
          <cell r="A8474"/>
        </row>
        <row r="8475">
          <cell r="A8475" t="str">
            <v>6013</v>
          </cell>
          <cell r="B8475" t="str">
            <v>ARGAMASSA TRACO 1:3 (CIMENTO E AREIA GROSSA NAO PENEIRADA), PREPARO MECANICO.</v>
          </cell>
          <cell r="C8475" t="str">
            <v>m3</v>
          </cell>
          <cell r="D8475">
            <v>445.97</v>
          </cell>
          <cell r="E8475">
            <v>356.78</v>
          </cell>
        </row>
        <row r="8476">
          <cell r="A8476"/>
        </row>
        <row r="8477">
          <cell r="A8477" t="str">
            <v>6014</v>
          </cell>
          <cell r="B8477" t="str">
            <v>ARGAMASSA TRACO 1:4 (CIMENTO E AREIA MEDIA PENEIRADA), PREPARO MECANICO.</v>
          </cell>
          <cell r="C8477" t="str">
            <v>m3</v>
          </cell>
          <cell r="D8477">
            <v>462.95</v>
          </cell>
          <cell r="E8477">
            <v>370.36</v>
          </cell>
        </row>
        <row r="8478">
          <cell r="A8478"/>
        </row>
        <row r="8479">
          <cell r="A8479" t="str">
            <v>6016</v>
          </cell>
          <cell r="B8479" t="str">
            <v>ARGAMASSA TRACO 1:5 (CIMENTO E AREIA MEDIA NAO PENEIRADA), PREPARO MECANICO.</v>
          </cell>
          <cell r="C8479" t="str">
            <v>m3</v>
          </cell>
          <cell r="D8479">
            <v>330.46</v>
          </cell>
          <cell r="E8479">
            <v>264.37</v>
          </cell>
        </row>
        <row r="8480">
          <cell r="A8480"/>
        </row>
        <row r="8481">
          <cell r="A8481" t="str">
            <v>6019</v>
          </cell>
          <cell r="B8481" t="str">
            <v>ARGAMASSA TRACO 1:6 (CIMENTO E AREIA MEDIA NAO PENEIRADA), PREPARO MECANICO.</v>
          </cell>
          <cell r="C8481" t="str">
            <v>m3</v>
          </cell>
          <cell r="D8481">
            <v>297.2</v>
          </cell>
          <cell r="E8481">
            <v>237.76</v>
          </cell>
        </row>
        <row r="8482">
          <cell r="A8482"/>
        </row>
        <row r="8483">
          <cell r="A8483" t="str">
            <v>6020</v>
          </cell>
          <cell r="B8483" t="str">
            <v>ARGAMASSA CIMENTO/AREIA GROSSA SEM PENEIRAR 1:8 PREPARO MANUAL.</v>
          </cell>
          <cell r="C8483" t="str">
            <v>m3</v>
          </cell>
          <cell r="D8483">
            <v>299.47000000000003</v>
          </cell>
          <cell r="E8483">
            <v>239.58</v>
          </cell>
        </row>
        <row r="8484">
          <cell r="A8484"/>
        </row>
        <row r="8485">
          <cell r="A8485" t="str">
            <v>6021</v>
          </cell>
          <cell r="B8485" t="str">
            <v>VASO SANITARIO SIFONADO LOUÇA BRANCA PADRAO POPULAR, COM CONJUNTO PARA FIXAÇAO PARA VASO SANITÁRIO COM PARAFUSO, ARRUELA E BUCHA - FORNECIMENTO E INSTALACAO.</v>
          </cell>
          <cell r="C8485" t="str">
            <v>Un</v>
          </cell>
          <cell r="D8485">
            <v>128.36000000000001</v>
          </cell>
          <cell r="E8485">
            <v>102.69</v>
          </cell>
        </row>
        <row r="8486">
          <cell r="A8486"/>
        </row>
        <row r="8487">
          <cell r="A8487" t="str">
            <v>6022</v>
          </cell>
          <cell r="B8487" t="str">
            <v>ARGAMASSA TRACO 1:2 (CAL E AREIA FINA PENEIRADA), PREPARO MANUAL.</v>
          </cell>
          <cell r="C8487" t="str">
            <v>m3</v>
          </cell>
          <cell r="D8487">
            <v>427.18</v>
          </cell>
          <cell r="E8487">
            <v>341.75</v>
          </cell>
        </row>
        <row r="8488">
          <cell r="A8488"/>
        </row>
        <row r="8489">
          <cell r="A8489" t="str">
            <v>6023</v>
          </cell>
          <cell r="B8489" t="str">
            <v>ARGAMASSA TRACO 1:4,5 (CAL E AREIA MEDIA NAO PENEIRADA),   MECANICO.</v>
          </cell>
          <cell r="C8489" t="str">
            <v>m3</v>
          </cell>
          <cell r="D8489">
            <v>240.16</v>
          </cell>
          <cell r="E8489">
            <v>192.13</v>
          </cell>
        </row>
        <row r="8490">
          <cell r="A8490"/>
        </row>
        <row r="8491">
          <cell r="A8491" t="str">
            <v>6024</v>
          </cell>
          <cell r="B8491" t="str">
            <v>CAIXA DE DESCARGA PLASTICA EXTERNA COMPLETA,CAPACIDADE 9L COM TUBO DE DESCARGA, ENGATE FLEXIVEL, BOIA E SUPORTE PARA FIXAÇÃO, BOLSA DE LIGAÇÃO EM PVC FLEXÍVEL E CONJUNTO PARA FIXACAO DE CAIXA DE DESCARGA - FORNECIMENTO E INSTALACAO.</v>
          </cell>
          <cell r="C8491" t="str">
            <v>Un</v>
          </cell>
          <cell r="D8491">
            <v>53.73</v>
          </cell>
          <cell r="E8491">
            <v>42.99</v>
          </cell>
        </row>
        <row r="8492">
          <cell r="A8492"/>
        </row>
        <row r="8493">
          <cell r="A8493" t="str">
            <v>6025</v>
          </cell>
          <cell r="B8493" t="str">
            <v>ARGAMASSA TRACO 1:4,5 (CAL E AREIA MEDIA NAO PENEIRADA), PREPARO MANUAL.</v>
          </cell>
          <cell r="C8493" t="str">
            <v>m3</v>
          </cell>
          <cell r="D8493">
            <v>264.13</v>
          </cell>
          <cell r="E8493">
            <v>211.31</v>
          </cell>
        </row>
        <row r="8494">
          <cell r="A8494"/>
        </row>
        <row r="8495">
          <cell r="A8495" t="str">
            <v>6026</v>
          </cell>
          <cell r="B8495" t="str">
            <v>ARGAMASSA TRACO 1:5 (CAL E AREIA MEDIA NAO PENEIRADA), PREPARO MANUAL.</v>
          </cell>
          <cell r="C8495" t="str">
            <v>m3</v>
          </cell>
          <cell r="D8495">
            <v>249.03</v>
          </cell>
          <cell r="E8495">
            <v>199.23</v>
          </cell>
        </row>
        <row r="8496">
          <cell r="A8496"/>
        </row>
        <row r="8497">
          <cell r="A8497" t="str">
            <v>6028</v>
          </cell>
          <cell r="B8497" t="str">
            <v>ARGAMASSA TRACO 1:2:8 (CIMENTO, CAL E AREIA MEDIA NAO PENEIRADA), PREPARO MECANICO.</v>
          </cell>
          <cell r="C8497" t="str">
            <v>m3</v>
          </cell>
          <cell r="D8497">
            <v>369.93</v>
          </cell>
          <cell r="E8497">
            <v>295.95</v>
          </cell>
        </row>
        <row r="8498">
          <cell r="A8498"/>
        </row>
        <row r="8499">
          <cell r="A8499" t="str">
            <v>6030</v>
          </cell>
          <cell r="B8499" t="str">
            <v>ARGAMASSA TRACO 1:2:9 (CIMENTO, CAL E AREIA MEDIA NAO PENEIRADA), PREPARO MECANICO.</v>
          </cell>
          <cell r="C8499" t="str">
            <v>m3</v>
          </cell>
          <cell r="D8499">
            <v>345.4</v>
          </cell>
          <cell r="E8499">
            <v>276.32</v>
          </cell>
        </row>
        <row r="8500">
          <cell r="A8500"/>
        </row>
        <row r="8501">
          <cell r="A8501" t="str">
            <v>6031</v>
          </cell>
          <cell r="B8501" t="str">
            <v>BANCA (TAMPO) DE MARMORE SINTETICO 120X60CM COM CUBA, VALVULA EM PLASTICO BRANCO 1", SIFAO PLASTICO TIPO COPO 1" E TORNEIRA CROMADA LONGA 1/2" OU 3/4" PARA PIA PADRAO POPULAR - FORNECIMENTO E NSTALACAO.</v>
          </cell>
          <cell r="C8501" t="str">
            <v>Un</v>
          </cell>
          <cell r="D8501">
            <v>169.08</v>
          </cell>
          <cell r="E8501">
            <v>135.27000000000001</v>
          </cell>
        </row>
        <row r="8502">
          <cell r="A8502"/>
        </row>
        <row r="8503">
          <cell r="A8503" t="str">
            <v>6032</v>
          </cell>
          <cell r="B8503" t="str">
            <v>ARGAMASSA TRACO 1:0,5:8 (CIMENTO, CAL E AREIA MEDIA NAO PENEIRADA), PREPARO MECANICO.</v>
          </cell>
          <cell r="C8503" t="str">
            <v>m3</v>
          </cell>
          <cell r="D8503">
            <v>284.93</v>
          </cell>
          <cell r="E8503">
            <v>227.95</v>
          </cell>
        </row>
        <row r="8504">
          <cell r="A8504"/>
        </row>
        <row r="8505">
          <cell r="A8505" t="str">
            <v>6033</v>
          </cell>
          <cell r="B8505" t="str">
            <v>ARGAMASSA TRACO 1:2:11 (CIMENTO, CAL E AREIA MEDIA NAO PENEIRADA),   PREPARO MECANICO.</v>
          </cell>
          <cell r="C8505" t="str">
            <v>m3</v>
          </cell>
          <cell r="D8505">
            <v>309.82</v>
          </cell>
          <cell r="E8505">
            <v>247.86</v>
          </cell>
        </row>
        <row r="8506">
          <cell r="A8506"/>
        </row>
        <row r="8507">
          <cell r="A8507" t="str">
            <v>6034</v>
          </cell>
          <cell r="B8507" t="str">
            <v>ARGAMASSA TRACO 1:2:11 (CIMENTO, CAL E AREIA MEDIA PENEIRADA), PREPARO .</v>
          </cell>
          <cell r="C8507" t="str">
            <v>m3</v>
          </cell>
          <cell r="D8507">
            <v>397.5</v>
          </cell>
          <cell r="E8507">
            <v>318</v>
          </cell>
        </row>
        <row r="8508">
          <cell r="A8508"/>
        </row>
        <row r="8509">
          <cell r="A8509" t="str">
            <v>6035</v>
          </cell>
          <cell r="B8509" t="str">
            <v>ARGAMASSA TRACO 1:3:9 (CIMENTO, CAL E AREIA FINA PENEIRADA), PREPARO   MECANICO.</v>
          </cell>
          <cell r="C8509" t="str">
            <v>m3</v>
          </cell>
          <cell r="D8509">
            <v>476.1</v>
          </cell>
          <cell r="E8509">
            <v>380.88</v>
          </cell>
        </row>
        <row r="8510">
          <cell r="A8510"/>
        </row>
        <row r="8511">
          <cell r="A8511" t="str">
            <v>6036</v>
          </cell>
          <cell r="B8511" t="str">
            <v>ARGAMASSA TRACO 1:4,5 (CAL E AREIA FINA PENEIRADA), PREPARO MECANICO.</v>
          </cell>
          <cell r="C8511" t="str">
            <v>m3</v>
          </cell>
          <cell r="D8511">
            <v>327.98</v>
          </cell>
          <cell r="E8511">
            <v>262.39</v>
          </cell>
        </row>
        <row r="8512">
          <cell r="A8512"/>
        </row>
        <row r="8513">
          <cell r="A8513" t="str">
            <v>6037</v>
          </cell>
          <cell r="B8513" t="str">
            <v>ARGAMASSA TRACO 1:4 (CAL E AREIA MEDIA NÃO PENEIRADA) + 130KG CIMENTO, PREPARO MECANICO.</v>
          </cell>
          <cell r="C8513" t="str">
            <v>m3</v>
          </cell>
          <cell r="D8513">
            <v>338.65</v>
          </cell>
          <cell r="E8513">
            <v>270.92</v>
          </cell>
        </row>
        <row r="8514">
          <cell r="A8514"/>
        </row>
        <row r="8515">
          <cell r="A8515" t="str">
            <v>6038</v>
          </cell>
          <cell r="B8515" t="str">
            <v>ARGAMASSA TRACO 1:4 (CAL E AREIA MEDIA PENEIRADA), + 130KG DE CIMENTO    - PREPARO MECANICO.</v>
          </cell>
          <cell r="C8515" t="str">
            <v>m3</v>
          </cell>
          <cell r="D8515">
            <v>426.31</v>
          </cell>
          <cell r="E8515">
            <v>341.05</v>
          </cell>
        </row>
        <row r="8516">
          <cell r="A8516"/>
        </row>
        <row r="8517">
          <cell r="A8517" t="str">
            <v>6039</v>
          </cell>
          <cell r="B8517" t="str">
            <v>ARGAMASSA TRACO 1:1:4 (CIMENTO, CAL E AREIA MEDIA NAO PENEIRADA), PRE   PARO MECANICO.</v>
          </cell>
          <cell r="C8517" t="str">
            <v>m3</v>
          </cell>
          <cell r="D8517">
            <v>480.05</v>
          </cell>
          <cell r="E8517">
            <v>384.04</v>
          </cell>
        </row>
        <row r="8518">
          <cell r="A8518"/>
        </row>
        <row r="8519">
          <cell r="A8519" t="str">
            <v>6040</v>
          </cell>
          <cell r="B8519" t="str">
            <v>ARGAMASSA TRACO 1:0,5:5 (CIMENTO, CAL E AREIA MEDIA NAO PENEIRADA),   PREPARO MECANICO.</v>
          </cell>
          <cell r="C8519" t="str">
            <v>m3</v>
          </cell>
          <cell r="D8519">
            <v>368</v>
          </cell>
          <cell r="E8519">
            <v>294.39999999999998</v>
          </cell>
        </row>
        <row r="8520">
          <cell r="A8520"/>
        </row>
        <row r="8521">
          <cell r="A8521" t="str">
            <v>6042</v>
          </cell>
          <cell r="B8521" t="str">
            <v>CONCRETO NÃO ESTRUTURAL, PREPARO C/ BETONEIRA CONSUMO CIMENTO=210KG/M3 PARA LASTROS, CONTRAPISOS, CALÇADAS, ETC...</v>
          </cell>
          <cell r="C8521" t="str">
            <v>m3</v>
          </cell>
          <cell r="D8521">
            <v>314.05</v>
          </cell>
          <cell r="E8521">
            <v>251.24</v>
          </cell>
        </row>
        <row r="8522">
          <cell r="A8522"/>
        </row>
        <row r="8523">
          <cell r="A8523" t="str">
            <v>6043</v>
          </cell>
          <cell r="B8523" t="str">
            <v>BANCA (TAMPO) DE MARMORITE, GRANILITE OU GRANITITA 120X60CM COM CUBA,VALVULA EM PLASTICO BRANCO 1, SIFAO PLASTICO TIPO COPO 1 E TORNEIRA CROMADA LONGA 1/2 OU 3/4 PARA PIA PADRAO POPULAR - FORNECIMENTO E INSTALACAO.</v>
          </cell>
          <cell r="C8523" t="str">
            <v>Un</v>
          </cell>
          <cell r="D8523">
            <v>180.31</v>
          </cell>
          <cell r="E8523">
            <v>144.25</v>
          </cell>
        </row>
        <row r="8524">
          <cell r="A8524"/>
        </row>
        <row r="8525">
          <cell r="A8525" t="str">
            <v>6045</v>
          </cell>
          <cell r="B8525" t="str">
            <v>CONCRETO FCK=15MPA CONTROLE C ,EXCLUINDO O LANCAMENTO, PREPARO COM BETONEIRA, UTILIZANDO BRITA 1 E 2. (CONFORME NBR 6118, PERMITIDO APENAS PARA FUNDAÇÕES).</v>
          </cell>
          <cell r="C8525" t="str">
            <v>m3</v>
          </cell>
          <cell r="D8525">
            <v>383.1</v>
          </cell>
          <cell r="E8525">
            <v>306.48</v>
          </cell>
        </row>
        <row r="8526">
          <cell r="A8526"/>
        </row>
        <row r="8527">
          <cell r="A8527" t="str">
            <v>6047</v>
          </cell>
          <cell r="B8527" t="str">
            <v>CONCRETO MAGRO 1:4:8 C/PREPARO MANUAL.</v>
          </cell>
          <cell r="C8527" t="str">
            <v>m3</v>
          </cell>
          <cell r="D8527">
            <v>344.27</v>
          </cell>
          <cell r="E8527">
            <v>275.42</v>
          </cell>
        </row>
        <row r="8528">
          <cell r="A8528"/>
        </row>
        <row r="8529">
          <cell r="A8529" t="str">
            <v>6049</v>
          </cell>
          <cell r="B8529" t="str">
            <v>TANQUE SIMPLES PRE-MOLDADO DE CONCRETO COM VALVULA EM PLASTICO BRANCO 1.1/4"X1.1/2", SIFAO PLASTICO TIPO COPO 1.1/4" E TORNEIRA DE METAL AMA RELO CURTA 1/2" OU 3/4" PARA TANQUE - FORNECIMENTO E INSTALACAO.</v>
          </cell>
          <cell r="C8529" t="str">
            <v>Un</v>
          </cell>
          <cell r="D8529">
            <v>139.66</v>
          </cell>
          <cell r="E8529">
            <v>111.73</v>
          </cell>
        </row>
        <row r="8530">
          <cell r="A8530"/>
        </row>
        <row r="8531">
          <cell r="A8531" t="str">
            <v>6051</v>
          </cell>
          <cell r="B8531" t="str">
            <v>REGULARIZACAO DE PISO/BASE EM ARGAMASSA TRACO 1:0,5:5 (CIMENTO, CAL E AREIA), ESPESSURA 2,5CM, PREPARO MECANICO.</v>
          </cell>
          <cell r="C8531" t="str">
            <v>m2</v>
          </cell>
          <cell r="D8531">
            <v>15.43</v>
          </cell>
          <cell r="E8531">
            <v>12.35</v>
          </cell>
        </row>
        <row r="8532">
          <cell r="A8532"/>
        </row>
        <row r="8533">
          <cell r="A8533" t="str">
            <v>6052</v>
          </cell>
          <cell r="B8533" t="str">
            <v>TANQUE DE MARMORE SINTETICO 22 LITROS COM VALVULA EM PLASTICO BRANCO 1 1/4"X1.1/2", SIFAO PLASTICO TIPO COPO 1.1/4" E TORNEIRA DE METAL AMARELO CURTA 1/2" OU 3/4" PARA TANQUE - FORNECIMENTO E INSTALACAO.</v>
          </cell>
          <cell r="C8533" t="str">
            <v>Un</v>
          </cell>
          <cell r="D8533">
            <v>144.5</v>
          </cell>
          <cell r="E8533">
            <v>115.6</v>
          </cell>
        </row>
        <row r="8534">
          <cell r="A8534"/>
        </row>
        <row r="8535">
          <cell r="A8535" t="str">
            <v>6058</v>
          </cell>
          <cell r="B8535" t="str">
            <v xml:space="preserve"> CUMEEIRA COM TELHA CERAMICA EMBOCADA COM ARGAMASSA TRACO 1:2:8 (CIMENTO, CAL HIDRATADA E AREIA).  </v>
          </cell>
          <cell r="C8535" t="str">
            <v>m</v>
          </cell>
          <cell r="D8535">
            <v>13.02</v>
          </cell>
          <cell r="E8535">
            <v>10.42</v>
          </cell>
        </row>
        <row r="8536">
          <cell r="A8536"/>
        </row>
        <row r="8537">
          <cell r="A8537" t="str">
            <v>6060</v>
          </cell>
          <cell r="B8537" t="str">
            <v>PISO EM CERAMICA ESMALTADA 20X30CM P/PISO, PEI-4, 1ª QUALIDADE, C/ARG COLANTE INCL. REJUNTE C/CIMENTO BRANCO, CONSIDERANDO 5% DE PERDAS PARA A CERÂMICA.</v>
          </cell>
          <cell r="C8537" t="str">
            <v>m2</v>
          </cell>
          <cell r="D8537">
            <v>27.35</v>
          </cell>
          <cell r="E8537">
            <v>21.88</v>
          </cell>
        </row>
        <row r="8538">
          <cell r="A8538"/>
        </row>
        <row r="8539">
          <cell r="A8539" t="str">
            <v>6067</v>
          </cell>
          <cell r="B8539" t="str">
            <v>PINTURA ESMALTE 2 DEMAOS C/1 DEMAO ZARCAO P/ESQUADRIA FERRO.</v>
          </cell>
          <cell r="C8539" t="str">
            <v>m2</v>
          </cell>
          <cell r="D8539">
            <v>21.63</v>
          </cell>
          <cell r="E8539">
            <v>17.309999999999999</v>
          </cell>
        </row>
        <row r="8540">
          <cell r="A8540"/>
        </row>
        <row r="8541">
          <cell r="A8541" t="str">
            <v>6081</v>
          </cell>
          <cell r="B8541" t="str">
            <v>PINTURA EM VERNIZ POLIURETANO BRILHANTE EM MADEIRA, TRES DEMÃOS.</v>
          </cell>
          <cell r="C8541" t="str">
            <v>m2</v>
          </cell>
          <cell r="D8541">
            <v>11.78</v>
          </cell>
          <cell r="E8541">
            <v>9.43</v>
          </cell>
        </row>
        <row r="8542">
          <cell r="A8542"/>
        </row>
        <row r="8543">
          <cell r="A8543" t="str">
            <v>6082</v>
          </cell>
          <cell r="B8543" t="str">
            <v>PINTURA EM VERNIZ SINTETICO BRILHANTE EM MADEIRA, TRES DEMAOS.</v>
          </cell>
          <cell r="C8543" t="str">
            <v>m2</v>
          </cell>
          <cell r="D8543">
            <v>11.63</v>
          </cell>
          <cell r="E8543">
            <v>9.31</v>
          </cell>
        </row>
        <row r="8544">
          <cell r="A8544"/>
        </row>
        <row r="8545">
          <cell r="A8545" t="str">
            <v>6087</v>
          </cell>
          <cell r="B8545" t="str">
            <v xml:space="preserve">TAMPA EM CONCRETO ARMADO 60X60X5CM P/CX INSPECAO/FOSSA SEPTICA.  </v>
          </cell>
          <cell r="C8545" t="str">
            <v>Un</v>
          </cell>
          <cell r="D8545">
            <v>24.25</v>
          </cell>
          <cell r="E8545">
            <v>19.399999999999999</v>
          </cell>
        </row>
        <row r="8546">
          <cell r="A8546"/>
        </row>
        <row r="8547">
          <cell r="A8547" t="str">
            <v>6089</v>
          </cell>
          <cell r="B8547" t="str">
            <v>CONCRETO NÃO-ESTRUTURAL FCK=10MPA CONTROLE C ,EXCLUINDO O LANCAMENTO, PREPARO COM BETONEIRA, UTILIZANDO BRITA 1 E 2. (CONFORME NBR 6118, PERMITIDO APENAS PARA FUNDAÇÕES).</v>
          </cell>
          <cell r="C8547" t="str">
            <v>m3</v>
          </cell>
          <cell r="D8547">
            <v>328.77</v>
          </cell>
          <cell r="E8547">
            <v>263.02</v>
          </cell>
        </row>
        <row r="8548">
          <cell r="A8548"/>
        </row>
        <row r="8549">
          <cell r="A8549" t="str">
            <v>6095</v>
          </cell>
          <cell r="B8549" t="str">
            <v>FORMA PLANA TABUA 3A. P/CINTA AMARRACAO INCL. DESMONTAGEM E REAPROVEITAMENTO.</v>
          </cell>
          <cell r="C8549" t="str">
            <v>m2</v>
          </cell>
          <cell r="D8549">
            <v>19.96</v>
          </cell>
          <cell r="E8549">
            <v>15.97</v>
          </cell>
        </row>
        <row r="8550">
          <cell r="A8550"/>
        </row>
        <row r="8551">
          <cell r="A8551" t="str">
            <v>6103</v>
          </cell>
          <cell r="B8551" t="str">
            <v>JANELA BASCULANTE DE FERRO EM CANTONEIRA 5/8"X1/8", LINHA POPULAR.</v>
          </cell>
          <cell r="C8551" t="str">
            <v>m2</v>
          </cell>
          <cell r="D8551">
            <v>277.02</v>
          </cell>
          <cell r="E8551">
            <v>221.62</v>
          </cell>
        </row>
        <row r="8552">
          <cell r="A8552"/>
        </row>
        <row r="8553">
          <cell r="A8553" t="str">
            <v>6104</v>
          </cell>
          <cell r="B8553" t="str">
            <v>JANELA BASCULANTE EM CHAPA DE ACO.</v>
          </cell>
          <cell r="C8553" t="str">
            <v>m2</v>
          </cell>
          <cell r="D8553">
            <v>300.27</v>
          </cell>
          <cell r="E8553">
            <v>240.22</v>
          </cell>
        </row>
        <row r="8554">
          <cell r="A8554"/>
        </row>
        <row r="8555">
          <cell r="A8555" t="str">
            <v>6105</v>
          </cell>
          <cell r="B8555" t="str">
            <v>PREPARO MECANICO E LANÇAMENTO MANUAL DE CONCRETO CICLÓPICO 1:3:5, COM 30% DE PEDRA DE MÃO, CAVAS ATÉ 80CM DE LARGURA.</v>
          </cell>
          <cell r="C8555" t="str">
            <v>m3</v>
          </cell>
          <cell r="D8555">
            <v>294.20999999999998</v>
          </cell>
          <cell r="E8555">
            <v>235.37</v>
          </cell>
        </row>
        <row r="8556">
          <cell r="A8556"/>
        </row>
        <row r="8557">
          <cell r="A8557" t="str">
            <v>6110</v>
          </cell>
          <cell r="B8557" t="str">
            <v xml:space="preserve"> ALVENARIA DE EMBASAMENTO EM TIJOLOS CERAMICOS MACICOS 5X10X20CM, ASSENTADO COM ARGAMASSA TRACO 1:2:8 (CIMENTO, CAL E AREIA).</v>
          </cell>
          <cell r="C8557" t="str">
            <v>m3</v>
          </cell>
          <cell r="D8557">
            <v>679.98</v>
          </cell>
          <cell r="E8557">
            <v>543.99</v>
          </cell>
        </row>
        <row r="8558">
          <cell r="A8558"/>
        </row>
        <row r="8559">
          <cell r="A8559" t="str">
            <v>6113</v>
          </cell>
          <cell r="B8559" t="str">
            <v>ENCUNHAMENTO (APERTO DE ALVENARIA) EM TIJOLOS CERAMICOS MACICOS 5X10X20CM 1 VEZ (ESPESSURA 20CM),  ASSENTADO COM ARGAMASSA TRACO 1:6 (CIMENTO E AREIA).</v>
          </cell>
          <cell r="C8559" t="str">
            <v>m</v>
          </cell>
          <cell r="D8559">
            <v>21.7</v>
          </cell>
          <cell r="E8559">
            <v>17.36</v>
          </cell>
        </row>
        <row r="8560">
          <cell r="A8560"/>
        </row>
        <row r="8561">
          <cell r="A8561" t="str">
            <v>6122</v>
          </cell>
          <cell r="B8561" t="str">
            <v>EMBASAMENTO C/PEDRA ARGAMASSADA UTILIZANDO ARG.CIM/AREIA 1:4.</v>
          </cell>
          <cell r="C8561" t="str">
            <v>m3</v>
          </cell>
          <cell r="D8561">
            <v>304.93</v>
          </cell>
          <cell r="E8561">
            <v>243.95</v>
          </cell>
        </row>
        <row r="8562">
          <cell r="A8562"/>
        </row>
        <row r="8563">
          <cell r="A8563" t="str">
            <v>6123</v>
          </cell>
          <cell r="B8563" t="str">
            <v>RODAPE EM ARGAMASSA TRACO 1:0,5:5 (CIMENTO, CAL E AREIA), LARGURA 8CM, PREPARO MECANICO.</v>
          </cell>
          <cell r="C8563" t="str">
            <v>m</v>
          </cell>
          <cell r="D8563">
            <v>8.76</v>
          </cell>
          <cell r="E8563">
            <v>7.01</v>
          </cell>
        </row>
        <row r="8564">
          <cell r="A8564"/>
        </row>
        <row r="8565">
          <cell r="A8565" t="str">
            <v>6126</v>
          </cell>
          <cell r="B8565" t="str">
            <v>JANELA DE CORRER EM CHAPA DE ACO, COM 02 FOLHAS PARA VIDRO.</v>
          </cell>
          <cell r="C8565" t="str">
            <v>m2</v>
          </cell>
          <cell r="D8565">
            <v>360.8</v>
          </cell>
          <cell r="E8565">
            <v>288.64</v>
          </cell>
        </row>
        <row r="8566">
          <cell r="A8566"/>
        </row>
        <row r="8567">
          <cell r="A8567" t="str">
            <v>6130</v>
          </cell>
          <cell r="B8567" t="str">
            <v>IMPERMEABILIZACAO EM PISOS COM ARGAMASSA TRACO 1:4 (CIMENTO E AREIA GROSSA) ESPESSURA 2,5CM COM IMPERMEABILIZANTE.</v>
          </cell>
          <cell r="C8567" t="str">
            <v>m2</v>
          </cell>
          <cell r="D8567">
            <v>17.88</v>
          </cell>
          <cell r="E8567">
            <v>14.31</v>
          </cell>
        </row>
        <row r="8568">
          <cell r="A8568"/>
        </row>
        <row r="8569">
          <cell r="A8569" t="str">
            <v>6156</v>
          </cell>
          <cell r="B8569" t="str">
            <v>CAMINHAO BASCULANTE 4,0M3 TOCO 162CV PBT=11800KG - CHI DIURNO.</v>
          </cell>
          <cell r="C8569" t="str">
            <v>CHI</v>
          </cell>
          <cell r="D8569">
            <v>33.22</v>
          </cell>
          <cell r="E8569">
            <v>26.58</v>
          </cell>
        </row>
        <row r="8570">
          <cell r="A8570"/>
        </row>
        <row r="8571">
          <cell r="A8571" t="str">
            <v>6171</v>
          </cell>
          <cell r="B8571" t="str">
            <v xml:space="preserve">TAMPA DE CONCRETO ARMADO 60X60X5CM PARA CAIXA. </v>
          </cell>
          <cell r="C8571" t="str">
            <v>Un</v>
          </cell>
          <cell r="D8571">
            <v>24.31</v>
          </cell>
          <cell r="E8571">
            <v>19.45</v>
          </cell>
        </row>
        <row r="8572">
          <cell r="A8572"/>
        </row>
        <row r="8573">
          <cell r="A8573" t="str">
            <v>6174</v>
          </cell>
          <cell r="B8573" t="str">
            <v>CAMINHAO BASCULANTE - 5,0M3 - 170HP,11,24T (VU=5ANOS) - CHP DIURNO.</v>
          </cell>
          <cell r="C8573" t="str">
            <v>CHP</v>
          </cell>
          <cell r="D8573">
            <v>136.26</v>
          </cell>
          <cell r="E8573">
            <v>109.01</v>
          </cell>
        </row>
        <row r="8574">
          <cell r="A8574"/>
        </row>
        <row r="8575">
          <cell r="A8575" t="str">
            <v>6175</v>
          </cell>
          <cell r="B8575" t="str">
            <v>CAMINHAO BASCULANTE - 5,0M3 - 170HP,11,24T (VU=5ANOS)/DEPRECIACAO E JUROS.</v>
          </cell>
          <cell r="C8575" t="str">
            <v>CHI</v>
          </cell>
          <cell r="D8575">
            <v>40.4</v>
          </cell>
          <cell r="E8575">
            <v>32.32</v>
          </cell>
        </row>
        <row r="8576">
          <cell r="A8576"/>
        </row>
        <row r="8577">
          <cell r="A8577" t="str">
            <v>6176</v>
          </cell>
          <cell r="B8577" t="str">
            <v>CAMINHAO BASCULANTE,5,0 M3 - 11,24T - 170HP (VU=5ANOS) - DEPRECIACAO.</v>
          </cell>
          <cell r="C8577" t="str">
            <v>H</v>
          </cell>
          <cell r="D8577">
            <v>30.62</v>
          </cell>
          <cell r="E8577">
            <v>24.5</v>
          </cell>
        </row>
        <row r="8578">
          <cell r="A8578"/>
        </row>
        <row r="8579">
          <cell r="A8579" t="str">
            <v>6177</v>
          </cell>
          <cell r="B8579" t="str">
            <v>CAMINHAO BASCULANTE, 5,0 M3 - 170HP -11,24T (VU=5ANOS) - JUROS.</v>
          </cell>
          <cell r="C8579" t="str">
            <v>H</v>
          </cell>
          <cell r="D8579">
            <v>9.77</v>
          </cell>
          <cell r="E8579">
            <v>7.82</v>
          </cell>
        </row>
        <row r="8580">
          <cell r="A8580"/>
        </row>
        <row r="8581">
          <cell r="A8581" t="str">
            <v>6178</v>
          </cell>
          <cell r="B8581" t="str">
            <v>CAMINHAO BASCULANTE,TOCO 5,0 M3 - 170HP -11,24T (VU=5ANOS) -CUSTOS C/   MATERIAL NA OPERACAO.</v>
          </cell>
          <cell r="C8581" t="str">
            <v>H</v>
          </cell>
          <cell r="D8581">
            <v>65.23</v>
          </cell>
          <cell r="E8581">
            <v>52.19</v>
          </cell>
        </row>
        <row r="8582">
          <cell r="A8582"/>
        </row>
        <row r="8583">
          <cell r="A8583" t="str">
            <v>6179</v>
          </cell>
          <cell r="B8583" t="str">
            <v>CAMINHAO BASCULANTE - 4,0M3 - 8,5T -152HP / MAO-DE-OBRA NA OPERACAO DI   URNA.</v>
          </cell>
          <cell r="C8583" t="str">
            <v>H</v>
          </cell>
          <cell r="D8583">
            <v>11.82</v>
          </cell>
          <cell r="E8583">
            <v>9.4600000000000009</v>
          </cell>
        </row>
        <row r="8584">
          <cell r="A8584"/>
        </row>
        <row r="8585">
          <cell r="A8585" t="str">
            <v>6225</v>
          </cell>
          <cell r="B8585" t="str">
            <v>IMPERMEABILIZACAO CALHAS/LAJES DESCOBERTA C/3 DEMAOS VEDAPREN PRETO.</v>
          </cell>
          <cell r="C8585" t="str">
            <v>m2</v>
          </cell>
          <cell r="D8585">
            <v>22.72</v>
          </cell>
          <cell r="E8585">
            <v>18.18</v>
          </cell>
        </row>
        <row r="8586">
          <cell r="A8586"/>
        </row>
        <row r="8587">
          <cell r="A8587" t="str">
            <v>6236</v>
          </cell>
          <cell r="B8587" t="str">
            <v xml:space="preserve"> TRATOR DE ESTEIRAS COM LAMINA - POTENCIA 305 HP - PESO OPERACIONAL 37 T (VU=10ANOS) - CHP DIURNO.</v>
          </cell>
          <cell r="C8587" t="str">
            <v>CHP</v>
          </cell>
          <cell r="D8587">
            <v>467.3</v>
          </cell>
          <cell r="E8587">
            <v>373.84</v>
          </cell>
        </row>
        <row r="8588">
          <cell r="A8588"/>
        </row>
        <row r="8589">
          <cell r="A8589" t="str">
            <v>6237</v>
          </cell>
          <cell r="B8589" t="str">
            <v>TRATOR DE ESTEIRAS COM LAMINA - POTENCIA 305 HP - PESO OPERACIONAL 37   T (VU=10ANOS) - DEPRECIACAO E JUROS.</v>
          </cell>
          <cell r="C8589" t="str">
            <v>H</v>
          </cell>
          <cell r="D8589">
            <v>194.9</v>
          </cell>
          <cell r="E8589">
            <v>155.91999999999999</v>
          </cell>
        </row>
        <row r="8590">
          <cell r="A8590"/>
        </row>
        <row r="8591">
          <cell r="A8591" t="str">
            <v>6238</v>
          </cell>
          <cell r="B8591" t="str">
            <v>TRATOR DE ESTEIRAS COM LAMINA - POTENCIA 305 HP - PESO OPERACIONAL 37   T (VU=10ANOS) - MANUTENCAO.</v>
          </cell>
          <cell r="C8591" t="str">
            <v>H</v>
          </cell>
          <cell r="D8591">
            <v>110.11</v>
          </cell>
          <cell r="E8591">
            <v>88.09</v>
          </cell>
        </row>
        <row r="8592">
          <cell r="A8592"/>
        </row>
        <row r="8593">
          <cell r="A8593" t="str">
            <v>6239</v>
          </cell>
          <cell r="B8593" t="str">
            <v>TRATOR DE ESTEIRAS COM LAMINA - POTENCIA 305 HP - PESO OPERACIONAL 37 T (VU=10ANOS) -CHI DIURNO.</v>
          </cell>
          <cell r="C8593" t="str">
            <v>CHI</v>
          </cell>
          <cell r="D8593">
            <v>207.58</v>
          </cell>
          <cell r="E8593">
            <v>166.07</v>
          </cell>
        </row>
        <row r="8594">
          <cell r="A8594"/>
        </row>
        <row r="8595">
          <cell r="A8595" t="str">
            <v>6240</v>
          </cell>
          <cell r="B8595" t="str">
            <v>PA CARREGADEIRA SOBRE RODAS 180 HP - CAPACIDADE DA CACAMBA. 2,5 A 3,3   M3 - PESO OPERACIONAL 17.428 (VU=8A) - DEPRECIACAO E JUROS</v>
          </cell>
          <cell r="C8595" t="str">
            <v>H</v>
          </cell>
          <cell r="D8595">
            <v>81.569999999999993</v>
          </cell>
          <cell r="E8595">
            <v>65.260000000000005</v>
          </cell>
        </row>
        <row r="8596">
          <cell r="A8596"/>
        </row>
        <row r="8597">
          <cell r="A8597" t="str">
            <v>6241</v>
          </cell>
          <cell r="B8597" t="str">
            <v>PA CARREGADEIRA SOBRE RODAS 180 HP - CAPACIDADE DA CACAMBA. 2,5 A 3,3   M3 - PESO OPERACIONAL 17.428 (VU=8ANOS) - MANUTENCAO</v>
          </cell>
          <cell r="C8597" t="str">
            <v>H</v>
          </cell>
          <cell r="D8597">
            <v>43.01</v>
          </cell>
          <cell r="E8597">
            <v>34.409999999999997</v>
          </cell>
        </row>
        <row r="8598">
          <cell r="A8598"/>
        </row>
        <row r="8599">
          <cell r="A8599" t="str">
            <v>6242</v>
          </cell>
          <cell r="B8599" t="str">
            <v>PA CARREGADEIRA SOBRE RODAS 180 HP - CAPACIDADE DA CACAMBA. 2,5 A 3,3   M3 - PESO OPERACIONAL 17.428 - CHP DIURNO.</v>
          </cell>
          <cell r="C8599" t="str">
            <v>CHP</v>
          </cell>
          <cell r="D8599">
            <v>220.4</v>
          </cell>
          <cell r="E8599">
            <v>176.32</v>
          </cell>
        </row>
        <row r="8600">
          <cell r="A8600"/>
        </row>
        <row r="8601">
          <cell r="A8601" t="str">
            <v>6243</v>
          </cell>
          <cell r="B8601" t="str">
            <v>PA CARREGADEIRA SOBRE RODAS 180 HP - CAPACIDADE DA CACAMBA. 2,5 A 3,3   M3 - PESO OPERACIONAL 17.428 - CHI DIURNO.</v>
          </cell>
          <cell r="C8601" t="str">
            <v>CHI</v>
          </cell>
          <cell r="D8601">
            <v>94</v>
          </cell>
          <cell r="E8601">
            <v>75.2</v>
          </cell>
        </row>
        <row r="8602">
          <cell r="A8602"/>
        </row>
        <row r="8603">
          <cell r="A8603" t="str">
            <v>6244</v>
          </cell>
          <cell r="B8603" t="str">
            <v>MOTONIVELADORA 140HP PESO OPERACIONAL 12,5T - DEPRECIACAO E JUROS.</v>
          </cell>
          <cell r="C8603" t="str">
            <v>H</v>
          </cell>
          <cell r="D8603">
            <v>76.150000000000006</v>
          </cell>
          <cell r="E8603">
            <v>60.92</v>
          </cell>
        </row>
        <row r="8604">
          <cell r="A8604"/>
        </row>
        <row r="8605">
          <cell r="A8605" t="str">
            <v>6245</v>
          </cell>
          <cell r="B8605" t="str">
            <v>MOTONIVELADORA 140HP PESO OPERACIONAL 12,5T - MANUTENCAO.</v>
          </cell>
          <cell r="C8605" t="str">
            <v>H</v>
          </cell>
          <cell r="D8605">
            <v>37.81</v>
          </cell>
          <cell r="E8605">
            <v>30.25</v>
          </cell>
        </row>
        <row r="8606">
          <cell r="A8606"/>
        </row>
        <row r="8607">
          <cell r="A8607" t="str">
            <v>6246</v>
          </cell>
          <cell r="B8607" t="str">
            <v xml:space="preserve"> MOTONIVELADORA 140HP PESO OPERACIONAL 12,5T - CHP DIURNO.</v>
          </cell>
          <cell r="C8607" t="str">
            <v>CHP</v>
          </cell>
          <cell r="D8607">
            <v>195.3</v>
          </cell>
          <cell r="E8607">
            <v>156.24</v>
          </cell>
        </row>
        <row r="8608">
          <cell r="A8608"/>
        </row>
        <row r="8609">
          <cell r="A8609" t="str">
            <v>6247</v>
          </cell>
          <cell r="B8609" t="str">
            <v xml:space="preserve">MOTONIVELADORA CATERPILLAR 140HP (VU=8ANOS/16.000H) - CHI DIURNO.    </v>
          </cell>
          <cell r="C8609" t="str">
            <v>CHI</v>
          </cell>
          <cell r="D8609">
            <v>88.81</v>
          </cell>
          <cell r="E8609">
            <v>71.05</v>
          </cell>
        </row>
        <row r="8610">
          <cell r="A8610"/>
        </row>
        <row r="8611">
          <cell r="A8611" t="str">
            <v>6248</v>
          </cell>
          <cell r="B8611" t="str">
            <v>TRATOR DE ESTEIRAS 153HP PESO OPERACIONAL 15T, COM RODA MOTRIZ ELEVADA (VU=10AN0S) -DEPRECIAO E JUROS.</v>
          </cell>
          <cell r="C8611" t="str">
            <v>H</v>
          </cell>
          <cell r="D8611">
            <v>76.88</v>
          </cell>
          <cell r="E8611">
            <v>61.51</v>
          </cell>
        </row>
        <row r="8612">
          <cell r="A8612"/>
        </row>
        <row r="8613">
          <cell r="A8613" t="str">
            <v>6249</v>
          </cell>
          <cell r="B8613" t="str">
            <v>TRATOR DE ESTEIRAS CATERPILLAR D6 153HP (VU=10AN0S) - MANUTENCAO.</v>
          </cell>
          <cell r="C8613" t="str">
            <v>H</v>
          </cell>
          <cell r="D8613">
            <v>43.43</v>
          </cell>
          <cell r="E8613">
            <v>34.75</v>
          </cell>
        </row>
        <row r="8614">
          <cell r="A8614"/>
        </row>
        <row r="8615">
          <cell r="A8615" t="str">
            <v>6250</v>
          </cell>
          <cell r="B8615" t="str">
            <v>TRATOR DE ESTEIRAS CATERPILLAR D6 153HP (VU=10AN0S) - CHP DIURNO.</v>
          </cell>
          <cell r="C8615" t="str">
            <v>CHP</v>
          </cell>
          <cell r="D8615">
            <v>208.06</v>
          </cell>
          <cell r="E8615">
            <v>166.45</v>
          </cell>
        </row>
        <row r="8616">
          <cell r="A8616"/>
        </row>
        <row r="8617">
          <cell r="A8617" t="str">
            <v>6252</v>
          </cell>
          <cell r="B8617" t="str">
            <v>CAMINHAO BASCULANTE,6,0 M3 - 211CV - 11,24T,(VU=7ANOS) - DEPRECIACAO  E JUROS</v>
          </cell>
          <cell r="C8617" t="str">
            <v>H</v>
          </cell>
          <cell r="D8617">
            <v>28.81</v>
          </cell>
          <cell r="E8617">
            <v>23.05</v>
          </cell>
        </row>
        <row r="8618">
          <cell r="A8618"/>
        </row>
        <row r="8619">
          <cell r="A8619" t="str">
            <v>6253</v>
          </cell>
          <cell r="B8619" t="str">
            <v>CAMINHAO BASCULANTE 204CV (VU=7ANOS) - MANUTENCAO.</v>
          </cell>
          <cell r="C8619" t="str">
            <v>H</v>
          </cell>
          <cell r="D8619">
            <v>16.899999999999999</v>
          </cell>
          <cell r="E8619">
            <v>13.52</v>
          </cell>
        </row>
        <row r="8620">
          <cell r="A8620"/>
        </row>
        <row r="8621">
          <cell r="A8621" t="str">
            <v>6254</v>
          </cell>
          <cell r="B8621" t="str">
            <v>CAMINHAO BASCULANTE 204CV - CUSTO COM MATERIAL NA OPERACAO.</v>
          </cell>
          <cell r="C8621" t="str">
            <v>H</v>
          </cell>
          <cell r="D8621">
            <v>100.06</v>
          </cell>
          <cell r="E8621">
            <v>80.05</v>
          </cell>
        </row>
        <row r="8622">
          <cell r="A8622"/>
        </row>
        <row r="8623">
          <cell r="A8623" t="str">
            <v>6255</v>
          </cell>
          <cell r="B8623" t="str">
            <v xml:space="preserve">CAMINHAO BASCULANTE 204CV / VALOR DA MAO-DE-OBRA NA OPERACAO.  </v>
          </cell>
          <cell r="C8623" t="str">
            <v>H</v>
          </cell>
          <cell r="D8623">
            <v>10.91</v>
          </cell>
          <cell r="E8623">
            <v>8.73</v>
          </cell>
        </row>
        <row r="8624">
          <cell r="A8624"/>
        </row>
        <row r="8625">
          <cell r="A8625" t="str">
            <v>6256</v>
          </cell>
          <cell r="B8625" t="str">
            <v xml:space="preserve">CAMINHAO BASCULANTE 204CV (VU=7ANOS/14.000H) - CHP DIURNO. </v>
          </cell>
          <cell r="C8625" t="str">
            <v>CHP</v>
          </cell>
          <cell r="D8625">
            <v>156.68</v>
          </cell>
          <cell r="E8625">
            <v>125.35</v>
          </cell>
        </row>
        <row r="8626">
          <cell r="A8626"/>
        </row>
        <row r="8627">
          <cell r="A8627" t="str">
            <v>6257</v>
          </cell>
          <cell r="B8627" t="str">
            <v>CAMINHAO BASCULANTE 204CV (VU=7ANOS/14.000H) - CHI DIURNO.</v>
          </cell>
          <cell r="C8627" t="str">
            <v>CHI</v>
          </cell>
          <cell r="D8627">
            <v>39.72</v>
          </cell>
          <cell r="E8627">
            <v>31.78</v>
          </cell>
        </row>
        <row r="8628">
          <cell r="A8628"/>
        </row>
        <row r="8629">
          <cell r="A8629" t="str">
            <v>6258</v>
          </cell>
          <cell r="B8629" t="str">
            <v>CAMINHAO PIPA 6000L TOCO, 162CV - 7,5T (VU=6ANOS) (INCLUI TANQUE DE ACO PARA TRANSPORTE DE AGUA) - DEPRECIACAO E JUROS</v>
          </cell>
          <cell r="C8629" t="str">
            <v>H</v>
          </cell>
          <cell r="D8629">
            <v>19.079999999999998</v>
          </cell>
          <cell r="E8629">
            <v>15.27</v>
          </cell>
        </row>
        <row r="8630">
          <cell r="A8630"/>
        </row>
        <row r="8631">
          <cell r="A8631" t="str">
            <v>6259</v>
          </cell>
          <cell r="B8631" t="str">
            <v xml:space="preserve"> CAMINHAO PIPA 6000L TOCO, 162CV - 7,5T (VU=6ANOS) (INCLUI TANQUE DE ACO PARA TRANSPORTE DE AGUA) - CUSTO HORARIO PRODUTIVO DIURNO.</v>
          </cell>
          <cell r="C8631" t="str">
            <v>CHP</v>
          </cell>
          <cell r="D8631">
            <v>83.76</v>
          </cell>
          <cell r="E8631">
            <v>67.010000000000005</v>
          </cell>
        </row>
        <row r="8632">
          <cell r="A8632"/>
        </row>
        <row r="8633">
          <cell r="A8633" t="str">
            <v>6260</v>
          </cell>
          <cell r="B8633" t="str">
            <v xml:space="preserve"> CAMINHAO PIPA 6000L TOCO, 162CV - 7,5T (VU=6ANOS) (INCLUI TANQUE DE ACO PARA TRANSPORTE DE AGUA) - CUSTO HORARIO IMPRODUTIVO DIURNO.</v>
          </cell>
          <cell r="C8633" t="str">
            <v>CHI</v>
          </cell>
          <cell r="D8633">
            <v>30.92</v>
          </cell>
          <cell r="E8633">
            <v>24.74</v>
          </cell>
        </row>
        <row r="8634">
          <cell r="A8634"/>
        </row>
        <row r="8635">
          <cell r="A8635" t="str">
            <v>6275</v>
          </cell>
          <cell r="B8635" t="str">
            <v>BLOCO CONCR PREMOLD TP CANALETA 14X19X19CM ASSENT C/ARG 1:6 CIM/AREIA.</v>
          </cell>
          <cell r="C8635" t="str">
            <v>m</v>
          </cell>
          <cell r="D8635">
            <v>8.9499999999999993</v>
          </cell>
          <cell r="E8635">
            <v>7.16</v>
          </cell>
        </row>
        <row r="8636">
          <cell r="A8636"/>
        </row>
        <row r="8637">
          <cell r="A8637" t="str">
            <v>6388</v>
          </cell>
          <cell r="B8637" t="str">
            <v>MAQUINA SOLDA ARCO 375A DIESEL 33CV CHP DIURNO EXCLUSIVE OPERADOR.</v>
          </cell>
          <cell r="C8637" t="str">
            <v>H</v>
          </cell>
          <cell r="D8637">
            <v>46.71</v>
          </cell>
          <cell r="E8637">
            <v>37.369999999999997</v>
          </cell>
        </row>
        <row r="8638">
          <cell r="A8638"/>
        </row>
        <row r="8639">
          <cell r="A8639" t="str">
            <v>6389</v>
          </cell>
          <cell r="B8639" t="str">
            <v>MAQUINA SOLDA ARCO 375A DIESEL 33CV CHI DIURNO EXCLUSIVE OPERADOR.</v>
          </cell>
          <cell r="C8639" t="str">
            <v>H</v>
          </cell>
          <cell r="D8639">
            <v>17.66</v>
          </cell>
          <cell r="E8639">
            <v>14.13</v>
          </cell>
        </row>
        <row r="8640">
          <cell r="A8640"/>
        </row>
        <row r="8641">
          <cell r="A8641" t="str">
            <v>6390</v>
          </cell>
          <cell r="B8641" t="str">
            <v>MAQUINA SOLDA ARCO 375A DIESEL 33CV CHI NOTURNO EXCLUSIVE OPERADOR.</v>
          </cell>
          <cell r="C8641" t="str">
            <v>H</v>
          </cell>
          <cell r="D8641">
            <v>14.02</v>
          </cell>
          <cell r="E8641">
            <v>11.22</v>
          </cell>
        </row>
        <row r="8642">
          <cell r="A8642"/>
        </row>
        <row r="8643">
          <cell r="A8643" t="str">
            <v>6391</v>
          </cell>
          <cell r="B8643" t="str">
            <v>SOLDA TOPO DESCENDENTE CHANFRADA ESPESSURA=1/4" CHAPA / PERFIL / TUBO ACO COM CONVERSOR DIESEL.</v>
          </cell>
          <cell r="C8643" t="str">
            <v>m</v>
          </cell>
          <cell r="D8643">
            <v>80.33</v>
          </cell>
          <cell r="E8643">
            <v>64.27</v>
          </cell>
        </row>
        <row r="8644">
          <cell r="A8644"/>
        </row>
        <row r="8645">
          <cell r="A8645" t="str">
            <v>6427</v>
          </cell>
          <cell r="B8645" t="str">
            <v>CONCRETO ARMADO FCK = 15 MPA, PREPARO C/ BETONEIRA, INCLUI LANCAMENTO.</v>
          </cell>
          <cell r="C8645" t="str">
            <v>m3</v>
          </cell>
          <cell r="D8645">
            <v>1505.2</v>
          </cell>
          <cell r="E8645">
            <v>1204.1600000000001</v>
          </cell>
        </row>
        <row r="8646">
          <cell r="A8646"/>
        </row>
        <row r="8647">
          <cell r="A8647" t="str">
            <v>6430</v>
          </cell>
          <cell r="B8647" t="str">
            <v>ESCAVACAO MANUAL DE CAVAS(FUNDACOES RASAS,=2,00 M).</v>
          </cell>
          <cell r="C8647" t="str">
            <v>m3</v>
          </cell>
          <cell r="D8647">
            <v>23.42</v>
          </cell>
          <cell r="E8647">
            <v>18.739999999999998</v>
          </cell>
        </row>
        <row r="8648">
          <cell r="A8648"/>
        </row>
        <row r="8649">
          <cell r="A8649" t="str">
            <v>6435</v>
          </cell>
          <cell r="B8649" t="str">
            <v xml:space="preserve">EMBOCO INTERNO, TRACO 1,0:2,0:9,0 SOBRE CHAPISCO 1:3. </v>
          </cell>
          <cell r="C8649" t="str">
            <v>m2</v>
          </cell>
          <cell r="D8649">
            <v>22.6</v>
          </cell>
          <cell r="E8649">
            <v>18.079999999999998</v>
          </cell>
        </row>
        <row r="8650">
          <cell r="A8650"/>
        </row>
        <row r="8651">
          <cell r="A8651" t="str">
            <v>6454</v>
          </cell>
          <cell r="B8651" t="str">
            <v>FORNECIMENTO E LANCAMENTO DE PEDRA DE MAO.</v>
          </cell>
          <cell r="C8651" t="str">
            <v>m3</v>
          </cell>
          <cell r="D8651">
            <v>130.41999999999999</v>
          </cell>
          <cell r="E8651">
            <v>104.34</v>
          </cell>
        </row>
        <row r="8652">
          <cell r="A8652"/>
        </row>
        <row r="8653">
          <cell r="A8653" t="str">
            <v>64626</v>
          </cell>
          <cell r="B8653" t="str">
            <v xml:space="preserve">FIO ISOLADO PVC 750V 1,5 MM2, FORNECIMENTO E INSTALACAO.   </v>
          </cell>
          <cell r="C8653" t="str">
            <v>m</v>
          </cell>
          <cell r="D8653">
            <v>2.4</v>
          </cell>
          <cell r="E8653">
            <v>1.92</v>
          </cell>
        </row>
        <row r="8654">
          <cell r="A8654"/>
        </row>
        <row r="8655">
          <cell r="A8655" t="str">
            <v>6501</v>
          </cell>
          <cell r="B8655" t="str">
            <v>CONCRETO ARMADO, FCK = 18,0 MPA E 77KG/M3 DE AÇO, PREPARO COM BETONEIRA INCLUI LANCAMENTO.</v>
          </cell>
          <cell r="C8655" t="str">
            <v>m3</v>
          </cell>
          <cell r="D8655">
            <v>1496.52</v>
          </cell>
          <cell r="E8655">
            <v>1197.22</v>
          </cell>
        </row>
        <row r="8656">
          <cell r="A8656"/>
        </row>
        <row r="8657">
          <cell r="A8657" t="str">
            <v>6514</v>
          </cell>
          <cell r="B8657" t="str">
            <v>FORNECIMENTO E LANCAMENTO DE BRITA N. 4.</v>
          </cell>
          <cell r="C8657" t="str">
            <v>m3</v>
          </cell>
          <cell r="D8657">
            <v>101.07</v>
          </cell>
          <cell r="E8657">
            <v>80.86</v>
          </cell>
        </row>
        <row r="8658">
          <cell r="A8658"/>
        </row>
        <row r="8659">
          <cell r="A8659" t="str">
            <v>6516</v>
          </cell>
          <cell r="B8659" t="str">
            <v>FORNECIMENTO E ASSENTAMENTO SIMPLES DE TUBO PVC P/ESGOTO D = 100 MM.</v>
          </cell>
          <cell r="C8659" t="str">
            <v>m</v>
          </cell>
          <cell r="D8659">
            <v>13.77</v>
          </cell>
          <cell r="E8659">
            <v>11.02</v>
          </cell>
        </row>
        <row r="8660">
          <cell r="A8660"/>
        </row>
        <row r="8661">
          <cell r="A8661" t="str">
            <v>6518</v>
          </cell>
          <cell r="B8661" t="str">
            <v>AQUISICAO DE MATERIAL PVC P/ A CONSTRUCAO DE FOSSA SEPTICA   TIPO OMS, D INT = 200 CM / H INT = 240 CM.</v>
          </cell>
          <cell r="C8661" t="str">
            <v>Un</v>
          </cell>
          <cell r="D8661">
            <v>224.36</v>
          </cell>
          <cell r="E8661">
            <v>179.49</v>
          </cell>
        </row>
        <row r="8662">
          <cell r="A8662"/>
        </row>
        <row r="8663">
          <cell r="A8663" t="str">
            <v>6519</v>
          </cell>
          <cell r="B8663" t="str">
            <v>ALVENARIA EM TIJOLO CERAMICO MACICO 5X10X20CM 1 VEZ (ESPESSURA 20CM), ASSENTADO COM ARGAMASSA TRACO 1:2:8 (CIMENTO, CAL E AREIA).</v>
          </cell>
          <cell r="C8663" t="str">
            <v>m2</v>
          </cell>
          <cell r="D8663">
            <v>136.62</v>
          </cell>
          <cell r="E8663">
            <v>109.3</v>
          </cell>
        </row>
        <row r="8664">
          <cell r="A8664"/>
        </row>
        <row r="8665">
          <cell r="A8665" t="str">
            <v>6538</v>
          </cell>
          <cell r="B8665" t="str">
            <v>TRATOR DE ESTEIRAS - D6 - DEPRECIACAO.</v>
          </cell>
          <cell r="C8665" t="str">
            <v>H</v>
          </cell>
          <cell r="D8665">
            <v>86.87</v>
          </cell>
          <cell r="E8665">
            <v>69.5</v>
          </cell>
        </row>
        <row r="8666">
          <cell r="A8666"/>
        </row>
        <row r="8667">
          <cell r="A8667" t="str">
            <v>6539</v>
          </cell>
          <cell r="B8667" t="str">
            <v>TRATOR DE ESTEIRAS - D6 - JUROS.</v>
          </cell>
          <cell r="C8667" t="str">
            <v>H</v>
          </cell>
          <cell r="D8667">
            <v>27.71</v>
          </cell>
          <cell r="E8667">
            <v>22.17</v>
          </cell>
        </row>
        <row r="8668">
          <cell r="A8668"/>
        </row>
        <row r="8669">
          <cell r="A8669" t="str">
            <v>6540</v>
          </cell>
          <cell r="B8669" t="str">
            <v>TRATOR DE ESTEIRAS - D6 - MANUTENCAO.</v>
          </cell>
          <cell r="C8669" t="str">
            <v>H</v>
          </cell>
          <cell r="D8669">
            <v>86.87</v>
          </cell>
          <cell r="E8669">
            <v>69.5</v>
          </cell>
        </row>
        <row r="8670">
          <cell r="A8670"/>
        </row>
        <row r="8671">
          <cell r="A8671" t="str">
            <v>6541</v>
          </cell>
          <cell r="B8671" t="str">
            <v>TRATOR DE ESTEIRAS - D6 - CUSTOS C/ MAT. NA OPERACAO.</v>
          </cell>
          <cell r="C8671" t="str">
            <v>H</v>
          </cell>
          <cell r="D8671">
            <v>68.67</v>
          </cell>
          <cell r="E8671">
            <v>54.94</v>
          </cell>
        </row>
        <row r="8672">
          <cell r="A8672"/>
        </row>
        <row r="8673">
          <cell r="A8673" t="str">
            <v>6542</v>
          </cell>
          <cell r="B8673" t="str">
            <v>TRATOR DE ESTEIRAS - D6 - MAO DE OBRA NA OPERACAO.</v>
          </cell>
          <cell r="C8673" t="str">
            <v>H</v>
          </cell>
          <cell r="D8673">
            <v>12.13</v>
          </cell>
          <cell r="E8673">
            <v>9.7100000000000009</v>
          </cell>
        </row>
        <row r="8674">
          <cell r="A8674"/>
        </row>
        <row r="8675">
          <cell r="A8675" t="str">
            <v>6543</v>
          </cell>
          <cell r="B8675" t="str">
            <v xml:space="preserve"> TRATOR DE ESTEIRAS CATERPILLAR - D6 - LIMPEZA DE AREA.</v>
          </cell>
          <cell r="C8675" t="str">
            <v>CHP</v>
          </cell>
          <cell r="D8675">
            <v>282.27</v>
          </cell>
          <cell r="E8675">
            <v>225.82</v>
          </cell>
        </row>
        <row r="8676">
          <cell r="A8676"/>
        </row>
        <row r="8677">
          <cell r="A8677" t="str">
            <v>6554</v>
          </cell>
          <cell r="B8677" t="str">
            <v xml:space="preserve"> TRATOR DE PNEUS 110 A 126 HP - CHP DIURNO.</v>
          </cell>
          <cell r="C8677" t="str">
            <v>CHP</v>
          </cell>
          <cell r="D8677">
            <v>91.1</v>
          </cell>
          <cell r="E8677">
            <v>72.88</v>
          </cell>
        </row>
        <row r="8678">
          <cell r="A8678"/>
        </row>
        <row r="8679">
          <cell r="A8679" t="str">
            <v>65695</v>
          </cell>
          <cell r="B8679" t="str">
            <v>ROLO COMPACTADOR PNEUMATICO AUTOPROPELIDO 111HP 11TON - CUSTOS COM MATERIAL NA OPERACAO DIURNA.</v>
          </cell>
          <cell r="C8679" t="str">
            <v>H</v>
          </cell>
          <cell r="D8679">
            <v>54.45</v>
          </cell>
          <cell r="E8679">
            <v>43.56</v>
          </cell>
        </row>
        <row r="8680">
          <cell r="A8680"/>
        </row>
        <row r="8681">
          <cell r="A8681" t="str">
            <v>660</v>
          </cell>
          <cell r="B8681" t="str">
            <v>CONCRETO DOSADO 10 MPA SOMENTE MATERIAIS INCL 5% PERDAS.</v>
          </cell>
          <cell r="C8681" t="str">
            <v>m3</v>
          </cell>
          <cell r="D8681">
            <v>293.2</v>
          </cell>
          <cell r="E8681">
            <v>234.56</v>
          </cell>
        </row>
        <row r="8682">
          <cell r="A8682"/>
        </row>
        <row r="8683">
          <cell r="A8683" t="str">
            <v>661</v>
          </cell>
          <cell r="B8683" t="str">
            <v xml:space="preserve">CONCRETO DOSADO 15 MPA SOMENTE MATERIAIS INCL 5% PERDAS. </v>
          </cell>
          <cell r="C8683" t="str">
            <v>m3</v>
          </cell>
          <cell r="D8683">
            <v>316.18</v>
          </cell>
          <cell r="E8683">
            <v>252.95</v>
          </cell>
        </row>
        <row r="8684">
          <cell r="A8684"/>
        </row>
        <row r="8685">
          <cell r="A8685" t="str">
            <v>665</v>
          </cell>
          <cell r="B8685" t="str">
            <v>RETRO-ESCAVADEIRA, 4 X 4, 86 CV (VU= 5 ANOS) - MÃO DE OBRA/OPERAÇÃO.</v>
          </cell>
          <cell r="C8685" t="str">
            <v>H</v>
          </cell>
          <cell r="D8685">
            <v>11.55</v>
          </cell>
          <cell r="E8685">
            <v>9.24</v>
          </cell>
        </row>
        <row r="8686">
          <cell r="A8686"/>
        </row>
        <row r="8687">
          <cell r="A8687" t="str">
            <v>67825</v>
          </cell>
          <cell r="B8687" t="str">
            <v>CAMINHAO BASCULANTE COM 4,0 M3, 8,5 T - 152 CV - CUSTOS COM MATERIAL NA OPERACAO.</v>
          </cell>
          <cell r="C8687" t="str">
            <v>H</v>
          </cell>
          <cell r="D8687">
            <v>66.709999999999994</v>
          </cell>
          <cell r="E8687">
            <v>53.37</v>
          </cell>
        </row>
        <row r="8688">
          <cell r="A8688"/>
        </row>
        <row r="8689">
          <cell r="A8689" t="str">
            <v>67826</v>
          </cell>
          <cell r="B8689" t="str">
            <v>CAMINHAO BASCULANTE -4,0 M3 - 152CV - 8,5T (CHP).</v>
          </cell>
          <cell r="C8689" t="str">
            <v>CHP</v>
          </cell>
          <cell r="D8689">
            <v>127.1</v>
          </cell>
          <cell r="E8689">
            <v>101.68</v>
          </cell>
        </row>
        <row r="8690">
          <cell r="A8690"/>
        </row>
        <row r="8691">
          <cell r="A8691" t="str">
            <v>67827</v>
          </cell>
          <cell r="B8691" t="str">
            <v>CAMINHAO TOCO BASCULANTE 152CV, 4M3, 8,5T (CHI).</v>
          </cell>
          <cell r="C8691" t="str">
            <v>CHI</v>
          </cell>
          <cell r="D8691">
            <v>39.049999999999997</v>
          </cell>
          <cell r="E8691">
            <v>31.24</v>
          </cell>
        </row>
        <row r="8692">
          <cell r="A8692"/>
        </row>
        <row r="8693">
          <cell r="A8693" t="str">
            <v>68049</v>
          </cell>
          <cell r="B8693" t="str">
            <v>CINTA E CONTRAVERGA EM TIJOLO CERAMICO MACICO 5X10X20CM 1/2 VEZ.</v>
          </cell>
          <cell r="C8693" t="str">
            <v>m2</v>
          </cell>
          <cell r="D8693">
            <v>99.2</v>
          </cell>
          <cell r="E8693">
            <v>79.36</v>
          </cell>
        </row>
        <row r="8694">
          <cell r="A8694"/>
        </row>
        <row r="8695">
          <cell r="A8695" t="str">
            <v>68050</v>
          </cell>
          <cell r="B8695" t="str">
            <v>PORTA DE CORRER EM ALUMINIO, PERFIL SERIE 25, COM 02 FOLHAS PARA VIDRO.</v>
          </cell>
          <cell r="C8695" t="str">
            <v>m2</v>
          </cell>
          <cell r="D8695">
            <v>292.88</v>
          </cell>
          <cell r="E8695">
            <v>234.31</v>
          </cell>
        </row>
        <row r="8696">
          <cell r="A8696"/>
        </row>
        <row r="8697">
          <cell r="A8697" t="str">
            <v>68051</v>
          </cell>
          <cell r="B8697" t="str">
            <v>LOCACAO ALVENARIA</v>
          </cell>
          <cell r="C8697" t="str">
            <v>m</v>
          </cell>
          <cell r="D8697">
            <v>2.91</v>
          </cell>
          <cell r="E8697">
            <v>2.33</v>
          </cell>
        </row>
        <row r="8698">
          <cell r="A8698"/>
        </row>
        <row r="8699">
          <cell r="A8699" t="str">
            <v>68052</v>
          </cell>
          <cell r="B8699" t="str">
            <v>JANELA ALUMINIO, BASCULANTE, SERIE 25.</v>
          </cell>
          <cell r="C8699" t="str">
            <v>m2</v>
          </cell>
          <cell r="D8699">
            <v>313.87</v>
          </cell>
          <cell r="E8699">
            <v>251.1</v>
          </cell>
        </row>
        <row r="8700">
          <cell r="A8700"/>
        </row>
        <row r="8701">
          <cell r="A8701" t="str">
            <v>68053</v>
          </cell>
          <cell r="B8701" t="str">
            <v xml:space="preserve">LONA PLASTICA PRETA, ESPESSURA 150 MICRAS - FORNECIMENTO E COLOCAÇÃO. </v>
          </cell>
          <cell r="C8701" t="str">
            <v>m2</v>
          </cell>
          <cell r="D8701">
            <v>3.48</v>
          </cell>
          <cell r="E8701">
            <v>2.79</v>
          </cell>
        </row>
        <row r="8702">
          <cell r="A8702"/>
        </row>
        <row r="8703">
          <cell r="A8703" t="str">
            <v>68054</v>
          </cell>
          <cell r="B8703" t="str">
            <v>PORTAO DE FERRO EM CHAPA PLANA 14".</v>
          </cell>
          <cell r="C8703" t="str">
            <v>m2</v>
          </cell>
          <cell r="D8703">
            <v>176.15</v>
          </cell>
          <cell r="E8703">
            <v>140.91999999999999</v>
          </cell>
        </row>
        <row r="8704">
          <cell r="A8704"/>
        </row>
        <row r="8705">
          <cell r="A8705" t="str">
            <v>68055</v>
          </cell>
          <cell r="B8705" t="str">
            <v>EMBOCO TRACO 1:4 (CAL E AREIA MEDIA) + 130 KG CIMENTO, ESPESSURA 2,0CM   , PREPARO MECANICO.</v>
          </cell>
          <cell r="C8705" t="str">
            <v>m2</v>
          </cell>
          <cell r="D8705">
            <v>17.68</v>
          </cell>
          <cell r="E8705">
            <v>14.15</v>
          </cell>
        </row>
        <row r="8706">
          <cell r="A8706"/>
        </row>
        <row r="8707">
          <cell r="A8707" t="str">
            <v>68058</v>
          </cell>
          <cell r="B8707" t="str">
            <v>RUFO EM CONCRETO ARMADO, LARGURA 40CM E ESPESSURA 7CM M.</v>
          </cell>
          <cell r="C8707" t="str">
            <v>m</v>
          </cell>
          <cell r="D8707">
            <v>52.77</v>
          </cell>
          <cell r="E8707">
            <v>42.22</v>
          </cell>
        </row>
        <row r="8708">
          <cell r="A8708"/>
        </row>
        <row r="8709">
          <cell r="A8709" t="str">
            <v>68061</v>
          </cell>
          <cell r="B8709" t="str">
            <v xml:space="preserve">CHUVEIRO PLASTICO BRANCO SIMPLES - FORNECIMENTO E INSTALACAO. </v>
          </cell>
          <cell r="C8709" t="str">
            <v>Un</v>
          </cell>
          <cell r="D8709">
            <v>12.11</v>
          </cell>
          <cell r="E8709">
            <v>9.69</v>
          </cell>
        </row>
        <row r="8710">
          <cell r="A8710"/>
        </row>
        <row r="8711">
          <cell r="A8711" t="str">
            <v>68066</v>
          </cell>
          <cell r="B8711" t="str">
            <v xml:space="preserve">CAIXA DE PROTECAO PARA MEDIDOR MONOFASICO, FORNECIMENTO E INSTALACAO. </v>
          </cell>
          <cell r="C8711" t="str">
            <v>Un</v>
          </cell>
          <cell r="D8711">
            <v>78.67</v>
          </cell>
          <cell r="E8711">
            <v>62.94</v>
          </cell>
        </row>
        <row r="8712">
          <cell r="A8712"/>
        </row>
        <row r="8713">
          <cell r="A8713" t="str">
            <v>68069</v>
          </cell>
          <cell r="B8713" t="str">
            <v>HASTE COPPERWELD 5/8 X 3,0M COM CONECTOR.</v>
          </cell>
          <cell r="C8713" t="str">
            <v>Un</v>
          </cell>
          <cell r="D8713">
            <v>44.23</v>
          </cell>
          <cell r="E8713">
            <v>35.39</v>
          </cell>
        </row>
        <row r="8714">
          <cell r="A8714"/>
        </row>
        <row r="8715">
          <cell r="A8715" t="str">
            <v>68070</v>
          </cell>
          <cell r="B8715" t="str">
            <v>PARA-RAIOS TIPO FRANKLIN - CABO E SUPORTE ISOLADOR.</v>
          </cell>
          <cell r="C8715" t="str">
            <v>m</v>
          </cell>
          <cell r="D8715">
            <v>33.51</v>
          </cell>
          <cell r="E8715">
            <v>26.81</v>
          </cell>
        </row>
        <row r="8716">
          <cell r="A8716"/>
        </row>
        <row r="8717">
          <cell r="A8717" t="str">
            <v>68079</v>
          </cell>
          <cell r="B8717" t="str">
            <v xml:space="preserve"> PAREDE DE ADOBE PARA FORNOS. </v>
          </cell>
          <cell r="C8717" t="str">
            <v>m3</v>
          </cell>
          <cell r="D8717">
            <v>441.56</v>
          </cell>
          <cell r="E8717">
            <v>353.25</v>
          </cell>
        </row>
        <row r="8718">
          <cell r="A8718"/>
        </row>
        <row r="8719">
          <cell r="A8719" t="str">
            <v>68325</v>
          </cell>
          <cell r="B8719" t="str">
            <v>PISO LAMINADO EM CONCRETO 20 MPA PREPARO MECANICO, ESPESSURA 7CM, INCLUSO SELANTE ELASTICO A BASE DE POLIURETANO.</v>
          </cell>
          <cell r="C8719" t="str">
            <v>m2</v>
          </cell>
          <cell r="D8719">
            <v>44.38</v>
          </cell>
          <cell r="E8719">
            <v>35.51</v>
          </cell>
        </row>
        <row r="8720">
          <cell r="A8720"/>
        </row>
        <row r="8721">
          <cell r="A8721" t="str">
            <v>68328</v>
          </cell>
          <cell r="B8721" t="str">
            <v>JUNTA DE DILATACAO COM ISOPOR 10 MM.</v>
          </cell>
          <cell r="C8721" t="str">
            <v>m2</v>
          </cell>
          <cell r="D8721">
            <v>11.77</v>
          </cell>
          <cell r="E8721">
            <v>9.42</v>
          </cell>
        </row>
        <row r="8722">
          <cell r="A8722"/>
        </row>
        <row r="8723">
          <cell r="A8723" t="str">
            <v>68333</v>
          </cell>
          <cell r="B8723" t="str">
            <v>PISO EM CONCRETO DESEMPENADO PARA QUADRAS POLIESPORTIVAS PREPARO MECANICO, ESPESSURA 7CM, INCLUSO JUNTAS DE DILATACAO E LASTRO IMPERMEABILIZADO.</v>
          </cell>
          <cell r="C8723" t="str">
            <v>m2</v>
          </cell>
          <cell r="D8723">
            <v>37.67</v>
          </cell>
          <cell r="E8723">
            <v>30.14</v>
          </cell>
        </row>
        <row r="8724">
          <cell r="A8724"/>
        </row>
        <row r="8725">
          <cell r="A8725" t="str">
            <v>6878</v>
          </cell>
          <cell r="B8725" t="str">
            <v>CAMINHAO BASCULANTE 4,0M3 TOCO 162CV PBT=11800KG - CHP DIURNO.</v>
          </cell>
          <cell r="C8725" t="str">
            <v>CHP</v>
          </cell>
          <cell r="D8725">
            <v>118.47</v>
          </cell>
          <cell r="E8725">
            <v>94.78</v>
          </cell>
        </row>
        <row r="8726">
          <cell r="A8726"/>
        </row>
        <row r="8727">
          <cell r="A8727" t="str">
            <v>6879</v>
          </cell>
          <cell r="B8727" t="str">
            <v xml:space="preserve"> ROLO COMPACTADOR DE PNEUS ESTATICO, PRESSAO VARIAVEL, POTENCIA 111HP - CHP.</v>
          </cell>
          <cell r="C8727" t="str">
            <v>CHP</v>
          </cell>
          <cell r="D8727">
            <v>161.18</v>
          </cell>
          <cell r="E8727">
            <v>128.94999999999999</v>
          </cell>
        </row>
        <row r="8728">
          <cell r="A8728"/>
        </row>
        <row r="8729">
          <cell r="A8729" t="str">
            <v>6880</v>
          </cell>
          <cell r="B8729" t="str">
            <v xml:space="preserve"> ROLO COMPACTADOR DE PNEUS ESTATICO, PRESSAO VARIAVEL, POTENCIA 111HP - PESO SEM/COM LASTRO 9,5/22,4T - CHI.</v>
          </cell>
          <cell r="C8729" t="str">
            <v>CHI</v>
          </cell>
          <cell r="D8729">
            <v>79.7</v>
          </cell>
          <cell r="E8729">
            <v>63.76</v>
          </cell>
        </row>
        <row r="8730">
          <cell r="A8730"/>
        </row>
        <row r="8731">
          <cell r="A8731" t="str">
            <v>7006</v>
          </cell>
          <cell r="B8731" t="str">
            <v>EXTRUSORA DE GUIAS E SARJETAS 14HP - CHP.</v>
          </cell>
          <cell r="C8731" t="str">
            <v>CHP</v>
          </cell>
          <cell r="D8731">
            <v>16.32</v>
          </cell>
          <cell r="E8731">
            <v>13.06</v>
          </cell>
        </row>
        <row r="8732">
          <cell r="A8732"/>
        </row>
        <row r="8733">
          <cell r="A8733" t="str">
            <v>7008</v>
          </cell>
          <cell r="B8733" t="str">
            <v>EXTRUSORA DE GUIAS E SARJETAS 14HP - DEPRECIACAO.</v>
          </cell>
          <cell r="C8733" t="str">
            <v>H</v>
          </cell>
          <cell r="D8733">
            <v>5.76</v>
          </cell>
          <cell r="E8733">
            <v>4.6100000000000003</v>
          </cell>
        </row>
        <row r="8734">
          <cell r="A8734"/>
        </row>
        <row r="8735">
          <cell r="A8735" t="str">
            <v>7009</v>
          </cell>
          <cell r="B8735" t="str">
            <v>EXTRUSORA DE GUIAS E SARJETAS 14HP - JUROS.</v>
          </cell>
          <cell r="C8735" t="str">
            <v>H</v>
          </cell>
          <cell r="D8735">
            <v>2.17</v>
          </cell>
          <cell r="E8735">
            <v>1.74</v>
          </cell>
        </row>
        <row r="8736">
          <cell r="A8736"/>
        </row>
        <row r="8737">
          <cell r="A8737" t="str">
            <v>7010</v>
          </cell>
          <cell r="B8737" t="str">
            <v>EXTRUSORA DE GUIAS E SARJETAS 14HP - MANUTENCAO.</v>
          </cell>
          <cell r="C8737" t="str">
            <v>H</v>
          </cell>
          <cell r="D8737">
            <v>2.88</v>
          </cell>
          <cell r="E8737">
            <v>2.31</v>
          </cell>
        </row>
        <row r="8738">
          <cell r="A8738"/>
        </row>
        <row r="8739">
          <cell r="A8739" t="str">
            <v>7011</v>
          </cell>
          <cell r="B8739" t="str">
            <v>ESCAVACAO E ACERTO MANUAL NA FAIXA DE 0,45M DE LARGURA P/ EXECUCAO   DE MEIO-FIO E SARJETA CONJUGADOS.</v>
          </cell>
          <cell r="C8739" t="str">
            <v>m</v>
          </cell>
          <cell r="D8739">
            <v>2.81</v>
          </cell>
          <cell r="E8739">
            <v>2.25</v>
          </cell>
        </row>
        <row r="8740">
          <cell r="A8740"/>
        </row>
        <row r="8741">
          <cell r="A8741" t="str">
            <v>7012</v>
          </cell>
          <cell r="B8741" t="str">
            <v>VEICULO UTILITARIO TIPO PICK-UP A GASOLINA COM 56,8CV - CHP.</v>
          </cell>
          <cell r="C8741" t="str">
            <v>CHP</v>
          </cell>
          <cell r="D8741">
            <v>89.82</v>
          </cell>
          <cell r="E8741">
            <v>71.86</v>
          </cell>
        </row>
        <row r="8742">
          <cell r="A8742"/>
        </row>
        <row r="8743">
          <cell r="A8743" t="str">
            <v>7013</v>
          </cell>
          <cell r="B8743" t="str">
            <v>VEICULO UTILITARIO TIPO PICK-UP A GASOLINA COM 56,8CV - DEPRECIACAO.</v>
          </cell>
          <cell r="C8743" t="str">
            <v>H</v>
          </cell>
          <cell r="D8743">
            <v>5.21</v>
          </cell>
          <cell r="E8743">
            <v>4.17</v>
          </cell>
        </row>
        <row r="8744">
          <cell r="A8744"/>
        </row>
        <row r="8745">
          <cell r="A8745" t="str">
            <v>7014</v>
          </cell>
          <cell r="B8745" t="str">
            <v>VEICULO UTILITARIO TIPO PICK-UP A GASOLINA COM 56,8CV - JUROS.</v>
          </cell>
          <cell r="C8745" t="str">
            <v>H</v>
          </cell>
          <cell r="D8745">
            <v>2.2000000000000002</v>
          </cell>
          <cell r="E8745">
            <v>1.76</v>
          </cell>
        </row>
        <row r="8746">
          <cell r="A8746"/>
        </row>
        <row r="8747">
          <cell r="A8747" t="str">
            <v>7015</v>
          </cell>
          <cell r="B8747" t="str">
            <v>VEICULO UTILITARIO TIPO PICK-UP A GASOLINA COM 56,8CV - MANUTENCAO.</v>
          </cell>
          <cell r="C8747" t="str">
            <v>H</v>
          </cell>
          <cell r="D8747">
            <v>4.28</v>
          </cell>
          <cell r="E8747">
            <v>3.43</v>
          </cell>
        </row>
        <row r="8748">
          <cell r="A8748"/>
        </row>
        <row r="8749">
          <cell r="A8749" t="str">
            <v>7016</v>
          </cell>
          <cell r="B8749" t="str">
            <v>VEICULO UTILITARIO TIPO PICK-UP A GASOLINA COM 56,8CV - CUSTOS C/MATERIAL NA OPERACAO.</v>
          </cell>
          <cell r="C8749" t="str">
            <v>H</v>
          </cell>
          <cell r="D8749">
            <v>66.36</v>
          </cell>
          <cell r="E8749">
            <v>53.09</v>
          </cell>
        </row>
        <row r="8750">
          <cell r="A8750"/>
        </row>
        <row r="8751">
          <cell r="A8751" t="str">
            <v>7017</v>
          </cell>
          <cell r="B8751" t="str">
            <v>MÃO-DE-OBRA OPERAÇÃO DIURNA - VEÍCULO LEVE.</v>
          </cell>
          <cell r="C8751" t="str">
            <v>H</v>
          </cell>
          <cell r="D8751">
            <v>11.76</v>
          </cell>
          <cell r="E8751">
            <v>9.41</v>
          </cell>
        </row>
        <row r="8752">
          <cell r="A8752"/>
        </row>
        <row r="8753">
          <cell r="A8753" t="str">
            <v>7018</v>
          </cell>
          <cell r="B8753" t="str">
            <v xml:space="preserve"> DISTRIBUIDOR DE BETUME 6000L 56CV SOB PRESSAO MONTADO SOBRE CHASSIS DE CAMINHAO - CHP.</v>
          </cell>
          <cell r="C8753" t="str">
            <v>CHP</v>
          </cell>
          <cell r="D8753">
            <v>193.38</v>
          </cell>
          <cell r="E8753">
            <v>154.71</v>
          </cell>
        </row>
        <row r="8754">
          <cell r="A8754"/>
        </row>
        <row r="8755">
          <cell r="A8755" t="str">
            <v>7019</v>
          </cell>
          <cell r="B8755" t="str">
            <v>DISTRIBUIDOR DE BETUME 6000L 56CV SOB PRESSAO MONTADO SOBRE CHASSIS DE CAMINHAO - DEPRECIACAO.</v>
          </cell>
          <cell r="C8755" t="str">
            <v>H</v>
          </cell>
          <cell r="D8755">
            <v>25.76</v>
          </cell>
          <cell r="E8755">
            <v>20.61</v>
          </cell>
        </row>
        <row r="8756">
          <cell r="A8756"/>
        </row>
        <row r="8757">
          <cell r="A8757" t="str">
            <v>7020</v>
          </cell>
          <cell r="B8757" t="str">
            <v>DISTRIBUIDOR DE BETUME 6000L 56CV SOB PRESSAO MONTADO SOBRE CHASSIS DE CAMINHAO - JUROS.</v>
          </cell>
          <cell r="C8757" t="str">
            <v>H</v>
          </cell>
          <cell r="D8757">
            <v>12.87</v>
          </cell>
          <cell r="E8757">
            <v>10.3</v>
          </cell>
        </row>
        <row r="8758">
          <cell r="A8758"/>
        </row>
        <row r="8759">
          <cell r="A8759" t="str">
            <v>7021</v>
          </cell>
          <cell r="B8759" t="str">
            <v>DISTRIBUIDOR DE BETUME 6000L 56CV SOB PRESSAO MONTADO SOBRE CHASSIS DE CAMINHAO - MANUTENCAO</v>
          </cell>
          <cell r="C8759" t="str">
            <v>H</v>
          </cell>
          <cell r="D8759">
            <v>23.18</v>
          </cell>
          <cell r="E8759">
            <v>18.55</v>
          </cell>
        </row>
        <row r="8760">
          <cell r="A8760"/>
        </row>
        <row r="8761">
          <cell r="A8761" t="str">
            <v>7022</v>
          </cell>
          <cell r="B8761" t="str">
            <v>DISTRIBUIDOR DE BETUME 6000L, 56CV SOB PRESSAO MONTADO SOBRE CHASSIS D E CAMINHAO - CUSTOS COM MATERIAL OPERACAO DIURNA.</v>
          </cell>
          <cell r="C8761" t="str">
            <v>H</v>
          </cell>
          <cell r="D8761">
            <v>131.56</v>
          </cell>
          <cell r="E8761">
            <v>105.25</v>
          </cell>
        </row>
        <row r="8762">
          <cell r="A8762"/>
        </row>
        <row r="8763">
          <cell r="A8763" t="str">
            <v>7023</v>
          </cell>
          <cell r="B8763" t="str">
            <v>DISTRIBUIDOR DE BETUME 6000L 56CV SOB PRESSAO MONTADO SOBRE CHASSIS DE CAMINHÃO - CHI.</v>
          </cell>
          <cell r="C8763" t="str">
            <v>CHI</v>
          </cell>
          <cell r="D8763">
            <v>38.630000000000003</v>
          </cell>
          <cell r="E8763">
            <v>30.91</v>
          </cell>
        </row>
        <row r="8764">
          <cell r="A8764"/>
        </row>
        <row r="8765">
          <cell r="A8765" t="str">
            <v>7024</v>
          </cell>
          <cell r="B8765" t="str">
            <v xml:space="preserve">ROLO COMPACTADOR DE PNEUS 111HP 11TON - CHP. </v>
          </cell>
          <cell r="C8765" t="str">
            <v>CHP</v>
          </cell>
          <cell r="D8765">
            <v>138.08000000000001</v>
          </cell>
          <cell r="E8765">
            <v>110.47</v>
          </cell>
        </row>
        <row r="8766">
          <cell r="A8766"/>
        </row>
        <row r="8767">
          <cell r="A8767" t="str">
            <v>7025</v>
          </cell>
          <cell r="B8767" t="str">
            <v xml:space="preserve"> ROLO COMPACTADOR DE PNEUS 111HP 11TON - CHI.</v>
          </cell>
          <cell r="C8767" t="str">
            <v>CHI</v>
          </cell>
          <cell r="D8767">
            <v>56.6</v>
          </cell>
          <cell r="E8767">
            <v>45.28</v>
          </cell>
        </row>
        <row r="8768">
          <cell r="A8768"/>
        </row>
        <row r="8769">
          <cell r="A8769" t="str">
            <v>7026</v>
          </cell>
          <cell r="B8769" t="str">
            <v>ROLO COMPACTADOR DE PNEUS 111HP 11TON - DEPRECIACAO.</v>
          </cell>
          <cell r="C8769" t="str">
            <v>H</v>
          </cell>
          <cell r="D8769">
            <v>30.03</v>
          </cell>
          <cell r="E8769">
            <v>24.03</v>
          </cell>
        </row>
        <row r="8770">
          <cell r="A8770"/>
        </row>
        <row r="8771">
          <cell r="A8771" t="str">
            <v>7027</v>
          </cell>
          <cell r="B8771" t="str">
            <v>ROLO COMPACTADOR DE PNEUS 111HP 11TON - JUROS.</v>
          </cell>
          <cell r="C8771" t="str">
            <v>H</v>
          </cell>
          <cell r="D8771">
            <v>15.01</v>
          </cell>
          <cell r="E8771">
            <v>12.01</v>
          </cell>
        </row>
        <row r="8772">
          <cell r="A8772"/>
        </row>
        <row r="8773">
          <cell r="A8773" t="str">
            <v>7028</v>
          </cell>
          <cell r="B8773" t="str">
            <v>ROLO COMPACTADOR DE PNEUS 111HP 11TON - MANUTENCAO.</v>
          </cell>
          <cell r="C8773" t="str">
            <v>H</v>
          </cell>
          <cell r="D8773">
            <v>27.05</v>
          </cell>
          <cell r="E8773">
            <v>21.64</v>
          </cell>
        </row>
        <row r="8774">
          <cell r="A8774"/>
        </row>
        <row r="8775">
          <cell r="A8775" t="str">
            <v>7029</v>
          </cell>
          <cell r="B8775" t="str">
            <v>ROLO COMPACTADOR DE PNEUS 111HP 11TON - CUSTOS COM MAO-DE-OBRA NA OPERACAO DIURNA.</v>
          </cell>
          <cell r="C8775" t="str">
            <v>H</v>
          </cell>
          <cell r="D8775">
            <v>11.55</v>
          </cell>
          <cell r="E8775">
            <v>9.24</v>
          </cell>
        </row>
        <row r="8776">
          <cell r="A8776"/>
        </row>
        <row r="8777">
          <cell r="A8777" t="str">
            <v>7030</v>
          </cell>
          <cell r="B8777" t="str">
            <v xml:space="preserve">TANQUE ESTACINARIO TAA COM SERPENTINA E CAPACIDADE PARA 30.000L - CHP. </v>
          </cell>
          <cell r="C8777" t="str">
            <v>CHP</v>
          </cell>
          <cell r="D8777">
            <v>478.85</v>
          </cell>
          <cell r="E8777">
            <v>383.08</v>
          </cell>
        </row>
        <row r="8778">
          <cell r="A8778"/>
        </row>
        <row r="8779">
          <cell r="A8779" t="str">
            <v>7031</v>
          </cell>
          <cell r="B8779" t="str">
            <v>TANQUE ESTACINARIO TAA COM SERPENTINA E CAPACIDADE PARA 30.000L - CHI.</v>
          </cell>
          <cell r="C8779" t="str">
            <v>CHI</v>
          </cell>
          <cell r="D8779">
            <v>8.98</v>
          </cell>
          <cell r="E8779">
            <v>7.19</v>
          </cell>
        </row>
        <row r="8780">
          <cell r="A8780"/>
        </row>
        <row r="8781">
          <cell r="A8781" t="str">
            <v>7032</v>
          </cell>
          <cell r="B8781" t="str">
            <v>TANQUE ESTACINARIO TAA COM SERPENTINA E CAPACIDADE PARA 30.000L - DEPRECIACAO.</v>
          </cell>
          <cell r="C8781" t="str">
            <v>H</v>
          </cell>
          <cell r="D8781">
            <v>6.52</v>
          </cell>
          <cell r="E8781">
            <v>5.22</v>
          </cell>
        </row>
        <row r="8782">
          <cell r="A8782"/>
        </row>
        <row r="8783">
          <cell r="A8783" t="str">
            <v>7033</v>
          </cell>
          <cell r="B8783" t="str">
            <v>TANQUE ESTACINARIO TAA COM SERPENTINA E CAPACIDADE PARA 30.000L - JUROS.</v>
          </cell>
          <cell r="C8783" t="str">
            <v>H</v>
          </cell>
          <cell r="D8783">
            <v>2.46</v>
          </cell>
          <cell r="E8783">
            <v>1.97</v>
          </cell>
        </row>
        <row r="8784">
          <cell r="A8784"/>
        </row>
        <row r="8785">
          <cell r="A8785" t="str">
            <v>7034</v>
          </cell>
          <cell r="B8785" t="str">
            <v>TANQUE ESTACINARIO TAA COM SERPENTINA E CAPACIDADE PARA 30.000L - MANUTENCAO.</v>
          </cell>
          <cell r="C8785" t="str">
            <v>H</v>
          </cell>
          <cell r="D8785">
            <v>3.26</v>
          </cell>
          <cell r="E8785">
            <v>2.61</v>
          </cell>
        </row>
        <row r="8786">
          <cell r="A8786"/>
        </row>
        <row r="8787">
          <cell r="A8787" t="str">
            <v>7035</v>
          </cell>
          <cell r="B8787" t="str">
            <v>TANQUE ESTACINARIO TAA COM SERPENTINA CAPACIDADE DE 30.000L - CUSTOS COM MATERIAL.</v>
          </cell>
          <cell r="C8787" t="str">
            <v>H</v>
          </cell>
          <cell r="D8787">
            <v>466.6</v>
          </cell>
          <cell r="E8787">
            <v>373.28</v>
          </cell>
        </row>
        <row r="8788">
          <cell r="A8788"/>
        </row>
        <row r="8789">
          <cell r="A8789" t="str">
            <v>7036</v>
          </cell>
          <cell r="B8789" t="str">
            <v xml:space="preserve"> ROLO COMPACTADOR DE PNEUS ESTÁTICO PRESSÃO VARIÁVEL AUTO-PROPELIDO, POTÊNCIA 111HP, PESO OPERACIONAL SEM/COM LASTRO 8/23 T - CHP.</v>
          </cell>
          <cell r="C8789" t="str">
            <v>CHP</v>
          </cell>
          <cell r="D8789">
            <v>138.08000000000001</v>
          </cell>
          <cell r="E8789">
            <v>110.47</v>
          </cell>
        </row>
        <row r="8790">
          <cell r="A8790"/>
        </row>
        <row r="8791">
          <cell r="A8791" t="str">
            <v>7037</v>
          </cell>
          <cell r="B8791" t="str">
            <v xml:space="preserve"> ROLO COMPACTADOR DE PNEUS ESTÁTICO PRESSÃO VARIÁVEL AUTO-PROPELIDO, POTÊNCIA 111HP, PESO OPERACIONAL SEM/COM LASTRO 8/23 T - CHI.</v>
          </cell>
          <cell r="C8791" t="str">
            <v>CHI</v>
          </cell>
          <cell r="D8791">
            <v>56.6</v>
          </cell>
          <cell r="E8791">
            <v>45.28</v>
          </cell>
        </row>
        <row r="8792">
          <cell r="A8792"/>
        </row>
        <row r="8793">
          <cell r="A8793" t="str">
            <v>7038</v>
          </cell>
          <cell r="B8793" t="str">
            <v>ROLO COMPACTADOR DE PNEUS ESTATICO, PRESSAO VARIAVEL, POTENCIA 111HP - PESO SEM/COM LASTRO 9,5/22,4T - DEPRECIACAO.</v>
          </cell>
          <cell r="C8793" t="str">
            <v>H</v>
          </cell>
          <cell r="D8793">
            <v>30.03</v>
          </cell>
          <cell r="E8793">
            <v>24.03</v>
          </cell>
        </row>
        <row r="8794">
          <cell r="A8794"/>
        </row>
        <row r="8795">
          <cell r="A8795" t="str">
            <v>7039</v>
          </cell>
          <cell r="B8795" t="str">
            <v>ROLO COMPACTADOR DE PNEUS ESTATICO, PRESSAO VARIAVEL, POTENCIA 111HP - PESO SEM/COM LASTRO 9,5/22,4T - JUROS.</v>
          </cell>
          <cell r="C8795" t="str">
            <v>H</v>
          </cell>
          <cell r="D8795">
            <v>15.01</v>
          </cell>
          <cell r="E8795">
            <v>12.01</v>
          </cell>
        </row>
        <row r="8796">
          <cell r="A8796"/>
        </row>
        <row r="8797">
          <cell r="A8797" t="str">
            <v>7040</v>
          </cell>
          <cell r="B8797" t="str">
            <v>ROLO COMPACTADOR DE PNEUS ESTATICO, PRESSAO VARIAVEL, POTENCIA 111HP - PESO SEM/COM LASTRO 9,5/22,4T - MANUTENCAO.</v>
          </cell>
          <cell r="C8797" t="str">
            <v>H</v>
          </cell>
          <cell r="D8797">
            <v>27.05</v>
          </cell>
          <cell r="E8797">
            <v>21.64</v>
          </cell>
        </row>
        <row r="8798">
          <cell r="A8798"/>
        </row>
        <row r="8799">
          <cell r="A8799" t="str">
            <v>7041</v>
          </cell>
          <cell r="B8799" t="str">
            <v>ROLO COMPACTADOR DE PNEUS ESTATICO, PRESSAO VARIAVEL, POTENCIA 111HP - PESO SEM/COM LASTRO 9,5/22,4T - CUSTOS COM MAO-DE-OBRA NA OPERACAO.</v>
          </cell>
          <cell r="C8799" t="str">
            <v>H</v>
          </cell>
          <cell r="D8799">
            <v>11.55</v>
          </cell>
          <cell r="E8799">
            <v>9.24</v>
          </cell>
        </row>
        <row r="8800">
          <cell r="A8800"/>
        </row>
        <row r="8801">
          <cell r="A8801" t="str">
            <v>7042</v>
          </cell>
          <cell r="B8801" t="str">
            <v>CONJUNTO MOTOR-BOMBA DIESEL PARA DRENAGEM DE AGUA SUJA - 6HP - CHP.</v>
          </cell>
          <cell r="C8801" t="str">
            <v>CHP</v>
          </cell>
          <cell r="D8801">
            <v>17.12</v>
          </cell>
          <cell r="E8801">
            <v>13.7</v>
          </cell>
        </row>
        <row r="8802">
          <cell r="A8802"/>
        </row>
        <row r="8803">
          <cell r="A8803" t="str">
            <v>7043</v>
          </cell>
          <cell r="B8803" t="str">
            <v xml:space="preserve"> CONJUNTO MOTOR-BOMBA DIESEL PARA DRENAGEM DE AGUA SUJA - 6HP - CHI.</v>
          </cell>
          <cell r="C8803" t="str">
            <v>CHI</v>
          </cell>
          <cell r="D8803">
            <v>12.65</v>
          </cell>
          <cell r="E8803">
            <v>10.119999999999999</v>
          </cell>
        </row>
        <row r="8804">
          <cell r="A8804"/>
        </row>
        <row r="8805">
          <cell r="A8805" t="str">
            <v>7044</v>
          </cell>
          <cell r="B8805" t="str">
            <v>CONJUNTO MOTOR-BOMBA DIESEL PARA DRENAGEM DE AGUA SUJA - 6HP - DEPRECIACAO.</v>
          </cell>
          <cell r="C8805" t="str">
            <v>H</v>
          </cell>
          <cell r="D8805">
            <v>0.31</v>
          </cell>
          <cell r="E8805">
            <v>0.25</v>
          </cell>
        </row>
        <row r="8806">
          <cell r="A8806"/>
        </row>
        <row r="8807">
          <cell r="A8807" t="str">
            <v>7045</v>
          </cell>
          <cell r="B8807" t="str">
            <v>CONJUNTO MOTOR-BOMBA DIESEL PARA DRENAGEM DE AGUA SUJA - 6HP - JUROS.</v>
          </cell>
          <cell r="C8807" t="str">
            <v>H</v>
          </cell>
          <cell r="D8807">
            <v>0.18</v>
          </cell>
          <cell r="E8807">
            <v>0.15</v>
          </cell>
        </row>
        <row r="8808">
          <cell r="A8808"/>
        </row>
        <row r="8809">
          <cell r="A8809" t="str">
            <v>7046</v>
          </cell>
          <cell r="B8809" t="str">
            <v>CONJUNTO MOTOR-BOMBA DIESEL PARA DRENAGEM DE AGUA SUJA - 6HP - MANUTENÇAO</v>
          </cell>
          <cell r="C8809" t="str">
            <v>H</v>
          </cell>
          <cell r="D8809">
            <v>0.31</v>
          </cell>
          <cell r="E8809">
            <v>0.25</v>
          </cell>
        </row>
        <row r="8810">
          <cell r="A8810"/>
        </row>
        <row r="8811">
          <cell r="A8811" t="str">
            <v>7047</v>
          </cell>
          <cell r="B8811" t="str">
            <v>CONJUNTO MOTOR-BOMBA DIESEL PARA DRENAGEM DE AGUA SUJA - 6HP - CUSTOS COM MATERIAL NA OPERACAO.</v>
          </cell>
          <cell r="C8811" t="str">
            <v>H</v>
          </cell>
          <cell r="D8811">
            <v>4.17</v>
          </cell>
          <cell r="E8811">
            <v>3.34</v>
          </cell>
        </row>
        <row r="8812">
          <cell r="A8812"/>
        </row>
        <row r="8813">
          <cell r="A8813" t="str">
            <v>7048</v>
          </cell>
          <cell r="B8813" t="str">
            <v>CONJUNTO MOTOR-BOMBA DIESEL PARA DRENAGEM DE AGUA SUJA - 6HP - MAO-DE- OBRA NA OPERACAO.</v>
          </cell>
          <cell r="C8813" t="str">
            <v>H</v>
          </cell>
          <cell r="D8813">
            <v>12.13</v>
          </cell>
          <cell r="E8813">
            <v>9.7100000000000009</v>
          </cell>
        </row>
        <row r="8814">
          <cell r="A8814"/>
        </row>
        <row r="8815">
          <cell r="A8815" t="str">
            <v>7049</v>
          </cell>
          <cell r="B8815" t="str">
            <v>ROLO COMPACTADOR VIBRATÓRIO PÉ DE CARNEIRO, POTÊNCIA 150HP, PESO OPERACIONAL 9,8 T, IMPACTO DINÂMICO 31,75 T - CHP.</v>
          </cell>
          <cell r="C8815" t="str">
            <v>CHP</v>
          </cell>
          <cell r="D8815">
            <v>142.68</v>
          </cell>
          <cell r="E8815">
            <v>114.15</v>
          </cell>
        </row>
        <row r="8816">
          <cell r="A8816"/>
        </row>
        <row r="8817">
          <cell r="A8817" t="str">
            <v>7050</v>
          </cell>
          <cell r="B8817" t="str">
            <v xml:space="preserve">ROLO COMPACTADOR AUTOPROPELIDO 127HP 10260KG - CHI. </v>
          </cell>
          <cell r="C8817" t="str">
            <v>CHI</v>
          </cell>
          <cell r="D8817">
            <v>54.56</v>
          </cell>
          <cell r="E8817">
            <v>43.65</v>
          </cell>
        </row>
        <row r="8818">
          <cell r="A8818"/>
        </row>
        <row r="8819">
          <cell r="A8819" t="str">
            <v>7051</v>
          </cell>
          <cell r="B8819" t="str">
            <v>ROLO COMPACTADOR VIBRATÓRIO PÉ DE CARNEIRO, POTÊNCIA 150HP, PESO OPERACIONAL 9,8 T, IMPACTO DINÂMICO 31,75 T - DEPRECIACAO.</v>
          </cell>
          <cell r="C8819" t="str">
            <v>H</v>
          </cell>
          <cell r="D8819">
            <v>28.67</v>
          </cell>
          <cell r="E8819">
            <v>22.94</v>
          </cell>
        </row>
        <row r="8820">
          <cell r="A8820"/>
        </row>
        <row r="8821">
          <cell r="A8821" t="str">
            <v>7052</v>
          </cell>
          <cell r="B8821" t="str">
            <v>ROLO COMPACTADOR VIBRATÓRIO PÉ DE CARNEIRO, POTÊNCIA 150HP, PESO OPERACIONAL 9,8 T, IMPACTO DINÂMICO 31,75 T - JUROS.</v>
          </cell>
          <cell r="C8821" t="str">
            <v>H</v>
          </cell>
          <cell r="D8821">
            <v>14.33</v>
          </cell>
          <cell r="E8821">
            <v>11.47</v>
          </cell>
        </row>
        <row r="8822">
          <cell r="A8822"/>
        </row>
        <row r="8823">
          <cell r="A8823" t="str">
            <v>7053</v>
          </cell>
          <cell r="B8823" t="str">
            <v>ROLO COMPACTADOR VIBRATÓRIO PÉ DE CARNEIRO, POTÊNCIA 150HP, PESO OPERACIONAL 9,8 T, IMPACTO DINÂMICO 31,75 T.</v>
          </cell>
          <cell r="C8823" t="str">
            <v>H</v>
          </cell>
          <cell r="D8823">
            <v>25.82</v>
          </cell>
          <cell r="E8823">
            <v>20.66</v>
          </cell>
        </row>
        <row r="8824">
          <cell r="A8824"/>
        </row>
        <row r="8825">
          <cell r="A8825" t="str">
            <v>7054</v>
          </cell>
          <cell r="B8825" t="str">
            <v>ROLO COMPACTADOR VIBRATÓRIO PÉ DE CARNEIRO, POTÊNCIA 150HP, PESO OPERACIONAL 9,8 T, IMPACTO DINÂMICO 31,75 T - CUSTOS COM MATERIAL NA OPERACAO.</v>
          </cell>
          <cell r="C8825" t="str">
            <v>H</v>
          </cell>
          <cell r="D8825">
            <v>62.28</v>
          </cell>
          <cell r="E8825">
            <v>49.83</v>
          </cell>
        </row>
        <row r="8826">
          <cell r="A8826"/>
        </row>
        <row r="8827">
          <cell r="A8827" t="str">
            <v>7055</v>
          </cell>
          <cell r="B8827" t="str">
            <v>ROLO COMPACTADOR AUTOPROPELIDO 127HP 10260KG - MAO-DE-OBRA NA OPERACAO.</v>
          </cell>
          <cell r="C8827" t="str">
            <v>H</v>
          </cell>
          <cell r="D8827">
            <v>11.55</v>
          </cell>
          <cell r="E8827">
            <v>9.24</v>
          </cell>
        </row>
        <row r="8828">
          <cell r="A8828"/>
        </row>
        <row r="8829">
          <cell r="A8829" t="str">
            <v>7056</v>
          </cell>
          <cell r="B8829" t="str">
            <v xml:space="preserve"> CAMINHAO BASCULANTE TOCO 4,0M3 152CV CARGA UTIL 8,5T - CHP.</v>
          </cell>
          <cell r="C8829" t="str">
            <v>CHP</v>
          </cell>
          <cell r="D8829">
            <v>134.94999999999999</v>
          </cell>
          <cell r="E8829">
            <v>107.96</v>
          </cell>
        </row>
        <row r="8830">
          <cell r="A8830"/>
        </row>
        <row r="8831">
          <cell r="A8831" t="str">
            <v>7057</v>
          </cell>
          <cell r="B8831" t="str">
            <v>CAMINHAO BASCULANTE TOCO 4,0M3 152CV CARGA UTIL 8,5T - CHI.</v>
          </cell>
          <cell r="C8831" t="str">
            <v>CHI</v>
          </cell>
          <cell r="D8831">
            <v>39.049999999999997</v>
          </cell>
          <cell r="E8831">
            <v>31.24</v>
          </cell>
        </row>
        <row r="8832">
          <cell r="A8832"/>
        </row>
        <row r="8833">
          <cell r="A8833" t="str">
            <v>7058</v>
          </cell>
          <cell r="B8833" t="str">
            <v>CAMINHAO BASCULANTE 4,0M3 152CV COM CAPACIDADE UTIL DE 8,5T - DEPRECI ACAO.</v>
          </cell>
          <cell r="C8833" t="str">
            <v>H</v>
          </cell>
          <cell r="D8833">
            <v>21.33</v>
          </cell>
          <cell r="E8833">
            <v>17.07</v>
          </cell>
        </row>
        <row r="8834">
          <cell r="A8834"/>
        </row>
        <row r="8835">
          <cell r="A8835" t="str">
            <v>7059</v>
          </cell>
          <cell r="B8835" t="str">
            <v>CAMINHAO BASCULANTE 4,0M3 CARGA UTIL 8,5T 152CV - JUROS.</v>
          </cell>
          <cell r="C8835" t="str">
            <v>H</v>
          </cell>
          <cell r="D8835">
            <v>6.81</v>
          </cell>
          <cell r="E8835">
            <v>5.45</v>
          </cell>
        </row>
        <row r="8836">
          <cell r="A8836"/>
        </row>
        <row r="8837">
          <cell r="A8837" t="str">
            <v>7060</v>
          </cell>
          <cell r="B8837" t="str">
            <v>CAMINHAO BASCULANTE 4,0M3 CARGA UTIL 8,5T 152CV - MANUTENCAO.</v>
          </cell>
          <cell r="C8837" t="str">
            <v>H</v>
          </cell>
          <cell r="D8837">
            <v>21.33</v>
          </cell>
          <cell r="E8837">
            <v>17.07</v>
          </cell>
        </row>
        <row r="8838">
          <cell r="A8838"/>
        </row>
        <row r="8839">
          <cell r="A8839" t="str">
            <v>7061</v>
          </cell>
          <cell r="B8839" t="str">
            <v>CAMINHAO BASCULANTE 4,0M3 CARGA UTIL 8,5T 152CV - CUSTOS COM MATERIAL NA OPERACAO.</v>
          </cell>
          <cell r="C8839" t="str">
            <v>H</v>
          </cell>
          <cell r="D8839">
            <v>74.55</v>
          </cell>
          <cell r="E8839">
            <v>59.64</v>
          </cell>
        </row>
        <row r="8840">
          <cell r="A8840"/>
        </row>
        <row r="8841">
          <cell r="A8841" t="str">
            <v>7062</v>
          </cell>
          <cell r="B8841" t="str">
            <v>CAMINHAO BASCULANTE 4,0M3 CARGA UTIL 8,5T 152CV - MAO-DE-OBRA NA OPERACAO</v>
          </cell>
          <cell r="C8841" t="str">
            <v>H</v>
          </cell>
          <cell r="D8841">
            <v>10.91</v>
          </cell>
          <cell r="E8841">
            <v>8.73</v>
          </cell>
        </row>
        <row r="8842">
          <cell r="A8842"/>
        </row>
        <row r="8843">
          <cell r="A8843" t="str">
            <v>7063</v>
          </cell>
          <cell r="B8843" t="str">
            <v>TRATOR DE PNEUS 110 A 126 HP - DEPRECIACAO.</v>
          </cell>
          <cell r="C8843" t="str">
            <v>H</v>
          </cell>
          <cell r="D8843">
            <v>22.5</v>
          </cell>
          <cell r="E8843">
            <v>18</v>
          </cell>
        </row>
        <row r="8844">
          <cell r="A8844"/>
        </row>
        <row r="8845">
          <cell r="A8845" t="str">
            <v>7064</v>
          </cell>
          <cell r="B8845" t="str">
            <v>TRATOR DE PNEUS 110 A 126 HP - JUROS.</v>
          </cell>
          <cell r="C8845" t="str">
            <v>H</v>
          </cell>
          <cell r="D8845">
            <v>7.17</v>
          </cell>
          <cell r="E8845">
            <v>5.74</v>
          </cell>
        </row>
        <row r="8846">
          <cell r="A8846"/>
        </row>
        <row r="8847">
          <cell r="A8847" t="str">
            <v>7065</v>
          </cell>
          <cell r="B8847" t="str">
            <v>TRATOR DE PNEUS 110 A 126 HP - MANUTENCAO.</v>
          </cell>
          <cell r="C8847" t="str">
            <v>H</v>
          </cell>
          <cell r="D8847">
            <v>18</v>
          </cell>
          <cell r="E8847">
            <v>14.4</v>
          </cell>
        </row>
        <row r="8848">
          <cell r="A8848"/>
        </row>
        <row r="8849">
          <cell r="A8849" t="str">
            <v>7066</v>
          </cell>
          <cell r="B8849" t="str">
            <v>TRATOR DE PNEUS 110 A 126 HP - CUSTOS COM MATERIAL NA OPERACAO.</v>
          </cell>
          <cell r="C8849" t="str">
            <v>H</v>
          </cell>
          <cell r="D8849">
            <v>61.8</v>
          </cell>
          <cell r="E8849">
            <v>49.44</v>
          </cell>
        </row>
        <row r="8850">
          <cell r="A8850"/>
        </row>
        <row r="8851">
          <cell r="A8851" t="str">
            <v>7067</v>
          </cell>
          <cell r="B8851" t="str">
            <v>TRATOR DE PNEUS 110 A 126 HP - MAO-DE-OBRA NA OPERACAO DIURNA.</v>
          </cell>
          <cell r="C8851" t="str">
            <v>H</v>
          </cell>
          <cell r="D8851">
            <v>12.7</v>
          </cell>
          <cell r="E8851">
            <v>10.16</v>
          </cell>
        </row>
        <row r="8852">
          <cell r="A8852"/>
        </row>
        <row r="8853">
          <cell r="A8853" t="str">
            <v>7100</v>
          </cell>
          <cell r="B8853" t="str">
            <v>PORTA DE MADEIRA - LAMINADO MELAMINICO TEXTURIZADO COLADO EM COMPENSADO ESPESSURA 1,3MM.</v>
          </cell>
          <cell r="C8853" t="str">
            <v>m2</v>
          </cell>
          <cell r="D8853">
            <v>28.26</v>
          </cell>
          <cell r="E8853">
            <v>22.61</v>
          </cell>
        </row>
        <row r="8854">
          <cell r="A8854"/>
        </row>
        <row r="8855">
          <cell r="A8855" t="str">
            <v>7101</v>
          </cell>
          <cell r="B8855" t="str">
            <v>LAMINADO MELAMINICO LISO FOSCO E=1,3MM COLADO EM COMPENSA.</v>
          </cell>
          <cell r="C8855" t="str">
            <v>m2</v>
          </cell>
          <cell r="D8855">
            <v>27.48</v>
          </cell>
          <cell r="E8855">
            <v>21.99</v>
          </cell>
        </row>
        <row r="8856">
          <cell r="A8856"/>
        </row>
        <row r="8857">
          <cell r="A8857" t="str">
            <v>71516</v>
          </cell>
          <cell r="B8857" t="str">
            <v>CONJUNTO DE MANGUEIRA PARA COMBATE A INCENDIO EM FIBRA DE POLIESTER PURA, COM 1.1/2", REVESTIDA INTERNAMENTE, COM 2 LANCES DE 15M CADA.</v>
          </cell>
          <cell r="C8857" t="str">
            <v>Un</v>
          </cell>
          <cell r="D8857">
            <v>675</v>
          </cell>
          <cell r="E8857">
            <v>540</v>
          </cell>
        </row>
        <row r="8858">
          <cell r="A8858"/>
        </row>
        <row r="8859">
          <cell r="A8859" t="str">
            <v>71623</v>
          </cell>
          <cell r="B8859" t="str">
            <v>CHAPIM DE CONCRETO APARENTE COM ACABAMENTO DESEMPENADO, FORMA DE COMPENSADO PLASTIFICADO (MADEIRIT ) DE 14 X 10 CM, FUNDIDO NO LOCAL.</v>
          </cell>
          <cell r="C8859" t="str">
            <v>m</v>
          </cell>
          <cell r="D8859">
            <v>20.350000000000001</v>
          </cell>
          <cell r="E8859">
            <v>16.28</v>
          </cell>
        </row>
        <row r="8860">
          <cell r="A8860"/>
        </row>
        <row r="8861">
          <cell r="A8861" t="str">
            <v>72075</v>
          </cell>
          <cell r="B8861" t="str">
            <v>IMPERMEABILIZACAO SEMI-FLEXIVEL COM TINTA ASFALTICA EM SUPERFICIES LISAS DE PEQUENAS DIMENSOES.</v>
          </cell>
          <cell r="C8861" t="str">
            <v>m2</v>
          </cell>
          <cell r="D8861">
            <v>6.93</v>
          </cell>
          <cell r="E8861">
            <v>5.55</v>
          </cell>
        </row>
        <row r="8862">
          <cell r="A8862"/>
        </row>
        <row r="8863">
          <cell r="A8863" t="str">
            <v>72076</v>
          </cell>
          <cell r="B8863" t="str">
            <v>ESTRUTURA DE MADEIRA 2A SERRADA NAO APARELHADA, PARA TELHAS CERAMICAS.</v>
          </cell>
          <cell r="C8863" t="str">
            <v>m2</v>
          </cell>
          <cell r="D8863">
            <v>57.18</v>
          </cell>
          <cell r="E8863">
            <v>45.75</v>
          </cell>
        </row>
        <row r="8864">
          <cell r="A8864"/>
        </row>
        <row r="8865">
          <cell r="A8865" t="str">
            <v>72077</v>
          </cell>
          <cell r="B8865" t="str">
            <v>ESTRUTURA DE MADEIRA DE LEI 1A SERRADA NAO APARELHADA, PARA TELHAS CERAMICAS, VAOS ATE 7M.</v>
          </cell>
          <cell r="C8865" t="str">
            <v>m2</v>
          </cell>
          <cell r="D8865">
            <v>108.18</v>
          </cell>
          <cell r="E8865">
            <v>86.55</v>
          </cell>
        </row>
        <row r="8866">
          <cell r="A8866"/>
        </row>
        <row r="8867">
          <cell r="A8867" t="str">
            <v>72078</v>
          </cell>
          <cell r="B8867" t="str">
            <v>ESTRUTURA DE MADEIRA DE LEI 1A SERRADA NAO APARELHADA, PARA TELHAS CERAMICAS, VAOS 7M ATE 10 M.</v>
          </cell>
          <cell r="C8867" t="str">
            <v>m2</v>
          </cell>
          <cell r="D8867">
            <v>124.15</v>
          </cell>
          <cell r="E8867">
            <v>99.32</v>
          </cell>
        </row>
        <row r="8868">
          <cell r="A8868"/>
        </row>
        <row r="8869">
          <cell r="A8869" t="str">
            <v>72079</v>
          </cell>
          <cell r="B8869" t="str">
            <v>ESTRUTURA DE MADEIRA DE LEI 1A SERRADA NAO APARELHADA, PARA TELHAS CERAMICAS, VAOS 10M ATE 13M.</v>
          </cell>
          <cell r="C8869" t="str">
            <v>m2</v>
          </cell>
          <cell r="D8869">
            <v>129.87</v>
          </cell>
          <cell r="E8869">
            <v>103.9</v>
          </cell>
        </row>
        <row r="8870">
          <cell r="A8870"/>
        </row>
        <row r="8871">
          <cell r="A8871" t="str">
            <v>72080</v>
          </cell>
          <cell r="B8871" t="str">
            <v>ESTRUTURA DE MADEIRA DE LEI 1A SERRADA NAO APARELHADA, PARA TELHAS CERAMICAS, VAOS 13M ATE 18M.</v>
          </cell>
          <cell r="C8871" t="str">
            <v>m2</v>
          </cell>
          <cell r="D8871">
            <v>149.26</v>
          </cell>
          <cell r="E8871">
            <v>119.41</v>
          </cell>
        </row>
        <row r="8872">
          <cell r="A8872"/>
        </row>
        <row r="8873">
          <cell r="A8873" t="str">
            <v>72081</v>
          </cell>
          <cell r="B8873" t="str">
            <v>ESTRUTURA DE MADEIRA DE LEI 1A SERRADA NAO APARELHADA, PARA TELHAS ONDULADAS, VAOS ATE 7M.</v>
          </cell>
          <cell r="C8873" t="str">
            <v>m2</v>
          </cell>
          <cell r="D8873">
            <v>70.25</v>
          </cell>
          <cell r="E8873">
            <v>56.2</v>
          </cell>
        </row>
        <row r="8874">
          <cell r="A8874"/>
        </row>
        <row r="8875">
          <cell r="A8875" t="str">
            <v>72082</v>
          </cell>
          <cell r="B8875" t="str">
            <v xml:space="preserve"> ESTRUTURA DE MADEIRA DE LEI 1A SERRADA NAO APARELHADA, PARA TELHAS ONDULADAS, VAOS DE 7M ATE 10M.</v>
          </cell>
          <cell r="C8875" t="str">
            <v>m2</v>
          </cell>
          <cell r="D8875">
            <v>77.959999999999994</v>
          </cell>
          <cell r="E8875">
            <v>62.37</v>
          </cell>
        </row>
        <row r="8876">
          <cell r="A8876"/>
        </row>
        <row r="8877">
          <cell r="A8877" t="str">
            <v>72083</v>
          </cell>
          <cell r="B8877" t="str">
            <v xml:space="preserve"> ESTRUTURA DE MADEIRA DE LEI 1A SERRADA NAO APARELHADA, PARA TELHAS ONDULADAS, VAOS DE 10M ATE 13M</v>
          </cell>
          <cell r="C8877" t="str">
            <v>m2</v>
          </cell>
          <cell r="D8877">
            <v>92.68</v>
          </cell>
          <cell r="E8877">
            <v>74.150000000000006</v>
          </cell>
        </row>
        <row r="8878">
          <cell r="A8878"/>
        </row>
        <row r="8879">
          <cell r="A8879" t="str">
            <v>72084</v>
          </cell>
          <cell r="B8879" t="str">
            <v>ESTRUTURA DE MADEIRA DE LEI 1A SERRADA NAO APARELHADA, PARA TELHAS ONDULADAS, VAOS DE 13M ATE 18M.</v>
          </cell>
          <cell r="C8879" t="str">
            <v>m2</v>
          </cell>
          <cell r="D8879">
            <v>109.83</v>
          </cell>
          <cell r="E8879">
            <v>87.87</v>
          </cell>
        </row>
        <row r="8880">
          <cell r="A8880"/>
        </row>
        <row r="8881">
          <cell r="A8881" t="str">
            <v>72085</v>
          </cell>
          <cell r="B8881" t="str">
            <v>RECOLOCACAO DE MADEIRAMENTO DO TELHADO - RIPAS, CONSIDERANDO REAPROVEITAMENTO DE MATERIAL.</v>
          </cell>
          <cell r="C8881" t="str">
            <v>m</v>
          </cell>
          <cell r="D8881">
            <v>0.91</v>
          </cell>
          <cell r="E8881">
            <v>0.73</v>
          </cell>
        </row>
        <row r="8882">
          <cell r="A8882"/>
        </row>
        <row r="8883">
          <cell r="A8883" t="str">
            <v>72086</v>
          </cell>
          <cell r="B8883" t="str">
            <v>RECOLOCACAO DE MADEIRAMENTO DO TELHADO - CAIBROS, CONSIDERANDO REAPROVEITAMENTO DE MATERIAL.</v>
          </cell>
          <cell r="C8883" t="str">
            <v>m</v>
          </cell>
          <cell r="D8883">
            <v>2.81</v>
          </cell>
          <cell r="E8883">
            <v>2.25</v>
          </cell>
        </row>
        <row r="8884">
          <cell r="A8884"/>
        </row>
        <row r="8885">
          <cell r="A8885" t="str">
            <v>72087</v>
          </cell>
          <cell r="B8885" t="str">
            <v xml:space="preserve"> RECOLOCACAO DE MADEIRAMENTO DO TELHADO - VIGAS, CONSIDERANDO REAPROVEITAMENTO DE MATERIAL.</v>
          </cell>
          <cell r="C8885" t="str">
            <v>m</v>
          </cell>
          <cell r="D8885">
            <v>7.47</v>
          </cell>
          <cell r="E8885">
            <v>5.98</v>
          </cell>
        </row>
        <row r="8886">
          <cell r="A8886"/>
        </row>
        <row r="8887">
          <cell r="A8887" t="str">
            <v>72088</v>
          </cell>
          <cell r="B8887" t="str">
            <v xml:space="preserve"> RECOLOCACAO DE FERRAGENS PARA MADEIRAMENTO DO TELHADO, CONSIDERANDO REAPROVEITAMENTO DE MATERIAL.</v>
          </cell>
          <cell r="C8887" t="str">
            <v>Un</v>
          </cell>
          <cell r="D8887">
            <v>5.46</v>
          </cell>
          <cell r="E8887">
            <v>4.37</v>
          </cell>
        </row>
        <row r="8888">
          <cell r="A8888"/>
        </row>
        <row r="8889">
          <cell r="A8889" t="str">
            <v>72089</v>
          </cell>
          <cell r="B8889" t="str">
            <v>RECOLOCACAO DE TELHAS CERAMICAS TIPO FRANCESA, CONSIDERANDO REAPROVEITAMENTO DE MATERIAL.</v>
          </cell>
          <cell r="C8889" t="str">
            <v>m2</v>
          </cell>
          <cell r="D8889">
            <v>5.97</v>
          </cell>
          <cell r="E8889">
            <v>4.78</v>
          </cell>
        </row>
        <row r="8890">
          <cell r="A8890"/>
        </row>
        <row r="8891">
          <cell r="A8891" t="str">
            <v>72091</v>
          </cell>
          <cell r="B8891" t="str">
            <v>RECOLOCACAO DE TELHAS CERAMICAS TIPO PLAN, CONSIDERANDO REAPROVEITAMENTO DE MATERIAL.</v>
          </cell>
          <cell r="C8891" t="str">
            <v>m2</v>
          </cell>
          <cell r="D8891">
            <v>19.5</v>
          </cell>
          <cell r="E8891">
            <v>15.6</v>
          </cell>
        </row>
        <row r="8892">
          <cell r="A8892"/>
        </row>
        <row r="8893">
          <cell r="A8893" t="str">
            <v>72092</v>
          </cell>
          <cell r="B8893" t="str">
            <v>RECOLOCACAO DE TELHAS ONDULADAS COM MASSA PARA VEDACAO, CONSIDERANDO REAPROVEITAMENTO DE MATERIAL.</v>
          </cell>
          <cell r="C8893" t="str">
            <v>m2</v>
          </cell>
          <cell r="D8893">
            <v>5.66</v>
          </cell>
          <cell r="E8893">
            <v>4.53</v>
          </cell>
        </row>
        <row r="8894">
          <cell r="A8894"/>
        </row>
        <row r="8895">
          <cell r="A8895" t="str">
            <v>72093</v>
          </cell>
          <cell r="B8895" t="str">
            <v>RECOLOCACAO DE TELHA DE FIBROCIMENTO ESTRUTURAL LARGURA UTIL 44 CM, INCLUSO ACESSORIOS DE FIXACAO E VEDACAO, CONSIDERANDO APROVEITAMENTO DO MATERIAL.</v>
          </cell>
          <cell r="C8895" t="str">
            <v>m2</v>
          </cell>
          <cell r="D8895">
            <v>5.63</v>
          </cell>
          <cell r="E8895">
            <v>4.51</v>
          </cell>
        </row>
        <row r="8896">
          <cell r="A8896"/>
        </row>
        <row r="8897">
          <cell r="A8897" t="str">
            <v>72094</v>
          </cell>
          <cell r="B8897" t="str">
            <v>RECOLOCACAO DE TELHA DE FIBROCIMENTO ESTRUTURAL LARGURA UTIL 90 CM, INCLUSO ACESSORIOS DE FIXACAO E VEDACAO, CONSIDERANDO APROVEITAMENTO DO MATERIAL.</v>
          </cell>
          <cell r="C8897" t="str">
            <v>m2</v>
          </cell>
          <cell r="D8897">
            <v>23.88</v>
          </cell>
          <cell r="E8897">
            <v>19.11</v>
          </cell>
        </row>
        <row r="8898">
          <cell r="A8898"/>
        </row>
        <row r="8899">
          <cell r="A8899" t="str">
            <v>72101</v>
          </cell>
          <cell r="B8899" t="str">
            <v>REVISAO GERAL DE TELHADOS DE TELHAS CERAMICAS.</v>
          </cell>
          <cell r="C8899" t="str">
            <v>m2</v>
          </cell>
          <cell r="D8899">
            <v>3.38</v>
          </cell>
          <cell r="E8899">
            <v>2.71</v>
          </cell>
        </row>
        <row r="8900">
          <cell r="A8900"/>
        </row>
        <row r="8901">
          <cell r="A8901" t="str">
            <v>72103</v>
          </cell>
          <cell r="B8901" t="str">
            <v>RECOLOCACAO DE CUMEEIRAS CERAMICAS COM ARGAMASSA TRACO 1:2:11 (CIMENTO, CAL HIDRATADA E AREIA), CONSIDERANDO APROVEITAMENTO DO MATERIAL.</v>
          </cell>
          <cell r="C8901" t="str">
            <v>m</v>
          </cell>
          <cell r="D8901">
            <v>9.86</v>
          </cell>
          <cell r="E8901">
            <v>7.89</v>
          </cell>
        </row>
        <row r="8902">
          <cell r="A8902"/>
        </row>
        <row r="8903">
          <cell r="A8903" t="str">
            <v>72104</v>
          </cell>
          <cell r="B8903" t="str">
            <v>CALHA EM CHAPA DE ACO GALVANIZADO N.24, DESENVOLVIMENTO 33CM.</v>
          </cell>
          <cell r="C8903" t="str">
            <v>m</v>
          </cell>
          <cell r="D8903">
            <v>26.8</v>
          </cell>
          <cell r="E8903">
            <v>21.44</v>
          </cell>
        </row>
        <row r="8904">
          <cell r="A8904"/>
        </row>
        <row r="8905">
          <cell r="A8905" t="str">
            <v>72105</v>
          </cell>
          <cell r="B8905" t="str">
            <v>CALHA EM CHAPA DE ACO GALVANIZADO N.24, DESENVOLVIMENTO 50CM.</v>
          </cell>
          <cell r="C8905" t="str">
            <v>m</v>
          </cell>
          <cell r="D8905">
            <v>40.11</v>
          </cell>
          <cell r="E8905">
            <v>32.090000000000003</v>
          </cell>
        </row>
        <row r="8906">
          <cell r="A8906"/>
        </row>
        <row r="8907">
          <cell r="A8907" t="str">
            <v>72106</v>
          </cell>
          <cell r="B8907" t="str">
            <v>RUFO EM CHAPA DE ACO GALVANIZADO N.24, DESENVOLVIMENTO 16CM.</v>
          </cell>
          <cell r="C8907" t="str">
            <v>m</v>
          </cell>
          <cell r="D8907">
            <v>17.079999999999998</v>
          </cell>
          <cell r="E8907">
            <v>13.67</v>
          </cell>
        </row>
        <row r="8908">
          <cell r="A8908"/>
        </row>
        <row r="8909">
          <cell r="A8909" t="str">
            <v>72107</v>
          </cell>
          <cell r="B8909" t="str">
            <v>RUFO EM CHAPA DE ACO GALVANIZADO N.24, DESENVOLVIMENTO 25CM.</v>
          </cell>
          <cell r="C8909" t="str">
            <v>m</v>
          </cell>
          <cell r="D8909">
            <v>20.75</v>
          </cell>
          <cell r="E8909">
            <v>16.600000000000001</v>
          </cell>
        </row>
        <row r="8910">
          <cell r="A8910"/>
        </row>
        <row r="8911">
          <cell r="A8911" t="str">
            <v>72108</v>
          </cell>
          <cell r="B8911" t="str">
            <v>RUFO EM CHAPA DE ACO GALVANIZADO N.24, DESENVOLVIMENTO 33CM.</v>
          </cell>
          <cell r="C8911" t="str">
            <v>m</v>
          </cell>
          <cell r="D8911">
            <v>33.229999999999997</v>
          </cell>
          <cell r="E8911">
            <v>26.59</v>
          </cell>
        </row>
        <row r="8912">
          <cell r="A8912"/>
        </row>
        <row r="8913">
          <cell r="A8913" t="str">
            <v>72109</v>
          </cell>
          <cell r="B8913" t="str">
            <v>RUFO EM CHAPA DE ACO GALVANIZADO N.24, DESENVOLVIMENTO 50CM.</v>
          </cell>
          <cell r="C8913" t="str">
            <v>m</v>
          </cell>
          <cell r="D8913">
            <v>33.71</v>
          </cell>
          <cell r="E8913">
            <v>26.97</v>
          </cell>
        </row>
        <row r="8914">
          <cell r="A8914"/>
        </row>
        <row r="8915">
          <cell r="A8915" t="str">
            <v>72110</v>
          </cell>
          <cell r="B8915" t="str">
            <v>ESTRUTURA METALICA EM TESOURAS, VAO 12M.</v>
          </cell>
          <cell r="C8915" t="str">
            <v>m2</v>
          </cell>
          <cell r="D8915">
            <v>76.569999999999993</v>
          </cell>
          <cell r="E8915">
            <v>61.26</v>
          </cell>
        </row>
        <row r="8916">
          <cell r="A8916"/>
        </row>
        <row r="8917">
          <cell r="A8917" t="str">
            <v>72111</v>
          </cell>
          <cell r="B8917" t="str">
            <v>ESTRUTURA METALICA EM TESOURAS, VAO 15M.</v>
          </cell>
          <cell r="C8917" t="str">
            <v>m2</v>
          </cell>
          <cell r="D8917">
            <v>83.75</v>
          </cell>
          <cell r="E8917">
            <v>67</v>
          </cell>
        </row>
        <row r="8918">
          <cell r="A8918"/>
        </row>
        <row r="8919">
          <cell r="A8919" t="str">
            <v>72112</v>
          </cell>
          <cell r="B8919" t="str">
            <v>ESTRUTURA METALICA EM TESOURAS, VAO 20M.</v>
          </cell>
          <cell r="C8919" t="str">
            <v>m2</v>
          </cell>
          <cell r="D8919">
            <v>90.93</v>
          </cell>
          <cell r="E8919">
            <v>72.75</v>
          </cell>
        </row>
        <row r="8920">
          <cell r="A8920"/>
        </row>
        <row r="8921">
          <cell r="A8921" t="str">
            <v>72113</v>
          </cell>
          <cell r="B8921" t="str">
            <v>ESTRUTURA METALICA EM TESOURAS, VAO 25M.</v>
          </cell>
          <cell r="C8921" t="str">
            <v>m2</v>
          </cell>
          <cell r="D8921">
            <v>102.3</v>
          </cell>
          <cell r="E8921">
            <v>81.84</v>
          </cell>
        </row>
        <row r="8922">
          <cell r="A8922"/>
        </row>
        <row r="8923">
          <cell r="A8923" t="str">
            <v>72114</v>
          </cell>
          <cell r="B8923" t="str">
            <v>ESTRUTURA METALICA EM TESOURAS, VAO 30M M2 90,94.</v>
          </cell>
          <cell r="C8923" t="str">
            <v>m2</v>
          </cell>
          <cell r="D8923">
            <v>113.67</v>
          </cell>
          <cell r="E8923">
            <v>90.94</v>
          </cell>
        </row>
        <row r="8924">
          <cell r="A8924"/>
        </row>
        <row r="8925">
          <cell r="A8925" t="str">
            <v>72116</v>
          </cell>
          <cell r="B8925" t="str">
            <v>.VIDRO LISO COMUM TRANSPARENTE, ESPESSURA 3MM.</v>
          </cell>
          <cell r="C8925" t="str">
            <v>m2</v>
          </cell>
          <cell r="D8925">
            <v>49.55</v>
          </cell>
          <cell r="E8925">
            <v>39.64</v>
          </cell>
        </row>
        <row r="8926">
          <cell r="A8926"/>
        </row>
        <row r="8927">
          <cell r="A8927" t="str">
            <v>72117</v>
          </cell>
          <cell r="B8927" t="str">
            <v>VIDRO LISO COMUM TRANSPARENTE, ESPESSURA 4MM.</v>
          </cell>
          <cell r="C8927" t="str">
            <v>m2</v>
          </cell>
          <cell r="D8927">
            <v>63.52</v>
          </cell>
          <cell r="E8927">
            <v>50.82</v>
          </cell>
        </row>
        <row r="8928">
          <cell r="A8928"/>
        </row>
        <row r="8929">
          <cell r="A8929" t="str">
            <v>72118</v>
          </cell>
          <cell r="B8929" t="str">
            <v>VIDRO TEMPERADO INCOLOR, ESPESSURA 6MM.</v>
          </cell>
          <cell r="C8929" t="str">
            <v>m2</v>
          </cell>
          <cell r="D8929">
            <v>144.88</v>
          </cell>
          <cell r="E8929">
            <v>115.91</v>
          </cell>
        </row>
        <row r="8930">
          <cell r="A8930"/>
        </row>
        <row r="8931">
          <cell r="A8931" t="str">
            <v>72119</v>
          </cell>
          <cell r="B8931" t="str">
            <v>VIDRO TEMPERADO INCOLOR, ESPESSURA 8MM M2.</v>
          </cell>
          <cell r="C8931" t="str">
            <v>m2</v>
          </cell>
          <cell r="D8931">
            <v>171.48</v>
          </cell>
          <cell r="E8931">
            <v>137.19</v>
          </cell>
        </row>
        <row r="8932">
          <cell r="A8932"/>
        </row>
        <row r="8933">
          <cell r="A8933" t="str">
            <v>72120</v>
          </cell>
          <cell r="B8933" t="str">
            <v>.VIDRO TEMPERADO INCOLOR, ESPESSURA 10MM.</v>
          </cell>
          <cell r="C8933" t="str">
            <v>m2</v>
          </cell>
          <cell r="D8933">
            <v>201.43</v>
          </cell>
          <cell r="E8933">
            <v>161.15</v>
          </cell>
        </row>
        <row r="8934">
          <cell r="A8934"/>
        </row>
        <row r="8935">
          <cell r="A8935" t="str">
            <v>72121</v>
          </cell>
          <cell r="B8935" t="str">
            <v>VIDRO TEMPERADO COLORIDO, ESPESSURA 10MM.</v>
          </cell>
          <cell r="C8935" t="str">
            <v>m2</v>
          </cell>
          <cell r="D8935">
            <v>239.13</v>
          </cell>
          <cell r="E8935">
            <v>191.31</v>
          </cell>
        </row>
        <row r="8936">
          <cell r="A8936"/>
        </row>
        <row r="8937">
          <cell r="A8937" t="str">
            <v>72122</v>
          </cell>
          <cell r="B8937" t="str">
            <v>VIDRO FANTASIA TIPO CANELADO, ESPESSURA 4MM.</v>
          </cell>
          <cell r="C8937" t="str">
            <v>m2</v>
          </cell>
          <cell r="D8937">
            <v>50.45</v>
          </cell>
          <cell r="E8937">
            <v>40.36</v>
          </cell>
        </row>
        <row r="8938">
          <cell r="A8938"/>
        </row>
        <row r="8939">
          <cell r="A8939" t="str">
            <v>72123</v>
          </cell>
          <cell r="B8939" t="str">
            <v>VIDRO ARAMADO, ESPESSURA 7MM.</v>
          </cell>
          <cell r="C8939" t="str">
            <v>m2</v>
          </cell>
          <cell r="D8939">
            <v>159.32</v>
          </cell>
          <cell r="E8939">
            <v>127.46</v>
          </cell>
        </row>
        <row r="8940">
          <cell r="A8940"/>
        </row>
        <row r="8941">
          <cell r="A8941" t="str">
            <v>72124</v>
          </cell>
          <cell r="B8941" t="str">
            <v xml:space="preserve"> IMPERMEABILIZACAO COM MASTIQUE ELASTICO A BASE DE SILICONE.</v>
          </cell>
          <cell r="C8941" t="str">
            <v>dm³</v>
          </cell>
          <cell r="D8941">
            <v>84.25</v>
          </cell>
          <cell r="E8941">
            <v>67.400000000000006</v>
          </cell>
        </row>
        <row r="8942">
          <cell r="A8942"/>
        </row>
        <row r="8943">
          <cell r="A8943" t="str">
            <v>72125</v>
          </cell>
          <cell r="B8943" t="str">
            <v xml:space="preserve">RASPAGEM DE PINTURA PVA. </v>
          </cell>
          <cell r="C8943" t="str">
            <v>m2</v>
          </cell>
          <cell r="D8943">
            <v>3.9</v>
          </cell>
          <cell r="E8943">
            <v>3.12</v>
          </cell>
        </row>
        <row r="8944">
          <cell r="A8944"/>
        </row>
        <row r="8945">
          <cell r="A8945" t="str">
            <v>72126</v>
          </cell>
          <cell r="B8945" t="str">
            <v xml:space="preserve">RASPAGEM DE PINTURA LATEX ACRILICA.  </v>
          </cell>
          <cell r="C8945" t="str">
            <v>m2</v>
          </cell>
          <cell r="D8945">
            <v>5.46</v>
          </cell>
          <cell r="E8945">
            <v>4.37</v>
          </cell>
        </row>
        <row r="8946">
          <cell r="A8946"/>
        </row>
        <row r="8947">
          <cell r="A8947" t="str">
            <v>72127</v>
          </cell>
          <cell r="B8947" t="str">
            <v>RASPAGEM DE PINTURA A BASE OLEO.</v>
          </cell>
          <cell r="C8947" t="str">
            <v>m2</v>
          </cell>
          <cell r="D8947">
            <v>3.9</v>
          </cell>
          <cell r="E8947">
            <v>3.12</v>
          </cell>
        </row>
        <row r="8948">
          <cell r="A8948"/>
        </row>
        <row r="8949">
          <cell r="A8949" t="str">
            <v>72131</v>
          </cell>
          <cell r="B8949" t="str">
            <v xml:space="preserve"> ALVENARIA EM TIJOLO CERAMICO MACICO 5X10X20CM 1/2 VEZ (ESPESSURA 10CM) , ASSENTADO COM ARGAMASSA TRACO 1:2:8 (CIMENTO, CAL E AREIA).  </v>
          </cell>
          <cell r="C8949" t="str">
            <v>m2</v>
          </cell>
          <cell r="D8949">
            <v>84.72</v>
          </cell>
          <cell r="E8949">
            <v>67.78</v>
          </cell>
        </row>
        <row r="8950">
          <cell r="A8950"/>
        </row>
        <row r="8951">
          <cell r="A8951" t="str">
            <v>72132</v>
          </cell>
          <cell r="B8951" t="str">
            <v>ALVENARIA EM TIJOLO CERAMICO MACICO 5X10X20CM ESPELHO (ESPESSURA 5CM),ASSENTADO COM ARGAMASSA TRACO 1:2:8 (CIMENTO, CAL E AREIA).</v>
          </cell>
          <cell r="C8951" t="str">
            <v>m2</v>
          </cell>
          <cell r="D8951">
            <v>44.21</v>
          </cell>
          <cell r="E8951">
            <v>35.369999999999997</v>
          </cell>
        </row>
        <row r="8952">
          <cell r="A8952"/>
        </row>
        <row r="8953">
          <cell r="A8953" t="str">
            <v>72133</v>
          </cell>
          <cell r="B8953" t="str">
            <v>ALVENARIA EM TIJOLO CERAMICO MACICO 5X10X20CM 1 1/2 VEZ (ESPESSURA 30CM), ASSENTADO COM ARGAMASSA TRACO 1:2:8 (CIMENTO, CAL E AREIA).</v>
          </cell>
          <cell r="C8953" t="str">
            <v>m2</v>
          </cell>
          <cell r="D8953">
            <v>213.32</v>
          </cell>
          <cell r="E8953">
            <v>170.66</v>
          </cell>
        </row>
        <row r="8954">
          <cell r="A8954"/>
        </row>
        <row r="8955">
          <cell r="A8955" t="str">
            <v>72135</v>
          </cell>
          <cell r="B8955" t="str">
            <v>ABERTURA/FECHAMENTO RASGO ALVENARIA PARA TUBOS, FECHAMENTO COM ARGAMASSA TRACO 1:4 (CIMENTO E AREIA).</v>
          </cell>
          <cell r="C8955" t="str">
            <v>m</v>
          </cell>
          <cell r="D8955">
            <v>2.8</v>
          </cell>
          <cell r="E8955">
            <v>2.2400000000000002</v>
          </cell>
        </row>
        <row r="8956">
          <cell r="A8956"/>
        </row>
        <row r="8957">
          <cell r="A8957" t="str">
            <v>72136</v>
          </cell>
          <cell r="B8957" t="str">
            <v>PISO INDUSTRIAL ALTA RESISTENCIA ESPESSURA 8MM, INCLUSO JUNTAS DE DILATACAO PLASTICAS E POLIMENTO MECANIZADO.</v>
          </cell>
          <cell r="C8957" t="str">
            <v>m2</v>
          </cell>
          <cell r="D8957">
            <v>49.75</v>
          </cell>
          <cell r="E8957">
            <v>39.799999999999997</v>
          </cell>
        </row>
        <row r="8958">
          <cell r="A8958"/>
        </row>
        <row r="8959">
          <cell r="A8959" t="str">
            <v>72137</v>
          </cell>
          <cell r="B8959" t="str">
            <v>PISO INDUSTRIAL ALTA RESISTENCIA ESPESSURA 12MM, INCLUSO JUNTAS DE DILATACAO PLASTICAS E POLIMENTO MECANIZADO.</v>
          </cell>
          <cell r="C8959" t="str">
            <v>m2</v>
          </cell>
          <cell r="D8959">
            <v>62.02</v>
          </cell>
          <cell r="E8959">
            <v>49.62</v>
          </cell>
        </row>
        <row r="8960">
          <cell r="A8960"/>
        </row>
        <row r="8961">
          <cell r="A8961" t="str">
            <v>72138</v>
          </cell>
          <cell r="B8961" t="str">
            <v>PISO EM GRANITO BRANCO 50X50CM LEVIGADO ESPESSURA 2CM, ASSENTADO COM ARGAMASSA COLANTE DUPLA COLAGEM, COM REJUNTAMENTO EM CIMENTO BRANCO.</v>
          </cell>
          <cell r="C8961" t="str">
            <v>m2</v>
          </cell>
          <cell r="D8961">
            <v>303.20999999999998</v>
          </cell>
          <cell r="E8961">
            <v>242.57</v>
          </cell>
        </row>
        <row r="8962">
          <cell r="A8962"/>
        </row>
        <row r="8963">
          <cell r="A8963" t="str">
            <v>72139</v>
          </cell>
          <cell r="B8963" t="str">
            <v>BLOCOS DE VIDRO TIPO CANELADO 19X19X8CM, ASSENTADO COM ARGAMASSA TRACO 1:3 (CIMENTO E AREIA GROSSA) PREPARO MECANICO, COM REJUNTAMENTO EM CIMENTO BRANCO E BARRAS DE ACO.</v>
          </cell>
          <cell r="C8963" t="str">
            <v>m2</v>
          </cell>
          <cell r="D8963">
            <v>377.45</v>
          </cell>
          <cell r="E8963">
            <v>301.95999999999998</v>
          </cell>
        </row>
        <row r="8964">
          <cell r="A8964"/>
        </row>
        <row r="8965">
          <cell r="A8965" t="str">
            <v>72140</v>
          </cell>
          <cell r="B8965" t="str">
            <v>PORTA DE FERRO PARA LIXEIRA, DE ABRIR, TIPO CHAPA, 0,70X2,10M , COM GUARNICOES.</v>
          </cell>
          <cell r="C8965" t="str">
            <v>Un</v>
          </cell>
          <cell r="D8965">
            <v>208.47</v>
          </cell>
          <cell r="E8965">
            <v>166.78</v>
          </cell>
        </row>
        <row r="8966">
          <cell r="A8966"/>
        </row>
        <row r="8967">
          <cell r="A8967" t="str">
            <v>72141</v>
          </cell>
          <cell r="B8967" t="str">
            <v xml:space="preserve"> FAIXA BATE MACA EM LAMINADO MELAMINICO TEXTURIZADO ESPESSURA 1,3MM PARA PORTA DE MADEIRA.</v>
          </cell>
          <cell r="C8967" t="str">
            <v>m2</v>
          </cell>
          <cell r="D8967">
            <v>30.87</v>
          </cell>
          <cell r="E8967">
            <v>24.7</v>
          </cell>
        </row>
        <row r="8968">
          <cell r="A8968"/>
        </row>
        <row r="8969">
          <cell r="A8969" t="str">
            <v>72142</v>
          </cell>
          <cell r="B8969" t="str">
            <v>RETIRADA DE FOLHAS DE PORTA DE PASSAGEM OU JANELA.</v>
          </cell>
          <cell r="C8969" t="str">
            <v>Un</v>
          </cell>
          <cell r="D8969">
            <v>5.18</v>
          </cell>
          <cell r="E8969">
            <v>4.1500000000000004</v>
          </cell>
        </row>
        <row r="8970">
          <cell r="A8970"/>
        </row>
        <row r="8971">
          <cell r="A8971" t="str">
            <v>72143</v>
          </cell>
          <cell r="B8971" t="str">
            <v>RETIRADA DE BATENTES DE MADEIRA.</v>
          </cell>
          <cell r="C8971" t="str">
            <v>Un</v>
          </cell>
          <cell r="D8971">
            <v>24.92</v>
          </cell>
          <cell r="E8971">
            <v>19.940000000000001</v>
          </cell>
        </row>
        <row r="8972">
          <cell r="A8972"/>
        </row>
        <row r="8973">
          <cell r="A8973" t="str">
            <v>72144</v>
          </cell>
          <cell r="B8973" t="str">
            <v>RECOLOCACAO DE FOLHAS DE PORTA DE PASSAGEM OU JANELA, CONSIDERANDO REAPROVEITAMENTO DO MATERIAL.</v>
          </cell>
          <cell r="C8973" t="str">
            <v>Un</v>
          </cell>
          <cell r="D8973">
            <v>40.020000000000003</v>
          </cell>
          <cell r="E8973">
            <v>32.020000000000003</v>
          </cell>
        </row>
        <row r="8974">
          <cell r="A8974"/>
        </row>
        <row r="8975">
          <cell r="A8975" t="str">
            <v>72146</v>
          </cell>
          <cell r="B8975" t="str">
            <v>RECOLOCACAO DE BATENTES DE MADEIRA, CONSIDERANDO REAPROVEITAMENTO DE MATERIAL.</v>
          </cell>
          <cell r="C8975" t="str">
            <v>Un</v>
          </cell>
          <cell r="D8975">
            <v>25.27</v>
          </cell>
          <cell r="E8975">
            <v>20.22</v>
          </cell>
        </row>
        <row r="8976">
          <cell r="A8976"/>
        </row>
        <row r="8977">
          <cell r="A8977" t="str">
            <v>72148</v>
          </cell>
          <cell r="B8977" t="str">
            <v>RETIRADA DE BATENTES METALICOS.</v>
          </cell>
          <cell r="C8977" t="str">
            <v>Un</v>
          </cell>
          <cell r="D8977">
            <v>21.83</v>
          </cell>
          <cell r="E8977">
            <v>17.47</v>
          </cell>
        </row>
        <row r="8978">
          <cell r="A8978"/>
        </row>
        <row r="8979">
          <cell r="A8979" t="str">
            <v>72149</v>
          </cell>
          <cell r="B8979" t="str">
            <v>RECOLOCACAO DE BATENTES METALICOS, CONSIDERANDO REAPROVEITAMENTO DO MATERIAL.</v>
          </cell>
          <cell r="C8979" t="str">
            <v>Un</v>
          </cell>
          <cell r="D8979">
            <v>23.65</v>
          </cell>
          <cell r="E8979">
            <v>18.920000000000002</v>
          </cell>
        </row>
        <row r="8980">
          <cell r="A8980"/>
        </row>
        <row r="8981">
          <cell r="A8981" t="str">
            <v>72175</v>
          </cell>
          <cell r="B8981" t="str">
            <v xml:space="preserve"> BLOCOS DE VIDRO TIPO XADREZ 20X20X10CM, ASSENTADO COM ARGAMASSA TRACO 1:3 (CIMENTO E AREIA GROSSA) PREPARO MECANICO, COM REJUNTAMENTO EM CIMENTO BRANCO E BARRAS DE ACO.</v>
          </cell>
          <cell r="C8981" t="str">
            <v>m2</v>
          </cell>
          <cell r="D8981">
            <v>401.96</v>
          </cell>
          <cell r="E8981">
            <v>321.57</v>
          </cell>
        </row>
        <row r="8982">
          <cell r="A8982"/>
        </row>
        <row r="8983">
          <cell r="A8983" t="str">
            <v>72176</v>
          </cell>
          <cell r="B8983" t="str">
            <v xml:space="preserve"> BLOCOS DE VIDRO TIPO XADREZ 20X10X8CM, ASSENTADO COM ARGAMASSA TRACO 1:3 (CIMENTO E AREIA GROSSA) PREPARO MECANICO, COM REJUNTAMENTO EM CIMENTO BRANCO E BARRAS DE ACO</v>
          </cell>
          <cell r="C8983" t="str">
            <v>m2</v>
          </cell>
          <cell r="D8983">
            <v>258.27</v>
          </cell>
          <cell r="E8983">
            <v>206.62</v>
          </cell>
        </row>
        <row r="8984">
          <cell r="A8984"/>
        </row>
        <row r="8985">
          <cell r="A8985" t="str">
            <v>72177</v>
          </cell>
          <cell r="B8985" t="str">
            <v>TELA TIPO DEPLOYEE PARA REFORCO DE ALVENARIA.</v>
          </cell>
          <cell r="C8985" t="str">
            <v>m2</v>
          </cell>
          <cell r="D8985">
            <v>3.06</v>
          </cell>
          <cell r="E8985">
            <v>2.4500000000000002</v>
          </cell>
        </row>
        <row r="8986">
          <cell r="A8986"/>
        </row>
        <row r="8987">
          <cell r="A8987" t="str">
            <v>72178</v>
          </cell>
          <cell r="B8987" t="str">
            <v xml:space="preserve"> RETIRADA DE DIVISORIAS EM CHAPAS DE MADEIRA, COM MONTANTES METALICO.</v>
          </cell>
          <cell r="C8987" t="str">
            <v>m2</v>
          </cell>
          <cell r="D8987">
            <v>12.46</v>
          </cell>
          <cell r="E8987">
            <v>9.9700000000000006</v>
          </cell>
        </row>
        <row r="8988">
          <cell r="A8988"/>
        </row>
        <row r="8989">
          <cell r="A8989" t="str">
            <v>72179</v>
          </cell>
          <cell r="B8989" t="str">
            <v xml:space="preserve"> RECOLOCACAO DE PLACAS DIVISORIAS DE GRANILITE, CONSIDERANDO REAPROVEITAMENTO DO MATERIAL.</v>
          </cell>
          <cell r="C8989" t="str">
            <v>m2</v>
          </cell>
          <cell r="D8989">
            <v>25.96</v>
          </cell>
          <cell r="E8989">
            <v>20.77</v>
          </cell>
        </row>
        <row r="8990">
          <cell r="A8990"/>
        </row>
        <row r="8991">
          <cell r="A8991" t="str">
            <v>72180</v>
          </cell>
          <cell r="B8991" t="str">
            <v>RECOLOCACAO DE DIVISORIAS TIPO CHAPAS OU TABUAS, EXCLUSIVE ENTARUGAMENTO, CONSIDERANDO REAPROVEITAMENTO DO MATERIAL.</v>
          </cell>
          <cell r="C8991" t="str">
            <v>m2</v>
          </cell>
          <cell r="D8991">
            <v>7.92</v>
          </cell>
          <cell r="E8991">
            <v>6.34</v>
          </cell>
        </row>
        <row r="8992">
          <cell r="A8992"/>
        </row>
        <row r="8993">
          <cell r="A8993" t="str">
            <v>72181</v>
          </cell>
          <cell r="B8993" t="str">
            <v xml:space="preserve"> RECOLOCACAO DE DIVISORIAS TIPO CHAPAS OU TABUAS, INCLUSIVE ENTARUGAMETO, CONSIDERANDO REAPROVEITAMENTO DO MATERIAL.</v>
          </cell>
          <cell r="C8993" t="str">
            <v>m2</v>
          </cell>
          <cell r="D8993">
            <v>16.170000000000002</v>
          </cell>
          <cell r="E8993">
            <v>12.94</v>
          </cell>
        </row>
        <row r="8994">
          <cell r="A8994"/>
        </row>
        <row r="8995">
          <cell r="A8995" t="str">
            <v>72182</v>
          </cell>
          <cell r="B8995" t="str">
            <v>PISO EM CONCRETO PARA QUADRAS POLIESPORTIVAS, CONCRETO PREPARO MECANICO 20MPA, ESPESSURA 7CM, INCLUSO POLIMENTO E JUNTAS EM POLIURETANO 2X2M.</v>
          </cell>
          <cell r="C8995" t="str">
            <v>m2</v>
          </cell>
          <cell r="D8995">
            <v>49.33</v>
          </cell>
          <cell r="E8995">
            <v>39.47</v>
          </cell>
        </row>
        <row r="8996">
          <cell r="A8996"/>
        </row>
        <row r="8997">
          <cell r="A8997" t="str">
            <v>72183</v>
          </cell>
          <cell r="B8997" t="str">
            <v>PISO EM CONCRETO ESTRUTURAL 20MPA PREPARO MECANICO, COM ARMACAO EM TELA SOLDADA.</v>
          </cell>
          <cell r="C8997" t="str">
            <v>m2</v>
          </cell>
          <cell r="D8997">
            <v>64.12</v>
          </cell>
          <cell r="E8997">
            <v>51.3</v>
          </cell>
        </row>
        <row r="8998">
          <cell r="A8998"/>
        </row>
        <row r="8999">
          <cell r="A8999" t="str">
            <v>72185</v>
          </cell>
          <cell r="B8999" t="str">
            <v>PISO VINILICO SEMIFLEXIVEL PADRAO LISO, ESPESSURA 2MM, FIXADO COM COLA.</v>
          </cell>
          <cell r="C8999" t="str">
            <v>m2</v>
          </cell>
          <cell r="D8999">
            <v>52.05</v>
          </cell>
          <cell r="E8999">
            <v>41.64</v>
          </cell>
        </row>
        <row r="9000">
          <cell r="A9000"/>
        </row>
        <row r="9001">
          <cell r="A9001" t="str">
            <v>72186</v>
          </cell>
          <cell r="B9001" t="str">
            <v>PISO VINILICO SEMIFLEXIVEL PADRAO LISO, ESPESSURA 3,2MM, FIXADO COM CO   LA.</v>
          </cell>
          <cell r="C9001" t="str">
            <v>m2</v>
          </cell>
          <cell r="D9001">
            <v>84.15</v>
          </cell>
          <cell r="E9001">
            <v>67.319999999999993</v>
          </cell>
        </row>
        <row r="9002">
          <cell r="A9002"/>
        </row>
        <row r="9003">
          <cell r="A9003" t="str">
            <v>72187</v>
          </cell>
          <cell r="B9003" t="str">
            <v>PISO DE BORRACHA FRISADO, ESPESSURA 7MM, ASSENTADO COM ARGAMASSA TRACO 1:3 (CIMENTO E AREIA).</v>
          </cell>
          <cell r="C9003" t="str">
            <v>m2</v>
          </cell>
          <cell r="D9003">
            <v>149.61000000000001</v>
          </cell>
          <cell r="E9003">
            <v>119.69</v>
          </cell>
        </row>
        <row r="9004">
          <cell r="A9004"/>
        </row>
        <row r="9005">
          <cell r="A9005" t="str">
            <v>72188</v>
          </cell>
          <cell r="B9005" t="str">
            <v xml:space="preserve"> PISO DE BORRACHA PASTILHADO, ESPESSURA 7MM, ASSENTADO COM ARGAMASSA TRACO 1:3 (CIMENTO E AREIA).</v>
          </cell>
          <cell r="C9005" t="str">
            <v>m2</v>
          </cell>
          <cell r="D9005">
            <v>195.8</v>
          </cell>
          <cell r="E9005">
            <v>156.63999999999999</v>
          </cell>
        </row>
        <row r="9006">
          <cell r="A9006"/>
        </row>
        <row r="9007">
          <cell r="A9007" t="str">
            <v>72189</v>
          </cell>
          <cell r="B9007" t="str">
            <v>RODAPE VINILICO ALTURA 5CM, ESPESSURA 1MM, FIXADO COM COLA .</v>
          </cell>
          <cell r="C9007" t="str">
            <v>m</v>
          </cell>
          <cell r="D9007">
            <v>14.16</v>
          </cell>
          <cell r="E9007">
            <v>11.33</v>
          </cell>
        </row>
        <row r="9008">
          <cell r="A9008"/>
        </row>
        <row r="9009">
          <cell r="A9009" t="str">
            <v>72190</v>
          </cell>
          <cell r="B9009" t="str">
            <v>RODAPE BORRACHA LISO, ALTURA 7CM, ESPESSURA 1MM, FIXADO COM COLA.</v>
          </cell>
          <cell r="C9009" t="str">
            <v>m</v>
          </cell>
          <cell r="D9009">
            <v>20.13</v>
          </cell>
          <cell r="E9009">
            <v>16.11</v>
          </cell>
        </row>
        <row r="9010">
          <cell r="A9010"/>
        </row>
        <row r="9011">
          <cell r="A9011" t="str">
            <v>72191</v>
          </cell>
          <cell r="B9011" t="str">
            <v>RECOLOCACAO DE TACOS DE MADEIRA, CONSIDERANDO REAPROVEITAMENTO DE MATERIAL.</v>
          </cell>
          <cell r="C9011" t="str">
            <v>m2</v>
          </cell>
          <cell r="D9011">
            <v>42.9</v>
          </cell>
          <cell r="E9011">
            <v>34.32</v>
          </cell>
        </row>
        <row r="9012">
          <cell r="A9012"/>
        </row>
        <row r="9013">
          <cell r="A9013" t="str">
            <v>72192</v>
          </cell>
          <cell r="B9013" t="str">
            <v>RECOLOCACAO DE ASSOALHO DE MADEIRA, CONSIDERANDO REAPROVEITAMENTO DO MATERIAL.</v>
          </cell>
          <cell r="C9013" t="str">
            <v>m2</v>
          </cell>
          <cell r="D9013">
            <v>11.21</v>
          </cell>
          <cell r="E9013">
            <v>8.9700000000000006</v>
          </cell>
        </row>
        <row r="9014">
          <cell r="A9014"/>
        </row>
        <row r="9015">
          <cell r="A9015" t="str">
            <v>72193</v>
          </cell>
          <cell r="B9015" t="str">
            <v>RECOLOCACAO DE ASSOALHO DE MADEIRA E VIGAMENTO, CONSIDERANDO REAPROVEITAMENTO DO MATERIAL.</v>
          </cell>
          <cell r="C9015" t="str">
            <v>m2</v>
          </cell>
          <cell r="D9015">
            <v>29.4</v>
          </cell>
          <cell r="E9015">
            <v>23.52</v>
          </cell>
        </row>
        <row r="9016">
          <cell r="A9016"/>
        </row>
        <row r="9017">
          <cell r="A9017" t="str">
            <v>72194</v>
          </cell>
          <cell r="B9017" t="str">
            <v>RECOLOCACAO DE RODAPE DE MADEIRA E CORDAO, CONSIDERANDO REAPROVEITAMENTO DO MATERIAL.</v>
          </cell>
          <cell r="C9017" t="str">
            <v>m</v>
          </cell>
          <cell r="D9017">
            <v>8.4</v>
          </cell>
          <cell r="E9017">
            <v>6.72</v>
          </cell>
        </row>
        <row r="9018">
          <cell r="A9018"/>
        </row>
        <row r="9019">
          <cell r="A9019" t="str">
            <v>72195</v>
          </cell>
          <cell r="B9019" t="str">
            <v>LAJOTA PRE-MOLDADA DE CONCRETO, ESPESSURA 7CM, COM JUNTA EM GRAMA.</v>
          </cell>
          <cell r="C9019" t="str">
            <v>m2</v>
          </cell>
          <cell r="D9019">
            <v>45.81</v>
          </cell>
          <cell r="E9019">
            <v>36.65</v>
          </cell>
        </row>
        <row r="9020">
          <cell r="A9020"/>
        </row>
        <row r="9021">
          <cell r="A9021" t="str">
            <v>72196</v>
          </cell>
          <cell r="B9021" t="str">
            <v xml:space="preserve">REBAIXAMENTO DE GUIA DE CONCRETO. </v>
          </cell>
          <cell r="C9021" t="str">
            <v>m</v>
          </cell>
          <cell r="D9021">
            <v>17.100000000000001</v>
          </cell>
          <cell r="E9021">
            <v>13.68</v>
          </cell>
        </row>
        <row r="9022">
          <cell r="A9022"/>
        </row>
        <row r="9023">
          <cell r="A9023" t="str">
            <v>72197</v>
          </cell>
          <cell r="B9023" t="str">
            <v>SANCA DE GESSO, ALTURA 15CM, MOLDADA NA OBRA.</v>
          </cell>
          <cell r="C9023" t="str">
            <v>m</v>
          </cell>
          <cell r="D9023">
            <v>15.23</v>
          </cell>
          <cell r="E9023">
            <v>12.19</v>
          </cell>
        </row>
        <row r="9024">
          <cell r="A9024"/>
        </row>
        <row r="9025">
          <cell r="A9025" t="str">
            <v>72198</v>
          </cell>
          <cell r="B9025" t="str">
            <v>ISOLAMENTO TERMICO COM ARGAMASSA TRACO 1:3 (CIMENTO E AREIA), COM ADICAO DE PEROLAS DE ISOPOR, ESPESSURA 6CM.</v>
          </cell>
          <cell r="C9025" t="str">
            <v>m2</v>
          </cell>
          <cell r="D9025">
            <v>85.81</v>
          </cell>
          <cell r="E9025">
            <v>68.650000000000006</v>
          </cell>
        </row>
        <row r="9026">
          <cell r="A9026"/>
        </row>
        <row r="9027">
          <cell r="A9027" t="str">
            <v>72200</v>
          </cell>
          <cell r="B9027" t="str">
            <v>REVESTIMENTO EM LAMINADO MELAMINICO TEXTURIZADO, ESPESSURA 1,3MM, FIXA DO COM COLA.</v>
          </cell>
          <cell r="C9027" t="str">
            <v>m2</v>
          </cell>
          <cell r="D9027">
            <v>49.56</v>
          </cell>
          <cell r="E9027">
            <v>39.65</v>
          </cell>
        </row>
        <row r="9028">
          <cell r="A9028"/>
        </row>
        <row r="9029">
          <cell r="A9029" t="str">
            <v>72201</v>
          </cell>
          <cell r="B9029" t="str">
            <v>RECOLOCACO DE FORROS EM REGUA DE PVC E PERFIS, CONSIDERANDO REAPROVEITAMENTO DO MATERIAL.</v>
          </cell>
          <cell r="C9029" t="str">
            <v>m2</v>
          </cell>
          <cell r="D9029">
            <v>5.46</v>
          </cell>
          <cell r="E9029">
            <v>4.37</v>
          </cell>
        </row>
        <row r="9030">
          <cell r="A9030"/>
        </row>
        <row r="9031">
          <cell r="A9031" t="str">
            <v>72208</v>
          </cell>
          <cell r="B9031" t="str">
            <v>CARGA MECANIZADA E REMOCAO E ENTULHO COM TRANSPORTE ATE 1KM.</v>
          </cell>
          <cell r="C9031" t="str">
            <v>m3</v>
          </cell>
          <cell r="D9031">
            <v>4.43</v>
          </cell>
          <cell r="E9031">
            <v>3.55</v>
          </cell>
        </row>
        <row r="9032">
          <cell r="A9032"/>
        </row>
        <row r="9033">
          <cell r="A9033" t="str">
            <v>72209</v>
          </cell>
          <cell r="B9033" t="str">
            <v>CARGA MANUAL E REMOCAO E ENTULHO COM TRANSPORTE ATE 1KM EM CAMINHAO BASCULANTE 8 M3.</v>
          </cell>
          <cell r="C9033" t="str">
            <v>m3</v>
          </cell>
          <cell r="D9033">
            <v>12.03</v>
          </cell>
          <cell r="E9033">
            <v>9.6300000000000008</v>
          </cell>
        </row>
        <row r="9034">
          <cell r="A9034"/>
        </row>
        <row r="9035">
          <cell r="A9035" t="str">
            <v>72210</v>
          </cell>
          <cell r="B9035" t="str">
            <v>DESTOCAMENTO DE TRONCOS COM DIAMETRO DE 10CM ATE 30CM, INCLUSIVE REMOCAO DE RAIZES.</v>
          </cell>
          <cell r="C9035" t="str">
            <v>Un</v>
          </cell>
          <cell r="D9035">
            <v>27.65</v>
          </cell>
          <cell r="E9035">
            <v>22.12</v>
          </cell>
        </row>
        <row r="9036">
          <cell r="A9036"/>
        </row>
        <row r="9037">
          <cell r="A9037" t="str">
            <v>72211</v>
          </cell>
          <cell r="B9037" t="str">
            <v>DESTOCAMENTO DE TRONCOS COM DIAMETRO DE 30CM ATE 50CM, INCLUSIVE REMOCAO DE RAIZES.</v>
          </cell>
          <cell r="C9037" t="str">
            <v>Un</v>
          </cell>
          <cell r="D9037">
            <v>76.849999999999994</v>
          </cell>
          <cell r="E9037">
            <v>61.48</v>
          </cell>
        </row>
        <row r="9038">
          <cell r="A9038"/>
        </row>
        <row r="9039">
          <cell r="A9039" t="str">
            <v>72212</v>
          </cell>
          <cell r="B9039" t="str">
            <v>DESTOCAMENTO DE TRONCOS COM DIAMETRO MAIOR DO QUE 50CM, INCLUSIVE REMOCAO DE RAIZES.</v>
          </cell>
          <cell r="C9039" t="str">
            <v>Un</v>
          </cell>
          <cell r="D9039">
            <v>91.56</v>
          </cell>
          <cell r="E9039">
            <v>73.25</v>
          </cell>
        </row>
        <row r="9040">
          <cell r="A9040"/>
        </row>
        <row r="9041">
          <cell r="A9041" t="str">
            <v>72214</v>
          </cell>
          <cell r="B9041" t="str">
            <v>DEMOLICAO DE ALVENARIA ESTRUTURAL DE BLOCOS VAZADOS DE CONCRETO.</v>
          </cell>
          <cell r="C9041" t="str">
            <v>m3</v>
          </cell>
          <cell r="D9041">
            <v>31.23</v>
          </cell>
          <cell r="E9041">
            <v>24.99</v>
          </cell>
        </row>
        <row r="9042">
          <cell r="A9042"/>
        </row>
        <row r="9043">
          <cell r="A9043" t="str">
            <v>72215</v>
          </cell>
          <cell r="B9043" t="str">
            <v>DEMOLICAO DE ALVENARIA DE ELEMENTOS CERAMICOS VAZADOS.</v>
          </cell>
          <cell r="C9043" t="str">
            <v>m3</v>
          </cell>
          <cell r="D9043">
            <v>19.52</v>
          </cell>
          <cell r="E9043">
            <v>15.62</v>
          </cell>
        </row>
        <row r="9044">
          <cell r="A9044"/>
        </row>
        <row r="9045">
          <cell r="A9045" t="str">
            <v>72216</v>
          </cell>
          <cell r="B9045" t="str">
            <v xml:space="preserve">DEMOLICAO DE VERGAS, CINTAS E PILARETES DE CONCRETO.  </v>
          </cell>
          <cell r="C9045" t="str">
            <v>m3</v>
          </cell>
          <cell r="D9045">
            <v>101.53</v>
          </cell>
          <cell r="E9045">
            <v>81.23</v>
          </cell>
        </row>
        <row r="9046">
          <cell r="A9046"/>
        </row>
        <row r="9047">
          <cell r="A9047" t="str">
            <v>72217</v>
          </cell>
          <cell r="B9047" t="str">
            <v>DEMOLICAO DE PLACAS DIVISORIAS DE GRANILITE.</v>
          </cell>
          <cell r="C9047" t="str">
            <v>m2</v>
          </cell>
          <cell r="D9047">
            <v>3.9</v>
          </cell>
          <cell r="E9047">
            <v>3.12</v>
          </cell>
        </row>
        <row r="9048">
          <cell r="A9048"/>
        </row>
        <row r="9049">
          <cell r="A9049" t="str">
            <v>72218</v>
          </cell>
          <cell r="B9049" t="str">
            <v>DEMOLICAO DE DIVISORIAS EM CHAPAS OU TABUAS, INCLUSIVE DEMOLICAO DE ENTARUGAMENTO.</v>
          </cell>
          <cell r="C9049" t="str">
            <v>m2</v>
          </cell>
          <cell r="D9049">
            <v>3.12</v>
          </cell>
          <cell r="E9049">
            <v>2.5</v>
          </cell>
        </row>
        <row r="9050">
          <cell r="A9050"/>
        </row>
        <row r="9051">
          <cell r="A9051" t="str">
            <v>72219</v>
          </cell>
          <cell r="B9051" t="str">
            <v>DEMOLICAO DE ALVENARIA DE BLOCOS DE PEDRA NATURAL.</v>
          </cell>
          <cell r="C9051" t="str">
            <v>m3</v>
          </cell>
          <cell r="D9051">
            <v>50.76</v>
          </cell>
          <cell r="E9051">
            <v>40.61</v>
          </cell>
        </row>
        <row r="9052">
          <cell r="A9052"/>
        </row>
        <row r="9053">
          <cell r="A9053" t="str">
            <v>72220</v>
          </cell>
          <cell r="B9053" t="str">
            <v xml:space="preserve"> RETIRADA DE ALVENARIA DE TIJOLOS DE VIDRO.</v>
          </cell>
          <cell r="C9053" t="str">
            <v>m2</v>
          </cell>
          <cell r="D9053">
            <v>7.81</v>
          </cell>
          <cell r="E9053">
            <v>6.25</v>
          </cell>
        </row>
        <row r="9054">
          <cell r="A9054"/>
        </row>
        <row r="9055">
          <cell r="A9055" t="str">
            <v>72221</v>
          </cell>
          <cell r="B9055" t="str">
            <v>RETIRADA DE PLACAS DIVISORIAS DE GRANILITE.</v>
          </cell>
          <cell r="C9055" t="str">
            <v>m2</v>
          </cell>
          <cell r="D9055">
            <v>7.81</v>
          </cell>
          <cell r="E9055">
            <v>6.25</v>
          </cell>
        </row>
        <row r="9056">
          <cell r="A9056"/>
        </row>
        <row r="9057">
          <cell r="A9057" t="str">
            <v>72222</v>
          </cell>
          <cell r="B9057" t="str">
            <v>RETIRADAS DE DIVISORIAS EM CHAPAS OU TABUAS, SEM RETIRADA DO ENTARUGAMENTO.</v>
          </cell>
          <cell r="C9057" t="str">
            <v>m2</v>
          </cell>
          <cell r="D9057">
            <v>4.1500000000000004</v>
          </cell>
          <cell r="E9057">
            <v>3.32</v>
          </cell>
        </row>
        <row r="9058">
          <cell r="A9058"/>
        </row>
        <row r="9059">
          <cell r="A9059" t="str">
            <v>72223</v>
          </cell>
          <cell r="B9059" t="str">
            <v>RETIRADAS DE DIVISORIAS EM CHAPAS OU TABUAS, COM RETIRADA DO ENTARUGAMENTO.</v>
          </cell>
          <cell r="C9059" t="str">
            <v>m2</v>
          </cell>
          <cell r="D9059">
            <v>8.31</v>
          </cell>
          <cell r="E9059">
            <v>6.65</v>
          </cell>
        </row>
        <row r="9060">
          <cell r="A9060"/>
        </row>
        <row r="9061">
          <cell r="A9061" t="str">
            <v>72224</v>
          </cell>
          <cell r="B9061" t="str">
            <v>DEMOLICAO DE TELHAS CERAMICAS OU DE VIDRO.</v>
          </cell>
          <cell r="C9061" t="str">
            <v>m2</v>
          </cell>
          <cell r="D9061">
            <v>4.68</v>
          </cell>
          <cell r="E9061">
            <v>3.75</v>
          </cell>
        </row>
        <row r="9062">
          <cell r="A9062"/>
        </row>
        <row r="9063">
          <cell r="A9063" t="str">
            <v>72225</v>
          </cell>
          <cell r="B9063" t="str">
            <v xml:space="preserve">DEMOLICAO DE TELHAS ONDULADAS. </v>
          </cell>
          <cell r="C9063" t="str">
            <v>m2</v>
          </cell>
          <cell r="D9063">
            <v>1.95</v>
          </cell>
          <cell r="E9063">
            <v>1.56</v>
          </cell>
        </row>
        <row r="9064">
          <cell r="A9064"/>
        </row>
        <row r="9065">
          <cell r="A9065" t="str">
            <v>72226</v>
          </cell>
          <cell r="B9065" t="str">
            <v>RETIRADA DE ESTRUTURA DE MADEIRA PONTALETEADA PARA TELHAS CERAMICAS OU DE VIDRO.</v>
          </cell>
          <cell r="C9065" t="str">
            <v>m2</v>
          </cell>
          <cell r="D9065">
            <v>5.46</v>
          </cell>
          <cell r="E9065">
            <v>4.37</v>
          </cell>
        </row>
        <row r="9066">
          <cell r="A9066"/>
        </row>
        <row r="9067">
          <cell r="A9067" t="str">
            <v>72227</v>
          </cell>
          <cell r="B9067" t="str">
            <v xml:space="preserve">RETIRADA DE ESTRUTURA DE MADEIRA PONTALETEADA PARA TELHAS ONDULADAS. </v>
          </cell>
          <cell r="C9067" t="str">
            <v>m2</v>
          </cell>
          <cell r="D9067">
            <v>3.63</v>
          </cell>
          <cell r="E9067">
            <v>2.91</v>
          </cell>
        </row>
        <row r="9068">
          <cell r="A9068"/>
        </row>
        <row r="9069">
          <cell r="A9069" t="str">
            <v>72228</v>
          </cell>
          <cell r="B9069" t="str">
            <v>RETIRADA DE ESTRUTURA DE MADEIRA COM TESOURAS PARA TELHAS CERAMICAS OU DE VIDRO.</v>
          </cell>
          <cell r="C9069" t="str">
            <v>m2</v>
          </cell>
          <cell r="D9069">
            <v>9.1</v>
          </cell>
          <cell r="E9069">
            <v>7.28</v>
          </cell>
        </row>
        <row r="9070">
          <cell r="A9070"/>
        </row>
        <row r="9071">
          <cell r="A9071" t="str">
            <v>72229</v>
          </cell>
          <cell r="B9071" t="str">
            <v xml:space="preserve">RETIRADA DE ESTRUTURA DE MADEIRA COM TESOURAS PARA TELHAS ONDULADAS. </v>
          </cell>
          <cell r="C9071" t="str">
            <v>m2</v>
          </cell>
          <cell r="D9071">
            <v>7.27</v>
          </cell>
          <cell r="E9071">
            <v>5.82</v>
          </cell>
        </row>
        <row r="9072">
          <cell r="A9072"/>
        </row>
        <row r="9073">
          <cell r="A9073" t="str">
            <v>72230</v>
          </cell>
          <cell r="B9073" t="str">
            <v>RETIRADA DE TELHAS DE CERAMICAS OU DE VIDRO.</v>
          </cell>
          <cell r="C9073" t="str">
            <v>m2</v>
          </cell>
          <cell r="D9073">
            <v>3.9</v>
          </cell>
          <cell r="E9073">
            <v>3.12</v>
          </cell>
        </row>
        <row r="9074">
          <cell r="A9074"/>
        </row>
        <row r="9075">
          <cell r="A9075" t="str">
            <v>72231</v>
          </cell>
          <cell r="B9075" t="str">
            <v xml:space="preserve">RETIRADA DE TELHAS ONDULADAS.   </v>
          </cell>
          <cell r="C9075" t="str">
            <v>m2</v>
          </cell>
          <cell r="D9075">
            <v>2.73</v>
          </cell>
          <cell r="E9075">
            <v>2.19</v>
          </cell>
        </row>
        <row r="9076">
          <cell r="A9076"/>
        </row>
        <row r="9077">
          <cell r="A9077" t="str">
            <v>72232</v>
          </cell>
          <cell r="B9077" t="str">
            <v xml:space="preserve">RETIRADA DE CUMEEIRAS CERAMICAS.  </v>
          </cell>
          <cell r="C9077" t="str">
            <v>m</v>
          </cell>
          <cell r="D9077">
            <v>2.33</v>
          </cell>
          <cell r="E9077">
            <v>1.87</v>
          </cell>
        </row>
        <row r="9078">
          <cell r="A9078"/>
        </row>
        <row r="9079">
          <cell r="A9079" t="str">
            <v>72233</v>
          </cell>
          <cell r="B9079" t="str">
            <v>RETIRADA DE CUMEEIRAS EM ALUMINIO.</v>
          </cell>
          <cell r="C9079" t="str">
            <v>m</v>
          </cell>
          <cell r="D9079">
            <v>1.56</v>
          </cell>
          <cell r="E9079">
            <v>1.25</v>
          </cell>
        </row>
        <row r="9080">
          <cell r="A9080"/>
        </row>
        <row r="9081">
          <cell r="A9081" t="str">
            <v>72234</v>
          </cell>
          <cell r="B9081" t="str">
            <v>DEMOLICAO DE FORRO DE GESSO.</v>
          </cell>
          <cell r="C9081" t="str">
            <v>m2</v>
          </cell>
          <cell r="D9081">
            <v>2.33</v>
          </cell>
          <cell r="E9081">
            <v>1.87</v>
          </cell>
        </row>
        <row r="9082">
          <cell r="A9082"/>
        </row>
        <row r="9083">
          <cell r="A9083" t="str">
            <v>72235</v>
          </cell>
          <cell r="B9083" t="str">
            <v>DEMOLICAO DE ENTARUGAMENTO DE FORRO.</v>
          </cell>
          <cell r="C9083" t="str">
            <v>m2</v>
          </cell>
          <cell r="D9083">
            <v>3.12</v>
          </cell>
          <cell r="E9083">
            <v>2.5</v>
          </cell>
        </row>
        <row r="9084">
          <cell r="A9084"/>
        </row>
        <row r="9085">
          <cell r="A9085" t="str">
            <v>72236</v>
          </cell>
          <cell r="B9085" t="str">
            <v>RETIRADA DE FORRO DE MADEIRA EM TABUAS.</v>
          </cell>
          <cell r="C9085" t="str">
            <v>m2</v>
          </cell>
          <cell r="D9085">
            <v>5.98</v>
          </cell>
          <cell r="E9085">
            <v>4.79</v>
          </cell>
        </row>
        <row r="9086">
          <cell r="A9086"/>
        </row>
        <row r="9087">
          <cell r="A9087" t="str">
            <v>72237</v>
          </cell>
          <cell r="B9087" t="str">
            <v xml:space="preserve">RETIRADA DE ENTARUGAMENTO DE FORRO. </v>
          </cell>
          <cell r="C9087" t="str">
            <v>m2</v>
          </cell>
          <cell r="D9087">
            <v>7.27</v>
          </cell>
          <cell r="E9087">
            <v>5.82</v>
          </cell>
        </row>
        <row r="9088">
          <cell r="A9088"/>
        </row>
        <row r="9089">
          <cell r="A9089" t="str">
            <v>72238</v>
          </cell>
          <cell r="B9089" t="str">
            <v>RETIRADA DE FORRO EM REGUAS DE PVC, INCLUSIVE RETIRADA DE PERFIS.</v>
          </cell>
          <cell r="C9089" t="str">
            <v>m2</v>
          </cell>
          <cell r="D9089">
            <v>3.63</v>
          </cell>
          <cell r="E9089">
            <v>2.91</v>
          </cell>
        </row>
        <row r="9090">
          <cell r="A9090"/>
        </row>
        <row r="9091">
          <cell r="A9091" t="str">
            <v>72239</v>
          </cell>
          <cell r="B9091" t="str">
            <v>RETIRADA DE TACOS DE MADEIRA.</v>
          </cell>
          <cell r="C9091" t="str">
            <v>m2</v>
          </cell>
          <cell r="D9091">
            <v>2.72</v>
          </cell>
          <cell r="E9091">
            <v>2.1800000000000002</v>
          </cell>
        </row>
        <row r="9092">
          <cell r="A9092"/>
        </row>
        <row r="9093">
          <cell r="A9093" t="str">
            <v>72240</v>
          </cell>
          <cell r="B9093" t="str">
            <v>RETIRADA DE ASSOALHO DE MADEIRA, EXCLUSIVE RETIRADA DE VIGAMENTO.</v>
          </cell>
          <cell r="C9093" t="str">
            <v>m2</v>
          </cell>
          <cell r="D9093">
            <v>13</v>
          </cell>
          <cell r="E9093">
            <v>10.4</v>
          </cell>
        </row>
        <row r="9094">
          <cell r="A9094"/>
        </row>
        <row r="9095">
          <cell r="A9095" t="str">
            <v>72241</v>
          </cell>
          <cell r="B9095" t="str">
            <v>RETIRADA DE ASSOALHO DE MADEIRA, INCLUSIVE RETIRADA DE VIGAMENTO.</v>
          </cell>
          <cell r="C9095" t="str">
            <v>m2</v>
          </cell>
          <cell r="D9095">
            <v>15.6</v>
          </cell>
          <cell r="E9095">
            <v>12.48</v>
          </cell>
        </row>
        <row r="9096">
          <cell r="A9096"/>
        </row>
        <row r="9097">
          <cell r="A9097" t="str">
            <v>72242</v>
          </cell>
          <cell r="B9097" t="str">
            <v>RETIRADA DE RODAPES DE MADEIRA, INCLUSIVE RETIRADA DE CORDAO.</v>
          </cell>
          <cell r="C9097" t="str">
            <v>m2</v>
          </cell>
          <cell r="D9097">
            <v>2.78</v>
          </cell>
          <cell r="E9097">
            <v>2.23</v>
          </cell>
        </row>
        <row r="9098">
          <cell r="A9098"/>
        </row>
        <row r="9099">
          <cell r="A9099" t="str">
            <v>72244</v>
          </cell>
          <cell r="B9099" t="str">
            <v>DIVISORIA EM GRANITO CINZA, ESP=2CM, POLIDO DUAS FACES, INCLUSIVE ASSENTAMENTO, CONSIDERANDO 5% DE PERDAS PARA O GRANITO.</v>
          </cell>
          <cell r="C9099" t="str">
            <v>m2</v>
          </cell>
          <cell r="D9099">
            <v>269.31</v>
          </cell>
          <cell r="E9099">
            <v>215.45</v>
          </cell>
        </row>
        <row r="9100">
          <cell r="A9100"/>
        </row>
        <row r="9101">
          <cell r="A9101" t="str">
            <v>72248</v>
          </cell>
          <cell r="B9101" t="str">
            <v>LAMPADA INCANDESCENTE - 40W - FORNECIMENTO E COLOCAÇÃO.</v>
          </cell>
          <cell r="C9101" t="str">
            <v>Un</v>
          </cell>
          <cell r="D9101">
            <v>2.12</v>
          </cell>
          <cell r="E9101">
            <v>1.7</v>
          </cell>
        </row>
        <row r="9102">
          <cell r="A9102"/>
        </row>
        <row r="9103">
          <cell r="A9103" t="str">
            <v>72249</v>
          </cell>
          <cell r="B9103" t="str">
            <v>CABO DE COBRE NU 6 MM2.</v>
          </cell>
          <cell r="C9103" t="str">
            <v>m</v>
          </cell>
          <cell r="D9103">
            <v>4.3499999999999996</v>
          </cell>
          <cell r="E9103">
            <v>3.48</v>
          </cell>
        </row>
        <row r="9104">
          <cell r="A9104"/>
        </row>
        <row r="9105">
          <cell r="A9105" t="str">
            <v>72250</v>
          </cell>
          <cell r="B9105" t="str">
            <v>CABO DE COBRE NU 10 MM2.</v>
          </cell>
          <cell r="C9105" t="str">
            <v>m</v>
          </cell>
          <cell r="D9105">
            <v>6.37</v>
          </cell>
          <cell r="E9105">
            <v>5.0999999999999996</v>
          </cell>
        </row>
        <row r="9106">
          <cell r="A9106"/>
        </row>
        <row r="9107">
          <cell r="A9107" t="str">
            <v>72251</v>
          </cell>
          <cell r="B9107" t="str">
            <v xml:space="preserve">CABO DE COBRE NU 16 MM2. </v>
          </cell>
          <cell r="C9107" t="str">
            <v>m</v>
          </cell>
          <cell r="D9107">
            <v>8.1999999999999993</v>
          </cell>
          <cell r="E9107">
            <v>6.56</v>
          </cell>
        </row>
        <row r="9108">
          <cell r="A9108"/>
        </row>
        <row r="9109">
          <cell r="A9109" t="str">
            <v>72252</v>
          </cell>
          <cell r="B9109" t="str">
            <v xml:space="preserve">CABO DE COBRE NU 25 MM2. </v>
          </cell>
          <cell r="C9109" t="str">
            <v>m</v>
          </cell>
          <cell r="D9109">
            <v>13.43</v>
          </cell>
          <cell r="E9109">
            <v>10.75</v>
          </cell>
        </row>
        <row r="9110">
          <cell r="A9110"/>
        </row>
        <row r="9111">
          <cell r="A9111" t="str">
            <v>72253</v>
          </cell>
          <cell r="B9111" t="str">
            <v xml:space="preserve">CABO DE COBRE NU 35 MM2.   </v>
          </cell>
          <cell r="C9111" t="str">
            <v>m</v>
          </cell>
          <cell r="D9111">
            <v>17.079999999999998</v>
          </cell>
          <cell r="E9111">
            <v>13.67</v>
          </cell>
        </row>
        <row r="9112">
          <cell r="A9112"/>
        </row>
        <row r="9113">
          <cell r="A9113" t="str">
            <v>72254</v>
          </cell>
          <cell r="B9113" t="str">
            <v>CABO DE COBRE NU 50 MM2.</v>
          </cell>
          <cell r="C9113" t="str">
            <v>m</v>
          </cell>
          <cell r="D9113">
            <v>22.96</v>
          </cell>
          <cell r="E9113">
            <v>18.37</v>
          </cell>
        </row>
        <row r="9114">
          <cell r="A9114"/>
        </row>
        <row r="9115">
          <cell r="A9115" t="str">
            <v>72255</v>
          </cell>
          <cell r="B9115" t="str">
            <v>CABO DE COBRE NU 70 MM2.</v>
          </cell>
          <cell r="C9115" t="str">
            <v>m</v>
          </cell>
          <cell r="D9115">
            <v>31.66</v>
          </cell>
          <cell r="E9115">
            <v>25.33</v>
          </cell>
        </row>
        <row r="9116">
          <cell r="A9116"/>
        </row>
        <row r="9117">
          <cell r="A9117" t="str">
            <v>72256</v>
          </cell>
          <cell r="B9117" t="str">
            <v xml:space="preserve">CABO DE COBRE NU 95 MM2. </v>
          </cell>
          <cell r="C9117" t="str">
            <v>m</v>
          </cell>
          <cell r="D9117">
            <v>40.299999999999997</v>
          </cell>
          <cell r="E9117">
            <v>32.24</v>
          </cell>
        </row>
        <row r="9118">
          <cell r="A9118"/>
        </row>
        <row r="9119">
          <cell r="A9119" t="str">
            <v>72257</v>
          </cell>
          <cell r="B9119" t="str">
            <v xml:space="preserve">CABO DE COBRE NU 120 MM2. </v>
          </cell>
          <cell r="C9119" t="str">
            <v>m</v>
          </cell>
          <cell r="D9119">
            <v>50.38</v>
          </cell>
          <cell r="E9119">
            <v>40.31</v>
          </cell>
        </row>
        <row r="9120">
          <cell r="A9120"/>
        </row>
        <row r="9121">
          <cell r="A9121" t="str">
            <v>72259</v>
          </cell>
          <cell r="B9121" t="str">
            <v>TERMINAL OU CONECTOR DE PRESSAO - PARA CABO 10MM2 - FORNECIMENTO E INSTALACAO.</v>
          </cell>
          <cell r="C9121" t="str">
            <v>Un</v>
          </cell>
          <cell r="D9121">
            <v>8.16</v>
          </cell>
          <cell r="E9121">
            <v>6.53</v>
          </cell>
        </row>
        <row r="9122">
          <cell r="A9122"/>
        </row>
        <row r="9123">
          <cell r="A9123" t="str">
            <v>72260</v>
          </cell>
          <cell r="B9123" t="str">
            <v>TERMINAL OU CONECTOR DE PRESSAO - PARA CABO 16MM2 - FORNECIMENTO E INSTALACAO.</v>
          </cell>
          <cell r="C9123" t="str">
            <v>Un</v>
          </cell>
          <cell r="D9123">
            <v>8.77</v>
          </cell>
          <cell r="E9123">
            <v>7.02</v>
          </cell>
        </row>
        <row r="9124">
          <cell r="A9124"/>
        </row>
        <row r="9125">
          <cell r="A9125" t="str">
            <v>72261</v>
          </cell>
          <cell r="B9125" t="str">
            <v>TERMINAL OU CONECTOR DE PRESSAO - PARA CABO 25MM2 - FORNECIMENTO E INSTALACAO.</v>
          </cell>
          <cell r="C9125" t="str">
            <v>Un</v>
          </cell>
          <cell r="D9125">
            <v>9.81</v>
          </cell>
          <cell r="E9125">
            <v>7.85</v>
          </cell>
        </row>
        <row r="9126">
          <cell r="A9126"/>
        </row>
        <row r="9127">
          <cell r="A9127" t="str">
            <v>72262</v>
          </cell>
          <cell r="B9127" t="str">
            <v>TERMINAL OU CONECTOR DE PRESSAO - PARA CABO 35MM2 - FORNECIMENTO E INSTALACAO.</v>
          </cell>
          <cell r="C9127" t="str">
            <v>Un</v>
          </cell>
          <cell r="D9127">
            <v>9.81</v>
          </cell>
          <cell r="E9127">
            <v>7.85</v>
          </cell>
        </row>
        <row r="9128">
          <cell r="A9128"/>
        </row>
        <row r="9129">
          <cell r="A9129" t="str">
            <v>72263</v>
          </cell>
          <cell r="B9129" t="str">
            <v>TERMINAL OU CONECTOR DE PRESSAO - PARA CABO 50MM2 - FORNECIMENTO E INSTALACAO.</v>
          </cell>
          <cell r="C9129" t="str">
            <v>Un</v>
          </cell>
          <cell r="D9129">
            <v>12.95</v>
          </cell>
          <cell r="E9129">
            <v>10.36</v>
          </cell>
        </row>
        <row r="9130">
          <cell r="A9130"/>
        </row>
        <row r="9131">
          <cell r="A9131" t="str">
            <v>72264</v>
          </cell>
          <cell r="B9131" t="str">
            <v>TERMINAL OU CONECTOR DE PRESSAO - PARA CABO 70MM2 - FORNECIMENTO E INSTALACAO.</v>
          </cell>
          <cell r="C9131" t="str">
            <v>Un</v>
          </cell>
          <cell r="D9131">
            <v>12.95</v>
          </cell>
          <cell r="E9131">
            <v>10.36</v>
          </cell>
        </row>
        <row r="9132">
          <cell r="A9132"/>
        </row>
        <row r="9133">
          <cell r="A9133" t="str">
            <v>72265</v>
          </cell>
          <cell r="B9133" t="str">
            <v>TERMINAL OU CONECTOR DE PRESSAO - PARA CABO 95MM2 - FORNECIMENTO E INSTALACAO.</v>
          </cell>
          <cell r="C9133" t="str">
            <v>Un</v>
          </cell>
          <cell r="D9133">
            <v>15.01</v>
          </cell>
          <cell r="E9133">
            <v>12.01</v>
          </cell>
        </row>
        <row r="9134">
          <cell r="A9134"/>
        </row>
        <row r="9135">
          <cell r="A9135" t="str">
            <v>72266</v>
          </cell>
          <cell r="B9135" t="str">
            <v>TERMINAL OU CONECTOR DE PRESSAO - PARA CABO 120MM2 - FORNECIMENTO E INSTALACAO.</v>
          </cell>
          <cell r="C9135" t="str">
            <v>Un</v>
          </cell>
          <cell r="D9135">
            <v>19.38</v>
          </cell>
          <cell r="E9135">
            <v>15.51</v>
          </cell>
        </row>
        <row r="9136">
          <cell r="A9136"/>
        </row>
        <row r="9137">
          <cell r="A9137" t="str">
            <v>72267</v>
          </cell>
          <cell r="B9137" t="str">
            <v>TERMINAL OU CONECTOR DE PRESSAO - PARA CABO 150MM2 - FORNECIMENTO E INSTALACAO.</v>
          </cell>
          <cell r="C9137" t="str">
            <v>Un</v>
          </cell>
          <cell r="D9137">
            <v>19.38</v>
          </cell>
          <cell r="E9137">
            <v>15.51</v>
          </cell>
        </row>
        <row r="9138">
          <cell r="A9138"/>
        </row>
        <row r="9139">
          <cell r="A9139" t="str">
            <v>72268</v>
          </cell>
          <cell r="B9139" t="str">
            <v>TERMINAL OU CONECTOR DE PRESSAO - PARA CABO 185MM2 - FORNECIMENTO E INSTALACAO.</v>
          </cell>
          <cell r="C9139" t="str">
            <v>Un</v>
          </cell>
          <cell r="D9139">
            <v>19.38</v>
          </cell>
          <cell r="E9139">
            <v>15.51</v>
          </cell>
        </row>
        <row r="9140">
          <cell r="A9140"/>
        </row>
        <row r="9141">
          <cell r="A9141" t="str">
            <v>72269</v>
          </cell>
          <cell r="B9141" t="str">
            <v>TERMINAL OU CONECTOR DE PRESSAO - PARA CABO 240MM2 - FORNECIMENTO E INSTALACAO.</v>
          </cell>
          <cell r="C9141" t="str">
            <v>Un</v>
          </cell>
          <cell r="D9141">
            <v>26.66</v>
          </cell>
          <cell r="E9141">
            <v>21.33</v>
          </cell>
        </row>
        <row r="9142">
          <cell r="A9142"/>
        </row>
        <row r="9143">
          <cell r="A9143" t="str">
            <v>72270</v>
          </cell>
          <cell r="B9143" t="str">
            <v>TERMINAL OU CONECTOR DE PRESSAO - PARA CABO 300MM2 - FORNECIMENTO E INSTALACAO.</v>
          </cell>
          <cell r="C9143" t="str">
            <v>Un</v>
          </cell>
          <cell r="D9143">
            <v>22.7</v>
          </cell>
          <cell r="E9143">
            <v>18.16</v>
          </cell>
        </row>
        <row r="9144">
          <cell r="A9144"/>
        </row>
        <row r="9145">
          <cell r="A9145" t="str">
            <v>72271</v>
          </cell>
          <cell r="B9145" t="str">
            <v>CONECTOR PARAFUSO FENDIDO "SPLIT-BOLT" - PARA CABO DE 16MM2 - FORNECER E INSTALAR.</v>
          </cell>
          <cell r="C9145" t="str">
            <v>Un</v>
          </cell>
          <cell r="D9145">
            <v>6.76</v>
          </cell>
          <cell r="E9145">
            <v>5.41</v>
          </cell>
        </row>
        <row r="9146">
          <cell r="A9146"/>
        </row>
        <row r="9147">
          <cell r="A9147" t="str">
            <v>72272</v>
          </cell>
          <cell r="B9147" t="str">
            <v>CONECTOR PARAFUSO FENDIDO "SPLIT-BOLT" - PARA CABO DE 35MM2 - FORNECER E INSTALAR.</v>
          </cell>
          <cell r="C9147" t="str">
            <v>Un</v>
          </cell>
          <cell r="D9147">
            <v>7.38</v>
          </cell>
          <cell r="E9147">
            <v>5.91</v>
          </cell>
        </row>
        <row r="9148">
          <cell r="A9148"/>
        </row>
        <row r="9149">
          <cell r="A9149" t="str">
            <v>72273</v>
          </cell>
          <cell r="B9149" t="str">
            <v>LÂMPADA INCANDESCENTE - 60W - FORNECIMENTO E COLOCAÇÃO.</v>
          </cell>
          <cell r="C9149" t="str">
            <v>Un</v>
          </cell>
          <cell r="D9149">
            <v>2.12</v>
          </cell>
          <cell r="E9149">
            <v>1.7</v>
          </cell>
        </row>
        <row r="9150">
          <cell r="A9150"/>
        </row>
        <row r="9151">
          <cell r="A9151" t="str">
            <v>72274</v>
          </cell>
          <cell r="B9151" t="str">
            <v>LÂMPADA INCANDESCENTE - 100W - FORNECIMENTO E COLOCAÇÃO.</v>
          </cell>
          <cell r="C9151" t="str">
            <v>Un</v>
          </cell>
          <cell r="D9151">
            <v>2.48</v>
          </cell>
          <cell r="E9151">
            <v>1.99</v>
          </cell>
        </row>
        <row r="9152">
          <cell r="A9152"/>
        </row>
        <row r="9153">
          <cell r="A9153" t="str">
            <v>72275</v>
          </cell>
          <cell r="B9153" t="str">
            <v>LÂMPADA INCANDESCENTE - 150W - FORNECIMENTO E COLOCAÇÃO.</v>
          </cell>
          <cell r="C9153" t="str">
            <v>Un</v>
          </cell>
          <cell r="D9153">
            <v>3.21</v>
          </cell>
          <cell r="E9153">
            <v>2.57</v>
          </cell>
        </row>
        <row r="9154">
          <cell r="A9154"/>
        </row>
        <row r="9155">
          <cell r="A9155" t="str">
            <v>72277</v>
          </cell>
          <cell r="B9155" t="str">
            <v>LÂMPADA INCANDESCENTE - 200W - FORNECIMENTO E COLOCAÇÃO.</v>
          </cell>
          <cell r="C9155" t="str">
            <v>Un</v>
          </cell>
          <cell r="D9155">
            <v>3.81</v>
          </cell>
          <cell r="E9155">
            <v>3.05</v>
          </cell>
        </row>
        <row r="9156">
          <cell r="A9156"/>
        </row>
        <row r="9157">
          <cell r="A9157" t="str">
            <v>72278</v>
          </cell>
          <cell r="B9157" t="str">
            <v xml:space="preserve">LÂMPADA VAPOR METÁLICO - 400W - FORNECIMENTO E COLOCAÇÃO. </v>
          </cell>
          <cell r="C9157" t="str">
            <v>Un</v>
          </cell>
          <cell r="D9157">
            <v>129.91</v>
          </cell>
          <cell r="E9157">
            <v>103.93</v>
          </cell>
        </row>
        <row r="9158">
          <cell r="A9158"/>
        </row>
        <row r="9159">
          <cell r="A9159" t="str">
            <v>72280</v>
          </cell>
          <cell r="B9159" t="str">
            <v xml:space="preserve">IGNITOR PARA PARTIDA LÂMPADA VAPOR SÓDIO ALTA PRESSÃO ATÉ 400W. </v>
          </cell>
          <cell r="C9159" t="str">
            <v>Un</v>
          </cell>
          <cell r="D9159">
            <v>43.52</v>
          </cell>
          <cell r="E9159">
            <v>34.82</v>
          </cell>
        </row>
        <row r="9160">
          <cell r="A9160"/>
        </row>
        <row r="9161">
          <cell r="A9161" t="str">
            <v>72281</v>
          </cell>
          <cell r="B9161" t="str">
            <v>REATOR PARA LÂMPADA VAPOR DE MERCÚRIO USO EXTERNO 220V/400W.</v>
          </cell>
          <cell r="C9161" t="str">
            <v>Un</v>
          </cell>
          <cell r="D9161">
            <v>106.11</v>
          </cell>
          <cell r="E9161">
            <v>84.89</v>
          </cell>
        </row>
        <row r="9162">
          <cell r="A9162"/>
        </row>
        <row r="9163">
          <cell r="A9163" t="str">
            <v>72282</v>
          </cell>
          <cell r="B9163" t="str">
            <v>REATOR PARA LÂMPADA VAPOR DE SÓDIO ALTA PRESSÃO - 220V/250W - USO EXTERNO.</v>
          </cell>
          <cell r="C9163" t="str">
            <v>Un</v>
          </cell>
          <cell r="D9163">
            <v>142.35</v>
          </cell>
          <cell r="E9163">
            <v>113.88</v>
          </cell>
        </row>
        <row r="9164">
          <cell r="A9164"/>
        </row>
        <row r="9165">
          <cell r="A9165" t="str">
            <v>72283</v>
          </cell>
          <cell r="B9165" t="str">
            <v>ABRIGO PARA HIDRANTE, 75X45X17CM, COM REGISTRO GLOBO ANGULAR 45º 2.1/2 ", ADAPTADOR STORZ 2.1/2", MANGUEIRA DE INCÊNDIO 15M, REDUÇÃO 2.1/2X1. 1/2" E ESGUICHO EM LATÃO 1.1/2" - FORNECIMENTO E INSTALAÇÃO.</v>
          </cell>
          <cell r="C9165" t="str">
            <v>Un</v>
          </cell>
          <cell r="D9165">
            <v>1128.32</v>
          </cell>
          <cell r="E9165">
            <v>902.66</v>
          </cell>
        </row>
        <row r="9166">
          <cell r="A9166"/>
        </row>
        <row r="9167">
          <cell r="A9167" t="str">
            <v>72284</v>
          </cell>
          <cell r="B9167" t="str">
            <v xml:space="preserve"> ABRIGO PARA HIDRANTE, 90X60X17CM, COM REGISTRO GLOBO ANGULAR 45º 2.1/2,  ADAPTADOR STORZ 2.1/2", MANGUEIRA DE INCÊNDIO 20M, REDUÇÃO 2.1/2X1. 1/2" E ESGUICHO EM LATÃO 1.1/2" - FORNECIMENTO E INSTALAÇÃO.</v>
          </cell>
          <cell r="C9167" t="str">
            <v>Un</v>
          </cell>
          <cell r="D9167">
            <v>1341.11</v>
          </cell>
          <cell r="E9167">
            <v>1072.8900000000001</v>
          </cell>
        </row>
        <row r="9168">
          <cell r="A9168"/>
        </row>
        <row r="9169">
          <cell r="A9169" t="str">
            <v>72285</v>
          </cell>
          <cell r="B9169" t="str">
            <v>CAIXA DE AREIA 40X40X40CM EM ALVENARIA - EXECUÇÃO.</v>
          </cell>
          <cell r="C9169" t="str">
            <v>Un</v>
          </cell>
          <cell r="D9169">
            <v>65.48</v>
          </cell>
          <cell r="E9169">
            <v>52.39</v>
          </cell>
        </row>
        <row r="9170">
          <cell r="A9170"/>
        </row>
        <row r="9171">
          <cell r="A9171" t="str">
            <v>72286</v>
          </cell>
          <cell r="B9171" t="str">
            <v>CAIXA DE AREIA 60X60X60CM EM ALVENARIA - EXECUÇÃO.</v>
          </cell>
          <cell r="C9171" t="str">
            <v>Un</v>
          </cell>
          <cell r="D9171">
            <v>114.37</v>
          </cell>
          <cell r="E9171">
            <v>91.5</v>
          </cell>
        </row>
        <row r="9172">
          <cell r="A9172"/>
        </row>
        <row r="9173">
          <cell r="A9173" t="str">
            <v>72287</v>
          </cell>
          <cell r="B9173" t="str">
            <v>CAIXA DE INCÊNDIO 45X75X17CM - FORNECIMENTO E INSTALAÇÃO.</v>
          </cell>
          <cell r="C9173" t="str">
            <v>Un</v>
          </cell>
          <cell r="D9173">
            <v>353.57</v>
          </cell>
          <cell r="E9173">
            <v>282.86</v>
          </cell>
        </row>
        <row r="9174">
          <cell r="A9174"/>
        </row>
        <row r="9175">
          <cell r="A9175" t="str">
            <v>72288</v>
          </cell>
          <cell r="B9175" t="str">
            <v>CAIXA DE INCÊNDIO 60X75X17CM - FORNECIMENTO E INSTALAÇÃO.</v>
          </cell>
          <cell r="C9175" t="str">
            <v>Un</v>
          </cell>
          <cell r="D9175">
            <v>454.8</v>
          </cell>
          <cell r="E9175">
            <v>363.84</v>
          </cell>
        </row>
        <row r="9176">
          <cell r="A9176"/>
        </row>
        <row r="9177">
          <cell r="A9177" t="str">
            <v>72289</v>
          </cell>
          <cell r="B9177" t="str">
            <v>CAIXA DE INSPEÇÃO 80X80X80CM EM ALVENARIA - EXECUÇÃO.</v>
          </cell>
          <cell r="C9177" t="str">
            <v>Un</v>
          </cell>
          <cell r="D9177">
            <v>261.22000000000003</v>
          </cell>
          <cell r="E9177">
            <v>208.98</v>
          </cell>
        </row>
        <row r="9178">
          <cell r="A9178"/>
        </row>
        <row r="9179">
          <cell r="A9179" t="str">
            <v>72290</v>
          </cell>
          <cell r="B9179" t="str">
            <v>CAIXA DE INSPEÇÃO 90X90X80CM EM ALVENARIA - EXECUÇÃO.</v>
          </cell>
          <cell r="C9179" t="str">
            <v>Un</v>
          </cell>
          <cell r="D9179">
            <v>298.45</v>
          </cell>
          <cell r="E9179">
            <v>238.76</v>
          </cell>
        </row>
        <row r="9180">
          <cell r="A9180"/>
        </row>
        <row r="9181">
          <cell r="A9181" t="str">
            <v>72291</v>
          </cell>
          <cell r="B9181" t="str">
            <v>CAIXA SIFONADA EM PVC 150X185X75MM SIMPLES - FORNECIMENTO E INSTALAÇÃO.</v>
          </cell>
          <cell r="C9181" t="str">
            <v>Un</v>
          </cell>
          <cell r="D9181">
            <v>42.07</v>
          </cell>
          <cell r="E9181">
            <v>33.659999999999997</v>
          </cell>
        </row>
        <row r="9182">
          <cell r="A9182"/>
        </row>
        <row r="9183">
          <cell r="A9183" t="str">
            <v>72292</v>
          </cell>
          <cell r="B9183" t="str">
            <v xml:space="preserve">CAIXA SIFONADA EM PVC 100X100X50MM SIMPLES - FORNECIMENTO E INSTALAÇÃO. </v>
          </cell>
          <cell r="C9183" t="str">
            <v>Un</v>
          </cell>
          <cell r="D9183">
            <v>31</v>
          </cell>
          <cell r="E9183">
            <v>24.8</v>
          </cell>
        </row>
        <row r="9184">
          <cell r="A9184"/>
        </row>
        <row r="9185">
          <cell r="A9185" t="str">
            <v>72293</v>
          </cell>
          <cell r="B9185" t="str">
            <v>CAP PVC ESGOTO 50MM (TAMPÃO) - FORNECIMENTO E INSTALAÇÃO.</v>
          </cell>
          <cell r="C9185" t="str">
            <v>Un</v>
          </cell>
          <cell r="D9185">
            <v>5.1100000000000003</v>
          </cell>
          <cell r="E9185">
            <v>4.09</v>
          </cell>
        </row>
        <row r="9186">
          <cell r="A9186"/>
        </row>
        <row r="9187">
          <cell r="A9187" t="str">
            <v>72294</v>
          </cell>
          <cell r="B9187" t="str">
            <v>CAP PVC ESGOTO 75MM (TAMPÃO) - FORNECIMENTO E INSTALAÇÃO</v>
          </cell>
          <cell r="C9187" t="str">
            <v>Un</v>
          </cell>
          <cell r="D9187">
            <v>8.1300000000000008</v>
          </cell>
          <cell r="E9187">
            <v>6.51</v>
          </cell>
        </row>
        <row r="9188">
          <cell r="A9188"/>
        </row>
        <row r="9189">
          <cell r="A9189" t="str">
            <v>72295</v>
          </cell>
          <cell r="B9189" t="str">
            <v>CAP PVC ESGOTO 100MM (TAMPÃO) - FORNECIMENTO E INSTALAÇÃO.</v>
          </cell>
          <cell r="C9189" t="str">
            <v>Un</v>
          </cell>
          <cell r="D9189">
            <v>11.01</v>
          </cell>
          <cell r="E9189">
            <v>8.81</v>
          </cell>
        </row>
        <row r="9190">
          <cell r="A9190"/>
        </row>
        <row r="9191">
          <cell r="A9191" t="str">
            <v>72296</v>
          </cell>
          <cell r="B9191" t="str">
            <v xml:space="preserve">TUBO DE PVC PARA PROTEÇÃO DE CORDOALHA - 2"X3M.  </v>
          </cell>
          <cell r="C9191" t="str">
            <v>Un</v>
          </cell>
          <cell r="D9191">
            <v>43.83</v>
          </cell>
          <cell r="E9191">
            <v>35.07</v>
          </cell>
        </row>
        <row r="9192">
          <cell r="A9192"/>
        </row>
        <row r="9193">
          <cell r="A9193" t="str">
            <v>72297</v>
          </cell>
          <cell r="B9193" t="str">
            <v>COTOVELO DE AÇO GALVANIZADO 1.1/2" - FORNECIMENTO E INSTALAÇÃO.</v>
          </cell>
          <cell r="C9193" t="str">
            <v>Un</v>
          </cell>
          <cell r="D9193">
            <v>29.71</v>
          </cell>
          <cell r="E9193">
            <v>23.77</v>
          </cell>
        </row>
        <row r="9194">
          <cell r="A9194"/>
        </row>
        <row r="9195">
          <cell r="A9195" t="str">
            <v>72298</v>
          </cell>
          <cell r="B9195" t="str">
            <v>COTOVELO DE AÇO GALVANIZADO 1.1/4" - FORNECIMENTO E INSTALAÇÃO.</v>
          </cell>
          <cell r="C9195" t="str">
            <v>Un</v>
          </cell>
          <cell r="D9195">
            <v>23.43</v>
          </cell>
          <cell r="E9195">
            <v>18.75</v>
          </cell>
        </row>
        <row r="9196">
          <cell r="A9196"/>
        </row>
        <row r="9197">
          <cell r="A9197" t="str">
            <v>72300</v>
          </cell>
          <cell r="B9197" t="str">
            <v>COTOVELO DE AÇO GALVANIZADO 1" - FORNECIMENTO E INSTALAÇÃO.</v>
          </cell>
          <cell r="C9197" t="str">
            <v>Un</v>
          </cell>
          <cell r="D9197">
            <v>15.07</v>
          </cell>
          <cell r="E9197">
            <v>12.06</v>
          </cell>
        </row>
        <row r="9198">
          <cell r="A9198"/>
        </row>
        <row r="9199">
          <cell r="A9199" t="str">
            <v>72301</v>
          </cell>
          <cell r="B9199" t="str">
            <v>COTOVELO DE AÇO GALVANIZADO 1/2" - FORNECIMENTO E INSTALAÇÃO.</v>
          </cell>
          <cell r="C9199" t="str">
            <v>Un</v>
          </cell>
          <cell r="D9199">
            <v>11.31</v>
          </cell>
          <cell r="E9199">
            <v>9.0500000000000007</v>
          </cell>
        </row>
        <row r="9200">
          <cell r="A9200"/>
        </row>
        <row r="9201">
          <cell r="A9201" t="str">
            <v>72302</v>
          </cell>
          <cell r="B9201" t="str">
            <v>COTOVELO DE AÇO GALVANIZADO 2.1/2" .</v>
          </cell>
          <cell r="C9201" t="str">
            <v>Un</v>
          </cell>
          <cell r="D9201">
            <v>66.41</v>
          </cell>
          <cell r="E9201">
            <v>53.13</v>
          </cell>
        </row>
        <row r="9202">
          <cell r="A9202"/>
        </row>
        <row r="9203">
          <cell r="A9203" t="str">
            <v>72303</v>
          </cell>
          <cell r="B9203" t="str">
            <v>COTOVELO DE AÇO GALVANIZADO 2.1/2" - FORNECIMENTO E INSTALAÇÃO.</v>
          </cell>
          <cell r="C9203" t="str">
            <v>Un</v>
          </cell>
          <cell r="D9203">
            <v>40.130000000000003</v>
          </cell>
          <cell r="E9203">
            <v>32.11</v>
          </cell>
        </row>
        <row r="9204">
          <cell r="A9204"/>
        </row>
        <row r="9205">
          <cell r="A9205" t="str">
            <v>72304</v>
          </cell>
          <cell r="B9205" t="str">
            <v>COTOVELO DE AÇO GALVANIZADO 3" - FORNECIMENTO E INSTALAÇÃO.</v>
          </cell>
          <cell r="C9205" t="str">
            <v>Un</v>
          </cell>
          <cell r="D9205">
            <v>86.13</v>
          </cell>
          <cell r="E9205">
            <v>68.91</v>
          </cell>
        </row>
        <row r="9206">
          <cell r="A9206"/>
        </row>
        <row r="9207">
          <cell r="A9207" t="str">
            <v>72305</v>
          </cell>
          <cell r="B9207" t="str">
            <v>COTOVELO DE AÇO GALVANIZADO 3/4" - FORNECIMENTO E INSTALAÇÃO.</v>
          </cell>
          <cell r="C9207" t="str">
            <v>Un</v>
          </cell>
          <cell r="D9207">
            <v>12.55</v>
          </cell>
          <cell r="E9207">
            <v>10.039999999999999</v>
          </cell>
        </row>
        <row r="9208">
          <cell r="A9208"/>
        </row>
        <row r="9209">
          <cell r="A9209" t="str">
            <v>72306</v>
          </cell>
          <cell r="B9209" t="str">
            <v>COTOVELO DE AÇO GALVANIZADO 4" - FORNECIMENTO E INSTALAÇÃO.</v>
          </cell>
          <cell r="C9209" t="str">
            <v>Un</v>
          </cell>
          <cell r="D9209">
            <v>143.19999999999999</v>
          </cell>
          <cell r="E9209">
            <v>114.56</v>
          </cell>
        </row>
        <row r="9210">
          <cell r="A9210"/>
        </row>
        <row r="9211">
          <cell r="A9211" t="str">
            <v>72307</v>
          </cell>
          <cell r="B9211" t="str">
            <v>COTOVELO DE AÇO GALVANIZADO 5" - FORNECIMENTO E INSTALAÇÃO.</v>
          </cell>
          <cell r="C9211" t="str">
            <v>Un</v>
          </cell>
          <cell r="D9211">
            <v>337.51</v>
          </cell>
          <cell r="E9211">
            <v>270.01</v>
          </cell>
        </row>
        <row r="9212">
          <cell r="A9212"/>
        </row>
        <row r="9213">
          <cell r="A9213" t="str">
            <v>72308</v>
          </cell>
          <cell r="B9213" t="str">
            <v>ELETRODUTO DE ACO GALVANIZADO ELETROLÍTICO TIPO LEVE 3/4", INCLUSIVE CONEXOES - FORNECIMENTO E INSTALACAO.</v>
          </cell>
          <cell r="C9213" t="str">
            <v>m</v>
          </cell>
          <cell r="D9213">
            <v>23.82</v>
          </cell>
          <cell r="E9213">
            <v>19.059999999999999</v>
          </cell>
        </row>
        <row r="9214">
          <cell r="A9214"/>
        </row>
        <row r="9215">
          <cell r="A9215" t="str">
            <v>72309</v>
          </cell>
          <cell r="B9215" t="str">
            <v xml:space="preserve"> ELETRODUTO DE ACO GALVANIZADO ELETROLÍTICO TIPO LEVE 1", INCLUSIVE CONEXOES - FORNECIMENTO E INSTALACAO.</v>
          </cell>
          <cell r="C9215" t="str">
            <v>m</v>
          </cell>
          <cell r="D9215">
            <v>26.36</v>
          </cell>
          <cell r="E9215">
            <v>21.09</v>
          </cell>
        </row>
        <row r="9216">
          <cell r="A9216"/>
        </row>
        <row r="9217">
          <cell r="A9217" t="str">
            <v>72310</v>
          </cell>
          <cell r="B9217" t="str">
            <v>ELETRODUTO DE ACO GALVANIZADO ELETROLÍTICO TIPO SEMI-PESADO 1 1/2", INCLUSIVE CONEXOES - FORNECIMENTO E INSTALACAO.</v>
          </cell>
          <cell r="C9217" t="str">
            <v>m</v>
          </cell>
          <cell r="D9217">
            <v>48.9</v>
          </cell>
          <cell r="E9217">
            <v>39.119999999999997</v>
          </cell>
        </row>
        <row r="9218">
          <cell r="A9218"/>
        </row>
        <row r="9219">
          <cell r="A9219" t="str">
            <v>72311</v>
          </cell>
          <cell r="B9219" t="str">
            <v>ELETRODUTO DE ACO GALVANIZADO ELETROLÍTICO TIPO SEMI-PESADO 2", INCLUSIVE CONEXOES - FORNECIMENTO E INSTALACAO.</v>
          </cell>
          <cell r="C9219" t="str">
            <v>m</v>
          </cell>
          <cell r="D9219">
            <v>58.98</v>
          </cell>
          <cell r="E9219">
            <v>47.19</v>
          </cell>
        </row>
        <row r="9220">
          <cell r="A9220"/>
        </row>
        <row r="9221">
          <cell r="A9221" t="str">
            <v>72312</v>
          </cell>
          <cell r="B9221" t="str">
            <v xml:space="preserve"> ELETRODUTO DE ACO GALVANIZADO ELETROLÍTICO TIPO SEMI-PESADO 2 1/2", INCLUSIVE CONEXOES - FORNECIMENTO E INSTALACAO.</v>
          </cell>
          <cell r="C9221" t="str">
            <v>m</v>
          </cell>
          <cell r="D9221">
            <v>83.55</v>
          </cell>
          <cell r="E9221">
            <v>66.84</v>
          </cell>
        </row>
        <row r="9222">
          <cell r="A9222"/>
        </row>
        <row r="9223">
          <cell r="A9223" t="str">
            <v>72313</v>
          </cell>
          <cell r="B9223" t="str">
            <v>COTOVELO DE AÇO GALVANIZADO 6" - FORNECIMENTO E INSTALAÇÃO.</v>
          </cell>
          <cell r="C9223" t="str">
            <v>Un</v>
          </cell>
          <cell r="D9223">
            <v>418.42</v>
          </cell>
          <cell r="E9223">
            <v>334.74</v>
          </cell>
        </row>
        <row r="9224">
          <cell r="A9224"/>
        </row>
        <row r="9225">
          <cell r="A9225" t="str">
            <v>72314</v>
          </cell>
          <cell r="B9225" t="str">
            <v>COTOVELO DE COBRE 42MM, LIGAÇÃO SOLDADA - FORNECIMENTO E INSTALAÇÃO.</v>
          </cell>
          <cell r="C9225" t="str">
            <v>Un</v>
          </cell>
          <cell r="D9225">
            <v>35.68</v>
          </cell>
          <cell r="E9225">
            <v>28.55</v>
          </cell>
        </row>
        <row r="9226">
          <cell r="A9226"/>
        </row>
        <row r="9227">
          <cell r="A9227" t="str">
            <v>72315</v>
          </cell>
          <cell r="B9227" t="str">
            <v>TERMINAL AÉREO EM AÇO GALVANIZADO COM BASE DE FIXAÇÃO H=30 CM.</v>
          </cell>
          <cell r="C9227" t="str">
            <v>Un</v>
          </cell>
          <cell r="D9227">
            <v>18.73</v>
          </cell>
          <cell r="E9227">
            <v>14.99</v>
          </cell>
        </row>
        <row r="9228">
          <cell r="A9228"/>
        </row>
        <row r="9229">
          <cell r="A9229" t="str">
            <v>72316</v>
          </cell>
          <cell r="B9229" t="str">
            <v xml:space="preserve"> ELETRODUTO DE ACO GALVANIZADO ELETROLÍTICO TIPO SEMI-PESADO 3", INCLUSIVE CONEXOES - FORNECIMENTO E INSTALACAO.</v>
          </cell>
          <cell r="C9229" t="str">
            <v>m</v>
          </cell>
          <cell r="D9229">
            <v>107.76</v>
          </cell>
          <cell r="E9229">
            <v>86.21</v>
          </cell>
        </row>
        <row r="9230">
          <cell r="A9230"/>
        </row>
        <row r="9231">
          <cell r="A9231" t="str">
            <v>72317</v>
          </cell>
          <cell r="B9231" t="str">
            <v>COTOVELO DE COBRE 54MM, LIGAÇÃO SOLDADA - FORNECIMENTO E INSTALAÇÃO.</v>
          </cell>
          <cell r="C9231" t="str">
            <v>Un</v>
          </cell>
          <cell r="D9231">
            <v>50.56</v>
          </cell>
          <cell r="E9231">
            <v>40.450000000000003</v>
          </cell>
        </row>
        <row r="9232">
          <cell r="A9232"/>
        </row>
        <row r="9233">
          <cell r="A9233" t="str">
            <v>72318</v>
          </cell>
          <cell r="B9233" t="str">
            <v>COTOVELO DE COBRE 66MM, LIGAÇÃO SOLDADA - FORNECIMENTO E INSTALAÇÃO.</v>
          </cell>
          <cell r="C9233" t="str">
            <v>Un</v>
          </cell>
          <cell r="D9233">
            <v>139.52000000000001</v>
          </cell>
          <cell r="E9233">
            <v>111.62</v>
          </cell>
        </row>
        <row r="9234">
          <cell r="A9234"/>
        </row>
        <row r="9235">
          <cell r="A9235" t="str">
            <v>72319</v>
          </cell>
          <cell r="B9235" t="str">
            <v>DISJUNTOR BAIXA TENSAO TRIPOLAR A SECO 800A/600V, INCLUSIVE ELETROTÉCNICO.</v>
          </cell>
          <cell r="C9235" t="str">
            <v>Un</v>
          </cell>
          <cell r="D9235">
            <v>5040.4799999999996</v>
          </cell>
          <cell r="E9235">
            <v>4032.39</v>
          </cell>
        </row>
        <row r="9236">
          <cell r="A9236"/>
        </row>
        <row r="9237">
          <cell r="A9237" t="str">
            <v>72320</v>
          </cell>
          <cell r="B9237" t="str">
            <v>COTOVELO DE COBRE 79MM, LIGAÇÃO SOLDADA - FORNECIMENTO E INSTALAÇÃO.</v>
          </cell>
          <cell r="C9237" t="str">
            <v>Un</v>
          </cell>
          <cell r="D9237">
            <v>165.82</v>
          </cell>
          <cell r="E9237">
            <v>132.66</v>
          </cell>
        </row>
        <row r="9238">
          <cell r="A9238"/>
        </row>
        <row r="9239">
          <cell r="A9239" t="str">
            <v>72322</v>
          </cell>
          <cell r="B9239" t="str">
            <v>CHAVE SECCIONADORA TRIPOLAR, ABERTURA SOB CARGA, COM FUSÍVEIS NH - 100 A/250V - FORNECIMENTO E INSTALACAO.</v>
          </cell>
          <cell r="C9239" t="str">
            <v>Un</v>
          </cell>
          <cell r="D9239">
            <v>256.18</v>
          </cell>
          <cell r="E9239">
            <v>204.95</v>
          </cell>
        </row>
        <row r="9240">
          <cell r="A9240"/>
        </row>
        <row r="9241">
          <cell r="A9241" t="str">
            <v>72326</v>
          </cell>
          <cell r="B9241" t="str">
            <v>CHAVE SECCIONADORA TRIPOLAR, ABERTURA SOB CARGA, COM FUSÍVEIS NH - 200 A/250V</v>
          </cell>
          <cell r="C9241" t="str">
            <v>Un</v>
          </cell>
          <cell r="D9241">
            <v>321.27</v>
          </cell>
          <cell r="E9241">
            <v>257.02</v>
          </cell>
        </row>
        <row r="9242">
          <cell r="A9242"/>
        </row>
        <row r="9243">
          <cell r="A9243" t="str">
            <v>72327</v>
          </cell>
          <cell r="B9243" t="str">
            <v>FUSÍVEL TIPO "DIAZED", TIPO RÁPIDO OU RETARDADO - 2/25A - FORNECIMENTO E INSTALACAO.</v>
          </cell>
          <cell r="C9243" t="str">
            <v>Un</v>
          </cell>
          <cell r="D9243">
            <v>3.58</v>
          </cell>
          <cell r="E9243">
            <v>2.87</v>
          </cell>
        </row>
        <row r="9244">
          <cell r="A9244"/>
        </row>
        <row r="9245">
          <cell r="A9245" t="str">
            <v>72328</v>
          </cell>
          <cell r="B9245" t="str">
            <v>FUSÍVEL TIPO "DIAZED", TIPO RÁPIDO OU RETARDADO - 35/63A - FORNECIMENT O E INSTALACAO.</v>
          </cell>
          <cell r="C9245" t="str">
            <v>Un</v>
          </cell>
          <cell r="D9245">
            <v>4.01</v>
          </cell>
          <cell r="E9245">
            <v>3.21</v>
          </cell>
        </row>
        <row r="9246">
          <cell r="A9246"/>
        </row>
        <row r="9247">
          <cell r="A9247" t="str">
            <v>72330</v>
          </cell>
          <cell r="B9247" t="str">
            <v>FUSÍVEL TIPO NH - 100 / 200A - FORNECIMENTO E INSTALACAO.</v>
          </cell>
          <cell r="C9247" t="str">
            <v>Un</v>
          </cell>
          <cell r="D9247">
            <v>25.36</v>
          </cell>
          <cell r="E9247">
            <v>20.29</v>
          </cell>
        </row>
        <row r="9248">
          <cell r="A9248"/>
        </row>
        <row r="9249">
          <cell r="A9249" t="str">
            <v>72331</v>
          </cell>
          <cell r="B9249" t="str">
            <v xml:space="preserve">INTERRUPTOR SIMPLES - 1 TECLA - FORNECIMENTO E INSTALACAO. </v>
          </cell>
          <cell r="C9249" t="str">
            <v>Un</v>
          </cell>
          <cell r="D9249">
            <v>7.42</v>
          </cell>
          <cell r="E9249">
            <v>5.94</v>
          </cell>
        </row>
        <row r="9250">
          <cell r="A9250"/>
        </row>
        <row r="9251">
          <cell r="A9251" t="str">
            <v>72332</v>
          </cell>
          <cell r="B9251" t="str">
            <v>INTERRUPTOR SIMPLES - 2 TECLAS - FORNECIMENTO E INSTALACAO.</v>
          </cell>
          <cell r="C9251" t="str">
            <v>Un</v>
          </cell>
          <cell r="D9251">
            <v>10.02</v>
          </cell>
          <cell r="E9251">
            <v>8.02</v>
          </cell>
        </row>
        <row r="9252">
          <cell r="A9252"/>
        </row>
        <row r="9253">
          <cell r="A9253" t="str">
            <v>72333</v>
          </cell>
          <cell r="B9253" t="str">
            <v>INTERRUPTOR SIMPLES BIPOLAR - 1 TECLA - FORNECIMENTO E INSTALACAO.</v>
          </cell>
          <cell r="C9253" t="str">
            <v>Un</v>
          </cell>
          <cell r="D9253">
            <v>24.92</v>
          </cell>
          <cell r="E9253">
            <v>19.940000000000001</v>
          </cell>
        </row>
        <row r="9254">
          <cell r="A9254"/>
        </row>
        <row r="9255">
          <cell r="A9255" t="str">
            <v>72334</v>
          </cell>
          <cell r="B9255" t="str">
            <v>INTERRUPTOR PARALELO - 1 TECLA - FORNECIMENTO E INSTALACAO.</v>
          </cell>
          <cell r="C9255" t="str">
            <v>Un</v>
          </cell>
          <cell r="D9255">
            <v>9.07</v>
          </cell>
          <cell r="E9255">
            <v>7.26</v>
          </cell>
        </row>
        <row r="9256">
          <cell r="A9256"/>
        </row>
        <row r="9257">
          <cell r="A9257" t="str">
            <v>72335</v>
          </cell>
          <cell r="B9257" t="str">
            <v>ESPELHO PLÁSTICO - 4"X2" - FORNECIMENTO E INSTALACAO.</v>
          </cell>
          <cell r="C9257" t="str">
            <v>Un</v>
          </cell>
          <cell r="D9257">
            <v>2.5099999999999998</v>
          </cell>
          <cell r="E9257">
            <v>2.0099999999999998</v>
          </cell>
        </row>
        <row r="9258">
          <cell r="A9258"/>
        </row>
        <row r="9259">
          <cell r="A9259" t="str">
            <v>72336</v>
          </cell>
          <cell r="B9259" t="str">
            <v>ESPELHO PLÁSTICO - 4"X4" - FORNECIMENTO E INSTALACAO.</v>
          </cell>
          <cell r="C9259" t="str">
            <v>Un</v>
          </cell>
          <cell r="D9259">
            <v>4.46</v>
          </cell>
          <cell r="E9259">
            <v>3.57</v>
          </cell>
        </row>
        <row r="9260">
          <cell r="A9260"/>
        </row>
        <row r="9261">
          <cell r="A9261" t="str">
            <v>72337</v>
          </cell>
          <cell r="B9261" t="str">
            <v>TOMADA PARA TELEFONE DE 4 POLOS PADRAO TELEBRÁS - FORNECIMENTO E INSTALAÇÃO.</v>
          </cell>
          <cell r="C9261" t="str">
            <v>Un</v>
          </cell>
          <cell r="D9261">
            <v>13.46</v>
          </cell>
          <cell r="E9261">
            <v>10.77</v>
          </cell>
        </row>
        <row r="9262">
          <cell r="A9262"/>
        </row>
        <row r="9263">
          <cell r="A9263" t="str">
            <v>72339</v>
          </cell>
          <cell r="B9263" t="str">
            <v>TOMADA 3P+T 30A - 440V - FORNECIMENTO E INSTALACAO.</v>
          </cell>
          <cell r="C9263" t="str">
            <v>Un</v>
          </cell>
          <cell r="D9263">
            <v>25</v>
          </cell>
          <cell r="E9263">
            <v>20</v>
          </cell>
        </row>
        <row r="9264">
          <cell r="A9264"/>
        </row>
        <row r="9265">
          <cell r="A9265" t="str">
            <v>72340</v>
          </cell>
          <cell r="B9265" t="str">
            <v>CAMPAINHA CIGARRA DE SOBREPOR - FORNECIMENTO E INSTALACAO.</v>
          </cell>
          <cell r="C9265" t="str">
            <v>Un</v>
          </cell>
          <cell r="D9265">
            <v>23.32</v>
          </cell>
          <cell r="E9265">
            <v>18.66</v>
          </cell>
        </row>
        <row r="9266">
          <cell r="A9266"/>
        </row>
        <row r="9267">
          <cell r="A9267" t="str">
            <v>72341</v>
          </cell>
          <cell r="B9267" t="str">
            <v>CONTATOR TRIPOLAR I NOMINAL 12A - FORNECIMENTO E INSTALACAO INCLUSIVE ELETROTÉCNICO.</v>
          </cell>
          <cell r="C9267" t="str">
            <v>Un</v>
          </cell>
          <cell r="D9267">
            <v>248.95</v>
          </cell>
          <cell r="E9267">
            <v>199.16</v>
          </cell>
        </row>
        <row r="9268">
          <cell r="A9268"/>
        </row>
        <row r="9269">
          <cell r="A9269" t="str">
            <v>72343</v>
          </cell>
          <cell r="B9269" t="str">
            <v>CONTATOR TRIPOLAR I NOMINAL 22A - FORNECIMENTO E INSTALACAO INCLUSIVE ELETROTÉCNICO.</v>
          </cell>
          <cell r="C9269" t="str">
            <v>Un</v>
          </cell>
          <cell r="D9269">
            <v>321.57</v>
          </cell>
          <cell r="E9269">
            <v>257.26</v>
          </cell>
        </row>
        <row r="9270">
          <cell r="A9270"/>
        </row>
        <row r="9271">
          <cell r="A9271" t="str">
            <v>72344</v>
          </cell>
          <cell r="B9271" t="str">
            <v>CONTATOR TRIPOLAR I NOMINAL 36A - FORNECIMENTO E INSTALACAO INCLUSIVE ELETROTÉCNICO.</v>
          </cell>
          <cell r="C9271" t="str">
            <v>Un</v>
          </cell>
          <cell r="D9271">
            <v>668.2</v>
          </cell>
          <cell r="E9271">
            <v>534.55999999999995</v>
          </cell>
        </row>
        <row r="9272">
          <cell r="A9272"/>
        </row>
        <row r="9273">
          <cell r="A9273" t="str">
            <v>72345</v>
          </cell>
          <cell r="B9273" t="str">
            <v>CONTATOR TRIPOLAR I NOMIMAL 94A - FORNECIMENTO E INSTALACAO INCLUSIVE ELETROTÉCNICO.</v>
          </cell>
          <cell r="C9273" t="str">
            <v>Un</v>
          </cell>
          <cell r="D9273">
            <v>1946.6</v>
          </cell>
          <cell r="E9273">
            <v>1557.28</v>
          </cell>
        </row>
        <row r="9274">
          <cell r="A9274"/>
        </row>
        <row r="9275">
          <cell r="A9275" t="str">
            <v>72431</v>
          </cell>
          <cell r="B9275" t="str">
            <v>TE DE PVC ROSQUEAVEL AGUA FRIA 1.1/2" - FORNECIMENTO E INSTALACAO.</v>
          </cell>
          <cell r="C9275" t="str">
            <v>Un</v>
          </cell>
          <cell r="D9275">
            <v>18.079999999999998</v>
          </cell>
          <cell r="E9275">
            <v>14.47</v>
          </cell>
        </row>
        <row r="9276">
          <cell r="A9276"/>
        </row>
        <row r="9277">
          <cell r="A9277" t="str">
            <v>72432</v>
          </cell>
          <cell r="B9277" t="str">
            <v>TE DE PVC ROSQUEAVEL AGUA FRIA 1.1/4" - FORNECIMENTO E INSTALACAO.</v>
          </cell>
          <cell r="C9277" t="str">
            <v>Un</v>
          </cell>
          <cell r="D9277">
            <v>16.63</v>
          </cell>
          <cell r="E9277">
            <v>13.31</v>
          </cell>
        </row>
        <row r="9278">
          <cell r="A9278"/>
        </row>
        <row r="9279">
          <cell r="A9279" t="str">
            <v>72433</v>
          </cell>
          <cell r="B9279" t="str">
            <v>TE DE PVC ROSQUEAVEL AGUA FRIA 1" - FORNECIMENTO E INSTALACAO.</v>
          </cell>
          <cell r="C9279" t="str">
            <v>Un</v>
          </cell>
          <cell r="D9279">
            <v>10.88</v>
          </cell>
          <cell r="E9279">
            <v>8.7100000000000009</v>
          </cell>
        </row>
        <row r="9280">
          <cell r="A9280"/>
        </row>
        <row r="9281">
          <cell r="A9281" t="str">
            <v>72434</v>
          </cell>
          <cell r="B9281" t="str">
            <v>TE DE PVC ROSQUEAVEL AGUA FRIA 1/2" - FORNECIMENTO E INSTALACAO.</v>
          </cell>
          <cell r="C9281" t="str">
            <v>Un</v>
          </cell>
          <cell r="D9281">
            <v>4.97</v>
          </cell>
          <cell r="E9281">
            <v>3.98</v>
          </cell>
        </row>
        <row r="9282">
          <cell r="A9282"/>
        </row>
        <row r="9283">
          <cell r="A9283" t="str">
            <v>72435</v>
          </cell>
          <cell r="B9283" t="str">
            <v>TE DE PVC ROSQUEAVEL AGUA FRIA 2" - FORNECIMENTO E INSTALACAO.</v>
          </cell>
          <cell r="C9283" t="str">
            <v>Un</v>
          </cell>
          <cell r="D9283">
            <v>28.81</v>
          </cell>
          <cell r="E9283">
            <v>23.05</v>
          </cell>
        </row>
        <row r="9284">
          <cell r="A9284"/>
        </row>
        <row r="9285">
          <cell r="A9285" t="str">
            <v>72436</v>
          </cell>
          <cell r="B9285" t="str">
            <v>TE DE PVC ROSQUEAVEL AGUA FRIA 3/4" - FORNECIMENTO E INSTALACAO.</v>
          </cell>
          <cell r="C9285" t="str">
            <v>Un</v>
          </cell>
          <cell r="D9285">
            <v>5.66</v>
          </cell>
          <cell r="E9285">
            <v>4.53</v>
          </cell>
        </row>
        <row r="9286">
          <cell r="A9286"/>
        </row>
        <row r="9287">
          <cell r="A9287" t="str">
            <v>72437</v>
          </cell>
          <cell r="B9287" t="str">
            <v>TE DE PVC SOLDAVEL AGUA FRIA 110MM - FORNECIMENTO E INSTALACAO.</v>
          </cell>
          <cell r="C9287" t="str">
            <v>Un</v>
          </cell>
          <cell r="D9287">
            <v>142.6</v>
          </cell>
          <cell r="E9287">
            <v>114.08</v>
          </cell>
        </row>
        <row r="9288">
          <cell r="A9288"/>
        </row>
        <row r="9289">
          <cell r="A9289" t="str">
            <v>72438</v>
          </cell>
          <cell r="B9289" t="str">
            <v>TE DE PVC SOLDAVEL AGUA FRIA 20MM - FORNECIMENTO E INSTALACAO.</v>
          </cell>
          <cell r="C9289" t="str">
            <v>Un</v>
          </cell>
          <cell r="D9289">
            <v>4.2300000000000004</v>
          </cell>
          <cell r="E9289">
            <v>3.39</v>
          </cell>
        </row>
        <row r="9290">
          <cell r="A9290"/>
        </row>
        <row r="9291">
          <cell r="A9291" t="str">
            <v>72439</v>
          </cell>
          <cell r="B9291" t="str">
            <v>TE DE PVC SOLDAVEL AGUA FRIA 25MM - FORNECIMENTO E INSTALACAO.</v>
          </cell>
          <cell r="C9291" t="str">
            <v>Un</v>
          </cell>
          <cell r="D9291">
            <v>4.62</v>
          </cell>
          <cell r="E9291">
            <v>3.7</v>
          </cell>
        </row>
        <row r="9292">
          <cell r="A9292"/>
        </row>
        <row r="9293">
          <cell r="A9293" t="str">
            <v>72440</v>
          </cell>
          <cell r="B9293" t="str">
            <v>TE DE PVC SOLDAVEL AGUA FRIA 32MM - FORNECIMENTO E INSTALACAO.</v>
          </cell>
          <cell r="C9293" t="str">
            <v>Un</v>
          </cell>
          <cell r="D9293">
            <v>6.67</v>
          </cell>
          <cell r="E9293">
            <v>5.34</v>
          </cell>
        </row>
        <row r="9294">
          <cell r="A9294"/>
        </row>
        <row r="9295">
          <cell r="A9295" t="str">
            <v>72441</v>
          </cell>
          <cell r="B9295" t="str">
            <v>TE DE PVC SOLDAVEL AGUA FRIA 40MM - FORNECIMENTO E INSTALACAO.</v>
          </cell>
          <cell r="C9295" t="str">
            <v>Un</v>
          </cell>
          <cell r="D9295">
            <v>11.78</v>
          </cell>
          <cell r="E9295">
            <v>9.43</v>
          </cell>
        </row>
        <row r="9296">
          <cell r="A9296"/>
        </row>
        <row r="9297">
          <cell r="A9297" t="str">
            <v>72442</v>
          </cell>
          <cell r="B9297" t="str">
            <v>TE DE PVC SOLDAVEL AGUA FRIA 50MM - FORNECIMENTO E INSTALACAO.</v>
          </cell>
          <cell r="C9297" t="str">
            <v>Un</v>
          </cell>
          <cell r="D9297">
            <v>13.06</v>
          </cell>
          <cell r="E9297">
            <v>10.45</v>
          </cell>
        </row>
        <row r="9298">
          <cell r="A9298"/>
        </row>
        <row r="9299">
          <cell r="A9299" t="str">
            <v>72443</v>
          </cell>
          <cell r="B9299" t="str">
            <v>TE DE PVC SOLDAVEL AGUA FRIA 60MM - FORNECIMENTO E INSTALACAO.</v>
          </cell>
          <cell r="C9299" t="str">
            <v>Un</v>
          </cell>
          <cell r="D9299">
            <v>34.42</v>
          </cell>
          <cell r="E9299">
            <v>27.54</v>
          </cell>
        </row>
        <row r="9300">
          <cell r="A9300"/>
        </row>
        <row r="9301">
          <cell r="A9301" t="str">
            <v>72444</v>
          </cell>
          <cell r="B9301" t="str">
            <v>TE DE PVC SOLDAVEL AGUA FRIA 75MM - FORNECIMENTO E INSTALACAO.</v>
          </cell>
          <cell r="C9301" t="str">
            <v>Un</v>
          </cell>
          <cell r="D9301">
            <v>54.4</v>
          </cell>
          <cell r="E9301">
            <v>43.52</v>
          </cell>
        </row>
        <row r="9302">
          <cell r="A9302"/>
        </row>
        <row r="9303">
          <cell r="A9303" t="str">
            <v>72445</v>
          </cell>
          <cell r="B9303" t="str">
            <v>TE DE PVC SOLDAVEL AGUA FRIA 85MM - FORNECIMENTO E INSTALACAO.</v>
          </cell>
          <cell r="C9303" t="str">
            <v>Un</v>
          </cell>
          <cell r="D9303">
            <v>73.069999999999993</v>
          </cell>
          <cell r="E9303">
            <v>58.46</v>
          </cell>
        </row>
        <row r="9304">
          <cell r="A9304"/>
        </row>
        <row r="9305">
          <cell r="A9305" t="str">
            <v>72446</v>
          </cell>
          <cell r="B9305" t="str">
            <v>TE REDUÇÃO PVC ROSQUEAVEL AGUA FRIA 1.1/2X3/4" - FORNECIMENTO E INSTALACAO.</v>
          </cell>
          <cell r="C9305" t="str">
            <v>Un</v>
          </cell>
          <cell r="D9305">
            <v>15.7</v>
          </cell>
          <cell r="E9305">
            <v>12.56</v>
          </cell>
        </row>
        <row r="9306">
          <cell r="A9306"/>
        </row>
        <row r="9307">
          <cell r="A9307" t="str">
            <v>72447</v>
          </cell>
          <cell r="B9307" t="str">
            <v>TE REDUÇÃO PVC ROSQUEAVEL AGUA FRIA 1X3/4" - FORNECIMENTO E INSTALACAO.</v>
          </cell>
          <cell r="C9307" t="str">
            <v>Un</v>
          </cell>
          <cell r="D9307">
            <v>10.1</v>
          </cell>
          <cell r="E9307">
            <v>8.08</v>
          </cell>
        </row>
        <row r="9308">
          <cell r="A9308"/>
        </row>
        <row r="9309">
          <cell r="A9309" t="str">
            <v>72448</v>
          </cell>
          <cell r="B9309" t="str">
            <v>TE REDUÇÃO PVC ROSQUEAVEL AGUA FRIA 3/4X1/2" - FORNECIMENTO E INSTALACAO.</v>
          </cell>
          <cell r="C9309" t="str">
            <v>Un</v>
          </cell>
          <cell r="D9309">
            <v>7.5</v>
          </cell>
          <cell r="E9309">
            <v>6</v>
          </cell>
        </row>
        <row r="9310">
          <cell r="A9310"/>
        </row>
        <row r="9311">
          <cell r="A9311" t="str">
            <v>72449</v>
          </cell>
          <cell r="B9311" t="str">
            <v>TE REDUÇÃO PVC SOLDAVEL AGUA FRIA 110X60MM - FORNECIMENTO E INSTALACAO.</v>
          </cell>
          <cell r="C9311" t="str">
            <v>Un</v>
          </cell>
          <cell r="D9311">
            <v>95.43</v>
          </cell>
          <cell r="E9311">
            <v>76.349999999999994</v>
          </cell>
        </row>
        <row r="9312">
          <cell r="A9312"/>
        </row>
        <row r="9313">
          <cell r="A9313" t="str">
            <v>72450</v>
          </cell>
          <cell r="B9313" t="str">
            <v>TE REDUÇÃO PVC SOLDAVEL AGUA FRIA 25X20MM - FORNECIMENTO E INSTALACAO.</v>
          </cell>
          <cell r="C9313" t="str">
            <v>Un</v>
          </cell>
          <cell r="D9313">
            <v>5.86</v>
          </cell>
          <cell r="E9313">
            <v>4.6900000000000004</v>
          </cell>
        </row>
        <row r="9314">
          <cell r="A9314"/>
        </row>
        <row r="9315">
          <cell r="A9315" t="str">
            <v>72451</v>
          </cell>
          <cell r="B9315" t="str">
            <v>TE REDUÇÃO PVC SOLDAVEL AGUA FRIA 32X25MM - FORNECIMENTO E INSTALACAO.</v>
          </cell>
          <cell r="C9315" t="str">
            <v>Un</v>
          </cell>
          <cell r="D9315">
            <v>8.8000000000000007</v>
          </cell>
          <cell r="E9315">
            <v>7.04</v>
          </cell>
        </row>
        <row r="9316">
          <cell r="A9316"/>
        </row>
        <row r="9317">
          <cell r="A9317" t="str">
            <v>72452</v>
          </cell>
          <cell r="B9317" t="str">
            <v>TE REDUÇÃO PVC SOLDAVEL AGUA FRIA 40X32MM - FORNECIMENTO E INSTALACAO</v>
          </cell>
          <cell r="C9317" t="str">
            <v>Un</v>
          </cell>
          <cell r="D9317">
            <v>10.7</v>
          </cell>
          <cell r="E9317">
            <v>8.56</v>
          </cell>
        </row>
        <row r="9318">
          <cell r="A9318"/>
        </row>
        <row r="9319">
          <cell r="A9319" t="str">
            <v>72453</v>
          </cell>
          <cell r="B9319" t="str">
            <v>TE REDUÇÃO PVC SOLDAVEL AGUA FRIA 50X20MM - FORNECIMENTO E INSTALACAO.</v>
          </cell>
          <cell r="C9319" t="str">
            <v>Un</v>
          </cell>
          <cell r="D9319">
            <v>13.6</v>
          </cell>
          <cell r="E9319">
            <v>10.88</v>
          </cell>
        </row>
        <row r="9320">
          <cell r="A9320"/>
        </row>
        <row r="9321">
          <cell r="A9321" t="str">
            <v>72454</v>
          </cell>
          <cell r="B9321" t="str">
            <v>TE REDUÇÃO PVC SOLDAVEL AGUA FRIA 50X25MM - FORNECIMENTO E INSTALACAO.</v>
          </cell>
          <cell r="C9321" t="str">
            <v>Un</v>
          </cell>
          <cell r="D9321">
            <v>13.43</v>
          </cell>
          <cell r="E9321">
            <v>10.75</v>
          </cell>
        </row>
        <row r="9322">
          <cell r="A9322"/>
        </row>
        <row r="9323">
          <cell r="A9323" t="str">
            <v>72455</v>
          </cell>
          <cell r="B9323" t="str">
            <v>TE REDUÇÃO PVC SOLDAVEL AGUA FRIA 50X32MM - FORNECIMENTO E INSTALACAO.</v>
          </cell>
          <cell r="C9323" t="str">
            <v>Un</v>
          </cell>
          <cell r="D9323">
            <v>17.87</v>
          </cell>
          <cell r="E9323">
            <v>14.3</v>
          </cell>
        </row>
        <row r="9324">
          <cell r="A9324"/>
        </row>
        <row r="9325">
          <cell r="A9325" t="str">
            <v>72456</v>
          </cell>
          <cell r="B9325" t="str">
            <v>TE REDUÇÃO PVC SOLDAVEL AGUA FRIA 50X40MM - FORNECIMENTO E INSTALACAO.</v>
          </cell>
          <cell r="C9325" t="str">
            <v>Un</v>
          </cell>
          <cell r="D9325">
            <v>21.15</v>
          </cell>
          <cell r="E9325">
            <v>16.920000000000002</v>
          </cell>
        </row>
        <row r="9326">
          <cell r="A9326"/>
        </row>
        <row r="9327">
          <cell r="A9327" t="str">
            <v>72457</v>
          </cell>
          <cell r="B9327" t="str">
            <v>TE REDUCAO PVC SOLDAVEL AGUA FRIA 75X50MM - FORNECIMENTO E INSTALACAO.</v>
          </cell>
          <cell r="C9327" t="str">
            <v>Un</v>
          </cell>
          <cell r="D9327">
            <v>39.83</v>
          </cell>
          <cell r="E9327">
            <v>31.87</v>
          </cell>
        </row>
        <row r="9328">
          <cell r="A9328"/>
        </row>
        <row r="9329">
          <cell r="A9329" t="str">
            <v>72458</v>
          </cell>
          <cell r="B9329" t="str">
            <v>TE REDUCAO PVC SOLDAVEL AGUA FRIA 85X60MM - FORNECIMENTO E INSTALACAO.</v>
          </cell>
          <cell r="C9329" t="str">
            <v>Un</v>
          </cell>
          <cell r="D9329">
            <v>77.709999999999994</v>
          </cell>
          <cell r="E9329">
            <v>62.17</v>
          </cell>
        </row>
        <row r="9330">
          <cell r="A9330"/>
        </row>
        <row r="9331">
          <cell r="A9331" t="str">
            <v>72459</v>
          </cell>
          <cell r="B9331" t="str">
            <v>TE SANITARIO 100X100MM, JUNTA SOLDADA - FORNECIMENTO E INSTALACAO.</v>
          </cell>
          <cell r="C9331" t="str">
            <v>Un</v>
          </cell>
          <cell r="D9331">
            <v>24.03</v>
          </cell>
          <cell r="E9331">
            <v>19.23</v>
          </cell>
        </row>
        <row r="9332">
          <cell r="A9332"/>
        </row>
        <row r="9333">
          <cell r="A9333" t="str">
            <v>72460</v>
          </cell>
          <cell r="B9333" t="str">
            <v>TE SANITARIO 100X100MM, COM ANEIS - FORNECIMENTO E INSTALACAO.</v>
          </cell>
          <cell r="C9333" t="str">
            <v>Un</v>
          </cell>
          <cell r="D9333">
            <v>29.11</v>
          </cell>
          <cell r="E9333">
            <v>23.29</v>
          </cell>
        </row>
        <row r="9334">
          <cell r="A9334"/>
        </row>
        <row r="9335">
          <cell r="A9335" t="str">
            <v>72461</v>
          </cell>
          <cell r="B9335" t="str">
            <v>TE SANITARIO 100X50MM, COM ANÉIS - FORNECIMENTO E INSTALACAO.</v>
          </cell>
          <cell r="C9335" t="str">
            <v>Un</v>
          </cell>
          <cell r="D9335">
            <v>25.68</v>
          </cell>
          <cell r="E9335">
            <v>20.55</v>
          </cell>
        </row>
        <row r="9336">
          <cell r="A9336"/>
        </row>
        <row r="9337">
          <cell r="A9337" t="str">
            <v>72462</v>
          </cell>
          <cell r="B9337" t="str">
            <v>TE SANITARIO 100X75MM, COM ANÉIS - FORNECIMENTO E INSTALACAO.</v>
          </cell>
          <cell r="C9337" t="str">
            <v>Un</v>
          </cell>
          <cell r="D9337">
            <v>26.02</v>
          </cell>
          <cell r="E9337">
            <v>20.82</v>
          </cell>
        </row>
        <row r="9338">
          <cell r="A9338"/>
        </row>
        <row r="9339">
          <cell r="A9339" t="str">
            <v>72463</v>
          </cell>
          <cell r="B9339" t="str">
            <v>TE SANITARIO 50X50MM, JUNTA SOLDADA - FORNECIMENTO E INSTALACAO.</v>
          </cell>
          <cell r="C9339" t="str">
            <v>Un</v>
          </cell>
          <cell r="D9339">
            <v>11.81</v>
          </cell>
          <cell r="E9339">
            <v>9.4499999999999993</v>
          </cell>
        </row>
        <row r="9340">
          <cell r="A9340"/>
        </row>
        <row r="9341">
          <cell r="A9341" t="str">
            <v>72464</v>
          </cell>
          <cell r="B9341" t="str">
            <v>TE SANITARIO 50X50MM, COM ANÉIS - FORNECIMENTO E INSTALACAO.</v>
          </cell>
          <cell r="C9341" t="str">
            <v>Un</v>
          </cell>
          <cell r="D9341">
            <v>14.5</v>
          </cell>
          <cell r="E9341">
            <v>11.6</v>
          </cell>
        </row>
        <row r="9342">
          <cell r="A9342"/>
        </row>
        <row r="9343">
          <cell r="A9343" t="str">
            <v>72465</v>
          </cell>
          <cell r="B9343" t="str">
            <v>TE SANITARIO 75X50MM, COM ANÉIS - FORNECIMENTO E INSTALACAO.</v>
          </cell>
          <cell r="C9343" t="str">
            <v>Un</v>
          </cell>
          <cell r="D9343">
            <v>20.58</v>
          </cell>
          <cell r="E9343">
            <v>16.47</v>
          </cell>
        </row>
        <row r="9344">
          <cell r="A9344"/>
        </row>
        <row r="9345">
          <cell r="A9345" t="str">
            <v>72466</v>
          </cell>
          <cell r="B9345" t="str">
            <v>TE SANITARIO 75X75MM, JUNTA SOLDADA - FORNECIMENTO E INSTALACAO.</v>
          </cell>
          <cell r="C9345" t="str">
            <v>Un</v>
          </cell>
          <cell r="D9345">
            <v>21.86</v>
          </cell>
          <cell r="E9345">
            <v>17.489999999999998</v>
          </cell>
        </row>
        <row r="9346">
          <cell r="A9346"/>
        </row>
        <row r="9347">
          <cell r="A9347" t="str">
            <v>72467</v>
          </cell>
          <cell r="B9347" t="str">
            <v>TE SANITARIO 75X75MM, COM ANEIS - FORNECIMENTO E INSTALACAO.</v>
          </cell>
          <cell r="C9347" t="str">
            <v>Un</v>
          </cell>
          <cell r="D9347">
            <v>26.82</v>
          </cell>
          <cell r="E9347">
            <v>21.46</v>
          </cell>
        </row>
        <row r="9348">
          <cell r="A9348"/>
        </row>
        <row r="9349">
          <cell r="A9349" t="str">
            <v>72474</v>
          </cell>
          <cell r="B9349" t="str">
            <v>UNIAO DE ACO GALVANIZADO 1.1/2" - FORNECIMENTO E INSTALACAO.</v>
          </cell>
          <cell r="C9349" t="str">
            <v>Un</v>
          </cell>
          <cell r="D9349">
            <v>47.57</v>
          </cell>
          <cell r="E9349">
            <v>38.06</v>
          </cell>
        </row>
        <row r="9350">
          <cell r="A9350"/>
        </row>
        <row r="9351">
          <cell r="A9351" t="str">
            <v>72475</v>
          </cell>
          <cell r="B9351" t="str">
            <v>UNIAO DE ACO GALVANIZADO 1.1/4" - FORNECIMENTO E INSTALACAO.</v>
          </cell>
          <cell r="C9351" t="str">
            <v>Un</v>
          </cell>
          <cell r="D9351">
            <v>41.5</v>
          </cell>
          <cell r="E9351">
            <v>33.200000000000003</v>
          </cell>
        </row>
        <row r="9352">
          <cell r="A9352"/>
        </row>
        <row r="9353">
          <cell r="A9353" t="str">
            <v>72476</v>
          </cell>
          <cell r="B9353" t="str">
            <v>UNIAO DE ACO GALVANIZADO 1" - FORNECIMENTO E INSTALACAO.</v>
          </cell>
          <cell r="C9353" t="str">
            <v>Un</v>
          </cell>
          <cell r="D9353">
            <v>29.23</v>
          </cell>
          <cell r="E9353">
            <v>23.39</v>
          </cell>
        </row>
        <row r="9354">
          <cell r="A9354"/>
        </row>
        <row r="9355">
          <cell r="A9355" t="str">
            <v>72477</v>
          </cell>
          <cell r="B9355" t="str">
            <v>UNIAO DE ACO GALVANIZADO 1/2" - FORNECIMENTO E INSTALACAO.</v>
          </cell>
          <cell r="C9355" t="str">
            <v>Un</v>
          </cell>
          <cell r="D9355">
            <v>20.37</v>
          </cell>
          <cell r="E9355">
            <v>16.3</v>
          </cell>
        </row>
        <row r="9356">
          <cell r="A9356"/>
        </row>
        <row r="9357">
          <cell r="A9357" t="str">
            <v>72478</v>
          </cell>
          <cell r="B9357" t="str">
            <v>UNIAO DE ACO GALVANIZADO 2.1/2" - FORNECIMENTO E INSTALACAO.</v>
          </cell>
          <cell r="C9357" t="str">
            <v>Un</v>
          </cell>
          <cell r="D9357">
            <v>103.26</v>
          </cell>
          <cell r="E9357">
            <v>82.61</v>
          </cell>
        </row>
        <row r="9358">
          <cell r="A9358"/>
        </row>
        <row r="9359">
          <cell r="A9359" t="str">
            <v>72479</v>
          </cell>
          <cell r="B9359" t="str">
            <v>UNIAO DE ACO GALVANIZADO 2" - FORNECIMENTO E INSTALACAO.</v>
          </cell>
          <cell r="C9359" t="str">
            <v>Un</v>
          </cell>
          <cell r="D9359">
            <v>68.91</v>
          </cell>
          <cell r="E9359">
            <v>55.13</v>
          </cell>
        </row>
        <row r="9360">
          <cell r="A9360"/>
        </row>
        <row r="9361">
          <cell r="A9361" t="str">
            <v>72480</v>
          </cell>
          <cell r="B9361" t="str">
            <v>UNIAO DE ACO GALVANIZADO 3" - FORNECIMENTO E INSTALACAO.</v>
          </cell>
          <cell r="C9361" t="str">
            <v>Un</v>
          </cell>
          <cell r="D9361">
            <v>149.61000000000001</v>
          </cell>
          <cell r="E9361">
            <v>119.69</v>
          </cell>
        </row>
        <row r="9362">
          <cell r="A9362"/>
        </row>
        <row r="9363">
          <cell r="A9363" t="str">
            <v>72481</v>
          </cell>
          <cell r="B9363" t="str">
            <v>UNIAO DE ACO GALVANIZADO 3/4" - FORNECIMENTO E INSTALACAO</v>
          </cell>
          <cell r="C9363" t="str">
            <v>Un</v>
          </cell>
          <cell r="D9363">
            <v>26.27</v>
          </cell>
          <cell r="E9363">
            <v>21.02</v>
          </cell>
        </row>
        <row r="9364">
          <cell r="A9364"/>
        </row>
        <row r="9365">
          <cell r="A9365" t="str">
            <v>72482</v>
          </cell>
          <cell r="B9365" t="str">
            <v>UNIAO DE ACO GALVANIZADO 4" - FORNECIMENTO E INSTALACAO.</v>
          </cell>
          <cell r="C9365" t="str">
            <v>Un</v>
          </cell>
          <cell r="D9365">
            <v>198.61</v>
          </cell>
          <cell r="E9365">
            <v>158.88999999999999</v>
          </cell>
        </row>
        <row r="9366">
          <cell r="A9366"/>
        </row>
        <row r="9367">
          <cell r="A9367" t="str">
            <v>72539</v>
          </cell>
          <cell r="B9367" t="str">
            <v>CURVA PVC 90º ESGOTO 100X50MM COM VISITA - FORNECIMENTO E INSTALACAO.</v>
          </cell>
          <cell r="C9367" t="str">
            <v>Un</v>
          </cell>
          <cell r="D9367">
            <v>17.62</v>
          </cell>
          <cell r="E9367">
            <v>14.1</v>
          </cell>
        </row>
        <row r="9368">
          <cell r="A9368"/>
        </row>
        <row r="9369">
          <cell r="A9369" t="str">
            <v>72540</v>
          </cell>
          <cell r="B9369" t="str">
            <v>CURVA PVC 90º ESGOTO 100X75MM COM VISITA - FORNECIMENTO E INSTALACAO</v>
          </cell>
          <cell r="C9369" t="str">
            <v>Un</v>
          </cell>
          <cell r="D9369">
            <v>39.08</v>
          </cell>
          <cell r="E9369">
            <v>31.27</v>
          </cell>
        </row>
        <row r="9370">
          <cell r="A9370"/>
        </row>
        <row r="9371">
          <cell r="A9371" t="str">
            <v>72541</v>
          </cell>
          <cell r="B9371" t="str">
            <v>CURVA PVC CURTA 90º ESGOTO 100MM - FORNECIMENTO E INSTALACAO.</v>
          </cell>
          <cell r="C9371" t="str">
            <v>Un</v>
          </cell>
          <cell r="D9371">
            <v>21.71</v>
          </cell>
          <cell r="E9371">
            <v>17.37</v>
          </cell>
        </row>
        <row r="9372">
          <cell r="A9372"/>
        </row>
        <row r="9373">
          <cell r="A9373" t="str">
            <v>72542</v>
          </cell>
          <cell r="B9373" t="str">
            <v>CURVA PVC LONGA 90º ESGOTO 100MM - FORNECIMENTO E INSTALACAO.</v>
          </cell>
          <cell r="C9373" t="str">
            <v>Un</v>
          </cell>
          <cell r="D9373">
            <v>36.18</v>
          </cell>
          <cell r="E9373">
            <v>28.95</v>
          </cell>
        </row>
        <row r="9374">
          <cell r="A9374"/>
        </row>
        <row r="9375">
          <cell r="A9375" t="str">
            <v>72543</v>
          </cell>
          <cell r="B9375" t="str">
            <v>CURVA PVC LONGA 45º ESGOTO 100MM - FORNECIMENTO E INSTALACAO.</v>
          </cell>
          <cell r="C9375" t="str">
            <v>Un</v>
          </cell>
          <cell r="D9375">
            <v>36.76</v>
          </cell>
          <cell r="E9375">
            <v>29.41</v>
          </cell>
        </row>
        <row r="9376">
          <cell r="A9376"/>
        </row>
        <row r="9377">
          <cell r="A9377" t="str">
            <v>72544</v>
          </cell>
          <cell r="B9377" t="str">
            <v>CURVA PVC CURTA 90º ESGOTO 50MM - FORNECIMENTO E INSTALACAO.</v>
          </cell>
          <cell r="C9377" t="str">
            <v>Un</v>
          </cell>
          <cell r="D9377">
            <v>11.27</v>
          </cell>
          <cell r="E9377">
            <v>9.02</v>
          </cell>
        </row>
        <row r="9378">
          <cell r="A9378"/>
        </row>
        <row r="9379">
          <cell r="A9379" t="str">
            <v>72545</v>
          </cell>
          <cell r="B9379" t="str">
            <v>CURVA PVC LONGA 90º ESGOTO 50MM - FORNECIMENTO E INSTALACAO.</v>
          </cell>
          <cell r="C9379" t="str">
            <v>Un</v>
          </cell>
          <cell r="D9379">
            <v>9.43</v>
          </cell>
          <cell r="E9379">
            <v>7.55</v>
          </cell>
        </row>
        <row r="9380">
          <cell r="A9380"/>
        </row>
        <row r="9381">
          <cell r="A9381" t="str">
            <v>72546</v>
          </cell>
          <cell r="B9381" t="str">
            <v>CURVA PVC LONGA 45º ESGOTO 50MM - FORNECIMENTO E INSTALACAO.</v>
          </cell>
          <cell r="C9381" t="str">
            <v>Un</v>
          </cell>
          <cell r="D9381">
            <v>16.43</v>
          </cell>
          <cell r="E9381">
            <v>13.15</v>
          </cell>
        </row>
        <row r="9382">
          <cell r="A9382"/>
        </row>
        <row r="9383">
          <cell r="A9383" t="str">
            <v>72547</v>
          </cell>
          <cell r="B9383" t="str">
            <v>CURVA PVC CURTA 90º ESGOTO 40MM - FORNECIMENTO E INSTALACAO.</v>
          </cell>
          <cell r="C9383" t="str">
            <v>Un</v>
          </cell>
          <cell r="D9383">
            <v>5.41</v>
          </cell>
          <cell r="E9383">
            <v>4.33</v>
          </cell>
        </row>
        <row r="9384">
          <cell r="A9384"/>
        </row>
        <row r="9385">
          <cell r="A9385" t="str">
            <v>72548</v>
          </cell>
          <cell r="B9385" t="str">
            <v>CURVA PVC LONGA 90º ESGOTO 40MM - FORNECIMENTO E INSTALACAO.</v>
          </cell>
          <cell r="C9385" t="str">
            <v>Un</v>
          </cell>
          <cell r="D9385">
            <v>6.08</v>
          </cell>
          <cell r="E9385">
            <v>4.87</v>
          </cell>
        </row>
        <row r="9386">
          <cell r="A9386"/>
        </row>
        <row r="9387">
          <cell r="A9387" t="str">
            <v>72550</v>
          </cell>
          <cell r="B9387" t="str">
            <v>CURVA PVC CURTA 90º ESGOTO 75MM - FORNECIMENTO E INSTALACAO.</v>
          </cell>
          <cell r="C9387" t="str">
            <v>Un</v>
          </cell>
          <cell r="D9387">
            <v>19.18</v>
          </cell>
          <cell r="E9387">
            <v>15.35</v>
          </cell>
        </row>
        <row r="9388">
          <cell r="A9388"/>
        </row>
        <row r="9389">
          <cell r="A9389" t="str">
            <v>72551</v>
          </cell>
          <cell r="B9389" t="str">
            <v>CURVA PVC LONGA 90º ESGOTO 75MM - FORNECIMENTO E INSTALACAO.</v>
          </cell>
          <cell r="C9389" t="str">
            <v>Un</v>
          </cell>
          <cell r="D9389">
            <v>23.02</v>
          </cell>
          <cell r="E9389">
            <v>18.420000000000002</v>
          </cell>
        </row>
        <row r="9390">
          <cell r="A9390"/>
        </row>
        <row r="9391">
          <cell r="A9391" t="str">
            <v>72552</v>
          </cell>
          <cell r="B9391" t="str">
            <v>CURVA PVC LONGA 45º ESGOTO 75MM - FORNECIMENTO E INSTALACAO.</v>
          </cell>
          <cell r="C9391" t="str">
            <v>Un</v>
          </cell>
          <cell r="D9391">
            <v>33.71</v>
          </cell>
          <cell r="E9391">
            <v>26.97</v>
          </cell>
        </row>
        <row r="9392">
          <cell r="A9392"/>
        </row>
        <row r="9393">
          <cell r="A9393" t="str">
            <v>72554</v>
          </cell>
          <cell r="B9393" t="str">
            <v>EXTINTOR DE CO2 6KG - FORNECIMENTO E INSTALACAO.</v>
          </cell>
          <cell r="C9393" t="str">
            <v>Un</v>
          </cell>
          <cell r="D9393">
            <v>617.12</v>
          </cell>
          <cell r="E9393">
            <v>493.7</v>
          </cell>
        </row>
        <row r="9394">
          <cell r="A9394"/>
        </row>
        <row r="9395">
          <cell r="A9395" t="str">
            <v>72556</v>
          </cell>
          <cell r="B9395" t="str">
            <v>JOELHO PVC 90º ESGOTO 100MM - FORNECIMENTO E INSTALACAO.</v>
          </cell>
          <cell r="C9395" t="str">
            <v>Un</v>
          </cell>
          <cell r="D9395">
            <v>15.85</v>
          </cell>
          <cell r="E9395">
            <v>12.68</v>
          </cell>
        </row>
        <row r="9396">
          <cell r="A9396"/>
        </row>
        <row r="9397">
          <cell r="A9397" t="str">
            <v>72557</v>
          </cell>
          <cell r="B9397" t="str">
            <v>JOELHO PVC 45º ESGOTO 100MM - FORNECIMENTO E INSTALACAO.</v>
          </cell>
          <cell r="C9397" t="str">
            <v>Un</v>
          </cell>
          <cell r="D9397">
            <v>15.38</v>
          </cell>
          <cell r="E9397">
            <v>12.31</v>
          </cell>
        </row>
        <row r="9398">
          <cell r="A9398"/>
        </row>
        <row r="9399">
          <cell r="A9399" t="str">
            <v>72558</v>
          </cell>
          <cell r="B9399" t="str">
            <v>JOELHO PVC 90º ESGOTO 40MM - FORNECIMENTO E INSTALACAO.</v>
          </cell>
          <cell r="C9399" t="str">
            <v>Un</v>
          </cell>
          <cell r="D9399">
            <v>6.25</v>
          </cell>
          <cell r="E9399">
            <v>5</v>
          </cell>
        </row>
        <row r="9400">
          <cell r="A9400"/>
        </row>
        <row r="9401">
          <cell r="A9401" t="str">
            <v>72559</v>
          </cell>
          <cell r="B9401" t="str">
            <v>JOELHO PVC 45º ESGOTO 40MM - FORNECIMENTO E INSTALACAO.</v>
          </cell>
          <cell r="C9401" t="str">
            <v>Un</v>
          </cell>
          <cell r="D9401">
            <v>6.46</v>
          </cell>
          <cell r="E9401">
            <v>5.17</v>
          </cell>
        </row>
        <row r="9402">
          <cell r="A9402"/>
        </row>
        <row r="9403">
          <cell r="A9403" t="str">
            <v>72560</v>
          </cell>
          <cell r="B9403" t="str">
            <v>JOELHO PVC 90º ESGOTO 50MM - FORNECIMENTO E INSTALACAO.</v>
          </cell>
          <cell r="C9403" t="str">
            <v>Un</v>
          </cell>
          <cell r="D9403">
            <v>7.47</v>
          </cell>
          <cell r="E9403">
            <v>5.98</v>
          </cell>
        </row>
        <row r="9404">
          <cell r="A9404"/>
        </row>
        <row r="9405">
          <cell r="A9405" t="str">
            <v>72561</v>
          </cell>
          <cell r="B9405" t="str">
            <v>JOELHO PVC 45º ESGOTO 50MM - FORNECIMENTO E INSTALACAO.</v>
          </cell>
          <cell r="C9405" t="str">
            <v>Un</v>
          </cell>
          <cell r="D9405">
            <v>7.98</v>
          </cell>
          <cell r="E9405">
            <v>6.39</v>
          </cell>
        </row>
        <row r="9406">
          <cell r="A9406"/>
        </row>
        <row r="9407">
          <cell r="A9407" t="str">
            <v>72562</v>
          </cell>
          <cell r="B9407" t="str">
            <v>JOELHO PVC 90º ESGOTO 75MM - FORNECIMENTO E INSTALACAO.</v>
          </cell>
          <cell r="C9407" t="str">
            <v>Un</v>
          </cell>
          <cell r="D9407">
            <v>12.11</v>
          </cell>
          <cell r="E9407">
            <v>9.69</v>
          </cell>
        </row>
        <row r="9408">
          <cell r="A9408"/>
        </row>
        <row r="9409">
          <cell r="A9409" t="str">
            <v>72563</v>
          </cell>
          <cell r="B9409" t="str">
            <v>JOELHO PVC SOLDAVEL 90º AGUA FRIA 110MM - FORNECIMENTO E INSTALACAO.</v>
          </cell>
          <cell r="C9409" t="str">
            <v>Un</v>
          </cell>
          <cell r="D9409">
            <v>156.38</v>
          </cell>
          <cell r="E9409">
            <v>125.11</v>
          </cell>
        </row>
        <row r="9410">
          <cell r="A9410"/>
        </row>
        <row r="9411">
          <cell r="A9411" t="str">
            <v>72564</v>
          </cell>
          <cell r="B9411" t="str">
            <v>JOELHO PVC 45º ESGOTO 75MM - FORNECIMENTO E INSTALACAO.</v>
          </cell>
          <cell r="C9411" t="str">
            <v>Un</v>
          </cell>
          <cell r="D9411">
            <v>12.77</v>
          </cell>
          <cell r="E9411">
            <v>10.220000000000001</v>
          </cell>
        </row>
        <row r="9412">
          <cell r="A9412"/>
        </row>
        <row r="9413">
          <cell r="A9413" t="str">
            <v>72570</v>
          </cell>
          <cell r="B9413" t="str">
            <v>JOELHO PVC SOLDAVEL 45º AGUA FRIA 110MM - FORNECIMENTO E INSTALACAO.</v>
          </cell>
          <cell r="C9413" t="str">
            <v>Un</v>
          </cell>
          <cell r="D9413">
            <v>143.72999999999999</v>
          </cell>
          <cell r="E9413">
            <v>114.99</v>
          </cell>
        </row>
        <row r="9414">
          <cell r="A9414"/>
        </row>
        <row r="9415">
          <cell r="A9415" t="str">
            <v>72571</v>
          </cell>
          <cell r="B9415" t="str">
            <v>JOELHO PVC SOLDAVEL 90º AGUA FRIA 20MM - FORNECIMENTO E INSTALACAO.</v>
          </cell>
          <cell r="C9415" t="str">
            <v>Un</v>
          </cell>
          <cell r="D9415">
            <v>3.75</v>
          </cell>
          <cell r="E9415">
            <v>3</v>
          </cell>
        </row>
        <row r="9416">
          <cell r="A9416"/>
        </row>
        <row r="9417">
          <cell r="A9417" t="str">
            <v>72572</v>
          </cell>
          <cell r="B9417" t="str">
            <v>JOELHO PVC SOLDAVEL 45º AGUA FRIA 20MM - FORNECIMENTO E INSTALACAO.</v>
          </cell>
          <cell r="C9417" t="str">
            <v>Un</v>
          </cell>
          <cell r="D9417">
            <v>3.9</v>
          </cell>
          <cell r="E9417">
            <v>3.12</v>
          </cell>
        </row>
        <row r="9418">
          <cell r="A9418"/>
        </row>
        <row r="9419">
          <cell r="A9419" t="str">
            <v>72573</v>
          </cell>
          <cell r="B9419" t="str">
            <v>JOELHO PVC SOLDAVEL 90º AGUA FRIA 25MM - FORNECIMENTO E INSTALACAO.</v>
          </cell>
          <cell r="C9419" t="str">
            <v>Un</v>
          </cell>
          <cell r="D9419">
            <v>4.08</v>
          </cell>
          <cell r="E9419">
            <v>3.27</v>
          </cell>
        </row>
        <row r="9420">
          <cell r="A9420"/>
        </row>
        <row r="9421">
          <cell r="A9421" t="str">
            <v>72574</v>
          </cell>
          <cell r="B9421" t="str">
            <v>JOELHO PVC SOLDAVEL 45º AGUA FRIA 25MM - FORNECIMENTO E INSTALACAO.</v>
          </cell>
          <cell r="C9421" t="str">
            <v>Un</v>
          </cell>
          <cell r="D9421">
            <v>4.6500000000000004</v>
          </cell>
          <cell r="E9421">
            <v>3.72</v>
          </cell>
        </row>
        <row r="9422">
          <cell r="A9422"/>
        </row>
        <row r="9423">
          <cell r="A9423" t="str">
            <v>72575</v>
          </cell>
          <cell r="B9423" t="str">
            <v>JOELHO PVC SOLDAVEL 90º AGUA FRIA 32MM - FORNECIMENTO E INSTALACAO.</v>
          </cell>
          <cell r="C9423" t="str">
            <v>Un</v>
          </cell>
          <cell r="D9423">
            <v>4.9800000000000004</v>
          </cell>
          <cell r="E9423">
            <v>3.99</v>
          </cell>
        </row>
        <row r="9424">
          <cell r="A9424"/>
        </row>
        <row r="9425">
          <cell r="A9425" t="str">
            <v>72576</v>
          </cell>
          <cell r="B9425" t="str">
            <v>JOELHO PVC SOLDAVEL 45º AGUA FRIA 32MM - FORNECIMENTO E INSTALACAO.</v>
          </cell>
          <cell r="C9425" t="str">
            <v>Un</v>
          </cell>
          <cell r="D9425">
            <v>6.26</v>
          </cell>
          <cell r="E9425">
            <v>5.01</v>
          </cell>
        </row>
        <row r="9426">
          <cell r="A9426"/>
        </row>
        <row r="9427">
          <cell r="A9427" t="str">
            <v>72577</v>
          </cell>
          <cell r="B9427" t="str">
            <v>JOELHO PVC SOLDAVEL 90º AGUA FRIA 40MM - FORNECIMENTO E INSTALACAO.</v>
          </cell>
          <cell r="C9427" t="str">
            <v>Un</v>
          </cell>
          <cell r="D9427">
            <v>7.92</v>
          </cell>
          <cell r="E9427">
            <v>6.34</v>
          </cell>
        </row>
        <row r="9428">
          <cell r="A9428"/>
        </row>
        <row r="9429">
          <cell r="A9429" t="str">
            <v>72578</v>
          </cell>
          <cell r="B9429" t="str">
            <v>JOELHO PVC SOLDAVEL 45º AGUA FRIA 40MM - FORNECIMENTO E INSTALACAO.</v>
          </cell>
          <cell r="C9429" t="str">
            <v>Un</v>
          </cell>
          <cell r="D9429">
            <v>8.68</v>
          </cell>
          <cell r="E9429">
            <v>6.95</v>
          </cell>
        </row>
        <row r="9430">
          <cell r="A9430"/>
        </row>
        <row r="9431">
          <cell r="A9431" t="str">
            <v>72579</v>
          </cell>
          <cell r="B9431" t="str">
            <v>JOELHO PVC SOLDAVEL 90º AGUA FRIA 50MM - FORNECIMENTO E INSTALACAO.</v>
          </cell>
          <cell r="C9431" t="str">
            <v>Un</v>
          </cell>
          <cell r="D9431">
            <v>8.61</v>
          </cell>
          <cell r="E9431">
            <v>6.89</v>
          </cell>
        </row>
        <row r="9432">
          <cell r="A9432"/>
        </row>
        <row r="9433">
          <cell r="A9433" t="str">
            <v>72580</v>
          </cell>
          <cell r="B9433" t="str">
            <v>JOELHO PVC SOLDAVEL 45º AGUA FRIA 50MM - FORNECIMENTO E INSTALACAO.</v>
          </cell>
          <cell r="C9433" t="str">
            <v>Un</v>
          </cell>
          <cell r="D9433">
            <v>9.8800000000000008</v>
          </cell>
          <cell r="E9433">
            <v>7.91</v>
          </cell>
        </row>
        <row r="9434">
          <cell r="A9434"/>
        </row>
        <row r="9435">
          <cell r="A9435" t="str">
            <v>72581</v>
          </cell>
          <cell r="B9435" t="str">
            <v>JOELHO PVC SOLDAVEL 90º AGUA FRIA 60MM - FORNECIMENTO E INSTALACAO.</v>
          </cell>
          <cell r="C9435" t="str">
            <v>Un</v>
          </cell>
          <cell r="D9435">
            <v>23.43</v>
          </cell>
          <cell r="E9435">
            <v>18.75</v>
          </cell>
        </row>
        <row r="9436">
          <cell r="A9436"/>
        </row>
        <row r="9437">
          <cell r="A9437" t="str">
            <v>72582</v>
          </cell>
          <cell r="B9437" t="str">
            <v>JOELHO PVC SOLDAVEL 45º AGUA FRIA 60MM - FORNECIMENTO E INSTALACAO.</v>
          </cell>
          <cell r="C9437" t="str">
            <v>Un</v>
          </cell>
          <cell r="D9437">
            <v>23.03</v>
          </cell>
          <cell r="E9437">
            <v>18.43</v>
          </cell>
        </row>
        <row r="9438">
          <cell r="A9438"/>
        </row>
        <row r="9439">
          <cell r="A9439" t="str">
            <v>72583</v>
          </cell>
          <cell r="B9439" t="str">
            <v>JOELHO PVC SOLDAVEL 90º AGUA FRIA 75MM - FORNECIMENTO E INSTALACAO.</v>
          </cell>
          <cell r="C9439" t="str">
            <v>Un</v>
          </cell>
          <cell r="D9439">
            <v>63.11</v>
          </cell>
          <cell r="E9439">
            <v>50.49</v>
          </cell>
        </row>
        <row r="9440">
          <cell r="A9440"/>
        </row>
        <row r="9441">
          <cell r="A9441" t="str">
            <v>72584</v>
          </cell>
          <cell r="B9441" t="str">
            <v>JOELHO PVC SOLDAVEL 45º AGUA FRIA 75MM - FORNECIMENTO E INSTALACAO.</v>
          </cell>
          <cell r="C9441" t="str">
            <v>Un</v>
          </cell>
          <cell r="D9441">
            <v>48.37</v>
          </cell>
          <cell r="E9441">
            <v>38.700000000000003</v>
          </cell>
        </row>
        <row r="9442">
          <cell r="A9442"/>
        </row>
        <row r="9443">
          <cell r="A9443" t="str">
            <v>72585</v>
          </cell>
          <cell r="B9443" t="str">
            <v>JOELHO PVC SOLDAVEL 90º AGUA FRIA 85MM - FORNECIMENTO E INSTALACAO.</v>
          </cell>
          <cell r="C9443" t="str">
            <v>Un</v>
          </cell>
          <cell r="D9443">
            <v>71.180000000000007</v>
          </cell>
          <cell r="E9443">
            <v>56.95</v>
          </cell>
        </row>
        <row r="9444">
          <cell r="A9444"/>
        </row>
        <row r="9445">
          <cell r="A9445" t="str">
            <v>72586</v>
          </cell>
          <cell r="B9445" t="str">
            <v>JOELHO PVC SOLDAVEL 45º AGUA FRIA 85MM - FORNECIMENTO E INSTALACAO.</v>
          </cell>
          <cell r="C9445" t="str">
            <v>Un</v>
          </cell>
          <cell r="D9445">
            <v>54.87</v>
          </cell>
          <cell r="E9445">
            <v>43.9</v>
          </cell>
        </row>
        <row r="9446">
          <cell r="A9446"/>
        </row>
        <row r="9447">
          <cell r="A9447" t="str">
            <v>72587</v>
          </cell>
          <cell r="B9447" t="str">
            <v>JOELHO PVC ROSQUEAVEL 90º AGUA FRIA 1.1/2" - FORNECIMENTO E INSTALACAO.</v>
          </cell>
          <cell r="C9447" t="str">
            <v>Un</v>
          </cell>
          <cell r="D9447">
            <v>13.83</v>
          </cell>
          <cell r="E9447">
            <v>11.07</v>
          </cell>
        </row>
        <row r="9448">
          <cell r="A9448"/>
        </row>
        <row r="9449">
          <cell r="A9449" t="str">
            <v>72588</v>
          </cell>
          <cell r="B9449" t="str">
            <v>JOELHO PVC ROSQUEAVEL 45º AGUA FRIA 1.1/2" - FORNECIMENTO E INSTALACAO.</v>
          </cell>
          <cell r="C9449" t="str">
            <v>Un</v>
          </cell>
          <cell r="D9449">
            <v>15.55</v>
          </cell>
          <cell r="E9449">
            <v>12.44</v>
          </cell>
        </row>
        <row r="9450">
          <cell r="A9450"/>
        </row>
        <row r="9451">
          <cell r="A9451" t="str">
            <v>72589</v>
          </cell>
          <cell r="B9451" t="str">
            <v>JOELHO PVC ROSQUEAVEL 90º AGUA FRIA 1.1/4" - FORNECIMENTO E INSTALACAO.</v>
          </cell>
          <cell r="C9451" t="str">
            <v>Un</v>
          </cell>
          <cell r="D9451">
            <v>12.91</v>
          </cell>
          <cell r="E9451">
            <v>10.33</v>
          </cell>
        </row>
        <row r="9452">
          <cell r="A9452"/>
        </row>
        <row r="9453">
          <cell r="A9453" t="str">
            <v>72590</v>
          </cell>
          <cell r="B9453" t="str">
            <v>JOELHO PVC ROSQUEAVEL 45º AGUA FRIA 1.1/4" - FORNECIMENTO E INSTALACAO.</v>
          </cell>
          <cell r="C9453" t="str">
            <v>Un</v>
          </cell>
          <cell r="D9453">
            <v>11.3</v>
          </cell>
          <cell r="E9453">
            <v>9.0399999999999991</v>
          </cell>
        </row>
        <row r="9454">
          <cell r="A9454"/>
        </row>
        <row r="9455">
          <cell r="A9455" t="str">
            <v>72591</v>
          </cell>
          <cell r="B9455" t="str">
            <v>JOELHO PVC ROSQUEAVEL 90º AGUA FRIA 1" - FORNECIMENTO E INSTALACAO.</v>
          </cell>
          <cell r="C9455" t="str">
            <v>Un</v>
          </cell>
          <cell r="D9455">
            <v>7.03</v>
          </cell>
          <cell r="E9455">
            <v>5.63</v>
          </cell>
        </row>
        <row r="9456">
          <cell r="A9456"/>
        </row>
        <row r="9457">
          <cell r="A9457" t="str">
            <v>72592</v>
          </cell>
          <cell r="B9457" t="str">
            <v>JOELHO PVC ROSQUEAVEL 45º AGUA FRIA 1" - FORNECIMENTO E INSTALACAO.</v>
          </cell>
          <cell r="C9457" t="str">
            <v>Un</v>
          </cell>
          <cell r="D9457">
            <v>10.41</v>
          </cell>
          <cell r="E9457">
            <v>8.33</v>
          </cell>
        </row>
        <row r="9458">
          <cell r="A9458"/>
        </row>
        <row r="9459">
          <cell r="A9459" t="str">
            <v>72593</v>
          </cell>
          <cell r="B9459" t="str">
            <v>JOELHO PVC ROSQUEAVEL 90º AGUA FRIA 1/2" - FORNECIMENTO E INSTALACAO.</v>
          </cell>
          <cell r="C9459" t="str">
            <v>Un</v>
          </cell>
          <cell r="D9459">
            <v>4.53</v>
          </cell>
          <cell r="E9459">
            <v>3.63</v>
          </cell>
        </row>
        <row r="9460">
          <cell r="A9460"/>
        </row>
        <row r="9461">
          <cell r="A9461" t="str">
            <v>72594</v>
          </cell>
          <cell r="B9461" t="str">
            <v>JOELHO PVC ROSQUEAVEL 45º AGUA FRIA 1/2" - FORNECIMENTO E INSTALACAO.</v>
          </cell>
          <cell r="C9461" t="str">
            <v>Un</v>
          </cell>
          <cell r="D9461">
            <v>5.31</v>
          </cell>
          <cell r="E9461">
            <v>4.25</v>
          </cell>
        </row>
        <row r="9462">
          <cell r="A9462"/>
        </row>
        <row r="9463">
          <cell r="A9463" t="str">
            <v>72595</v>
          </cell>
          <cell r="B9463" t="str">
            <v>JOELHO PVC ROSQUEAVEL 90º AGUA FRIA 2" - FORNECIMENTO E INSTALACAO.</v>
          </cell>
          <cell r="C9463" t="str">
            <v>Un</v>
          </cell>
          <cell r="D9463">
            <v>23.82</v>
          </cell>
          <cell r="E9463">
            <v>19.059999999999999</v>
          </cell>
        </row>
        <row r="9464">
          <cell r="A9464"/>
        </row>
        <row r="9465">
          <cell r="A9465" t="str">
            <v>72596</v>
          </cell>
          <cell r="B9465" t="str">
            <v xml:space="preserve"> JOELHO PVC ROSQUEAVEL 45º AGUA FRIA 2" - FORNECIMENTO E INSTALACAO.</v>
          </cell>
          <cell r="C9465" t="str">
            <v>Un</v>
          </cell>
          <cell r="D9465">
            <v>20.9</v>
          </cell>
          <cell r="E9465">
            <v>16.72</v>
          </cell>
        </row>
        <row r="9466">
          <cell r="A9466"/>
        </row>
        <row r="9467">
          <cell r="A9467" t="str">
            <v>72597</v>
          </cell>
          <cell r="B9467" t="str">
            <v>JOELHO PVC ROSQUEAVEL 90º AGUA FRIA 3/4" - FORNECIMENTO E INSTALACAO.</v>
          </cell>
          <cell r="C9467" t="str">
            <v>Un</v>
          </cell>
          <cell r="D9467">
            <v>5.38</v>
          </cell>
          <cell r="E9467">
            <v>4.3099999999999996</v>
          </cell>
        </row>
        <row r="9468">
          <cell r="A9468"/>
        </row>
        <row r="9469">
          <cell r="A9469" t="str">
            <v>72598</v>
          </cell>
          <cell r="B9469" t="str">
            <v>JOELHO PVC ROSQUEAVEL 45º AGUA FRIA 3/4" - FORNECIMENTO E INSTALACAO.</v>
          </cell>
          <cell r="C9469" t="str">
            <v>Un</v>
          </cell>
          <cell r="D9469">
            <v>6.25</v>
          </cell>
          <cell r="E9469">
            <v>5</v>
          </cell>
        </row>
        <row r="9470">
          <cell r="A9470"/>
        </row>
        <row r="9471">
          <cell r="A9471" t="str">
            <v>72599</v>
          </cell>
          <cell r="B9471" t="str">
            <v>JOELHO REDUCAO PVC ROSQUEAVEL 90º AGUA FRIA 1X3/4" - FORNECIMENTO E INSTALACAO.</v>
          </cell>
          <cell r="C9471" t="str">
            <v>Un</v>
          </cell>
          <cell r="D9471">
            <v>7.07</v>
          </cell>
          <cell r="E9471">
            <v>5.66</v>
          </cell>
        </row>
        <row r="9472">
          <cell r="A9472"/>
        </row>
        <row r="9473">
          <cell r="A9473" t="str">
            <v>72600</v>
          </cell>
          <cell r="B9473" t="str">
            <v>JOELHO REDUCAO PVC ROSQUEAVEL 90º AGUA FRIA 3/4X1/2" - FORNECIMENTO E INSTALACAO.</v>
          </cell>
          <cell r="C9473" t="str">
            <v>Un</v>
          </cell>
          <cell r="D9473">
            <v>5.57</v>
          </cell>
          <cell r="E9473">
            <v>4.46</v>
          </cell>
        </row>
        <row r="9474">
          <cell r="A9474"/>
        </row>
        <row r="9475">
          <cell r="A9475" t="str">
            <v>72601</v>
          </cell>
          <cell r="B9475" t="str">
            <v>JOELHO REDUCAO PVC SOLDAVEL 90º AGUA FRIA 25X20MM - FORNECIMENTO E INSTALACAO.</v>
          </cell>
          <cell r="C9475" t="str">
            <v>Un</v>
          </cell>
          <cell r="D9475">
            <v>5</v>
          </cell>
          <cell r="E9475">
            <v>4</v>
          </cell>
        </row>
        <row r="9476">
          <cell r="A9476"/>
        </row>
        <row r="9477">
          <cell r="A9477" t="str">
            <v>72602</v>
          </cell>
          <cell r="B9477" t="str">
            <v>JOELHO REDUCAO PVC SOLDAVEL 90º AGUA FRIA 32X25MM - FORNECIMENTO E INSTALACAO.</v>
          </cell>
          <cell r="C9477" t="str">
            <v>Un</v>
          </cell>
          <cell r="D9477">
            <v>5.92</v>
          </cell>
          <cell r="E9477">
            <v>4.74</v>
          </cell>
        </row>
        <row r="9478">
          <cell r="A9478"/>
        </row>
        <row r="9479">
          <cell r="A9479" t="str">
            <v>72603</v>
          </cell>
          <cell r="B9479" t="str">
            <v xml:space="preserve">JUNCAO PVC ESGOTO 100X100MM - FORNECIMENTO E INSTALACAO. </v>
          </cell>
          <cell r="C9479" t="str">
            <v>Un</v>
          </cell>
          <cell r="D9479">
            <v>24.41</v>
          </cell>
          <cell r="E9479">
            <v>19.53</v>
          </cell>
        </row>
        <row r="9480">
          <cell r="A9480"/>
        </row>
        <row r="9481">
          <cell r="A9481" t="str">
            <v>72604</v>
          </cell>
          <cell r="B9481" t="str">
            <v>JUNCAO PVC ESGOTO 50X50MM - FORNECIMENTO E INSTALACAO</v>
          </cell>
          <cell r="C9481" t="str">
            <v>Un</v>
          </cell>
          <cell r="D9481">
            <v>10.55</v>
          </cell>
          <cell r="E9481">
            <v>8.44</v>
          </cell>
        </row>
        <row r="9482">
          <cell r="A9482"/>
        </row>
        <row r="9483">
          <cell r="A9483" t="str">
            <v>72605</v>
          </cell>
          <cell r="B9483" t="str">
            <v xml:space="preserve">JUNCAO PVC ESGOTO 75X75MM - FORNECIMENTO E INSTALACAO </v>
          </cell>
          <cell r="C9483" t="str">
            <v>Un</v>
          </cell>
          <cell r="D9483">
            <v>18.95</v>
          </cell>
          <cell r="E9483">
            <v>15.16</v>
          </cell>
        </row>
        <row r="9484">
          <cell r="A9484"/>
        </row>
        <row r="9485">
          <cell r="A9485" t="str">
            <v>72609</v>
          </cell>
          <cell r="B9485" t="str">
            <v>JUNCAO DUPLA PVC ESGOTO 100X100X100MM - FORNECIMENTO E INSTALACAO</v>
          </cell>
          <cell r="C9485" t="str">
            <v>Un</v>
          </cell>
          <cell r="D9485">
            <v>36.96</v>
          </cell>
          <cell r="E9485">
            <v>29.57</v>
          </cell>
        </row>
        <row r="9486">
          <cell r="A9486"/>
        </row>
        <row r="9487">
          <cell r="A9487" t="str">
            <v>72610</v>
          </cell>
          <cell r="B9487" t="str">
            <v xml:space="preserve">JUNCAO DUPLA PVC ESGOTO 75X75X75MM - FORNECIMENTO E INSTALACAO </v>
          </cell>
          <cell r="C9487" t="str">
            <v>Un</v>
          </cell>
          <cell r="D9487">
            <v>21.81</v>
          </cell>
          <cell r="E9487">
            <v>17.45</v>
          </cell>
        </row>
        <row r="9488">
          <cell r="A9488"/>
        </row>
        <row r="9489">
          <cell r="A9489" t="str">
            <v>72611</v>
          </cell>
          <cell r="B9489" t="str">
            <v xml:space="preserve">LUVA DE ACO GALVANIZADO 1.1/2" - FORNECIMENTO E INSTALACAO </v>
          </cell>
          <cell r="C9489" t="str">
            <v>Un</v>
          </cell>
          <cell r="D9489">
            <v>18.63</v>
          </cell>
          <cell r="E9489">
            <v>14.91</v>
          </cell>
        </row>
        <row r="9490">
          <cell r="A9490"/>
        </row>
        <row r="9491">
          <cell r="A9491" t="str">
            <v>72612</v>
          </cell>
          <cell r="B9491" t="str">
            <v xml:space="preserve">LUVA DE ACO GALVANIZADO 1.1/4" - FORNECIMENTO E INSTALACAO </v>
          </cell>
          <cell r="C9491" t="str">
            <v>Un</v>
          </cell>
          <cell r="D9491">
            <v>14.97</v>
          </cell>
          <cell r="E9491">
            <v>11.98</v>
          </cell>
        </row>
        <row r="9492">
          <cell r="A9492"/>
        </row>
        <row r="9493">
          <cell r="A9493" t="str">
            <v>72613</v>
          </cell>
          <cell r="B9493" t="str">
            <v xml:space="preserve">LUVA DE ACO GALVANIZADO 1" - FORNECIMENTO E INSTALACAO </v>
          </cell>
          <cell r="C9493" t="str">
            <v>Un</v>
          </cell>
          <cell r="D9493">
            <v>11.81</v>
          </cell>
          <cell r="E9493">
            <v>9.4499999999999993</v>
          </cell>
        </row>
        <row r="9494">
          <cell r="A9494"/>
        </row>
        <row r="9495">
          <cell r="A9495" t="str">
            <v>72614</v>
          </cell>
          <cell r="B9495" t="str">
            <v xml:space="preserve">LUVA DE ACO GALVANIZADO 1/2" - FORNECIMENTO E INSTALACAO </v>
          </cell>
          <cell r="C9495" t="str">
            <v>Un</v>
          </cell>
          <cell r="D9495">
            <v>7.5</v>
          </cell>
          <cell r="E9495">
            <v>6</v>
          </cell>
        </row>
        <row r="9496">
          <cell r="A9496"/>
        </row>
        <row r="9497">
          <cell r="A9497" t="str">
            <v>72615</v>
          </cell>
          <cell r="B9497" t="str">
            <v>LUVA DE ACO GALVANIZADO 2.1/2" - FORNECIMENTO E INSTALACAO</v>
          </cell>
          <cell r="C9497" t="str">
            <v>Un</v>
          </cell>
          <cell r="D9497">
            <v>43.46</v>
          </cell>
          <cell r="E9497">
            <v>34.770000000000003</v>
          </cell>
        </row>
        <row r="9498">
          <cell r="A9498"/>
        </row>
        <row r="9499">
          <cell r="A9499" t="str">
            <v>72616</v>
          </cell>
          <cell r="B9499" t="str">
            <v xml:space="preserve">LUVA DE ACO GALVANIZADO 2" - FORNECIMENTO E INSTALACAO </v>
          </cell>
          <cell r="C9499" t="str">
            <v>Un</v>
          </cell>
          <cell r="D9499">
            <v>25.46</v>
          </cell>
          <cell r="E9499">
            <v>20.37</v>
          </cell>
        </row>
        <row r="9500">
          <cell r="A9500"/>
        </row>
        <row r="9501">
          <cell r="A9501" t="str">
            <v>72617</v>
          </cell>
          <cell r="B9501" t="str">
            <v>LUVA DE ACO GALVANIZADO 3" - FORNECIMENTO E INSTALACAO.</v>
          </cell>
          <cell r="C9501" t="str">
            <v>Un</v>
          </cell>
          <cell r="D9501">
            <v>61.37</v>
          </cell>
          <cell r="E9501">
            <v>49.1</v>
          </cell>
        </row>
        <row r="9502">
          <cell r="A9502"/>
        </row>
        <row r="9503">
          <cell r="A9503" t="str">
            <v>72618</v>
          </cell>
          <cell r="B9503" t="str">
            <v xml:space="preserve">LUVA DE ACO GALVANIZADO 3/4" - FORNECIMENTO E INSTALACAO. </v>
          </cell>
          <cell r="C9503" t="str">
            <v>Un</v>
          </cell>
          <cell r="D9503">
            <v>9.3000000000000007</v>
          </cell>
          <cell r="E9503">
            <v>7.44</v>
          </cell>
        </row>
        <row r="9504">
          <cell r="A9504"/>
        </row>
        <row r="9505">
          <cell r="A9505" t="str">
            <v>72619</v>
          </cell>
          <cell r="B9505" t="str">
            <v>LUVA DE ACO GALVANIZADO 4" - FORNECIMENTO E INSTALACAO.</v>
          </cell>
          <cell r="C9505" t="str">
            <v>Un</v>
          </cell>
          <cell r="D9505">
            <v>87.91</v>
          </cell>
          <cell r="E9505">
            <v>70.33</v>
          </cell>
        </row>
        <row r="9506">
          <cell r="A9506"/>
        </row>
        <row r="9507">
          <cell r="A9507" t="str">
            <v>72620</v>
          </cell>
          <cell r="B9507" t="str">
            <v xml:space="preserve">LUVA DE ACO GALVANIZADO 5" - FORNECIMENTO E INSTALACAO. </v>
          </cell>
          <cell r="C9507" t="str">
            <v>Un</v>
          </cell>
          <cell r="D9507">
            <v>167.36</v>
          </cell>
          <cell r="E9507">
            <v>133.88999999999999</v>
          </cell>
        </row>
        <row r="9508">
          <cell r="A9508"/>
        </row>
        <row r="9509">
          <cell r="A9509" t="str">
            <v>72621</v>
          </cell>
          <cell r="B9509" t="str">
            <v xml:space="preserve"> LUVA DE ACO GALVANIZADO 6" - FORNECIMENTO E INSTALACAO.</v>
          </cell>
          <cell r="C9509" t="str">
            <v>Un</v>
          </cell>
          <cell r="D9509">
            <v>236.83</v>
          </cell>
          <cell r="E9509">
            <v>189.47</v>
          </cell>
        </row>
        <row r="9510">
          <cell r="A9510"/>
        </row>
        <row r="9511">
          <cell r="A9511" t="str">
            <v>72622</v>
          </cell>
          <cell r="B9511" t="str">
            <v>LUVA DE COBRE SEM ANEL SOLDA 15MM - FORNECIMENTO E INSTALACAO.</v>
          </cell>
          <cell r="C9511" t="str">
            <v>Un</v>
          </cell>
          <cell r="D9511">
            <v>3.91</v>
          </cell>
          <cell r="E9511">
            <v>3.13</v>
          </cell>
        </row>
        <row r="9512">
          <cell r="A9512"/>
        </row>
        <row r="9513">
          <cell r="A9513" t="str">
            <v>72623</v>
          </cell>
          <cell r="B9513" t="str">
            <v>LUVA DE COBRE SEM ANEL SOLDA 28MM - FORNECIMENTO E INSTALACAO.</v>
          </cell>
          <cell r="C9513" t="str">
            <v>Un</v>
          </cell>
          <cell r="D9513">
            <v>8.01</v>
          </cell>
          <cell r="E9513">
            <v>6.41</v>
          </cell>
        </row>
        <row r="9514">
          <cell r="A9514"/>
        </row>
        <row r="9515">
          <cell r="A9515" t="str">
            <v>72624</v>
          </cell>
          <cell r="B9515" t="str">
            <v>LUVA DE COBRE SEM ANEL SOLDA 42MM - FORNECIMENTO E INSTALACAO.</v>
          </cell>
          <cell r="C9515" t="str">
            <v>Un</v>
          </cell>
          <cell r="D9515">
            <v>20.43</v>
          </cell>
          <cell r="E9515">
            <v>16.350000000000001</v>
          </cell>
        </row>
        <row r="9516">
          <cell r="A9516"/>
        </row>
        <row r="9517">
          <cell r="A9517" t="str">
            <v>72625</v>
          </cell>
          <cell r="B9517" t="str">
            <v>LUVA DE COBRE SEM ANEL SOLDA 54MM - FORNECIMENTO E INSTALACAO.</v>
          </cell>
          <cell r="C9517" t="str">
            <v>Un</v>
          </cell>
          <cell r="D9517">
            <v>29.75</v>
          </cell>
          <cell r="E9517">
            <v>23.8</v>
          </cell>
        </row>
        <row r="9518">
          <cell r="A9518"/>
        </row>
        <row r="9519">
          <cell r="A9519" t="str">
            <v>72626</v>
          </cell>
          <cell r="B9519" t="str">
            <v>LUVA DE COBRE SEM ANEL SOLDA 66MM - FORNECIMENTO E INSTALACAO.</v>
          </cell>
          <cell r="C9519" t="str">
            <v>Un</v>
          </cell>
          <cell r="D9519">
            <v>78.02</v>
          </cell>
          <cell r="E9519">
            <v>62.42</v>
          </cell>
        </row>
        <row r="9520">
          <cell r="A9520"/>
        </row>
        <row r="9521">
          <cell r="A9521" t="str">
            <v>72627</v>
          </cell>
          <cell r="B9521" t="str">
            <v>LUVA DE COBRE SEM ANEL SOLDA 79MM - FORNECIMENTO E INSTALACAO.</v>
          </cell>
          <cell r="C9521" t="str">
            <v>Un</v>
          </cell>
          <cell r="D9521">
            <v>105.62</v>
          </cell>
          <cell r="E9521">
            <v>84.5</v>
          </cell>
        </row>
        <row r="9522">
          <cell r="A9522"/>
        </row>
        <row r="9523">
          <cell r="A9523" t="str">
            <v>72628</v>
          </cell>
          <cell r="B9523" t="str">
            <v>LUVA PVC ESGOTO 100MM - FORNECIMENTO E INSTALACAO.</v>
          </cell>
          <cell r="C9523" t="str">
            <v>Un</v>
          </cell>
          <cell r="D9523">
            <v>10.119999999999999</v>
          </cell>
          <cell r="E9523">
            <v>8.1</v>
          </cell>
        </row>
        <row r="9524">
          <cell r="A9524"/>
        </row>
        <row r="9525">
          <cell r="A9525" t="str">
            <v>72629</v>
          </cell>
          <cell r="B9525" t="str">
            <v>LUVA PVC ESGOTO 40MM - FORNECIMENTO E INSTALACAO.</v>
          </cell>
          <cell r="C9525" t="str">
            <v>Un</v>
          </cell>
          <cell r="D9525">
            <v>3.63</v>
          </cell>
          <cell r="E9525">
            <v>2.91</v>
          </cell>
        </row>
        <row r="9526">
          <cell r="A9526"/>
        </row>
        <row r="9527">
          <cell r="A9527" t="str">
            <v>72630</v>
          </cell>
          <cell r="B9527" t="str">
            <v>LUVA PVC ESGOTO 50MM - FORNECIMENTO E INSTALACAO.</v>
          </cell>
          <cell r="C9527" t="str">
            <v>Un</v>
          </cell>
          <cell r="D9527">
            <v>5.26</v>
          </cell>
          <cell r="E9527">
            <v>4.21</v>
          </cell>
        </row>
        <row r="9528">
          <cell r="A9528"/>
        </row>
        <row r="9529">
          <cell r="A9529" t="str">
            <v>72631</v>
          </cell>
          <cell r="B9529" t="str">
            <v>LUVA PVC ESGOTO 75MM - FORNECIMENTO E INSTALACAO.</v>
          </cell>
          <cell r="C9529" t="str">
            <v>Un</v>
          </cell>
          <cell r="D9529">
            <v>7.73</v>
          </cell>
          <cell r="E9529">
            <v>6.19</v>
          </cell>
        </row>
        <row r="9530">
          <cell r="A9530"/>
        </row>
        <row r="9531">
          <cell r="A9531" t="str">
            <v>72632</v>
          </cell>
          <cell r="B9531" t="str">
            <v>LUVA PVC ROSQUEAVEL AGUA FRIA 1.1/2" - FORNECIMENTO E INSTALACAO.</v>
          </cell>
          <cell r="C9531" t="str">
            <v>Un</v>
          </cell>
          <cell r="D9531">
            <v>6.03</v>
          </cell>
          <cell r="E9531">
            <v>4.83</v>
          </cell>
        </row>
        <row r="9532">
          <cell r="A9532"/>
        </row>
        <row r="9533">
          <cell r="A9533" t="str">
            <v>72633</v>
          </cell>
          <cell r="B9533" t="str">
            <v>LUVA PVC ROSQUEAVEL AGUA FRIA 1.1/4" - FORNECIMENTO E INSTALACAO.</v>
          </cell>
          <cell r="C9533" t="str">
            <v>Un</v>
          </cell>
          <cell r="D9533">
            <v>6.08</v>
          </cell>
          <cell r="E9533">
            <v>4.87</v>
          </cell>
        </row>
        <row r="9534">
          <cell r="A9534"/>
        </row>
        <row r="9535">
          <cell r="A9535" t="str">
            <v>72634</v>
          </cell>
          <cell r="B9535" t="str">
            <v>LUVA PVC ROSQUEAVEL AGUA FRIA 1" - FORNECIMENTO E INSTALACAO.</v>
          </cell>
          <cell r="C9535" t="str">
            <v>Un</v>
          </cell>
          <cell r="D9535">
            <v>4.28</v>
          </cell>
          <cell r="E9535">
            <v>3.43</v>
          </cell>
        </row>
        <row r="9536">
          <cell r="A9536"/>
        </row>
        <row r="9537">
          <cell r="A9537" t="str">
            <v>72635</v>
          </cell>
          <cell r="B9537" t="str">
            <v>LUVA PVC ROSQUEAVEL AGUA FRIA 1/2" - FORNECIMENTO E INSTALACAO.</v>
          </cell>
          <cell r="C9537" t="str">
            <v>Un</v>
          </cell>
          <cell r="D9537">
            <v>2.62</v>
          </cell>
          <cell r="E9537">
            <v>2.1</v>
          </cell>
        </row>
        <row r="9538">
          <cell r="A9538"/>
        </row>
        <row r="9539">
          <cell r="A9539" t="str">
            <v>72636</v>
          </cell>
          <cell r="B9539" t="str">
            <v>LUVA PVC ROSQUEAVEL AGUA FRIA 2.1/2" - FORNECIMENTO E INSTALACAO.</v>
          </cell>
          <cell r="C9539" t="str">
            <v>Un</v>
          </cell>
          <cell r="D9539">
            <v>15.15</v>
          </cell>
          <cell r="E9539">
            <v>12.12</v>
          </cell>
        </row>
        <row r="9540">
          <cell r="A9540"/>
        </row>
        <row r="9541">
          <cell r="A9541" t="str">
            <v>72637</v>
          </cell>
          <cell r="B9541" t="str">
            <v xml:space="preserve"> LUVA PVC ROSQUEAVEL AGUA FRIA 2" - FORNECIMENTO E INSTALACAO.  </v>
          </cell>
          <cell r="C9541" t="str">
            <v>Un</v>
          </cell>
          <cell r="D9541">
            <v>11.11</v>
          </cell>
          <cell r="E9541">
            <v>8.89</v>
          </cell>
        </row>
        <row r="9542">
          <cell r="A9542"/>
        </row>
        <row r="9543">
          <cell r="A9543" t="str">
            <v>72638</v>
          </cell>
          <cell r="B9543" t="str">
            <v>LUVA PVC ROSQUEAVEL AGUA FRIA 3" - FORNECIMENTO E INSTALACAO.</v>
          </cell>
          <cell r="C9543" t="str">
            <v>Un</v>
          </cell>
          <cell r="D9543">
            <v>17.920000000000002</v>
          </cell>
          <cell r="E9543">
            <v>14.34</v>
          </cell>
        </row>
        <row r="9544">
          <cell r="A9544"/>
        </row>
        <row r="9545">
          <cell r="A9545" t="str">
            <v>72639</v>
          </cell>
          <cell r="B9545" t="str">
            <v>LUVA PVC ROSQUEAVEL AGUA FRIA 3/4" - FORNECIMENTO E INSTALACAO.</v>
          </cell>
          <cell r="C9545" t="str">
            <v>Un</v>
          </cell>
          <cell r="D9545">
            <v>3.2</v>
          </cell>
          <cell r="E9545">
            <v>2.56</v>
          </cell>
        </row>
        <row r="9546">
          <cell r="A9546"/>
        </row>
        <row r="9547">
          <cell r="A9547" t="str">
            <v>72640</v>
          </cell>
          <cell r="B9547" t="str">
            <v>LUVA PVC ROSQUEAVEL AGUA FRIA 4" - FORNECIMENTO E INSTALACAO.</v>
          </cell>
          <cell r="C9547" t="str">
            <v>Un</v>
          </cell>
          <cell r="D9547">
            <v>27.96</v>
          </cell>
          <cell r="E9547">
            <v>22.37</v>
          </cell>
        </row>
        <row r="9548">
          <cell r="A9548"/>
        </row>
        <row r="9549">
          <cell r="A9549" t="str">
            <v>72641</v>
          </cell>
          <cell r="B9549" t="str">
            <v>LUVA PVC SOLDAVEL AGUA FRIA 110MM - FORNECIMENTO E INSTALACAO.</v>
          </cell>
          <cell r="C9549" t="str">
            <v>Un</v>
          </cell>
          <cell r="D9549">
            <v>57.86</v>
          </cell>
          <cell r="E9549">
            <v>46.29</v>
          </cell>
        </row>
        <row r="9550">
          <cell r="A9550"/>
        </row>
        <row r="9551">
          <cell r="A9551" t="str">
            <v>72642</v>
          </cell>
          <cell r="B9551" t="str">
            <v>LUVA PVC SOLDAVEL AGUA FRIA 20MM - FORNECIMENTO E INSTALACAO.</v>
          </cell>
          <cell r="C9551" t="str">
            <v>Un</v>
          </cell>
          <cell r="D9551">
            <v>2.37</v>
          </cell>
          <cell r="E9551">
            <v>1.9</v>
          </cell>
        </row>
        <row r="9552">
          <cell r="A9552"/>
        </row>
        <row r="9553">
          <cell r="A9553" t="str">
            <v>72643</v>
          </cell>
          <cell r="B9553" t="str">
            <v>LUVA PVC SOLDAVEL AGUA FRIA 25MM - FORNECIMENTO E INSTALACAO.</v>
          </cell>
          <cell r="C9553" t="str">
            <v>Un</v>
          </cell>
          <cell r="D9553">
            <v>2.62</v>
          </cell>
          <cell r="E9553">
            <v>2.1</v>
          </cell>
        </row>
        <row r="9554">
          <cell r="A9554"/>
        </row>
        <row r="9555">
          <cell r="A9555" t="str">
            <v>72644</v>
          </cell>
          <cell r="B9555" t="str">
            <v>LUVA PVC SOLDAVEL AGUA FRIA 32MM - FORNECIMENTO E INSTALACAO.</v>
          </cell>
          <cell r="C9555" t="str">
            <v>Un</v>
          </cell>
          <cell r="D9555">
            <v>3.63</v>
          </cell>
          <cell r="E9555">
            <v>2.91</v>
          </cell>
        </row>
        <row r="9556">
          <cell r="A9556"/>
        </row>
        <row r="9557">
          <cell r="A9557" t="str">
            <v>72645</v>
          </cell>
          <cell r="B9557" t="str">
            <v>LUVA PVC SOLDAVEL AGUA FRIA 40MM - FORNECIMENTO E INSTALACAO.</v>
          </cell>
          <cell r="C9557" t="str">
            <v>Un</v>
          </cell>
          <cell r="D9557">
            <v>5.75</v>
          </cell>
          <cell r="E9557">
            <v>4.5999999999999996</v>
          </cell>
        </row>
        <row r="9558">
          <cell r="A9558"/>
        </row>
        <row r="9559">
          <cell r="A9559" t="str">
            <v>72646</v>
          </cell>
          <cell r="B9559" t="str">
            <v>LUVA PVC SOLDAVEL AGUA FRIA 50MM - FORNECIMENTO E INSTALACAO.</v>
          </cell>
          <cell r="C9559" t="str">
            <v>Un</v>
          </cell>
          <cell r="D9559">
            <v>6.08</v>
          </cell>
          <cell r="E9559">
            <v>4.87</v>
          </cell>
        </row>
        <row r="9560">
          <cell r="A9560"/>
        </row>
        <row r="9561">
          <cell r="A9561" t="str">
            <v>72647</v>
          </cell>
          <cell r="B9561" t="str">
            <v>LUVA PVC SOLDAVEL AGUA FRIA 60MM - FORNECIMENTO E INSTALACAO.</v>
          </cell>
          <cell r="C9561" t="str">
            <v>Un</v>
          </cell>
          <cell r="D9561">
            <v>14.07</v>
          </cell>
          <cell r="E9561">
            <v>11.26</v>
          </cell>
        </row>
        <row r="9562">
          <cell r="A9562"/>
        </row>
        <row r="9563">
          <cell r="A9563" t="str">
            <v>72648</v>
          </cell>
          <cell r="B9563" t="str">
            <v>LUVA PVC SOLDAVEL AGUA FRIA 75MM - FORNECIMENTO E INSTALACAO.</v>
          </cell>
          <cell r="C9563" t="str">
            <v>Un</v>
          </cell>
          <cell r="D9563">
            <v>18.03</v>
          </cell>
          <cell r="E9563">
            <v>14.43</v>
          </cell>
        </row>
        <row r="9564">
          <cell r="A9564"/>
        </row>
        <row r="9565">
          <cell r="A9565" t="str">
            <v>72649</v>
          </cell>
          <cell r="B9565" t="str">
            <v>LUVA PVC SOLDAVEL AGUA FRIA 85MM - FORNECIMENTO E INSTALACAO.</v>
          </cell>
          <cell r="C9565" t="str">
            <v>Un</v>
          </cell>
          <cell r="D9565">
            <v>43.05</v>
          </cell>
          <cell r="E9565">
            <v>34.44</v>
          </cell>
        </row>
        <row r="9566">
          <cell r="A9566"/>
        </row>
        <row r="9567">
          <cell r="A9567" t="str">
            <v>72650</v>
          </cell>
          <cell r="B9567" t="str">
            <v>LUVA REDUCAO ACO GALVANIZADO 1.1/2X1.1/4" - FORNECIMENTO E INSTALACAO.</v>
          </cell>
          <cell r="C9567" t="str">
            <v>Un</v>
          </cell>
          <cell r="D9567">
            <v>26.86</v>
          </cell>
          <cell r="E9567">
            <v>21.49</v>
          </cell>
        </row>
        <row r="9568">
          <cell r="A9568"/>
        </row>
        <row r="9569">
          <cell r="A9569" t="str">
            <v>72651</v>
          </cell>
          <cell r="B9569" t="str">
            <v>LUVA REDUCAO ACO GALVANIZADO 1.1/2X1" - FORNECIMENTO E INSTALACAO.</v>
          </cell>
          <cell r="C9569" t="str">
            <v>Un</v>
          </cell>
          <cell r="D9569">
            <v>25.88</v>
          </cell>
          <cell r="E9569">
            <v>20.71</v>
          </cell>
        </row>
        <row r="9570">
          <cell r="A9570"/>
        </row>
        <row r="9571">
          <cell r="A9571" t="str">
            <v>72652</v>
          </cell>
          <cell r="B9571" t="str">
            <v>LUVA REDUCAO ACO GALVANIZADO 1.1/2X3/4" - FORNECIMENTO E INSTALACAO.</v>
          </cell>
          <cell r="C9571" t="str">
            <v>Un</v>
          </cell>
          <cell r="D9571">
            <v>24.37</v>
          </cell>
          <cell r="E9571">
            <v>19.5</v>
          </cell>
        </row>
        <row r="9572">
          <cell r="A9572"/>
        </row>
        <row r="9573">
          <cell r="A9573" t="str">
            <v>72653</v>
          </cell>
          <cell r="B9573" t="str">
            <v>LUVA REDUCAO ACO GALVANIZADO 1.1/4X1" - FORNECIMENTO E INSTALACAO.</v>
          </cell>
          <cell r="C9573" t="str">
            <v>Un</v>
          </cell>
          <cell r="D9573">
            <v>20.65</v>
          </cell>
          <cell r="E9573">
            <v>16.52</v>
          </cell>
        </row>
        <row r="9574">
          <cell r="A9574"/>
        </row>
        <row r="9575">
          <cell r="A9575" t="str">
            <v>72654</v>
          </cell>
          <cell r="B9575" t="str">
            <v>LUVA REDUCAO ACO GALVANIZADO 1.1/4X1/2" - FORNECIMENTO E INSTALACAO.</v>
          </cell>
          <cell r="C9575" t="str">
            <v>Un</v>
          </cell>
          <cell r="D9575">
            <v>18.559999999999999</v>
          </cell>
          <cell r="E9575">
            <v>14.85</v>
          </cell>
        </row>
        <row r="9576">
          <cell r="A9576"/>
        </row>
        <row r="9577">
          <cell r="A9577" t="str">
            <v>72655</v>
          </cell>
          <cell r="B9577" t="str">
            <v>LUVA REDUCAO ACO GALVANIZADO 1.1/4X3/4" - FORNECIMENTO E INSTALACAO.</v>
          </cell>
          <cell r="C9577" t="str">
            <v>Un</v>
          </cell>
          <cell r="D9577">
            <v>19.510000000000002</v>
          </cell>
          <cell r="E9577">
            <v>15.61</v>
          </cell>
        </row>
        <row r="9578">
          <cell r="A9578"/>
        </row>
        <row r="9579">
          <cell r="A9579" t="str">
            <v>72656</v>
          </cell>
          <cell r="B9579" t="str">
            <v>LUVA REDUCAO ACO GALVANIZADO 1X1/2" - FORNECIMENTO E INSTALACAO.</v>
          </cell>
          <cell r="C9579" t="str">
            <v>Un</v>
          </cell>
          <cell r="D9579">
            <v>14.17</v>
          </cell>
          <cell r="E9579">
            <v>11.34</v>
          </cell>
        </row>
        <row r="9580">
          <cell r="A9580"/>
        </row>
        <row r="9581">
          <cell r="A9581" t="str">
            <v>72657</v>
          </cell>
          <cell r="B9581" t="str">
            <v>LUVA REDUCAO ACO GALVANIZADO 1X3/4" - FORNECIMENTO E INSTALACAO.</v>
          </cell>
          <cell r="C9581" t="str">
            <v>Un</v>
          </cell>
          <cell r="D9581">
            <v>15.02</v>
          </cell>
          <cell r="E9581">
            <v>12.02</v>
          </cell>
        </row>
        <row r="9582">
          <cell r="A9582"/>
        </row>
        <row r="9583">
          <cell r="A9583" t="str">
            <v>72658</v>
          </cell>
          <cell r="B9583" t="str">
            <v xml:space="preserve"> LUVA REDUCAO ACO GALVANIZADO 2.1/2X1.1/2" - FORNECIMENTO E INSTALACAO.</v>
          </cell>
          <cell r="C9583" t="str">
            <v>Un</v>
          </cell>
          <cell r="D9583">
            <v>52.73</v>
          </cell>
          <cell r="E9583">
            <v>42.19</v>
          </cell>
        </row>
        <row r="9584">
          <cell r="A9584"/>
        </row>
        <row r="9585">
          <cell r="A9585" t="str">
            <v>72659</v>
          </cell>
          <cell r="B9585" t="str">
            <v>LUVA REDUCAO ACO GALVANIZADO 2.1/2X2" - FORNECIMENTO E INSTALACAO.</v>
          </cell>
          <cell r="C9585" t="str">
            <v>Un</v>
          </cell>
          <cell r="D9585">
            <v>53.13</v>
          </cell>
          <cell r="E9585">
            <v>42.51</v>
          </cell>
        </row>
        <row r="9586">
          <cell r="A9586"/>
        </row>
        <row r="9587">
          <cell r="A9587" t="str">
            <v>72660</v>
          </cell>
          <cell r="B9587" t="str">
            <v>LUVA REDUCAO ACO GALVANIZADO 2X1.1/2" - FORNECIMENTO E INSTALACAO .</v>
          </cell>
          <cell r="C9587" t="str">
            <v>Un</v>
          </cell>
          <cell r="D9587">
            <v>35.22</v>
          </cell>
          <cell r="E9587">
            <v>28.18</v>
          </cell>
        </row>
        <row r="9588">
          <cell r="A9588"/>
        </row>
        <row r="9589">
          <cell r="A9589" t="str">
            <v>72661</v>
          </cell>
          <cell r="B9589" t="str">
            <v>LUVA REDUCAO ACO GALVANIZADO 2X1.1/4" - FORNECIMENTO E INSTALACAO.</v>
          </cell>
          <cell r="C9589" t="str">
            <v>Un</v>
          </cell>
          <cell r="D9589">
            <v>34.409999999999997</v>
          </cell>
          <cell r="E9589">
            <v>27.53</v>
          </cell>
        </row>
        <row r="9590">
          <cell r="A9590"/>
        </row>
        <row r="9591">
          <cell r="A9591" t="str">
            <v>72662</v>
          </cell>
          <cell r="B9591" t="str">
            <v xml:space="preserve"> LUVA REDUCAO ACO GALVANIZADO 2X1" - FORNECIMENTO E INSTALACAO.</v>
          </cell>
          <cell r="C9591" t="str">
            <v>Un</v>
          </cell>
          <cell r="D9591">
            <v>33.85</v>
          </cell>
          <cell r="E9591">
            <v>27.08</v>
          </cell>
        </row>
        <row r="9592">
          <cell r="A9592"/>
        </row>
        <row r="9593">
          <cell r="A9593" t="str">
            <v>72663</v>
          </cell>
          <cell r="B9593" t="str">
            <v>LUVA REDUCAO ACO GALVANIZADO 3/4X1/2" - FORNECIMENTO E INSTALACAO.</v>
          </cell>
          <cell r="C9593" t="str">
            <v>Un</v>
          </cell>
          <cell r="D9593">
            <v>11.4</v>
          </cell>
          <cell r="E9593">
            <v>9.1199999999999992</v>
          </cell>
        </row>
        <row r="9594">
          <cell r="A9594"/>
        </row>
        <row r="9595">
          <cell r="A9595" t="str">
            <v>72664</v>
          </cell>
          <cell r="B9595" t="str">
            <v>LUVA REDUCAO ACO GALVANIZADO 3X1.1/2" - FORNECIMENTO E INSTALACAO.</v>
          </cell>
          <cell r="C9595" t="str">
            <v>Un</v>
          </cell>
          <cell r="D9595">
            <v>70.069999999999993</v>
          </cell>
          <cell r="E9595">
            <v>56.06</v>
          </cell>
        </row>
        <row r="9596">
          <cell r="A9596"/>
        </row>
        <row r="9597">
          <cell r="A9597" t="str">
            <v>72665</v>
          </cell>
          <cell r="B9597" t="str">
            <v>LUVA REDUCAO ACO GALVANIZADO 3X2.1/2" - FORNECIMENTO E INSTALACAO.</v>
          </cell>
          <cell r="C9597" t="str">
            <v>Un</v>
          </cell>
          <cell r="D9597">
            <v>71.05</v>
          </cell>
          <cell r="E9597">
            <v>56.84</v>
          </cell>
        </row>
        <row r="9598">
          <cell r="A9598"/>
        </row>
        <row r="9599">
          <cell r="A9599" t="str">
            <v>72666</v>
          </cell>
          <cell r="B9599" t="str">
            <v>LUVA REDUCAO ACO GALVANIZADO 3X2" - FORNECIMENTO E INSTALACAO.</v>
          </cell>
          <cell r="C9599" t="str">
            <v>Un</v>
          </cell>
          <cell r="D9599">
            <v>70.47</v>
          </cell>
          <cell r="E9599">
            <v>56.38</v>
          </cell>
        </row>
        <row r="9600">
          <cell r="A9600"/>
        </row>
        <row r="9601">
          <cell r="A9601" t="str">
            <v>72667</v>
          </cell>
          <cell r="B9601" t="str">
            <v>LUVA REDUCAO ACO GALVANIZADO 4X2.1/2" - FORNECIMENTO E INSTALACAO.</v>
          </cell>
          <cell r="C9601" t="str">
            <v>Un</v>
          </cell>
          <cell r="D9601">
            <v>97.6</v>
          </cell>
          <cell r="E9601">
            <v>78.08</v>
          </cell>
        </row>
        <row r="9602">
          <cell r="A9602"/>
        </row>
        <row r="9603">
          <cell r="A9603" t="str">
            <v>72668</v>
          </cell>
          <cell r="B9603" t="str">
            <v>LUVA REDUCAO ACO GALVANIZADO 4X2" - FORNECIMENTO E INSTALACAO.</v>
          </cell>
          <cell r="C9603" t="str">
            <v>Un</v>
          </cell>
          <cell r="D9603">
            <v>97.21</v>
          </cell>
          <cell r="E9603">
            <v>77.77</v>
          </cell>
        </row>
        <row r="9604">
          <cell r="A9604"/>
        </row>
        <row r="9605">
          <cell r="A9605" t="str">
            <v>72669</v>
          </cell>
          <cell r="B9605" t="str">
            <v xml:space="preserve"> LUVA REDUCAO ACO GALVANIZADO 4X3" - FORNECIMENTO E INSTALACAO.</v>
          </cell>
          <cell r="C9605" t="str">
            <v>Un</v>
          </cell>
          <cell r="D9605">
            <v>100.81</v>
          </cell>
          <cell r="E9605">
            <v>80.650000000000006</v>
          </cell>
        </row>
        <row r="9606">
          <cell r="A9606"/>
        </row>
        <row r="9607">
          <cell r="A9607" t="str">
            <v>72670</v>
          </cell>
          <cell r="B9607" t="str">
            <v xml:space="preserve"> NIPLE DE PVC ROSQUEAVEL AGUA FRIA 1" - FORNECIMENTO E INSTALACAO.</v>
          </cell>
          <cell r="C9607" t="str">
            <v>Un</v>
          </cell>
          <cell r="D9607">
            <v>4.66</v>
          </cell>
          <cell r="E9607">
            <v>3.73</v>
          </cell>
        </row>
        <row r="9608">
          <cell r="A9608"/>
        </row>
        <row r="9609">
          <cell r="A9609" t="str">
            <v>72671</v>
          </cell>
          <cell r="B9609" t="str">
            <v>NIPLE DE PVC ROSQUEAVEL AGUA FRIA 1/2" - FORNECIMENTO E INSTALACAO.</v>
          </cell>
          <cell r="C9609" t="str">
            <v>Un</v>
          </cell>
          <cell r="D9609">
            <v>3.05</v>
          </cell>
          <cell r="E9609">
            <v>2.44</v>
          </cell>
        </row>
        <row r="9610">
          <cell r="A9610"/>
        </row>
        <row r="9611">
          <cell r="A9611" t="str">
            <v>72672</v>
          </cell>
          <cell r="B9611" t="str">
            <v xml:space="preserve"> NIPLE DE PVC ROSQUEAVEL AGUA FRIA 2" - FORNECIMENTO E INSTALACAO.</v>
          </cell>
          <cell r="C9611" t="str">
            <v>Un</v>
          </cell>
          <cell r="D9611">
            <v>10.050000000000001</v>
          </cell>
          <cell r="E9611">
            <v>8.0399999999999991</v>
          </cell>
        </row>
        <row r="9612">
          <cell r="A9612"/>
        </row>
        <row r="9613">
          <cell r="A9613" t="str">
            <v>72673</v>
          </cell>
          <cell r="B9613" t="str">
            <v>NIPLE DE ACO GALVANIZADO 1.1/2" - FORNECIMENTO E INSTALACAO .</v>
          </cell>
          <cell r="C9613" t="str">
            <v>Un</v>
          </cell>
          <cell r="D9613">
            <v>15.52</v>
          </cell>
          <cell r="E9613">
            <v>12.42</v>
          </cell>
        </row>
        <row r="9614">
          <cell r="A9614"/>
        </row>
        <row r="9615">
          <cell r="A9615" t="str">
            <v>72674</v>
          </cell>
          <cell r="B9615" t="str">
            <v>NIPLE DE ACO GALVANIZADO 1.1/4" - FORNECIMENTO E INSTALACAO.</v>
          </cell>
          <cell r="C9615" t="str">
            <v>Un</v>
          </cell>
          <cell r="D9615">
            <v>13.7</v>
          </cell>
          <cell r="E9615">
            <v>10.96</v>
          </cell>
        </row>
        <row r="9616">
          <cell r="A9616"/>
        </row>
        <row r="9617">
          <cell r="A9617" t="str">
            <v>72675</v>
          </cell>
          <cell r="B9617" t="str">
            <v>NIPLE DE ACO GALVANIZADO 1" - FORNECIMENTO E INSTALACAO.</v>
          </cell>
          <cell r="C9617" t="str">
            <v>Un</v>
          </cell>
          <cell r="D9617">
            <v>11.01</v>
          </cell>
          <cell r="E9617">
            <v>8.81</v>
          </cell>
        </row>
        <row r="9618">
          <cell r="A9618"/>
        </row>
        <row r="9619">
          <cell r="A9619" t="str">
            <v>72676</v>
          </cell>
          <cell r="B9619" t="str">
            <v>NIPLE DE ACO GALVANIZADO 1/2" - FORNECIMENTO E INSTALACAO.</v>
          </cell>
          <cell r="C9619" t="str">
            <v>Un</v>
          </cell>
          <cell r="D9619">
            <v>6.82</v>
          </cell>
          <cell r="E9619">
            <v>5.46</v>
          </cell>
        </row>
        <row r="9620">
          <cell r="A9620"/>
        </row>
        <row r="9621">
          <cell r="A9621" t="str">
            <v>72677</v>
          </cell>
          <cell r="B9621" t="str">
            <v>NIPLE DE ACO GALVANIZADO 2.1/2" - FORNECIMENTO E INSTALACAO.</v>
          </cell>
          <cell r="C9621" t="str">
            <v>Un</v>
          </cell>
          <cell r="D9621">
            <v>36.32</v>
          </cell>
          <cell r="E9621">
            <v>29.06</v>
          </cell>
        </row>
        <row r="9622">
          <cell r="A9622"/>
        </row>
        <row r="9623">
          <cell r="A9623" t="str">
            <v>72678</v>
          </cell>
          <cell r="B9623" t="str">
            <v>NIPLE DE ACO GALVANIZADO 2" - FORNECIMENTO E INSTALACAO.</v>
          </cell>
          <cell r="C9623" t="str">
            <v>Un</v>
          </cell>
          <cell r="D9623">
            <v>27.25</v>
          </cell>
          <cell r="E9623">
            <v>21.8</v>
          </cell>
        </row>
        <row r="9624">
          <cell r="A9624"/>
        </row>
        <row r="9625">
          <cell r="A9625" t="str">
            <v>72679</v>
          </cell>
          <cell r="B9625" t="str">
            <v>NIPLE DE ACO GALVANIZADO 3" - FORNECIMENTO E INSTALACAO.</v>
          </cell>
          <cell r="C9625" t="str">
            <v>Un</v>
          </cell>
          <cell r="D9625">
            <v>49.45</v>
          </cell>
          <cell r="E9625">
            <v>39.56</v>
          </cell>
        </row>
        <row r="9626">
          <cell r="A9626"/>
        </row>
        <row r="9627">
          <cell r="A9627" t="str">
            <v>72680</v>
          </cell>
          <cell r="B9627" t="str">
            <v xml:space="preserve"> NIPLE DE ACO GALVANIZADO 3/4" - FORNECIMENTO E INSTALACAO.</v>
          </cell>
          <cell r="C9627" t="str">
            <v>Un</v>
          </cell>
          <cell r="D9627">
            <v>8.23</v>
          </cell>
          <cell r="E9627">
            <v>6.59</v>
          </cell>
        </row>
        <row r="9628">
          <cell r="A9628"/>
        </row>
        <row r="9629">
          <cell r="A9629" t="str">
            <v>72681</v>
          </cell>
          <cell r="B9629" t="str">
            <v>NIPLE DE ACO GALVANIZADO 4" - FORNECIMENTO E INSTALACAO.</v>
          </cell>
          <cell r="C9629" t="str">
            <v>Un</v>
          </cell>
          <cell r="D9629">
            <v>73.91</v>
          </cell>
          <cell r="E9629">
            <v>59.13</v>
          </cell>
        </row>
        <row r="9630">
          <cell r="A9630"/>
        </row>
        <row r="9631">
          <cell r="A9631" t="str">
            <v>72682</v>
          </cell>
          <cell r="B9631" t="str">
            <v>NIPLE DE ACO GALVANIZADO 5" - FORNECIMENTO E INSTALACAO.</v>
          </cell>
          <cell r="C9631" t="str">
            <v>Un</v>
          </cell>
          <cell r="D9631">
            <v>126.41</v>
          </cell>
          <cell r="E9631">
            <v>101.13</v>
          </cell>
        </row>
        <row r="9632">
          <cell r="A9632"/>
        </row>
        <row r="9633">
          <cell r="A9633" t="str">
            <v>72683</v>
          </cell>
          <cell r="B9633" t="str">
            <v>NIPLE DE ACO GALVANIZADO 6" - FORNECIMENTO E INSTALACAO.</v>
          </cell>
          <cell r="C9633" t="str">
            <v>Un</v>
          </cell>
          <cell r="D9633">
            <v>153.15</v>
          </cell>
          <cell r="E9633">
            <v>122.52</v>
          </cell>
        </row>
        <row r="9634">
          <cell r="A9634"/>
        </row>
        <row r="9635">
          <cell r="A9635" t="str">
            <v>72684</v>
          </cell>
          <cell r="B9635" t="str">
            <v xml:space="preserve">RALO SECO DE PVC 100X100MM SIMPLES - FORNECIMENTO E INSTALACAO. </v>
          </cell>
          <cell r="C9635" t="str">
            <v>Un</v>
          </cell>
          <cell r="D9635">
            <v>15.2</v>
          </cell>
          <cell r="E9635">
            <v>12.16</v>
          </cell>
        </row>
        <row r="9636">
          <cell r="A9636"/>
        </row>
        <row r="9637">
          <cell r="A9637" t="str">
            <v>72685</v>
          </cell>
          <cell r="B9637" t="str">
            <v>RALO SIFONADO DE PVC 100X100MM SIMPLES - FORNECIMENTO E INSTALACAO   0183 APARELHOS SANITARIOS, LOUCAS, METAIS E OUTROS.</v>
          </cell>
          <cell r="C9637" t="str">
            <v>Un</v>
          </cell>
          <cell r="D9637">
            <v>17.399999999999999</v>
          </cell>
          <cell r="E9637">
            <v>13.92</v>
          </cell>
        </row>
        <row r="9638">
          <cell r="A9638"/>
        </row>
        <row r="9639">
          <cell r="A9639" t="str">
            <v>72686</v>
          </cell>
          <cell r="B9639" t="str">
            <v xml:space="preserve"> REDUCAO DE PVC ROSQUEAVEL AGUA FRIA 1.1/2X1.1/4" - FORNECIMENTO E INSTALAÇÃO.</v>
          </cell>
          <cell r="C9639" t="str">
            <v>Un</v>
          </cell>
          <cell r="D9639">
            <v>7.93</v>
          </cell>
          <cell r="E9639">
            <v>6.35</v>
          </cell>
        </row>
        <row r="9640">
          <cell r="A9640"/>
        </row>
        <row r="9641">
          <cell r="A9641" t="str">
            <v>72687</v>
          </cell>
          <cell r="B9641" t="str">
            <v>REDUCAO DE PVC ROSQUEAVEL AGUA FRIA 1.1/2X1" - FORNECIMENTO E INSTALAC AO.</v>
          </cell>
          <cell r="C9641" t="str">
            <v>Un</v>
          </cell>
          <cell r="D9641">
            <v>10.130000000000001</v>
          </cell>
          <cell r="E9641">
            <v>8.11</v>
          </cell>
        </row>
        <row r="9642">
          <cell r="A9642"/>
        </row>
        <row r="9643">
          <cell r="A9643" t="str">
            <v>72688</v>
          </cell>
          <cell r="B9643" t="str">
            <v>REDUCAO DE PVC ROSQUEAVEL AGUA FRIA 1.1/2X3/4" - FORNECIMENTO E INSTALAÇÃO.</v>
          </cell>
          <cell r="C9643" t="str">
            <v>Un</v>
          </cell>
          <cell r="D9643">
            <v>9.6999999999999993</v>
          </cell>
          <cell r="E9643">
            <v>7.76</v>
          </cell>
        </row>
        <row r="9644">
          <cell r="A9644"/>
        </row>
        <row r="9645">
          <cell r="A9645" t="str">
            <v>72689</v>
          </cell>
          <cell r="B9645" t="str">
            <v>REDUCAO DE PVC ROSQUEAVEL AGUA FRIA 1.1/4X1" - FORNECIMENTO E INSTALACAO.</v>
          </cell>
          <cell r="C9645" t="str">
            <v>Un</v>
          </cell>
          <cell r="D9645">
            <v>5.57</v>
          </cell>
          <cell r="E9645">
            <v>4.46</v>
          </cell>
        </row>
        <row r="9646">
          <cell r="A9646"/>
        </row>
        <row r="9647">
          <cell r="A9647" t="str">
            <v>72690</v>
          </cell>
          <cell r="B9647" t="str">
            <v>REDUCAO DE PVC ROSQUEAVEL AGUA FRIA 1.1/4X3/4" - FORNECIMENTO E INSTALAÇÃO.</v>
          </cell>
          <cell r="C9647" t="str">
            <v>Un</v>
          </cell>
          <cell r="D9647">
            <v>5.1100000000000003</v>
          </cell>
          <cell r="E9647">
            <v>4.09</v>
          </cell>
        </row>
        <row r="9648">
          <cell r="A9648"/>
        </row>
        <row r="9649">
          <cell r="A9649" t="str">
            <v>72691</v>
          </cell>
          <cell r="B9649" t="str">
            <v>REDUCAO DE PVC ROSQUEAVEL AGUA FRIA 1X1/2" - FORNECIMENTO E INSTALACAO.</v>
          </cell>
          <cell r="C9649" t="str">
            <v>Un</v>
          </cell>
          <cell r="D9649">
            <v>4.5199999999999996</v>
          </cell>
          <cell r="E9649">
            <v>3.62</v>
          </cell>
        </row>
        <row r="9650">
          <cell r="A9650"/>
        </row>
        <row r="9651">
          <cell r="A9651" t="str">
            <v>72692</v>
          </cell>
          <cell r="B9651" t="str">
            <v xml:space="preserve"> REDUCAO DE PVC ROSQUEAVEL AGUA FRIA 1X3/4" - FORNECIMENTO E INSTALACAO.</v>
          </cell>
          <cell r="C9651" t="str">
            <v>Un</v>
          </cell>
          <cell r="D9651">
            <v>4.05</v>
          </cell>
          <cell r="E9651">
            <v>3.24</v>
          </cell>
        </row>
        <row r="9652">
          <cell r="A9652"/>
        </row>
        <row r="9653">
          <cell r="A9653" t="str">
            <v>72693</v>
          </cell>
          <cell r="B9653" t="str">
            <v xml:space="preserve"> REDUCAO DE PVC ROSQUEAVEL AGUA FRIA 2X1.1/2" - FORNECIMENTO E INSTALACAO.</v>
          </cell>
          <cell r="C9653" t="str">
            <v>Un</v>
          </cell>
          <cell r="D9653">
            <v>13</v>
          </cell>
          <cell r="E9653">
            <v>10.4</v>
          </cell>
        </row>
        <row r="9654">
          <cell r="A9654"/>
        </row>
        <row r="9655">
          <cell r="A9655" t="str">
            <v>72694</v>
          </cell>
          <cell r="B9655" t="str">
            <v>REDUCAO DE PVC ROSQUEAVEL AGUA FRIA 2X1.1/4" - FORNECIMENTO E INSTALACAO.</v>
          </cell>
          <cell r="C9655" t="str">
            <v>Un</v>
          </cell>
          <cell r="D9655">
            <v>13.31</v>
          </cell>
          <cell r="E9655">
            <v>10.65</v>
          </cell>
        </row>
        <row r="9656">
          <cell r="A9656"/>
        </row>
        <row r="9657">
          <cell r="A9657" t="str">
            <v>72695</v>
          </cell>
          <cell r="B9657" t="str">
            <v>REDUCAO DE PVC ROSQUEAVEL AGUA FRIA 2X1" - FORNECIMENTO E INSTALACAO.</v>
          </cell>
          <cell r="C9657" t="str">
            <v>Un</v>
          </cell>
          <cell r="D9657">
            <v>14.43</v>
          </cell>
          <cell r="E9657">
            <v>11.55</v>
          </cell>
        </row>
        <row r="9658">
          <cell r="A9658"/>
        </row>
        <row r="9659">
          <cell r="A9659" t="str">
            <v>72696</v>
          </cell>
          <cell r="B9659" t="str">
            <v>REDUCAO DE PVC ROSQUEAVEL AGUA FRIA 3/4X1/2" - FORNECIMENTO E INSTALACAO.</v>
          </cell>
          <cell r="C9659" t="str">
            <v>Un</v>
          </cell>
          <cell r="D9659">
            <v>2.71</v>
          </cell>
          <cell r="E9659">
            <v>2.17</v>
          </cell>
        </row>
        <row r="9660">
          <cell r="A9660"/>
        </row>
        <row r="9661">
          <cell r="A9661" t="str">
            <v>72697</v>
          </cell>
          <cell r="B9661" t="str">
            <v xml:space="preserve">REDUCAO DE PVC SOLDAVEL AGUA FRIA 110X60MM - FORNECIMENTO E INSTALACAO.  </v>
          </cell>
          <cell r="C9661" t="str">
            <v>Un</v>
          </cell>
          <cell r="D9661">
            <v>39.659999999999997</v>
          </cell>
          <cell r="E9661">
            <v>31.73</v>
          </cell>
        </row>
        <row r="9662">
          <cell r="A9662"/>
        </row>
        <row r="9663">
          <cell r="A9663" t="str">
            <v>72698</v>
          </cell>
          <cell r="B9663" t="str">
            <v>REDUCAO DE PVC SOLDAVEL AGUA FRIA 110X75MM - FORNECIMENTO E INSTALACAO.</v>
          </cell>
          <cell r="C9663" t="str">
            <v>Un</v>
          </cell>
          <cell r="D9663">
            <v>45.73</v>
          </cell>
          <cell r="E9663">
            <v>36.590000000000003</v>
          </cell>
        </row>
        <row r="9664">
          <cell r="A9664"/>
        </row>
        <row r="9665">
          <cell r="A9665" t="str">
            <v>72699</v>
          </cell>
          <cell r="B9665" t="str">
            <v>REDUCAO DE PVC SOLDAVEL AGUA FRIA 32X20MM - FORNECIMENTO E INSTALACAO.</v>
          </cell>
          <cell r="C9665" t="str">
            <v>Un</v>
          </cell>
          <cell r="D9665">
            <v>4.3</v>
          </cell>
          <cell r="E9665">
            <v>3.44</v>
          </cell>
        </row>
        <row r="9666">
          <cell r="A9666"/>
        </row>
        <row r="9667">
          <cell r="A9667" t="str">
            <v>72700</v>
          </cell>
          <cell r="B9667" t="str">
            <v>REDUCAO DE PVC SOLDAVEL AGUA FRIA 40X20MM - FORNECIMENTO E INSTALACAO.</v>
          </cell>
          <cell r="C9667" t="str">
            <v>Un</v>
          </cell>
          <cell r="D9667">
            <v>5.66</v>
          </cell>
          <cell r="E9667">
            <v>4.53</v>
          </cell>
        </row>
        <row r="9668">
          <cell r="A9668"/>
        </row>
        <row r="9669">
          <cell r="A9669" t="str">
            <v>72701</v>
          </cell>
          <cell r="B9669" t="str">
            <v>REDUCAO DE PVC SOLDAVEL AGUA FRIA 40X25MM - FORNECIMENTO E INSTALACAO.</v>
          </cell>
          <cell r="C9669" t="str">
            <v>Un</v>
          </cell>
          <cell r="D9669">
            <v>6.21</v>
          </cell>
          <cell r="E9669">
            <v>4.97</v>
          </cell>
        </row>
        <row r="9670">
          <cell r="A9670"/>
        </row>
        <row r="9671">
          <cell r="A9671" t="str">
            <v>72702</v>
          </cell>
          <cell r="B9671" t="str">
            <v>REDUCAO DE PVC SOLDAVEL AGUA FRIA 50X20MM - FORNECIMENTO E INSTALACAO.</v>
          </cell>
          <cell r="C9671" t="str">
            <v>Un</v>
          </cell>
          <cell r="D9671">
            <v>6.91</v>
          </cell>
          <cell r="E9671">
            <v>5.53</v>
          </cell>
        </row>
        <row r="9672">
          <cell r="A9672"/>
        </row>
        <row r="9673">
          <cell r="A9673" t="str">
            <v>72703</v>
          </cell>
          <cell r="B9673" t="str">
            <v>REDUCAO DE PVC SOLDAVEL AGUA FRIA 50X25MM - FORNECIMENTO E INSTALACAO.</v>
          </cell>
          <cell r="C9673" t="str">
            <v>Un</v>
          </cell>
          <cell r="D9673">
            <v>6.82</v>
          </cell>
          <cell r="E9673">
            <v>5.46</v>
          </cell>
        </row>
        <row r="9674">
          <cell r="A9674"/>
        </row>
        <row r="9675">
          <cell r="A9675" t="str">
            <v>72704</v>
          </cell>
          <cell r="B9675" t="str">
            <v>REDUCAO DE PVC SOLDAVEL AGUA FRIA 50X32MM - FORNECIMENTO E INSTALACAO.</v>
          </cell>
          <cell r="C9675" t="str">
            <v>Un</v>
          </cell>
          <cell r="D9675">
            <v>8.52</v>
          </cell>
          <cell r="E9675">
            <v>6.82</v>
          </cell>
        </row>
        <row r="9676">
          <cell r="A9676"/>
        </row>
        <row r="9677">
          <cell r="A9677" t="str">
            <v>72705</v>
          </cell>
          <cell r="B9677" t="str">
            <v>REDUCAO DE PVC SOLDAVEL AGUA FRIA 60X25MM - FORNECIMENTO E INSTALACAO.</v>
          </cell>
          <cell r="C9677" t="str">
            <v>Un</v>
          </cell>
          <cell r="D9677">
            <v>12.77</v>
          </cell>
          <cell r="E9677">
            <v>10.220000000000001</v>
          </cell>
        </row>
        <row r="9678">
          <cell r="A9678"/>
        </row>
        <row r="9679">
          <cell r="A9679" t="str">
            <v>72706</v>
          </cell>
          <cell r="B9679" t="str">
            <v>REDUCAO DE PVC SOLDAVEL AGUA FRIA 60X32MM - FORNECIMENTO E INSTALACAO.</v>
          </cell>
          <cell r="C9679" t="str">
            <v>Un</v>
          </cell>
          <cell r="D9679">
            <v>15.36</v>
          </cell>
          <cell r="E9679">
            <v>12.29</v>
          </cell>
        </row>
        <row r="9680">
          <cell r="A9680"/>
        </row>
        <row r="9681">
          <cell r="A9681" t="str">
            <v>72707</v>
          </cell>
          <cell r="B9681" t="str">
            <v>REDUCAO DE PVC SOLDAVEL AGUA FRIA 60X40MM - FORNECIMENTO E INSTALACAO.</v>
          </cell>
          <cell r="C9681" t="str">
            <v>Un</v>
          </cell>
          <cell r="D9681">
            <v>16.97</v>
          </cell>
          <cell r="E9681">
            <v>13.58</v>
          </cell>
        </row>
        <row r="9682">
          <cell r="A9682"/>
        </row>
        <row r="9683">
          <cell r="A9683" t="str">
            <v>72708</v>
          </cell>
          <cell r="B9683" t="str">
            <v>REDUCAO DE PVC SOLDAVEL AGUA FRIA 60X50MM - FORNECIMENTO E INSTALACAO.</v>
          </cell>
          <cell r="C9683" t="str">
            <v>Un</v>
          </cell>
          <cell r="D9683">
            <v>22.05</v>
          </cell>
          <cell r="E9683">
            <v>17.64</v>
          </cell>
        </row>
        <row r="9684">
          <cell r="A9684"/>
        </row>
        <row r="9685">
          <cell r="A9685" t="str">
            <v>72709</v>
          </cell>
          <cell r="B9685" t="str">
            <v>REDUCAO DE PVC SOLDAVEL AGUA FRIA 75X50MM - FORNECIMENTO E INSTALACAO.</v>
          </cell>
          <cell r="C9685" t="str">
            <v>Un</v>
          </cell>
          <cell r="D9685">
            <v>25.15</v>
          </cell>
          <cell r="E9685">
            <v>20.12</v>
          </cell>
        </row>
        <row r="9686">
          <cell r="A9686"/>
        </row>
        <row r="9687">
          <cell r="A9687" t="str">
            <v>72710</v>
          </cell>
          <cell r="B9687" t="str">
            <v>REDUCAO DE PVC SOLDAVEL AGUA FRIA 85X60MM - FORNECIMENTO E INSTALACAO.</v>
          </cell>
          <cell r="C9687" t="str">
            <v>Un</v>
          </cell>
          <cell r="D9687">
            <v>27.65</v>
          </cell>
          <cell r="E9687">
            <v>22.12</v>
          </cell>
        </row>
        <row r="9688">
          <cell r="A9688"/>
        </row>
        <row r="9689">
          <cell r="A9689" t="str">
            <v>72711</v>
          </cell>
          <cell r="B9689" t="str">
            <v xml:space="preserve"> REGISTRO GAVETA 1/2" BRUTO LATAO - FORNECIMENTO E INSTALACAO.  </v>
          </cell>
          <cell r="C9689" t="str">
            <v>Un</v>
          </cell>
          <cell r="D9689">
            <v>35.53</v>
          </cell>
          <cell r="E9689">
            <v>28.43</v>
          </cell>
        </row>
        <row r="9690">
          <cell r="A9690"/>
        </row>
        <row r="9691">
          <cell r="A9691" t="str">
            <v>72712</v>
          </cell>
          <cell r="B9691" t="str">
            <v>TE DE ACO GALVANIZADO 1.1/2" - FORNECIMENTO E INSTALACAO.</v>
          </cell>
          <cell r="C9691" t="str">
            <v>Un</v>
          </cell>
          <cell r="D9691">
            <v>32.700000000000003</v>
          </cell>
          <cell r="E9691">
            <v>26.16</v>
          </cell>
        </row>
        <row r="9692">
          <cell r="A9692"/>
        </row>
        <row r="9693">
          <cell r="A9693" t="str">
            <v>72713</v>
          </cell>
          <cell r="B9693" t="str">
            <v>TE DE ACO GALVANIZADO 1.1/4" - FORNECIMENTO E INSTALACAO.</v>
          </cell>
          <cell r="C9693" t="str">
            <v>Un</v>
          </cell>
          <cell r="D9693">
            <v>27.51</v>
          </cell>
          <cell r="E9693">
            <v>22.01</v>
          </cell>
        </row>
        <row r="9694">
          <cell r="A9694"/>
        </row>
        <row r="9695">
          <cell r="A9695" t="str">
            <v>72714</v>
          </cell>
          <cell r="B9695" t="str">
            <v>TE DE ACO GALVANIZADO 1" - FORNECIMENTO E INSTALACAO.</v>
          </cell>
          <cell r="C9695" t="str">
            <v>Un</v>
          </cell>
          <cell r="D9695">
            <v>18.97</v>
          </cell>
          <cell r="E9695">
            <v>15.18</v>
          </cell>
        </row>
        <row r="9696">
          <cell r="A9696"/>
        </row>
        <row r="9697">
          <cell r="A9697" t="str">
            <v>72715</v>
          </cell>
          <cell r="B9697" t="str">
            <v>TE DE ACO GALVANIZADO 2.1/2" - FORNECIMENTO E INSTALACAO.</v>
          </cell>
          <cell r="C9697" t="str">
            <v>Un</v>
          </cell>
          <cell r="D9697">
            <v>79.27</v>
          </cell>
          <cell r="E9697">
            <v>63.42</v>
          </cell>
        </row>
        <row r="9698">
          <cell r="A9698"/>
        </row>
        <row r="9699">
          <cell r="A9699" t="str">
            <v>72716</v>
          </cell>
          <cell r="B9699" t="str">
            <v>TE DE ACO GALVANIZADO 2" - FORNECIMENTO E INSTALACAO.</v>
          </cell>
          <cell r="C9699" t="str">
            <v>Un</v>
          </cell>
          <cell r="D9699">
            <v>50.78</v>
          </cell>
          <cell r="E9699">
            <v>40.630000000000003</v>
          </cell>
        </row>
        <row r="9700">
          <cell r="A9700"/>
        </row>
        <row r="9701">
          <cell r="A9701" t="str">
            <v>72717</v>
          </cell>
          <cell r="B9701" t="str">
            <v>TE DE ACO GALVANIZADO 3" - FORNECIMENTO E INSTALACAO.</v>
          </cell>
          <cell r="C9701" t="str">
            <v>Un</v>
          </cell>
          <cell r="D9701">
            <v>99.16</v>
          </cell>
          <cell r="E9701">
            <v>79.33</v>
          </cell>
        </row>
        <row r="9702">
          <cell r="A9702"/>
        </row>
        <row r="9703">
          <cell r="A9703" t="str">
            <v>72718</v>
          </cell>
          <cell r="B9703" t="str">
            <v>TE DE ACO GALVANIZADO 3/4" - FORNECIMENTO E INSTALACAO.</v>
          </cell>
          <cell r="C9703" t="str">
            <v>Un</v>
          </cell>
          <cell r="D9703">
            <v>14</v>
          </cell>
          <cell r="E9703">
            <v>11.2</v>
          </cell>
        </row>
        <row r="9704">
          <cell r="A9704"/>
        </row>
        <row r="9705">
          <cell r="A9705" t="str">
            <v>72719</v>
          </cell>
          <cell r="B9705" t="str">
            <v>TE DE ACO GALVANIZADO 4" - FORNECIMENTO E INSTALACAO.</v>
          </cell>
          <cell r="C9705" t="str">
            <v>Un</v>
          </cell>
          <cell r="D9705">
            <v>177.68</v>
          </cell>
          <cell r="E9705">
            <v>142.15</v>
          </cell>
        </row>
        <row r="9706">
          <cell r="A9706"/>
        </row>
        <row r="9707">
          <cell r="A9707" t="str">
            <v>72720</v>
          </cell>
          <cell r="B9707" t="str">
            <v>TE DE ACO GALVANIZADO 5" - FORNECIMENTO E INSTALACAO.</v>
          </cell>
          <cell r="C9707" t="str">
            <v>Un</v>
          </cell>
          <cell r="D9707">
            <v>319.18</v>
          </cell>
          <cell r="E9707">
            <v>255.35</v>
          </cell>
        </row>
        <row r="9708">
          <cell r="A9708"/>
        </row>
        <row r="9709">
          <cell r="A9709" t="str">
            <v>72721</v>
          </cell>
          <cell r="B9709" t="str">
            <v xml:space="preserve">TE DE ACO GALVANIZADO 6" - FORNECIMENTO E INSTALACAO. </v>
          </cell>
          <cell r="C9709" t="str">
            <v>Un</v>
          </cell>
          <cell r="D9709">
            <v>450.03</v>
          </cell>
          <cell r="E9709">
            <v>360.03</v>
          </cell>
        </row>
        <row r="9710">
          <cell r="A9710"/>
        </row>
        <row r="9711">
          <cell r="A9711" t="str">
            <v>72722</v>
          </cell>
          <cell r="B9711" t="str">
            <v xml:space="preserve">TE DE COBRE 15MM LIGAÇÃO SOLDADA - FORNECIMENTO E INSTALACAO. </v>
          </cell>
          <cell r="C9711" t="str">
            <v>Un</v>
          </cell>
          <cell r="D9711">
            <v>5.42</v>
          </cell>
          <cell r="E9711">
            <v>4.34</v>
          </cell>
        </row>
        <row r="9712">
          <cell r="A9712"/>
        </row>
        <row r="9713">
          <cell r="A9713" t="str">
            <v>72723</v>
          </cell>
          <cell r="B9713" t="str">
            <v>TE DE COBRE 22MM LIGAÇÃO SOLDADA - FORNECIMENTO E INSTALACAO.</v>
          </cell>
          <cell r="C9713" t="str">
            <v>Un</v>
          </cell>
          <cell r="D9713">
            <v>9.1199999999999992</v>
          </cell>
          <cell r="E9713">
            <v>7.3</v>
          </cell>
        </row>
        <row r="9714">
          <cell r="A9714"/>
        </row>
        <row r="9715">
          <cell r="A9715" t="str">
            <v>72724</v>
          </cell>
          <cell r="B9715" t="str">
            <v>TE DE COBRE 28MM LIGAÇÃO SOLDADA - FORNECIMENTO E INSTALACAO.</v>
          </cell>
          <cell r="C9715" t="str">
            <v>Un</v>
          </cell>
          <cell r="D9715">
            <v>13.71</v>
          </cell>
          <cell r="E9715">
            <v>10.97</v>
          </cell>
        </row>
        <row r="9716">
          <cell r="A9716"/>
        </row>
        <row r="9717">
          <cell r="A9717" t="str">
            <v>72725</v>
          </cell>
          <cell r="B9717" t="str">
            <v>TE DE COBRE 35MM LIGAÇÃO SOLDADA - FORNECIMENTO E INSTALACAO.</v>
          </cell>
          <cell r="C9717" t="str">
            <v>Un</v>
          </cell>
          <cell r="D9717">
            <v>28.2</v>
          </cell>
          <cell r="E9717">
            <v>22.56</v>
          </cell>
        </row>
        <row r="9718">
          <cell r="A9718"/>
        </row>
        <row r="9719">
          <cell r="A9719" t="str">
            <v>72726</v>
          </cell>
          <cell r="B9719" t="str">
            <v>TE DE COBRE 42MM LIGAÇÃO SOLDADA - FORNECIMENTO E INSTALACAO.</v>
          </cell>
          <cell r="C9719" t="str">
            <v>Un</v>
          </cell>
          <cell r="D9719">
            <v>37.21</v>
          </cell>
          <cell r="E9719">
            <v>29.77</v>
          </cell>
        </row>
        <row r="9720">
          <cell r="A9720"/>
        </row>
        <row r="9721">
          <cell r="A9721" t="str">
            <v>72727</v>
          </cell>
          <cell r="B9721" t="str">
            <v>TE DE COBRE 54MM LIGAÇÃO SOLDADA - FORNECIMENTO E INSTALACAO.</v>
          </cell>
          <cell r="C9721" t="str">
            <v>Un</v>
          </cell>
          <cell r="D9721">
            <v>73.98</v>
          </cell>
          <cell r="E9721">
            <v>59.19</v>
          </cell>
        </row>
        <row r="9722">
          <cell r="A9722"/>
        </row>
        <row r="9723">
          <cell r="A9723" t="str">
            <v>72728</v>
          </cell>
          <cell r="B9723" t="str">
            <v xml:space="preserve">TE DE COBRE 66MM LIGAÇÃO SOLDADA - FORNECIMENTO E INSTALACAO. </v>
          </cell>
          <cell r="C9723" t="str">
            <v>Un</v>
          </cell>
          <cell r="D9723">
            <v>162.08000000000001</v>
          </cell>
          <cell r="E9723">
            <v>129.66999999999999</v>
          </cell>
        </row>
        <row r="9724">
          <cell r="A9724"/>
        </row>
        <row r="9725">
          <cell r="A9725" t="str">
            <v>72729</v>
          </cell>
          <cell r="B9725" t="str">
            <v xml:space="preserve">TE DE COBRE 79MM LIGAÇÃO SOLDADA - FORNECIMENTO E INSTALACAO. </v>
          </cell>
          <cell r="C9725" t="str">
            <v>Un</v>
          </cell>
          <cell r="D9725">
            <v>259.7</v>
          </cell>
          <cell r="E9725">
            <v>207.76</v>
          </cell>
        </row>
        <row r="9726">
          <cell r="A9726"/>
        </row>
        <row r="9727">
          <cell r="A9727" t="str">
            <v>72733</v>
          </cell>
          <cell r="B9727" t="str">
            <v>MOBILIZACAO E DESMOBILIZACAO DE EQUIPAMENTO DE SONDAGEM A PERCUSSAO.</v>
          </cell>
          <cell r="C9727" t="str">
            <v>Un</v>
          </cell>
          <cell r="D9727">
            <v>459.48</v>
          </cell>
          <cell r="E9727">
            <v>367.59</v>
          </cell>
        </row>
        <row r="9728">
          <cell r="A9728"/>
        </row>
        <row r="9729">
          <cell r="A9729" t="str">
            <v>72739</v>
          </cell>
          <cell r="B9729" t="str">
            <v>VASO SANITARIO INFANTIL SIFONADO, PARA VALVULA DE DESCARGA, EM LOUCA BRANCA, COM ACESSORIOS, INCLUSIVE ASSENTO PLASTICO, BOLSA DE BORRACHA PARA LIGACAO, TUBO PVC LIGACAO - FORNECIMENTO E NSTALACAO.</v>
          </cell>
          <cell r="C9729" t="str">
            <v>Un</v>
          </cell>
          <cell r="D9729">
            <v>174.97</v>
          </cell>
          <cell r="E9729">
            <v>139.97999999999999</v>
          </cell>
        </row>
        <row r="9730">
          <cell r="A9730"/>
        </row>
        <row r="9731">
          <cell r="A9731" t="str">
            <v>72742</v>
          </cell>
          <cell r="B9731" t="str">
            <v>ENSAIO DE RECEBIMENTO E ACEITACAO DE CIMENTO PORTLAND.</v>
          </cell>
          <cell r="C9731" t="str">
            <v>Un</v>
          </cell>
          <cell r="D9731">
            <v>254.05</v>
          </cell>
          <cell r="E9731">
            <v>203.24</v>
          </cell>
        </row>
        <row r="9732">
          <cell r="A9732"/>
        </row>
        <row r="9733">
          <cell r="A9733" t="str">
            <v>72743</v>
          </cell>
          <cell r="B9733" t="str">
            <v>ENSAIO DE RECEBIMENTO E ACEITACAO DE AGREGADO GRAUDO.</v>
          </cell>
          <cell r="C9733" t="str">
            <v>Un</v>
          </cell>
          <cell r="D9733">
            <v>127.02</v>
          </cell>
          <cell r="E9733">
            <v>101.62</v>
          </cell>
        </row>
        <row r="9734">
          <cell r="A9734"/>
        </row>
        <row r="9735">
          <cell r="A9735" t="str">
            <v>72773</v>
          </cell>
          <cell r="B9735" t="str">
            <v xml:space="preserve">JUNCAO PVC ESGOTO 75X50MM - FORNECIMENTO E INSTALACAO. </v>
          </cell>
          <cell r="C9735" t="str">
            <v>Un</v>
          </cell>
          <cell r="D9735">
            <v>19.5</v>
          </cell>
          <cell r="E9735">
            <v>15.6</v>
          </cell>
        </row>
        <row r="9736">
          <cell r="A9736"/>
        </row>
        <row r="9737">
          <cell r="A9737" t="str">
            <v>72774</v>
          </cell>
          <cell r="B9737" t="str">
            <v>JUNCAO PVC ESGOTO 100X50MM - FORNECIMENTO E INSTALACAO.</v>
          </cell>
          <cell r="C9737" t="str">
            <v>Un</v>
          </cell>
          <cell r="D9737">
            <v>22.75</v>
          </cell>
          <cell r="E9737">
            <v>18.2</v>
          </cell>
        </row>
        <row r="9738">
          <cell r="A9738"/>
        </row>
        <row r="9739">
          <cell r="A9739" t="str">
            <v>72775</v>
          </cell>
          <cell r="B9739" t="str">
            <v xml:space="preserve">JUNCAO PVC ESGOTO 100X75MM - FORNECIMENTO E INSTALACAO. </v>
          </cell>
          <cell r="C9739" t="str">
            <v>Un</v>
          </cell>
          <cell r="D9739">
            <v>30.52</v>
          </cell>
          <cell r="E9739">
            <v>24.42</v>
          </cell>
        </row>
        <row r="9740">
          <cell r="A9740"/>
        </row>
        <row r="9741">
          <cell r="A9741" t="str">
            <v>72783</v>
          </cell>
          <cell r="B9741" t="str">
            <v>ADAPTADOR PVC SOLDAVEL COM FLANGES E ANEL PARA CAIXA D AGUA 20MMX1/2 - FORNECIMENTO E INSTALACAO</v>
          </cell>
          <cell r="C9741" t="str">
            <v>Un</v>
          </cell>
          <cell r="D9741">
            <v>9.07</v>
          </cell>
          <cell r="E9741">
            <v>7.26</v>
          </cell>
        </row>
        <row r="9742">
          <cell r="A9742"/>
        </row>
        <row r="9743">
          <cell r="A9743" t="str">
            <v>72784</v>
          </cell>
          <cell r="B9743" t="str">
            <v>ADAPTADOR PVC SOLDAVEL COM FLANGES E ANEL PARA CAIXA D AGUA 25MMX3/4 - FORNECIMENTO E INSTALACAO</v>
          </cell>
          <cell r="C9743" t="str">
            <v>Un</v>
          </cell>
          <cell r="D9743">
            <v>10.82</v>
          </cell>
          <cell r="E9743">
            <v>8.66</v>
          </cell>
        </row>
        <row r="9744">
          <cell r="A9744"/>
        </row>
        <row r="9745">
          <cell r="A9745" t="str">
            <v>72785</v>
          </cell>
          <cell r="B9745" t="str">
            <v>ADAPTADOR PVC SOLDAVEL COM FLANGES E ANEL PARA CAIXA D AGUA 32MMX - FORNECIMENTO E INSTALACAO</v>
          </cell>
          <cell r="C9745" t="str">
            <v>Un</v>
          </cell>
          <cell r="D9745">
            <v>17.55</v>
          </cell>
          <cell r="E9745">
            <v>14.04</v>
          </cell>
        </row>
        <row r="9746">
          <cell r="A9746"/>
        </row>
        <row r="9747">
          <cell r="A9747" t="str">
            <v>72786</v>
          </cell>
          <cell r="B9747" t="str">
            <v xml:space="preserve">ADAPTADOR PVC SOLDAVEL COM FLANGES E ANEL PARA CAIXA D AGUA 40MMX1.1/4 FORNECIMENTO E INSTALACAO.  </v>
          </cell>
          <cell r="C9747" t="str">
            <v>Un</v>
          </cell>
          <cell r="D9747">
            <v>23.25</v>
          </cell>
          <cell r="E9747">
            <v>18.600000000000001</v>
          </cell>
        </row>
        <row r="9748">
          <cell r="A9748"/>
        </row>
        <row r="9749">
          <cell r="A9749" t="str">
            <v>72787</v>
          </cell>
          <cell r="B9749" t="str">
            <v>ADAPTADOR PVC SOLDAVEL COM FLANGES E ANEL PARA CAIXA D AGUA 50MMX1.1/2 - FORNECIMENTO E INSTALACAO</v>
          </cell>
          <cell r="C9749" t="str">
            <v>Un</v>
          </cell>
          <cell r="D9749">
            <v>24.06</v>
          </cell>
          <cell r="E9749">
            <v>19.25</v>
          </cell>
        </row>
        <row r="9750">
          <cell r="A9750"/>
        </row>
        <row r="9751">
          <cell r="A9751" t="str">
            <v>72788</v>
          </cell>
          <cell r="B9751" t="str">
            <v xml:space="preserve"> ADAPTADOR PVC SOLDAVEL COM FLANGES E ANEL PARA CAIXA D AGUA 60MMX2 - FORNECIMENTO E INSTALACAO</v>
          </cell>
          <cell r="C9751" t="str">
            <v>Un</v>
          </cell>
          <cell r="D9751">
            <v>36.369999999999997</v>
          </cell>
          <cell r="E9751">
            <v>29.1</v>
          </cell>
        </row>
        <row r="9752">
          <cell r="A9752"/>
        </row>
        <row r="9753">
          <cell r="A9753" t="str">
            <v>72789</v>
          </cell>
          <cell r="B9753" t="str">
            <v>ADAPTADOR PVC SOLDAVEL COM FLANGES LIVRES PARA CAIXA D AGUA 25MMX3/4   FORNECIMENTO E INSTALACAO.</v>
          </cell>
          <cell r="C9753" t="str">
            <v>Un</v>
          </cell>
          <cell r="D9753">
            <v>12.07</v>
          </cell>
          <cell r="E9753">
            <v>9.66</v>
          </cell>
        </row>
        <row r="9754">
          <cell r="A9754"/>
        </row>
        <row r="9755">
          <cell r="A9755" t="str">
            <v>72790</v>
          </cell>
          <cell r="B9755" t="str">
            <v xml:space="preserve">ADAPTADOR PVC SOLDAVEL COM FLANGES LIVRES PARA CAIXA D AGUA 32MMX1-FORNECIMENTO E INSTALACAO.  </v>
          </cell>
          <cell r="C9755" t="str">
            <v>Un</v>
          </cell>
          <cell r="D9755">
            <v>14.61</v>
          </cell>
          <cell r="E9755">
            <v>11.69</v>
          </cell>
        </row>
        <row r="9756">
          <cell r="A9756"/>
        </row>
        <row r="9757">
          <cell r="A9757" t="str">
            <v>72791</v>
          </cell>
          <cell r="B9757" t="str">
            <v xml:space="preserve"> ADAPTADOR PVC SOLDAVEL COM FLANGES LIVRES PARA CAIXA D AGUA 40MMX1.1/4 - FORNECIMENTO E INSTALACAO</v>
          </cell>
          <cell r="C9757" t="str">
            <v>Un</v>
          </cell>
          <cell r="D9757">
            <v>18.559999999999999</v>
          </cell>
          <cell r="E9757">
            <v>14.85</v>
          </cell>
        </row>
        <row r="9758">
          <cell r="A9758"/>
        </row>
        <row r="9759">
          <cell r="A9759" t="str">
            <v>72792</v>
          </cell>
          <cell r="B9759" t="str">
            <v>ADAPTADOR PVC SOLDAVEL COM FLANGES LIVRES PARA CAIXA D AGUA 50MMX1.1/2 - FORNECIMENTO E INSTALACAO</v>
          </cell>
          <cell r="C9759" t="str">
            <v>Un</v>
          </cell>
          <cell r="D9759">
            <v>32.869999999999997</v>
          </cell>
          <cell r="E9759">
            <v>26.3</v>
          </cell>
        </row>
        <row r="9760">
          <cell r="A9760"/>
        </row>
        <row r="9761">
          <cell r="A9761" t="str">
            <v>72793</v>
          </cell>
          <cell r="B9761" t="str">
            <v>ADAPTADOR PVC SOLDAVEL COM FLANGES LIVRES PARA CAIXA D AGUA 60MMX2 - FORNECIMENTO E INSTALACAO.</v>
          </cell>
          <cell r="C9761" t="str">
            <v>Un</v>
          </cell>
          <cell r="D9761">
            <v>46.12</v>
          </cell>
          <cell r="E9761">
            <v>36.9</v>
          </cell>
        </row>
        <row r="9762">
          <cell r="A9762"/>
        </row>
        <row r="9763">
          <cell r="A9763" t="str">
            <v>72794</v>
          </cell>
          <cell r="B9763" t="str">
            <v>ADAPTADOR PVC SOLDAVEL COM FLANGES LIVRES PARA CAIXA D AGUA 75MMX2.1/2 - FORNECIMENTO E INSTALACAO.</v>
          </cell>
          <cell r="C9763" t="str">
            <v>Un</v>
          </cell>
          <cell r="D9763">
            <v>138.63</v>
          </cell>
          <cell r="E9763">
            <v>110.91</v>
          </cell>
        </row>
        <row r="9764">
          <cell r="A9764"/>
        </row>
        <row r="9765">
          <cell r="A9765" t="str">
            <v>72795</v>
          </cell>
          <cell r="B9765" t="str">
            <v>ADAPTADOR PVC SOLDAVEL COM FLANGES LIVRES PARA CAIXA D AGUA 85MMX3-FORNECIMENTO E INSTALACAO.</v>
          </cell>
          <cell r="C9765" t="str">
            <v>Un</v>
          </cell>
          <cell r="D9765">
            <v>188.76</v>
          </cell>
          <cell r="E9765">
            <v>151.01</v>
          </cell>
        </row>
        <row r="9766">
          <cell r="A9766"/>
        </row>
        <row r="9767">
          <cell r="A9767" t="str">
            <v>72796</v>
          </cell>
          <cell r="B9767" t="str">
            <v>ADAPTADOR PVC SOLDAVEL COM FLANGES LIVRES PARA CAIXA D AGUA 110MMX4-FORNECIMENTO E INSTALACAO.</v>
          </cell>
          <cell r="C9767" t="str">
            <v>Un</v>
          </cell>
          <cell r="D9767">
            <v>264.12</v>
          </cell>
          <cell r="E9767">
            <v>211.3</v>
          </cell>
        </row>
        <row r="9768">
          <cell r="A9768"/>
        </row>
        <row r="9769">
          <cell r="A9769" t="str">
            <v>72797</v>
          </cell>
          <cell r="B9769" t="str">
            <v>ADAPTADOR PVC SOLDAVEL LONGO COM FLANGES LIVRES PARA CAIXA D AGUA 25MM X3/4- FORNECIMENTO E INSTALACAO.</v>
          </cell>
          <cell r="C9769" t="str">
            <v>Un</v>
          </cell>
          <cell r="D9769">
            <v>13.76</v>
          </cell>
          <cell r="E9769">
            <v>11.01</v>
          </cell>
        </row>
        <row r="9770">
          <cell r="A9770"/>
        </row>
        <row r="9771">
          <cell r="A9771" t="str">
            <v>72798</v>
          </cell>
          <cell r="B9771" t="str">
            <v>ADAPTADOR PVC SOLDAVEL LONGO COM FLANGES LIVRES PARA CAIXA D AGUA 32MM X1- FORNECIMENTO E INSTALACAO.</v>
          </cell>
          <cell r="C9771" t="str">
            <v>Un</v>
          </cell>
          <cell r="D9771">
            <v>16.61</v>
          </cell>
          <cell r="E9771">
            <v>13.29</v>
          </cell>
        </row>
        <row r="9772">
          <cell r="A9772"/>
        </row>
        <row r="9773">
          <cell r="A9773" t="str">
            <v>72799</v>
          </cell>
          <cell r="B9773" t="str">
            <v>PAVIMENTO EM PARALELEPIPEDO SOBRE COLCHAO DE AREIA REJUNTADO COM ARGAMASSA DE CIMENTO E AREIA NO TRAÇO 1:3 (PEDRAS PEQUENAS - 42 PECAS POR M2).</v>
          </cell>
          <cell r="C9773" t="str">
            <v>m2</v>
          </cell>
          <cell r="D9773">
            <v>42.41</v>
          </cell>
          <cell r="E9773">
            <v>33.93</v>
          </cell>
        </row>
        <row r="9774">
          <cell r="A9774"/>
        </row>
        <row r="9775">
          <cell r="A9775" t="str">
            <v>72800</v>
          </cell>
          <cell r="B9775" t="str">
            <v>ADAPTADOR PVC SOLDAVEL LONGO COM FLANGES LIVRES PARA CAIXA D AGUA 40MM X1.1/4- FORNECIMENTO E INSTALACAO.</v>
          </cell>
          <cell r="C9775" t="str">
            <v>Un</v>
          </cell>
          <cell r="D9775">
            <v>21.12</v>
          </cell>
          <cell r="E9775">
            <v>16.899999999999999</v>
          </cell>
        </row>
        <row r="9776">
          <cell r="A9776"/>
        </row>
        <row r="9777">
          <cell r="A9777" t="str">
            <v>72801</v>
          </cell>
          <cell r="B9777" t="str">
            <v>ADAPTADOR PVC SOLDAVEL LONGO COM FLANGES LIVRES PARA CAIXA D AGUA 50MM X1.1/2- FORNECIMENTO E INSTALACAO.</v>
          </cell>
          <cell r="C9777" t="str">
            <v>Un</v>
          </cell>
          <cell r="D9777">
            <v>37.56</v>
          </cell>
          <cell r="E9777">
            <v>30.05</v>
          </cell>
        </row>
        <row r="9778">
          <cell r="A9778"/>
        </row>
        <row r="9779">
          <cell r="A9779" t="str">
            <v>72802</v>
          </cell>
          <cell r="B9779" t="str">
            <v>ADAPTADOR PVC SOLDAVEL LONGO COM FLANGES LIVRES PARA CAIXA D AGUA 60MM X2- FORNECIMENTO E INSTALACAO.</v>
          </cell>
          <cell r="C9779" t="str">
            <v>Un</v>
          </cell>
          <cell r="D9779">
            <v>50.43</v>
          </cell>
          <cell r="E9779">
            <v>40.35</v>
          </cell>
        </row>
        <row r="9780">
          <cell r="A9780"/>
        </row>
        <row r="9781">
          <cell r="A9781" t="str">
            <v>72803</v>
          </cell>
          <cell r="B9781" t="str">
            <v>ADAPTADOR PVC SOLDAVEL LONGO COM FLANGES LIVRES PARA CAIXA D AGUA 75MM X2.1/2 - FORNECIMENTO E INSTALACAO.</v>
          </cell>
          <cell r="C9781" t="str">
            <v>Un</v>
          </cell>
          <cell r="D9781">
            <v>152.01</v>
          </cell>
          <cell r="E9781">
            <v>121.61</v>
          </cell>
        </row>
        <row r="9782">
          <cell r="A9782"/>
        </row>
        <row r="9783">
          <cell r="A9783" t="str">
            <v>72804</v>
          </cell>
          <cell r="B9783" t="str">
            <v>ADAPTADOR PVC SOLDAVEL LONGO COM FLANGES LIVRES PARA CAIXA D AGUA 85MM X3 - FORNECIMENTO E INSTALACAO</v>
          </cell>
          <cell r="C9783" t="str">
            <v>Un</v>
          </cell>
          <cell r="D9783">
            <v>205.62</v>
          </cell>
          <cell r="E9783">
            <v>164.5</v>
          </cell>
        </row>
        <row r="9784">
          <cell r="A9784"/>
        </row>
        <row r="9785">
          <cell r="A9785" t="str">
            <v>72805</v>
          </cell>
          <cell r="B9785" t="str">
            <v>ADAPTADOR PVC SOLDAVEL LONGO COM FLANGES LIVRES PARA CAIXA D AGUA 110MMX4 - FORNECIMENTO E INSTALACAO.</v>
          </cell>
          <cell r="C9785" t="str">
            <v>Un</v>
          </cell>
          <cell r="D9785">
            <v>290.23</v>
          </cell>
          <cell r="E9785">
            <v>232.19</v>
          </cell>
        </row>
        <row r="9786">
          <cell r="A9786"/>
        </row>
        <row r="9787">
          <cell r="A9787" t="str">
            <v>72806</v>
          </cell>
          <cell r="B9787" t="str">
            <v>TE PVC SOLDAVEL COM ROSCA AGUA FRIA 20MMX20MMX1/2" - FORNECIMENTO E INSTALACAO.</v>
          </cell>
          <cell r="C9787" t="str">
            <v>Un</v>
          </cell>
          <cell r="D9787">
            <v>4.4000000000000004</v>
          </cell>
          <cell r="E9787">
            <v>3.52</v>
          </cell>
        </row>
        <row r="9788">
          <cell r="A9788"/>
        </row>
        <row r="9789">
          <cell r="A9789" t="str">
            <v>72808</v>
          </cell>
          <cell r="B9789" t="str">
            <v>TE PVC SOLDAVEL COM ROSCA AGUA FRIA 25MMX25MMX1/2" - FORNECIMENTO E INSTALACAO.</v>
          </cell>
          <cell r="C9789" t="str">
            <v>Un</v>
          </cell>
          <cell r="D9789">
            <v>5.7</v>
          </cell>
          <cell r="E9789">
            <v>4.5599999999999996</v>
          </cell>
        </row>
        <row r="9790">
          <cell r="A9790"/>
        </row>
        <row r="9791">
          <cell r="A9791" t="str">
            <v>72809</v>
          </cell>
          <cell r="B9791" t="str">
            <v>TE PVC SOLDAVEL COM ROSCA AGUA FRIA 32MMX32MMX3/4" - FORNECIMENTO E INSTALACAO.</v>
          </cell>
          <cell r="C9791" t="str">
            <v>Un</v>
          </cell>
          <cell r="D9791">
            <v>10.91</v>
          </cell>
          <cell r="E9791">
            <v>8.73</v>
          </cell>
        </row>
        <row r="9792">
          <cell r="A9792"/>
        </row>
        <row r="9793">
          <cell r="A9793" t="str">
            <v>72815</v>
          </cell>
          <cell r="B9793" t="str">
            <v>PISO COM REVESTIMENTO EPOXI 0118 PISO GRANILITE/MARMORITE.</v>
          </cell>
          <cell r="C9793" t="str">
            <v>m2</v>
          </cell>
          <cell r="D9793">
            <v>30.95</v>
          </cell>
          <cell r="E9793">
            <v>24.76</v>
          </cell>
        </row>
        <row r="9794">
          <cell r="A9794"/>
        </row>
        <row r="9795">
          <cell r="A9795" t="str">
            <v>72817</v>
          </cell>
          <cell r="B9795" t="str">
            <v>BANDEJA SALVA-VIDAS/COLETA DE ENTULHOS, COM TABUA.</v>
          </cell>
          <cell r="C9795" t="str">
            <v>m</v>
          </cell>
          <cell r="D9795">
            <v>190.96</v>
          </cell>
          <cell r="E9795">
            <v>152.77000000000001</v>
          </cell>
        </row>
        <row r="9796">
          <cell r="A9796"/>
        </row>
        <row r="9797">
          <cell r="A9797" t="str">
            <v>72819</v>
          </cell>
          <cell r="B9797" t="str">
            <v>ESTACA A TRADO (BROCA) DIAMETRO 30CM EM CONCRETO ARMADO MOLDADA IN-LOCO, 20 MPA.</v>
          </cell>
          <cell r="C9797" t="str">
            <v>m</v>
          </cell>
          <cell r="D9797">
            <v>67.81</v>
          </cell>
          <cell r="E9797">
            <v>54.25</v>
          </cell>
        </row>
        <row r="9798">
          <cell r="A9798"/>
        </row>
        <row r="9799">
          <cell r="A9799" t="str">
            <v>72820</v>
          </cell>
          <cell r="B9799" t="str">
            <v>CORTE E REPARO EM CABECA DE ESTACA.</v>
          </cell>
          <cell r="C9799" t="str">
            <v>Un</v>
          </cell>
          <cell r="D9799">
            <v>22.12</v>
          </cell>
          <cell r="E9799">
            <v>17.7</v>
          </cell>
        </row>
        <row r="9800">
          <cell r="A9800"/>
        </row>
        <row r="9801">
          <cell r="A9801" t="str">
            <v>72821</v>
          </cell>
          <cell r="B9801" t="str">
            <v>ESCAVACAO, CARGA E TRANSPORTE DE MATERIAL DE 1A CATEGORIA, CAMINHO DE SERVICO LEITO NATURAL, COM ESCAVADEIRA HIDRAULICA E CAMINHAO BASCULANTE 6 M3, DMT 200 ATE 400 M.</v>
          </cell>
          <cell r="C9801" t="str">
            <v>m3</v>
          </cell>
          <cell r="D9801">
            <v>4.93</v>
          </cell>
          <cell r="E9801">
            <v>3.95</v>
          </cell>
        </row>
        <row r="9802">
          <cell r="A9802"/>
        </row>
        <row r="9803">
          <cell r="A9803" t="str">
            <v>72822</v>
          </cell>
          <cell r="B9803" t="str">
            <v>ESCAVACAO, CARGA E TRANSPORTE DE MATERIAL DE 1A CATEGORIA, CAMINHO DE SERVICO LEITO NATURAL, COM ESCAVADEIRA HIDRAULICA E CAMINHAO BASCULANTE 6 M3, DMT 400 ATE 600 M.</v>
          </cell>
          <cell r="C9803" t="str">
            <v>m3</v>
          </cell>
          <cell r="D9803">
            <v>5.0199999999999996</v>
          </cell>
          <cell r="E9803">
            <v>4.0199999999999996</v>
          </cell>
        </row>
        <row r="9804">
          <cell r="A9804"/>
        </row>
        <row r="9805">
          <cell r="A9805" t="str">
            <v>72823</v>
          </cell>
          <cell r="B9805" t="str">
            <v>ESCAVACAO, CARGA E TRANSPORTE DE MATERIAL DE 1A CATEGORIA, CAMINHO DE SERVICO LEITO NATURAL, COM ESCAVADEIRA HIDRAULICA E CAMINHAO BASCULANTE 6 M3, DMT 600 ATE 800 M.</v>
          </cell>
          <cell r="C9805" t="str">
            <v>m3</v>
          </cell>
          <cell r="D9805">
            <v>5.0999999999999996</v>
          </cell>
          <cell r="E9805">
            <v>4.08</v>
          </cell>
        </row>
        <row r="9806">
          <cell r="A9806"/>
        </row>
        <row r="9807">
          <cell r="A9807" t="str">
            <v>72824</v>
          </cell>
          <cell r="B9807" t="str">
            <v>ESCAVACAO, CARGA E TRANSPORTE DE MATERIAL DE 1A CATEGORIA, CAMINHO DE SERVICO LEITO NATURAL, COM ESCAVADEIRA HIDRAULICA E CAMINHAO BASCULANTE 6 M3, DMT 800 ATE 1.000 M.</v>
          </cell>
          <cell r="C9807" t="str">
            <v>m3</v>
          </cell>
          <cell r="D9807">
            <v>5.23</v>
          </cell>
          <cell r="E9807">
            <v>4.1900000000000004</v>
          </cell>
        </row>
        <row r="9808">
          <cell r="A9808"/>
        </row>
        <row r="9809">
          <cell r="A9809" t="str">
            <v>72825</v>
          </cell>
          <cell r="B9809" t="str">
            <v>ESCAVACAO, CARGA E TRANSPORTE DE MATERIAL DE 1A CATEGORIA, CAMINHO DE SERVICO REVESTIMENTO PRIMARIO, COM ESCAVADEIRA HIDRAULICA E CAMINHAO BASCULANTE 6 M3, DMT 50 ATE 200 M.</v>
          </cell>
          <cell r="C9809" t="str">
            <v>m3</v>
          </cell>
          <cell r="D9809">
            <v>4.55</v>
          </cell>
          <cell r="E9809">
            <v>3.64</v>
          </cell>
        </row>
        <row r="9810">
          <cell r="A9810"/>
        </row>
        <row r="9811">
          <cell r="A9811" t="str">
            <v>72826</v>
          </cell>
          <cell r="B9811" t="str">
            <v>ESCAVACAO, CARGA E TRANSPORTE DE MATERIAL DE 1A CATEGORIA, CAMINHO DE SERVICO REVESTIMENTO PRIMARIO, COM ESCAVADEIRA HIDRAULICA E CAMINHAO BASCULANTE 6 M3, DMT 200 ATE 400 M.</v>
          </cell>
          <cell r="C9811" t="str">
            <v>m3</v>
          </cell>
          <cell r="D9811">
            <v>4.6100000000000003</v>
          </cell>
          <cell r="E9811">
            <v>3.69</v>
          </cell>
        </row>
        <row r="9812">
          <cell r="A9812"/>
        </row>
        <row r="9813">
          <cell r="A9813" t="str">
            <v>72827</v>
          </cell>
          <cell r="B9813" t="str">
            <v>ESCAVACAO, CARGA E TRANSPORTE DE MATERIAL DE 1A CATEGORIA, CAMINHO DE SERVICO REVESTIMENTO PRIMARIO, COM ESCAVADEIRA HIDRAULICA E CAMINHAO BASCULANTE 6 M3, DMT 400 ATE 600 M.</v>
          </cell>
          <cell r="C9813" t="str">
            <v>m3</v>
          </cell>
          <cell r="D9813">
            <v>4.7</v>
          </cell>
          <cell r="E9813">
            <v>3.76</v>
          </cell>
        </row>
        <row r="9814">
          <cell r="A9814"/>
        </row>
        <row r="9815">
          <cell r="A9815" t="str">
            <v>72828</v>
          </cell>
          <cell r="B9815" t="str">
            <v>ESCAVACAO, CARGA E TRANSPORTE DE MATERIAL DE 1A CATEGORIA, CAMINHO DE SERVICO REVESTIMENTO PRIMARIO, COM ESCAVADEIRA HIDRAULICA E CAMINHAO BASCULANTE 6 M3, DMT 600 ATE 800 M.</v>
          </cell>
          <cell r="C9815" t="str">
            <v>m3</v>
          </cell>
          <cell r="D9815">
            <v>4.78</v>
          </cell>
          <cell r="E9815">
            <v>3.83</v>
          </cell>
        </row>
        <row r="9816">
          <cell r="A9816"/>
        </row>
        <row r="9817">
          <cell r="A9817" t="str">
            <v>72829</v>
          </cell>
          <cell r="B9817" t="str">
            <v>ESCAVACAO, CARGA E TRANSPORTE DE MATERIAL DE 1A CATEGORIA, CAMINHO DE SERVICO REVESTIMENTO PRIMARIO, COM ESCAVADEIRA HIDRAULICA E CAMINHAO BASCULANTE 6 M3, DMT 800 ATE 1.000 M.</v>
          </cell>
          <cell r="C9817" t="str">
            <v>m3</v>
          </cell>
          <cell r="D9817">
            <v>4.88</v>
          </cell>
          <cell r="E9817">
            <v>3.91</v>
          </cell>
        </row>
        <row r="9818">
          <cell r="A9818"/>
        </row>
        <row r="9819">
          <cell r="A9819" t="str">
            <v>72830</v>
          </cell>
          <cell r="B9819" t="str">
            <v>FORMA EM CHAPA DE MADEIRA COMPENSADA PLASTIFICADA 10MM, PARA ESTRUTURAS DE CONCRETO (PILARES/VIGAS/LAJES) REAPR. 5X.</v>
          </cell>
          <cell r="C9819" t="str">
            <v>m2</v>
          </cell>
          <cell r="D9819">
            <v>25.93</v>
          </cell>
          <cell r="E9819">
            <v>20.75</v>
          </cell>
        </row>
        <row r="9820">
          <cell r="A9820"/>
        </row>
        <row r="9821">
          <cell r="A9821" t="str">
            <v>72831</v>
          </cell>
          <cell r="B9821" t="str">
            <v>FORMA EM CHAPA DE MADEIRA COMPENSADA PLASTIFICADA 12MM, PARA ESTRUTURAS DE CONCRETO (PILARES/VIGAS/LAJES) REAPR. 5X.</v>
          </cell>
          <cell r="C9821" t="str">
            <v>m2</v>
          </cell>
          <cell r="D9821">
            <v>26.66</v>
          </cell>
          <cell r="E9821">
            <v>21.33</v>
          </cell>
        </row>
        <row r="9822">
          <cell r="A9822"/>
        </row>
        <row r="9823">
          <cell r="A9823" t="str">
            <v>72832</v>
          </cell>
          <cell r="B9823" t="str">
            <v>ESCAVACAO, CARGA E TRANSPORTE DE MATERIAL DE 1A CATEGORIA, CAMINHO DE SERVICO PAVIMENTADO, COM ESCAVADEIRA HIDRAULICA E CAMINHAO BASCULANTE 6 M3, DMT 50 ATE 200 M.</v>
          </cell>
          <cell r="C9823" t="str">
            <v>m3</v>
          </cell>
          <cell r="D9823">
            <v>4.3</v>
          </cell>
          <cell r="E9823">
            <v>3.44</v>
          </cell>
        </row>
        <row r="9824">
          <cell r="A9824"/>
        </row>
        <row r="9825">
          <cell r="A9825" t="str">
            <v>72833</v>
          </cell>
          <cell r="B9825" t="str">
            <v>ESCAVACAO, CARGA E TRANSPORTE DE MATERIAL DE 1A CATEGORIA, CAMINHO DE SERVICO PAVIMENTADO, COM ESCAVADEIRA HIDRAULICA E CAMINHAO BASCULANTE 6 M3, DMT 200 ATE 400 M.</v>
          </cell>
          <cell r="C9825" t="str">
            <v>m3</v>
          </cell>
          <cell r="D9825">
            <v>4.37</v>
          </cell>
          <cell r="E9825">
            <v>3.5</v>
          </cell>
        </row>
        <row r="9826">
          <cell r="A9826"/>
        </row>
        <row r="9827">
          <cell r="A9827" t="str">
            <v>72834</v>
          </cell>
          <cell r="B9827" t="str">
            <v>ESCAVACAO, CARGA E TRANSPORTE DE MATERIAL DE 1A CATEGORIA, CAMINHO DE SERVICO PAVIMENTADO, COM ESCAVADEIRA HIDRAULICA E CAMINHAO BASCULANTE 6 M3, DMT 400 ATE 600 M.</v>
          </cell>
          <cell r="C9827" t="str">
            <v>m3</v>
          </cell>
          <cell r="D9827">
            <v>4.45</v>
          </cell>
          <cell r="E9827">
            <v>3.56</v>
          </cell>
        </row>
        <row r="9828">
          <cell r="A9828"/>
        </row>
        <row r="9829">
          <cell r="A9829" t="str">
            <v>72835</v>
          </cell>
          <cell r="B9829" t="str">
            <v>ESCAVACAO, CARGA E TRANSPORTE DE MATERIAL DE 1A CATEGORIA, CAMINHO DE SERVICO PAVIMENTADO, COM ESCAVADEIRA HIDRAULICA E CAMINHAO BASCULANTE 6 M3, DMT 600 ATE 800 M.</v>
          </cell>
          <cell r="C9829" t="str">
            <v>m3</v>
          </cell>
          <cell r="D9829">
            <v>4.5199999999999996</v>
          </cell>
          <cell r="E9829">
            <v>3.62</v>
          </cell>
        </row>
        <row r="9830">
          <cell r="A9830"/>
        </row>
        <row r="9831">
          <cell r="A9831" t="str">
            <v>72836</v>
          </cell>
          <cell r="B9831" t="str">
            <v>ESCAVACAO, CARGA E TRANSPORTE DE MATERIAL DE 1A CATEGORIA, CAMINHO DE SERVICO PAVIMENTADO, COM ESCAVADEIRA HIDRAULICA E CAMINHAO BASCULANTE 6 M3, DMT 800 ATE 1.000 M.</v>
          </cell>
          <cell r="C9831" t="str">
            <v>m3</v>
          </cell>
          <cell r="D9831">
            <v>4.6100000000000003</v>
          </cell>
          <cell r="E9831">
            <v>3.69</v>
          </cell>
        </row>
        <row r="9832">
          <cell r="A9832"/>
        </row>
        <row r="9833">
          <cell r="A9833" t="str">
            <v>72838</v>
          </cell>
          <cell r="B9833" t="str">
            <v>TRANSPORTE COMERCIAL COM CAMINHAO CARROCERIA 9 T, RODOVIA EM LEITO NATURAL.</v>
          </cell>
          <cell r="C9833" t="str">
            <v>TxKM</v>
          </cell>
          <cell r="D9833">
            <v>0.73</v>
          </cell>
          <cell r="E9833">
            <v>0.59</v>
          </cell>
        </row>
        <row r="9834">
          <cell r="A9834"/>
        </row>
        <row r="9835">
          <cell r="A9835" t="str">
            <v>72839</v>
          </cell>
          <cell r="B9835" t="str">
            <v>TRANSPORTE COMERCIAL COM CAMINHAO CARROCERIA 9 T, RODOVIA COM REVESTIMENTO PRIMARIO.</v>
          </cell>
          <cell r="C9835" t="str">
            <v>TxKM</v>
          </cell>
          <cell r="D9835">
            <v>0.6</v>
          </cell>
          <cell r="E9835">
            <v>0.48</v>
          </cell>
        </row>
        <row r="9836">
          <cell r="A9836"/>
        </row>
        <row r="9837">
          <cell r="A9837" t="str">
            <v>72840</v>
          </cell>
          <cell r="B9837" t="str">
            <v>TRANSPORTE COMERCIAL COM CAMINHAO CARROCERIA 9 T, RODOVIA PAVIMENTADA.</v>
          </cell>
          <cell r="C9837" t="str">
            <v>TxKM</v>
          </cell>
          <cell r="D9837">
            <v>0.5</v>
          </cell>
          <cell r="E9837">
            <v>0.4</v>
          </cell>
        </row>
        <row r="9838">
          <cell r="A9838"/>
        </row>
        <row r="9839">
          <cell r="A9839" t="str">
            <v>72841</v>
          </cell>
          <cell r="B9839" t="str">
            <v>TRANSPORTE COMERCIAL COM CAMINHAO BASCULANTE 6 M3, RODOVIA EM LEITO NATURAL.</v>
          </cell>
          <cell r="C9839" t="str">
            <v>TxKM</v>
          </cell>
          <cell r="D9839">
            <v>0.8</v>
          </cell>
          <cell r="E9839">
            <v>0.64</v>
          </cell>
        </row>
        <row r="9840">
          <cell r="A9840"/>
        </row>
        <row r="9841">
          <cell r="A9841" t="str">
            <v>72842</v>
          </cell>
          <cell r="B9841" t="str">
            <v>TRANSPORTE COMERCIAL COM CAMINHAO BASCULANTE 6 M3, RODOVIA COM REVESTIMENTO PRIMARIO.</v>
          </cell>
          <cell r="C9841" t="str">
            <v>TxKM</v>
          </cell>
          <cell r="D9841">
            <v>0.65</v>
          </cell>
          <cell r="E9841">
            <v>0.52</v>
          </cell>
        </row>
        <row r="9842">
          <cell r="A9842"/>
        </row>
        <row r="9843">
          <cell r="A9843" t="str">
            <v>72843</v>
          </cell>
          <cell r="B9843" t="str">
            <v xml:space="preserve">TRANSPORTE COMERCIAL COM CAMINHAO BASCULANTE 6 M3, RODOVIA PAVIMENTADA. </v>
          </cell>
          <cell r="C9843" t="str">
            <v>TxKM</v>
          </cell>
          <cell r="D9843">
            <v>0.53</v>
          </cell>
          <cell r="E9843">
            <v>0.43</v>
          </cell>
        </row>
        <row r="9844">
          <cell r="A9844"/>
        </row>
        <row r="9845">
          <cell r="A9845" t="str">
            <v>72844</v>
          </cell>
          <cell r="B9845" t="str">
            <v>CARGA, MANOBRAS E DESCARGA DE AREIA, BRITA, PEDRA DE MAO E SOLOS COM CAMINHAO BASCULANTE 6 M3 (DESCARGA LIVRE)</v>
          </cell>
          <cell r="C9845" t="str">
            <v>T</v>
          </cell>
          <cell r="D9845">
            <v>0.56000000000000005</v>
          </cell>
          <cell r="E9845">
            <v>0.45</v>
          </cell>
        </row>
        <row r="9846">
          <cell r="A9846"/>
        </row>
        <row r="9847">
          <cell r="A9847" t="str">
            <v>72845</v>
          </cell>
          <cell r="B9847" t="str">
            <v>CARGA, MANOBRAS E DESCARGA DE BRITA PARA TRATAMENTOS SUPERFICIAIS, COM CAMINHAO BASCULANTE 6 M3.</v>
          </cell>
          <cell r="C9847" t="str">
            <v>T</v>
          </cell>
          <cell r="D9847">
            <v>3.37</v>
          </cell>
          <cell r="E9847">
            <v>2.7</v>
          </cell>
        </row>
        <row r="9848">
          <cell r="A9848"/>
        </row>
        <row r="9849">
          <cell r="A9849" t="str">
            <v>72846</v>
          </cell>
          <cell r="B9849" t="str">
            <v>CARGA, MANOBRAS E DESCARGA DE MISTURA BETUMINOSA A QUENTE, COM CAMINHAO BASCULANTE 6 M3.</v>
          </cell>
          <cell r="C9849" t="str">
            <v>T</v>
          </cell>
          <cell r="D9849">
            <v>2.78</v>
          </cell>
          <cell r="E9849">
            <v>2.23</v>
          </cell>
        </row>
        <row r="9850">
          <cell r="A9850"/>
        </row>
        <row r="9851">
          <cell r="A9851" t="str">
            <v>72847</v>
          </cell>
          <cell r="B9851" t="str">
            <v>CARGA, MANOBRAS E DESCARGA DE MISTURA BETUMINOSA A FRIO, COM CAMINHAO BASCULANTE 6 M3.</v>
          </cell>
          <cell r="C9851" t="str">
            <v>T</v>
          </cell>
          <cell r="D9851">
            <v>6.01</v>
          </cell>
          <cell r="E9851">
            <v>4.8099999999999996</v>
          </cell>
        </row>
        <row r="9852">
          <cell r="A9852"/>
        </row>
        <row r="9853">
          <cell r="A9853" t="str">
            <v>72848</v>
          </cell>
          <cell r="B9853" t="str">
            <v>CARGA, MANOBRAS E DESCARGA DE BRITA PARA BASE DE MACADAME, COM CAMINHAO BASCULANTE 6 M3.</v>
          </cell>
          <cell r="C9853" t="str">
            <v>T</v>
          </cell>
          <cell r="D9853">
            <v>1.5</v>
          </cell>
          <cell r="E9853">
            <v>1.2</v>
          </cell>
        </row>
        <row r="9854">
          <cell r="A9854"/>
        </row>
        <row r="9855">
          <cell r="A9855" t="str">
            <v>72849</v>
          </cell>
          <cell r="B9855" t="str">
            <v>CARGA, MANOBRAS E DESCARGA DE MISTURAS DE SOLOS E AGREGADOS (BASES ESTABILIZADAS EM USINA) COM CAMINHAO BASCULANTE 6 M3.</v>
          </cell>
          <cell r="C9855" t="str">
            <v>T</v>
          </cell>
          <cell r="D9855">
            <v>1.92</v>
          </cell>
          <cell r="E9855">
            <v>1.54</v>
          </cell>
        </row>
        <row r="9856">
          <cell r="A9856"/>
        </row>
        <row r="9857">
          <cell r="A9857" t="str">
            <v>72850</v>
          </cell>
          <cell r="B9857" t="str">
            <v>CARGA, MANOBRAS E DESCARGA DE MATERIAIS DIVERSOS, COM CAMINHAO CARROCERIA 9T (CARGA E DESCARGA MANUAIS).</v>
          </cell>
          <cell r="C9857" t="str">
            <v>T</v>
          </cell>
          <cell r="D9857">
            <v>9.31</v>
          </cell>
          <cell r="E9857">
            <v>7.45</v>
          </cell>
        </row>
        <row r="9858">
          <cell r="A9858"/>
        </row>
        <row r="9859">
          <cell r="A9859" t="str">
            <v>72851</v>
          </cell>
          <cell r="B9859" t="str">
            <v>TRANSPORTE LOCAL COM CAMINHAO BASCULANTE 6 M3, RODOVIA EM LEITO NATURAL, DMT ATE 200 M.</v>
          </cell>
          <cell r="C9859" t="str">
            <v>m3</v>
          </cell>
          <cell r="D9859">
            <v>2.73</v>
          </cell>
          <cell r="E9859">
            <v>2.19</v>
          </cell>
        </row>
        <row r="9860">
          <cell r="A9860"/>
        </row>
        <row r="9861">
          <cell r="A9861" t="str">
            <v>72852</v>
          </cell>
          <cell r="B9861" t="str">
            <v>TRANSPORTE LOCAL COM CAMINHAO BASCULANTE 6 M3, RODOVIA EM LEITO NATURAL, DMT 200 A 400 M.</v>
          </cell>
          <cell r="C9861" t="str">
            <v>m3</v>
          </cell>
          <cell r="D9861">
            <v>2.81</v>
          </cell>
          <cell r="E9861">
            <v>2.25</v>
          </cell>
        </row>
        <row r="9862">
          <cell r="A9862"/>
        </row>
        <row r="9863">
          <cell r="A9863" t="str">
            <v>72853</v>
          </cell>
          <cell r="B9863" t="str">
            <v>TRANSPORTE LOCAL COM CAMINHAO BASCULANTE 6 M3, RODOVIA EM LEITO NATURAL, DMT 400 A 600 M.</v>
          </cell>
          <cell r="C9863" t="str">
            <v>m3</v>
          </cell>
          <cell r="D9863">
            <v>2.88</v>
          </cell>
          <cell r="E9863">
            <v>2.31</v>
          </cell>
        </row>
        <row r="9864">
          <cell r="A9864"/>
        </row>
        <row r="9865">
          <cell r="A9865" t="str">
            <v>72854</v>
          </cell>
          <cell r="B9865" t="str">
            <v>TRANSPORTE LOCAL COM CAMINHAO BASCULANTE 6 M3, RODOVIA EM LEITO NATURAL, DMT 600 A 800 M.</v>
          </cell>
          <cell r="C9865" t="str">
            <v>m3</v>
          </cell>
          <cell r="D9865">
            <v>2.96</v>
          </cell>
          <cell r="E9865">
            <v>2.37</v>
          </cell>
        </row>
        <row r="9866">
          <cell r="A9866"/>
        </row>
        <row r="9867">
          <cell r="A9867" t="str">
            <v>72855</v>
          </cell>
          <cell r="B9867" t="str">
            <v>TRANSPORTE LOCAL COM CAMINHAO BASCULANTE 6 M3, RODOVIA EM LEITO NATURAL, DMT 800 A 1.000 M.</v>
          </cell>
          <cell r="C9867" t="str">
            <v>m3</v>
          </cell>
          <cell r="D9867">
            <v>3.05</v>
          </cell>
          <cell r="E9867">
            <v>2.44</v>
          </cell>
        </row>
        <row r="9868">
          <cell r="A9868"/>
        </row>
        <row r="9869">
          <cell r="A9869" t="str">
            <v>72856</v>
          </cell>
          <cell r="B9869" t="str">
            <v xml:space="preserve"> TRANSPORTE LOCAL COM CAMINHAO BASCULANTE 6 M3, RODOVIA EM LEITO NATURAL.</v>
          </cell>
          <cell r="C9869" t="str">
            <v>M3KM</v>
          </cell>
          <cell r="D9869">
            <v>1.33</v>
          </cell>
          <cell r="E9869">
            <v>1.07</v>
          </cell>
        </row>
        <row r="9870">
          <cell r="A9870"/>
        </row>
        <row r="9871">
          <cell r="A9871" t="str">
            <v>72857</v>
          </cell>
          <cell r="B9871" t="str">
            <v>TRANSPORTE LOCAL COM CAMINHAO BASCULANTE 6 M3, RODOVIA COM REVESTIMENTO PRIMARIO, DMT ATE 200 M.</v>
          </cell>
          <cell r="C9871" t="str">
            <v>m3</v>
          </cell>
          <cell r="D9871">
            <v>2.4300000000000002</v>
          </cell>
          <cell r="E9871">
            <v>1.95</v>
          </cell>
        </row>
        <row r="9872">
          <cell r="A9872"/>
        </row>
        <row r="9873">
          <cell r="A9873" t="str">
            <v>72858</v>
          </cell>
          <cell r="B9873" t="str">
            <v>TRANSPORTE LOCAL COM CAMINHAO BASCULANTE 6 M3, RODOVIA COM REVESTIMENTO PRIMARIO, DMT 200 A 400 M.</v>
          </cell>
          <cell r="C9873" t="str">
            <v>m3</v>
          </cell>
          <cell r="D9873">
            <v>2.5</v>
          </cell>
          <cell r="E9873">
            <v>2</v>
          </cell>
        </row>
        <row r="9874">
          <cell r="A9874"/>
        </row>
        <row r="9875">
          <cell r="A9875" t="str">
            <v>72859</v>
          </cell>
          <cell r="B9875" t="str">
            <v>TRANSPORTE LOCAL COM CAMINHAO BASCULANTE 6 M3, RODOVIA COM REVESTIMENTO PRIMARIO, DMT 400 A 600 M.</v>
          </cell>
          <cell r="C9875" t="str">
            <v>m3</v>
          </cell>
          <cell r="D9875">
            <v>2.57</v>
          </cell>
          <cell r="E9875">
            <v>2.06</v>
          </cell>
        </row>
        <row r="9876">
          <cell r="A9876"/>
        </row>
        <row r="9877">
          <cell r="A9877" t="str">
            <v>72860</v>
          </cell>
          <cell r="B9877" t="str">
            <v>TRANSPORTE LOCAL COM CAMINHAO BASCULANTE 6 M3, RODOVIA COM REVESTIMENTO PRIMARIO, DMT 600 A 800 M.</v>
          </cell>
          <cell r="C9877" t="str">
            <v>m3</v>
          </cell>
          <cell r="D9877">
            <v>2.63</v>
          </cell>
          <cell r="E9877">
            <v>2.11</v>
          </cell>
        </row>
        <row r="9878">
          <cell r="A9878"/>
        </row>
        <row r="9879">
          <cell r="A9879" t="str">
            <v>72871</v>
          </cell>
          <cell r="B9879" t="str">
            <v>MOBILIZACAO E INSTALACAO DE 01 EQUIPAMENTO DE SONDAGEM, DISTANCIA ATE 10KM.</v>
          </cell>
          <cell r="C9879" t="str">
            <v>Un</v>
          </cell>
          <cell r="D9879">
            <v>187.32</v>
          </cell>
          <cell r="E9879">
            <v>149.86000000000001</v>
          </cell>
        </row>
        <row r="9880">
          <cell r="A9880"/>
        </row>
        <row r="9881">
          <cell r="A9881" t="str">
            <v>72872</v>
          </cell>
          <cell r="B9881" t="str">
            <v>MOBILIZACAO E INSTALACAO DE 01 EQUIPAMENTO DE SONDAGEM, DISTANCIA DE 10KM ATE 20KM.</v>
          </cell>
          <cell r="C9881" t="str">
            <v>Un</v>
          </cell>
          <cell r="D9881">
            <v>323.41000000000003</v>
          </cell>
          <cell r="E9881">
            <v>258.73</v>
          </cell>
        </row>
        <row r="9882">
          <cell r="A9882"/>
        </row>
        <row r="9883">
          <cell r="A9883" t="str">
            <v>72873</v>
          </cell>
          <cell r="B9883" t="str">
            <v>MOBILIZACAO E INSTALACAO DE 01 EQUIPAMENTO DE SONDAGEM, DISTANCIA ACIMA DE 20KM.</v>
          </cell>
          <cell r="C9883" t="str">
            <v>Un</v>
          </cell>
          <cell r="D9883">
            <v>459.48</v>
          </cell>
          <cell r="E9883">
            <v>367.59</v>
          </cell>
        </row>
        <row r="9884">
          <cell r="A9884"/>
        </row>
        <row r="9885">
          <cell r="A9885" t="str">
            <v>72874</v>
          </cell>
          <cell r="B9885" t="str">
            <v>TRANSPORTE LOCAL COM CAMINHAO BASCULANTE 6 M3, RODOVIA COM REVESTIMENTO PRIMARIO, DMT 800 A 1.000 M.</v>
          </cell>
          <cell r="C9885" t="str">
            <v>m3</v>
          </cell>
          <cell r="D9885">
            <v>2.71</v>
          </cell>
          <cell r="E9885">
            <v>2.17</v>
          </cell>
        </row>
        <row r="9886">
          <cell r="A9886"/>
        </row>
        <row r="9887">
          <cell r="A9887" t="str">
            <v>72875</v>
          </cell>
          <cell r="B9887" t="str">
            <v>TRANSPORTE LOCAL COM CAMINHÃO BASCULANTE 6 M3, RODOVIA COM REVESTIMENTO PRIMARIO.</v>
          </cell>
          <cell r="C9887" t="str">
            <v>M3KM</v>
          </cell>
          <cell r="D9887">
            <v>1.18</v>
          </cell>
          <cell r="E9887">
            <v>0.95</v>
          </cell>
        </row>
        <row r="9888">
          <cell r="A9888"/>
        </row>
        <row r="9889">
          <cell r="A9889" t="str">
            <v>72876</v>
          </cell>
          <cell r="B9889" t="str">
            <v>TRANSPORTE LOCAL COM CAMINHÃO BASCULANTE 6 M3, RODOVIA PAVIMENTADA, DMT ATE 200 M.</v>
          </cell>
          <cell r="C9889" t="str">
            <v>m3</v>
          </cell>
          <cell r="D9889">
            <v>2.1800000000000002</v>
          </cell>
          <cell r="E9889">
            <v>1.75</v>
          </cell>
        </row>
        <row r="9890">
          <cell r="A9890"/>
        </row>
        <row r="9891">
          <cell r="A9891" t="str">
            <v>72877</v>
          </cell>
          <cell r="B9891" t="str">
            <v>TRANSPORTE LOCAL COM CAMINHAO BASCULANTE 6 M3, RODOVIA PAVIMENTADA, DMT 200 A 400 M.</v>
          </cell>
          <cell r="C9891" t="str">
            <v>m3</v>
          </cell>
          <cell r="D9891">
            <v>2.25</v>
          </cell>
          <cell r="E9891">
            <v>1.8</v>
          </cell>
        </row>
        <row r="9892">
          <cell r="A9892"/>
        </row>
        <row r="9893">
          <cell r="A9893" t="str">
            <v>72878</v>
          </cell>
          <cell r="B9893" t="str">
            <v>TRANSPORTE LOCAL COM CAMINHAO BASCULANTE 6 M3, RODOVIA PAVIMENTADA, DMT 400 A 600 M.</v>
          </cell>
          <cell r="C9893" t="str">
            <v>m3</v>
          </cell>
          <cell r="D9893">
            <v>2.31</v>
          </cell>
          <cell r="E9893">
            <v>1.85</v>
          </cell>
        </row>
        <row r="9894">
          <cell r="A9894"/>
        </row>
        <row r="9895">
          <cell r="A9895" t="str">
            <v>72879</v>
          </cell>
          <cell r="B9895" t="str">
            <v>TRANSPORTE LOCAL COM CAMINHAO BASCULANTE 6 M3, RODOVIA PAVIMENTADA, DMT 600 A 800 M.</v>
          </cell>
          <cell r="C9895" t="str">
            <v>m3</v>
          </cell>
          <cell r="D9895">
            <v>2.37</v>
          </cell>
          <cell r="E9895">
            <v>1.9</v>
          </cell>
        </row>
        <row r="9896">
          <cell r="A9896"/>
        </row>
        <row r="9897">
          <cell r="A9897" t="str">
            <v>72880</v>
          </cell>
          <cell r="B9897" t="str">
            <v>TRANSPORTE LOCAL COM CAMINHAO BASCULANTE 6 M3, RODOVIA PAVIMENTADA, DMT 800 A 1.000 M.</v>
          </cell>
          <cell r="C9897" t="str">
            <v>m3</v>
          </cell>
          <cell r="D9897">
            <v>2.4300000000000002</v>
          </cell>
          <cell r="E9897">
            <v>1.95</v>
          </cell>
        </row>
        <row r="9898">
          <cell r="A9898"/>
        </row>
        <row r="9899">
          <cell r="A9899" t="str">
            <v>72881</v>
          </cell>
          <cell r="B9899" t="str">
            <v>TRANSPORTE LOCAL COM CAMINHAO BASCULANTE 6 M3, RODOVIA PAVIMENTADA ( PARA DISTANCIAS SUPERIORES A 4 KM ).</v>
          </cell>
          <cell r="C9899" t="str">
            <v>M3KM</v>
          </cell>
          <cell r="D9899">
            <v>1.07</v>
          </cell>
          <cell r="E9899">
            <v>0.86</v>
          </cell>
        </row>
        <row r="9900">
          <cell r="A9900"/>
        </row>
        <row r="9901">
          <cell r="A9901" t="str">
            <v>72882</v>
          </cell>
          <cell r="B9901" t="str">
            <v>TRANSPORTE COMERCIAL COM CAMINHAO CARROCERIA 9 T, RODOVIA EM LEITO NATURAL.</v>
          </cell>
          <cell r="C9901" t="str">
            <v>M3KM</v>
          </cell>
          <cell r="D9901">
            <v>1.1000000000000001</v>
          </cell>
          <cell r="E9901">
            <v>0.88</v>
          </cell>
        </row>
        <row r="9902">
          <cell r="A9902"/>
        </row>
        <row r="9903">
          <cell r="A9903" t="str">
            <v>72883</v>
          </cell>
          <cell r="B9903" t="str">
            <v>TRANSPORTE COMERCIAL COM CAMINHAO CARROCERIA 9 T, RODOVIA COM REVESTIMENTO PRIMARIO.</v>
          </cell>
          <cell r="C9903" t="str">
            <v>M3KM</v>
          </cell>
          <cell r="D9903">
            <v>0.88</v>
          </cell>
          <cell r="E9903">
            <v>0.71</v>
          </cell>
        </row>
        <row r="9904">
          <cell r="A9904"/>
        </row>
        <row r="9905">
          <cell r="A9905" t="str">
            <v>72884</v>
          </cell>
          <cell r="B9905" t="str">
            <v>TRANSPORTE COMERCIAL COM CAMINHAO CARROCERIA 9 T, RODOVIA PAVIMENTADA.</v>
          </cell>
          <cell r="C9905" t="str">
            <v>M3KM</v>
          </cell>
          <cell r="D9905">
            <v>0.73</v>
          </cell>
          <cell r="E9905">
            <v>0.59</v>
          </cell>
        </row>
        <row r="9906">
          <cell r="A9906"/>
        </row>
        <row r="9907">
          <cell r="A9907" t="str">
            <v>72885</v>
          </cell>
          <cell r="B9907" t="str">
            <v>TRANSPORTE COMERCIAL COM CAMINHAO BASCULANTE 6 M3, RODOVIA EM LEITO NATURAL.</v>
          </cell>
          <cell r="C9907" t="str">
            <v>M3KM</v>
          </cell>
          <cell r="D9907">
            <v>1.2</v>
          </cell>
          <cell r="E9907">
            <v>0.96</v>
          </cell>
        </row>
        <row r="9908">
          <cell r="A9908"/>
        </row>
        <row r="9909">
          <cell r="A9909" t="str">
            <v>72886</v>
          </cell>
          <cell r="B9909" t="str">
            <v>TRANSPORTE COMERCIAL COM CAMINHAO BASCULANTE 6 M3, RODOVIA COM REVESTIMENTO PRIMARIO.</v>
          </cell>
          <cell r="C9909" t="str">
            <v>M3KM</v>
          </cell>
          <cell r="D9909">
            <v>0.96</v>
          </cell>
          <cell r="E9909">
            <v>0.77</v>
          </cell>
        </row>
        <row r="9910">
          <cell r="A9910"/>
        </row>
        <row r="9911">
          <cell r="A9911" t="str">
            <v>72887</v>
          </cell>
          <cell r="B9911" t="str">
            <v>TRANSPORTE COMERCIAL COM CAMINHAO BASCULANTE 6 M3, RODOVIA PAVIMENTADA.</v>
          </cell>
          <cell r="C9911" t="str">
            <v>M3KM</v>
          </cell>
          <cell r="D9911">
            <v>0.8</v>
          </cell>
          <cell r="E9911">
            <v>0.64</v>
          </cell>
        </row>
        <row r="9912">
          <cell r="A9912"/>
        </row>
        <row r="9913">
          <cell r="A9913" t="str">
            <v>72888</v>
          </cell>
          <cell r="B9913" t="str">
            <v>CARGA, MANOBRAS E DESCARGA DE AREIA, BRITA, PEDRA DE MAO E SOLOS COM CAMINHAO BASCULANTE 6 M3 (DESCARGA LIVRE).</v>
          </cell>
          <cell r="C9913" t="str">
            <v>m3</v>
          </cell>
          <cell r="D9913">
            <v>0.83</v>
          </cell>
          <cell r="E9913">
            <v>0.67</v>
          </cell>
        </row>
        <row r="9914">
          <cell r="A9914"/>
        </row>
        <row r="9915">
          <cell r="A9915" t="str">
            <v>72890</v>
          </cell>
          <cell r="B9915" t="str">
            <v>CARGA, MANOBRAS E DESCARGA DE BRITA PARA TRATAMENTOS SUPERFICIAIS, COM CAMINHAO BASCULANTE 6 M3, DESCARGA EM DISTRIBUIDOR.</v>
          </cell>
          <cell r="C9915" t="str">
            <v>m3</v>
          </cell>
          <cell r="D9915">
            <v>5.07</v>
          </cell>
          <cell r="E9915">
            <v>4.0599999999999996</v>
          </cell>
        </row>
        <row r="9916">
          <cell r="A9916"/>
        </row>
        <row r="9917">
          <cell r="A9917" t="str">
            <v>72891</v>
          </cell>
          <cell r="B9917" t="str">
            <v>CARGA, MANOBRAS E DESCARGA DE MISTURA BETUMINOSA A QUENTE, COM CAMINHAO BASCULANTE 6 M3, DESCARGA EM VIBRO-ACABADORA.</v>
          </cell>
          <cell r="C9917" t="str">
            <v>m3</v>
          </cell>
          <cell r="D9917">
            <v>4.17</v>
          </cell>
          <cell r="E9917">
            <v>3.34</v>
          </cell>
        </row>
        <row r="9918">
          <cell r="A9918"/>
        </row>
        <row r="9919">
          <cell r="A9919" t="str">
            <v>72892</v>
          </cell>
          <cell r="B9919" t="str">
            <v>CARGA, MANOBRAS E DESCARGA DE DE MISTURA BETUMINOSA A FRIO, COM CAMINHAO BASCULANTE 6 M3, DESCARGA EM VIBRO-ACABADORA.</v>
          </cell>
          <cell r="C9919" t="str">
            <v>m3</v>
          </cell>
          <cell r="D9919">
            <v>9.01</v>
          </cell>
          <cell r="E9919">
            <v>7.21</v>
          </cell>
        </row>
        <row r="9920">
          <cell r="A9920"/>
        </row>
        <row r="9921">
          <cell r="A9921" t="str">
            <v>72893</v>
          </cell>
          <cell r="B9921" t="str">
            <v>CARGA, MANOBRAS E DESCARGA DE BRITA PARA BASE DE MACADAME, COM CAMINHAO BASCULANTE 6 M3, DESCARGA EM DISTRIBUIDOR.</v>
          </cell>
          <cell r="C9921" t="str">
            <v>m3</v>
          </cell>
          <cell r="D9921">
            <v>2.25</v>
          </cell>
          <cell r="E9921">
            <v>1.8</v>
          </cell>
        </row>
        <row r="9922">
          <cell r="A9922"/>
        </row>
        <row r="9923">
          <cell r="A9923" t="str">
            <v>72894</v>
          </cell>
          <cell r="B9923" t="str">
            <v>CARGA, MANOBRAS E DESCARGA DE MISTURAS DE SOLOS E AGREGADOS, COM CAMINHAO BASCULANTE 6 M3, DESCARGA EM DISTRIBUIDOR.</v>
          </cell>
          <cell r="C9923" t="str">
            <v>m3</v>
          </cell>
          <cell r="D9923">
            <v>2.88</v>
          </cell>
          <cell r="E9923">
            <v>2.31</v>
          </cell>
        </row>
        <row r="9924">
          <cell r="A9924"/>
        </row>
        <row r="9925">
          <cell r="A9925" t="str">
            <v>72895</v>
          </cell>
          <cell r="B9925" t="str">
            <v>CARGA, MANOBRAS E DESCARGA DE MATERIAIS DIVERSOS, COM CAMINHAO CARROCERIA 9 T (CARGA E DESCARGA MANUAIS).</v>
          </cell>
          <cell r="C9925" t="str">
            <v>m3</v>
          </cell>
          <cell r="D9925">
            <v>15.2</v>
          </cell>
          <cell r="E9925">
            <v>12.16</v>
          </cell>
        </row>
        <row r="9926">
          <cell r="A9926"/>
        </row>
        <row r="9927">
          <cell r="A9927" t="str">
            <v>72896</v>
          </cell>
          <cell r="B9927" t="str">
            <v>CARGA MANUAL DE TERRA EM CAMINHAO BASCULANTE 6 M3.</v>
          </cell>
          <cell r="C9927" t="str">
            <v>m3</v>
          </cell>
          <cell r="D9927">
            <v>11.6</v>
          </cell>
          <cell r="E9927">
            <v>9.2799999999999994</v>
          </cell>
        </row>
        <row r="9928">
          <cell r="A9928"/>
        </row>
        <row r="9929">
          <cell r="A9929" t="str">
            <v>72897</v>
          </cell>
          <cell r="B9929" t="str">
            <v>CARGA MANUAL DE ENTULHO EM CAMINHAO BASCULANTE 6 M3.</v>
          </cell>
          <cell r="C9929" t="str">
            <v>m3</v>
          </cell>
          <cell r="D9929">
            <v>14.11</v>
          </cell>
          <cell r="E9929">
            <v>11.29</v>
          </cell>
        </row>
        <row r="9930">
          <cell r="A9930"/>
        </row>
        <row r="9931">
          <cell r="A9931" t="str">
            <v>72898</v>
          </cell>
          <cell r="B9931" t="str">
            <v xml:space="preserve">CARGA E DESCARGA MECANIZADAS DE ENTULHO EM CAMINHAO BASCULANTE 6 M3.  </v>
          </cell>
          <cell r="C9931" t="str">
            <v>m3</v>
          </cell>
          <cell r="D9931">
            <v>0.83</v>
          </cell>
          <cell r="E9931">
            <v>0.67</v>
          </cell>
        </row>
        <row r="9932">
          <cell r="A9932"/>
        </row>
        <row r="9933">
          <cell r="A9933" t="str">
            <v>72899</v>
          </cell>
          <cell r="B9933" t="str">
            <v>TRANSPORTE DE ENTULHO COM CAMINHÃO BASCULANTE 6 M3, RODOVIA PAVIMENTADA, DMT ATE 0,5 KM.</v>
          </cell>
          <cell r="C9933" t="str">
            <v>m3</v>
          </cell>
          <cell r="D9933">
            <v>3.92</v>
          </cell>
          <cell r="E9933">
            <v>3.14</v>
          </cell>
        </row>
        <row r="9934">
          <cell r="A9934"/>
        </row>
        <row r="9935">
          <cell r="A9935" t="str">
            <v>72900</v>
          </cell>
          <cell r="B9935" t="str">
            <v xml:space="preserve">TRANSPORTE DE ENTULHO COM CAMINHAO BASCULANTE 6 M3, RODOVIA PAVIMENTADA, DMT 0,5 A 1,0 KM. </v>
          </cell>
          <cell r="C9935" t="str">
            <v>m3</v>
          </cell>
          <cell r="D9935">
            <v>4.32</v>
          </cell>
          <cell r="E9935">
            <v>3.46</v>
          </cell>
        </row>
        <row r="9936">
          <cell r="A9936"/>
        </row>
        <row r="9937">
          <cell r="A9937" t="str">
            <v>72910</v>
          </cell>
          <cell r="B9937" t="str">
            <v xml:space="preserve"> BASE DE SOLO ARENOSO FINO, COMPACTACAO 100% PROCTOR MODIFICADO.</v>
          </cell>
          <cell r="C9937" t="str">
            <v>m3</v>
          </cell>
          <cell r="D9937">
            <v>13.92</v>
          </cell>
          <cell r="E9937">
            <v>11.14</v>
          </cell>
        </row>
        <row r="9938">
          <cell r="A9938"/>
        </row>
        <row r="9939">
          <cell r="A9939" t="str">
            <v>72911</v>
          </cell>
          <cell r="B9939" t="str">
            <v>BASE DE SOLO ESTABILIZADO SEM MISTURA, COMPACTACAO 100% PROCTOR NORMAL, EXCLUSIVE ESCAVACAO, CARGA E TRANSPORTE DO SOLO.</v>
          </cell>
          <cell r="C9939" t="str">
            <v>m3</v>
          </cell>
          <cell r="D9939">
            <v>9.7200000000000006</v>
          </cell>
          <cell r="E9939">
            <v>7.78</v>
          </cell>
        </row>
        <row r="9940">
          <cell r="A9940"/>
        </row>
        <row r="9941">
          <cell r="A9941" t="str">
            <v>72912</v>
          </cell>
          <cell r="B9941" t="str">
            <v xml:space="preserve"> BASE DE SOLO CIMENTO 2% MISTURA EM PISTA, COMPACTACAO 100% PROCTOR INTERMEDIARIO, EXCLUSIVE ESCAVACAO, CARGA E TRANSPORTE DO SOLO.</v>
          </cell>
          <cell r="C9941" t="str">
            <v>m3</v>
          </cell>
          <cell r="D9941">
            <v>33.880000000000003</v>
          </cell>
          <cell r="E9941">
            <v>27.11</v>
          </cell>
        </row>
        <row r="9942">
          <cell r="A9942"/>
        </row>
        <row r="9943">
          <cell r="A9943" t="str">
            <v>72913</v>
          </cell>
          <cell r="B9943" t="str">
            <v xml:space="preserve"> BASE DE SOLO CIMENTO 4% MISTURA EM PISTA, COMPACTACAO 100% PROCTOR NORMAL, EXCLUSIVE TRANSPORTE DO SOLO.</v>
          </cell>
          <cell r="C9943" t="str">
            <v>m3</v>
          </cell>
          <cell r="D9943">
            <v>52.43</v>
          </cell>
          <cell r="E9943">
            <v>41.95</v>
          </cell>
        </row>
        <row r="9944">
          <cell r="A9944"/>
        </row>
        <row r="9945">
          <cell r="A9945" t="str">
            <v>72914</v>
          </cell>
          <cell r="B9945" t="str">
            <v>BASE DE SOLO CIMENTO 6% MISTURA EM PISTA, COMPACTACAO 100% PROCTOR NORMAL, EXCLUSIVE ESCAVACAO, CARGA E TRANSPORTE DO SOLO.</v>
          </cell>
          <cell r="C9945" t="str">
            <v>m3</v>
          </cell>
          <cell r="D9945">
            <v>74.099999999999994</v>
          </cell>
          <cell r="E9945">
            <v>59.28</v>
          </cell>
        </row>
        <row r="9946">
          <cell r="A9946"/>
        </row>
        <row r="9947">
          <cell r="A9947" t="str">
            <v>72915</v>
          </cell>
          <cell r="B9947" t="str">
            <v>ESCAVACAO MECANICA DE VALA EM MATERIAL DE 2A. CATEGORIA ATE 2 M DE PROFUNDIDADE COM UTILIZACAO DE ESCAVADEIRA HIDRAULICA.</v>
          </cell>
          <cell r="C9947" t="str">
            <v>m3</v>
          </cell>
          <cell r="D9947">
            <v>12.57</v>
          </cell>
          <cell r="E9947">
            <v>10.06</v>
          </cell>
        </row>
        <row r="9948">
          <cell r="A9948"/>
        </row>
        <row r="9949">
          <cell r="A9949" t="str">
            <v>72916</v>
          </cell>
          <cell r="B9949" t="str">
            <v>BASE DE SOLO CIMENTO 2% MISTURA EM USINA, COMPACTACAO 100% PROCTOR INTERMEDIARIO, EXCLUSIVE ESCAVACAO, CARGA E TRANSPORTE DO SOLO.</v>
          </cell>
          <cell r="C9949" t="str">
            <v>m3</v>
          </cell>
          <cell r="D9949">
            <v>38.06</v>
          </cell>
          <cell r="E9949">
            <v>30.45</v>
          </cell>
        </row>
        <row r="9950">
          <cell r="A9950"/>
        </row>
        <row r="9951">
          <cell r="A9951" t="str">
            <v>72917</v>
          </cell>
          <cell r="B9951" t="str">
            <v>ESCAVACAO MECANICA DE VALA EM MATERIAL 2A. CATEGORIA DE 2,01 ATE 4,00   M DE PROFUNDIDADE COM UTILIZACAO DE ESCAVADEIRA HIDRAULICA.</v>
          </cell>
          <cell r="C9951" t="str">
            <v>m3</v>
          </cell>
          <cell r="D9951">
            <v>14.36</v>
          </cell>
          <cell r="E9951">
            <v>11.49</v>
          </cell>
        </row>
        <row r="9952">
          <cell r="A9952"/>
        </row>
        <row r="9953">
          <cell r="A9953" t="str">
            <v>72918</v>
          </cell>
          <cell r="B9953" t="str">
            <v>ESCAVACAO MECANICA DE VALA EM MATERIAL 2A. CATEGORIA DE 4,01 ATE 6,00   M DE PROFUNDIDADE COM UTILIZACAO DE ESCAVADEIRA HIDRAULICA.</v>
          </cell>
          <cell r="C9953" t="str">
            <v>m3</v>
          </cell>
          <cell r="D9953">
            <v>16.760000000000002</v>
          </cell>
          <cell r="E9953">
            <v>13.41</v>
          </cell>
        </row>
        <row r="9954">
          <cell r="A9954"/>
        </row>
        <row r="9955">
          <cell r="A9955" t="str">
            <v>72919</v>
          </cell>
          <cell r="B9955" t="str">
            <v>BASE DE SOLO CIMENTO 4% MISTURA EM USINA, COMPACTACAO 100% PROCTOR NORMAL, EXCLUSIVE ESCAVACAO, CARGA E TRANSPORTE DO SOLO.</v>
          </cell>
          <cell r="C9955" t="str">
            <v>m3</v>
          </cell>
          <cell r="D9955">
            <v>54.92</v>
          </cell>
          <cell r="E9955">
            <v>43.94</v>
          </cell>
        </row>
        <row r="9956">
          <cell r="A9956"/>
        </row>
        <row r="9957">
          <cell r="A9957" t="str">
            <v>72920</v>
          </cell>
          <cell r="B9957" t="str">
            <v>REATERRO DE VALA COM MATERIAL GRANULAR REAPROVEITADO ADENSADO E VIBRADO.</v>
          </cell>
          <cell r="C9957" t="str">
            <v>m3</v>
          </cell>
          <cell r="D9957">
            <v>12.46</v>
          </cell>
          <cell r="E9957">
            <v>9.9700000000000006</v>
          </cell>
        </row>
        <row r="9958">
          <cell r="A9958"/>
        </row>
        <row r="9959">
          <cell r="A9959" t="str">
            <v>72921</v>
          </cell>
          <cell r="B9959" t="str">
            <v>REATERRO DE VALA COM MATERIAL GRANULAR DE EMPRESTIMO ADENSADO E VIBRADO.</v>
          </cell>
          <cell r="C9959" t="str">
            <v>m3</v>
          </cell>
          <cell r="D9959">
            <v>64.209999999999994</v>
          </cell>
          <cell r="E9959">
            <v>51.37</v>
          </cell>
        </row>
        <row r="9960">
          <cell r="A9960"/>
        </row>
        <row r="9961">
          <cell r="A9961" t="str">
            <v>72922</v>
          </cell>
          <cell r="B9961" t="str">
            <v xml:space="preserve"> BASE DE SOLO CIMENTO 6% COM MISTURA EM USINA, COMPACTACAO 100% PROCTOR NORMAL, EXCLUSIVE ESCAVACAO, CARGA E TRANSPORTE DO SOLO.</v>
          </cell>
          <cell r="C9961" t="str">
            <v>m3</v>
          </cell>
          <cell r="D9961">
            <v>75.38</v>
          </cell>
          <cell r="E9961">
            <v>60.31</v>
          </cell>
        </row>
        <row r="9962">
          <cell r="A9962"/>
        </row>
        <row r="9963">
          <cell r="A9963" t="str">
            <v>72923</v>
          </cell>
          <cell r="B9963" t="str">
            <v>BASE DE SOLO - BRITA (40/60), MISTURA EM USINA, COMPACTACAO 100% PROCT OR MODIFICADO, EXCLUSIVE ESCAVACAO, CARGA E TRANSPORTE.</v>
          </cell>
          <cell r="C9963" t="str">
            <v>m3</v>
          </cell>
          <cell r="D9963">
            <v>97.48</v>
          </cell>
          <cell r="E9963">
            <v>77.989999999999995</v>
          </cell>
        </row>
        <row r="9964">
          <cell r="A9964"/>
        </row>
        <row r="9965">
          <cell r="A9965" t="str">
            <v>72924</v>
          </cell>
          <cell r="B9965" t="str">
            <v>BASE DE SOLO - BRITA (50/50), MISTURA EM USINA, COMPACTACAO 100% PROCT   OR MODIFICADO, EXCLUSIVE ESCAVACAO, CARGA E TRANSPORTE.</v>
          </cell>
          <cell r="C9965" t="str">
            <v>m3</v>
          </cell>
          <cell r="D9965">
            <v>83.18</v>
          </cell>
          <cell r="E9965">
            <v>66.55</v>
          </cell>
        </row>
        <row r="9966">
          <cell r="A9966"/>
        </row>
        <row r="9967">
          <cell r="A9967" t="str">
            <v>72925</v>
          </cell>
          <cell r="B9967" t="str">
            <v xml:space="preserve"> ELETRODUTO METALICO FLEXIVEL FABRICADO COM FITA DE ACO ZINCADO, REVESTIDO EXTERNAMENTE COM PVC PRETO D = 25 MM - FORNECIMENTO E INSTALACAO.</v>
          </cell>
          <cell r="C9967" t="str">
            <v>m</v>
          </cell>
          <cell r="D9967">
            <v>20.56</v>
          </cell>
          <cell r="E9967">
            <v>16.45</v>
          </cell>
        </row>
        <row r="9968">
          <cell r="A9968"/>
        </row>
        <row r="9969">
          <cell r="A9969" t="str">
            <v>72926</v>
          </cell>
          <cell r="B9969" t="str">
            <v>ELETRODUTO METALICO FLEXIVEL FABRICADO COM FITA DE ACO ZINCADO, REVESTIDO EXTERNAMENTE COM PVC PRETO D = 40 MM - FORNECIMENTO E INSTALACAO.</v>
          </cell>
          <cell r="C9969" t="str">
            <v>m</v>
          </cell>
          <cell r="D9969">
            <v>39.36</v>
          </cell>
          <cell r="E9969">
            <v>31.49</v>
          </cell>
        </row>
        <row r="9970">
          <cell r="A9970"/>
        </row>
        <row r="9971">
          <cell r="A9971" t="str">
            <v>72927</v>
          </cell>
          <cell r="B9971" t="str">
            <v xml:space="preserve"> CORDOALHA DE COBRE NU, INCLUSIVE ISOLADORES - 16,00 MM2 - FORNECIMENTO E INSTALACAO.</v>
          </cell>
          <cell r="C9971" t="str">
            <v>m</v>
          </cell>
          <cell r="D9971">
            <v>20.38</v>
          </cell>
          <cell r="E9971">
            <v>16.309999999999999</v>
          </cell>
        </row>
        <row r="9972">
          <cell r="A9972"/>
        </row>
        <row r="9973">
          <cell r="A9973" t="str">
            <v>72928</v>
          </cell>
          <cell r="B9973" t="str">
            <v xml:space="preserve"> CORDOALHA DE COBRE NU, INCLUSIVE ISOLADORES - 25,00 MM2 - FORNECIMENTO E INSTALACAO</v>
          </cell>
          <cell r="C9973" t="str">
            <v>m</v>
          </cell>
          <cell r="D9973">
            <v>25.08</v>
          </cell>
          <cell r="E9973">
            <v>20.07</v>
          </cell>
        </row>
        <row r="9974">
          <cell r="A9974"/>
        </row>
        <row r="9975">
          <cell r="A9975" t="str">
            <v>72929</v>
          </cell>
          <cell r="B9975" t="str">
            <v>CORDOALHA DE COBRE NU, INCLUSIVE ISOLADORES - 35,00 MM2 - FORNECIMENTO E INSTALACAO.</v>
          </cell>
          <cell r="C9975" t="str">
            <v>m</v>
          </cell>
          <cell r="D9975">
            <v>28.77</v>
          </cell>
          <cell r="E9975">
            <v>23.02</v>
          </cell>
        </row>
        <row r="9976">
          <cell r="A9976"/>
        </row>
        <row r="9977">
          <cell r="A9977" t="str">
            <v>72930</v>
          </cell>
          <cell r="B9977" t="str">
            <v xml:space="preserve"> CORDOALHA DE COBRE NU, INCLUSIVE ISOLADORES - 50,00 MM2 - FORNECIMENTO E INSTALACAO.</v>
          </cell>
          <cell r="C9977" t="str">
            <v>m</v>
          </cell>
          <cell r="D9977">
            <v>34.68</v>
          </cell>
          <cell r="E9977">
            <v>27.75</v>
          </cell>
        </row>
        <row r="9978">
          <cell r="A9978"/>
        </row>
        <row r="9979">
          <cell r="A9979" t="str">
            <v>72931</v>
          </cell>
          <cell r="B9979" t="str">
            <v>CORDOALHA DE COBRE NU, INCLUSIVE ISOLADORES - 70,00 MM2 - FORNECIMENTO E INSTALACAO.</v>
          </cell>
          <cell r="C9979" t="str">
            <v>m</v>
          </cell>
          <cell r="D9979">
            <v>43.46</v>
          </cell>
          <cell r="E9979">
            <v>34.770000000000003</v>
          </cell>
        </row>
        <row r="9980">
          <cell r="A9980"/>
        </row>
        <row r="9981">
          <cell r="A9981" t="str">
            <v>72932</v>
          </cell>
          <cell r="B9981" t="str">
            <v>CORDOALHA DE COBRE NU, INCLUSIVE ISOLADORES - 95,00 MM2 - FORNECIMENTO E INSTALACAO</v>
          </cell>
          <cell r="C9981" t="str">
            <v>m</v>
          </cell>
          <cell r="D9981">
            <v>52.18</v>
          </cell>
          <cell r="E9981">
            <v>41.75</v>
          </cell>
        </row>
        <row r="9982">
          <cell r="A9982"/>
        </row>
        <row r="9983">
          <cell r="A9983" t="str">
            <v>72933</v>
          </cell>
          <cell r="B9983" t="str">
            <v xml:space="preserve"> ELETRODUTO DE PVC FLEXIVEL CORRUGADO 16 MM FORNECIMENTO E INSTALACAO.</v>
          </cell>
          <cell r="C9983" t="str">
            <v>m</v>
          </cell>
          <cell r="D9983">
            <v>3</v>
          </cell>
          <cell r="E9983">
            <v>2.4</v>
          </cell>
        </row>
        <row r="9984">
          <cell r="A9984"/>
        </row>
        <row r="9985">
          <cell r="A9985" t="str">
            <v>72934</v>
          </cell>
          <cell r="B9985" t="str">
            <v xml:space="preserve">ELETRODUTO DE PVC FLEXIVEL CORRUGADO 20 MM FORNECIMENTO E INSTALACAO.  </v>
          </cell>
          <cell r="C9985" t="str">
            <v>m</v>
          </cell>
          <cell r="D9985">
            <v>3.67</v>
          </cell>
          <cell r="E9985">
            <v>2.94</v>
          </cell>
        </row>
        <row r="9986">
          <cell r="A9986"/>
        </row>
        <row r="9987">
          <cell r="A9987" t="str">
            <v>72935</v>
          </cell>
          <cell r="B9987" t="str">
            <v xml:space="preserve">ELETRODUTO DE PVC FLEXIVEL CORRUGADO 25 MM FORNECIMENTO E INSTALACAO.  </v>
          </cell>
          <cell r="C9987" t="str">
            <v>m</v>
          </cell>
          <cell r="D9987">
            <v>4.68</v>
          </cell>
          <cell r="E9987">
            <v>3.75</v>
          </cell>
        </row>
        <row r="9988">
          <cell r="A9988"/>
        </row>
        <row r="9989">
          <cell r="A9989" t="str">
            <v>72936</v>
          </cell>
          <cell r="B9989" t="str">
            <v xml:space="preserve"> ELETRODUTO DE PVC FLEXIVEL CORRUGADO 32 MM FORNECIMENTO E INSTALACAO.  </v>
          </cell>
          <cell r="C9989" t="str">
            <v>m</v>
          </cell>
          <cell r="D9989">
            <v>6.52</v>
          </cell>
          <cell r="E9989">
            <v>5.22</v>
          </cell>
        </row>
        <row r="9990">
          <cell r="A9990"/>
        </row>
        <row r="9991">
          <cell r="A9991" t="str">
            <v>72941</v>
          </cell>
          <cell r="B9991" t="str">
            <v>APARELHO SINALIZADOR DE SAIDA DE GARAGEM, COM CELULA FOTOELETRICA - FORNECIMENTO E INSTALACAO.</v>
          </cell>
          <cell r="C9991" t="str">
            <v>Un</v>
          </cell>
          <cell r="D9991">
            <v>451.87</v>
          </cell>
          <cell r="E9991">
            <v>361.5</v>
          </cell>
        </row>
        <row r="9992">
          <cell r="A9992"/>
        </row>
        <row r="9993">
          <cell r="A9993" t="str">
            <v>72942</v>
          </cell>
          <cell r="B9993" t="str">
            <v xml:space="preserve"> PINTURA DE LIGACAO COM EMULSAO RR-1C.</v>
          </cell>
          <cell r="C9993" t="str">
            <v>m2</v>
          </cell>
          <cell r="D9993">
            <v>1.36</v>
          </cell>
          <cell r="E9993">
            <v>1.0900000000000001</v>
          </cell>
        </row>
        <row r="9994">
          <cell r="A9994"/>
        </row>
        <row r="9995">
          <cell r="A9995" t="str">
            <v>72943</v>
          </cell>
          <cell r="B9995" t="str">
            <v xml:space="preserve">PINTURA DE LIGACAO COM EMULSAO RR-2C. </v>
          </cell>
          <cell r="C9995" t="str">
            <v>m2</v>
          </cell>
          <cell r="D9995">
            <v>1.42</v>
          </cell>
          <cell r="E9995">
            <v>1.1399999999999999</v>
          </cell>
        </row>
        <row r="9996">
          <cell r="A9996"/>
        </row>
        <row r="9997">
          <cell r="A9997" t="str">
            <v>72944</v>
          </cell>
          <cell r="B9997" t="str">
            <v>PAVIMENTACAO EM PARALELEPIPEDO SOBRE COLCHAO DE AREIA 10CM, REJUNTADO COM AREIA.</v>
          </cell>
          <cell r="C9997" t="str">
            <v>m2</v>
          </cell>
          <cell r="D9997">
            <v>37.03</v>
          </cell>
          <cell r="E9997">
            <v>29.63</v>
          </cell>
        </row>
        <row r="9998">
          <cell r="A9998"/>
        </row>
        <row r="9999">
          <cell r="A9999" t="str">
            <v>72945</v>
          </cell>
          <cell r="B9999" t="str">
            <v xml:space="preserve"> IMPRIMACAO DE BASE DE PAVIMENTACAO COM EMULSAO CM-30. </v>
          </cell>
          <cell r="C9999" t="str">
            <v>m2</v>
          </cell>
          <cell r="D9999">
            <v>3.97</v>
          </cell>
          <cell r="E9999">
            <v>3.18</v>
          </cell>
        </row>
        <row r="10000">
          <cell r="A10000"/>
        </row>
        <row r="10001">
          <cell r="A10001" t="str">
            <v>72946</v>
          </cell>
          <cell r="B10001" t="str">
            <v xml:space="preserve"> IMPRIMACAO DE BASE DE PAVIMENTACAO COM EMULSAO CM-70.   </v>
          </cell>
          <cell r="C10001" t="str">
            <v>m2</v>
          </cell>
          <cell r="D10001">
            <v>4.2699999999999996</v>
          </cell>
          <cell r="E10001">
            <v>3.42</v>
          </cell>
        </row>
        <row r="10002">
          <cell r="A10002"/>
        </row>
        <row r="10003">
          <cell r="A10003" t="str">
            <v>72947</v>
          </cell>
          <cell r="B10003" t="str">
            <v>SINALIZACAO HORIZONTAL COM TINTA RETRORREFLETIVA A BASE DE RESINA ACRILICA COM MICROESFERAS DE VIDRO.</v>
          </cell>
          <cell r="C10003" t="str">
            <v>m2</v>
          </cell>
          <cell r="D10003">
            <v>16.87</v>
          </cell>
          <cell r="E10003">
            <v>13.5</v>
          </cell>
        </row>
        <row r="10004">
          <cell r="A10004"/>
        </row>
        <row r="10005">
          <cell r="A10005" t="str">
            <v>72948</v>
          </cell>
          <cell r="B10005" t="str">
            <v xml:space="preserve"> COLCHAO DE AREIA PARA PAVIMENTACAO EM PARALELEPIPEDO OU BLOCOS DE CONCRETO INTERTRAVADOS.</v>
          </cell>
          <cell r="C10005" t="str">
            <v>m3</v>
          </cell>
          <cell r="D10005">
            <v>96.56</v>
          </cell>
          <cell r="E10005">
            <v>77.25</v>
          </cell>
        </row>
        <row r="10006">
          <cell r="A10006"/>
        </row>
        <row r="10007">
          <cell r="A10007" t="str">
            <v>72949</v>
          </cell>
          <cell r="B10007" t="str">
            <v xml:space="preserve"> DEMOLICAO DE PAVIMENTACAO ASFALTICA, EXCLUSIVE TRANSPORTE DO MATERIAL RETIRADO.</v>
          </cell>
          <cell r="C10007" t="str">
            <v>m3</v>
          </cell>
          <cell r="D10007">
            <v>20.73</v>
          </cell>
          <cell r="E10007">
            <v>16.59</v>
          </cell>
        </row>
        <row r="10008">
          <cell r="A10008"/>
        </row>
        <row r="10009">
          <cell r="A10009" t="str">
            <v>72954</v>
          </cell>
          <cell r="B10009" t="str">
            <v xml:space="preserve"> LAMA ASFALTICA FINA COM EMULSAO RL-1C M2   72955</v>
          </cell>
          <cell r="C10009" t="str">
            <v>m2</v>
          </cell>
          <cell r="D10009">
            <v>5.68</v>
          </cell>
          <cell r="E10009">
            <v>4.55</v>
          </cell>
        </row>
        <row r="10010">
          <cell r="A10010"/>
        </row>
        <row r="10011">
          <cell r="A10011" t="str">
            <v>72955</v>
          </cell>
          <cell r="B10011" t="str">
            <v xml:space="preserve"> LAMA ASFALTICA GROSSA COM EMULSAO RL-1C. </v>
          </cell>
          <cell r="C10011" t="str">
            <v>m2</v>
          </cell>
          <cell r="D10011">
            <v>12.42</v>
          </cell>
          <cell r="E10011">
            <v>9.94</v>
          </cell>
        </row>
        <row r="10012">
          <cell r="A10012"/>
        </row>
        <row r="10013">
          <cell r="A10013" t="str">
            <v>72956</v>
          </cell>
          <cell r="B10013" t="str">
            <v>TRATAMENTO SUPERFICIAL SIMPLES - TSS, COM EMULSAO RR-2C.   72958</v>
          </cell>
          <cell r="C10013" t="str">
            <v>m2</v>
          </cell>
          <cell r="D10013">
            <v>6.42</v>
          </cell>
          <cell r="E10013">
            <v>5.14</v>
          </cell>
        </row>
        <row r="10014">
          <cell r="A10014"/>
        </row>
        <row r="10015">
          <cell r="A10015" t="str">
            <v>72958</v>
          </cell>
          <cell r="B10015" t="str">
            <v xml:space="preserve">TRATAMENTO SUPERFICIAL DUPLO - TSD, COM EMULSAO RR-2C.  </v>
          </cell>
          <cell r="C10015" t="str">
            <v>m2</v>
          </cell>
          <cell r="D10015">
            <v>11.65</v>
          </cell>
          <cell r="E10015">
            <v>9.32</v>
          </cell>
        </row>
        <row r="10016">
          <cell r="A10016"/>
        </row>
        <row r="10017">
          <cell r="A10017" t="str">
            <v>72960</v>
          </cell>
          <cell r="B10017" t="str">
            <v xml:space="preserve">TRATAMENTO SUPERFICIAL TRIPLO - TST, COM EMULSAO RR-2C. </v>
          </cell>
          <cell r="C10017" t="str">
            <v>m2</v>
          </cell>
          <cell r="D10017">
            <v>15.01</v>
          </cell>
          <cell r="E10017">
            <v>12.01</v>
          </cell>
        </row>
        <row r="10018">
          <cell r="A10018"/>
        </row>
        <row r="10019">
          <cell r="A10019" t="str">
            <v>72961</v>
          </cell>
          <cell r="B10019" t="str">
            <v xml:space="preserve"> REGULARIZACAO E COMPACTACAO DE SUBLEITO ATE 20 CM DE ESPESSURA. </v>
          </cell>
          <cell r="C10019" t="str">
            <v>m2</v>
          </cell>
          <cell r="D10019">
            <v>1.87</v>
          </cell>
          <cell r="E10019">
            <v>1.5</v>
          </cell>
        </row>
        <row r="10020">
          <cell r="A10020"/>
        </row>
        <row r="10021">
          <cell r="A10021" t="str">
            <v>72962</v>
          </cell>
          <cell r="B10021" t="str">
            <v xml:space="preserve">USINAGEM DE CBUQ COM CAP 50/70, PARA CAPA DE ROLAMENTO. </v>
          </cell>
          <cell r="C10021" t="str">
            <v>T</v>
          </cell>
          <cell r="D10021">
            <v>232.36</v>
          </cell>
          <cell r="E10021">
            <v>185.89</v>
          </cell>
        </row>
        <row r="10022">
          <cell r="A10022"/>
        </row>
        <row r="10023">
          <cell r="A10023" t="str">
            <v>72963</v>
          </cell>
          <cell r="B10023" t="str">
            <v xml:space="preserve">USINAGEM DE CBUQ COM CAP 50/70, PARA BINDER. </v>
          </cell>
          <cell r="C10023" t="str">
            <v>T</v>
          </cell>
          <cell r="D10023">
            <v>197.1</v>
          </cell>
          <cell r="E10023">
            <v>157.68</v>
          </cell>
        </row>
        <row r="10024">
          <cell r="A10024"/>
        </row>
        <row r="10025">
          <cell r="A10025" t="str">
            <v>72964</v>
          </cell>
          <cell r="B10025" t="str">
            <v>CONCRETO BETUMINOSO USINADO A QUENTE COM CAP 50/70, BINDER, INCLUSO USINAGEM E APLICACAO, EXCLUSIVE TRANSPORTE.</v>
          </cell>
          <cell r="C10025" t="str">
            <v>T</v>
          </cell>
          <cell r="D10025">
            <v>207.86</v>
          </cell>
          <cell r="E10025">
            <v>166.29</v>
          </cell>
        </row>
        <row r="10026">
          <cell r="A10026"/>
        </row>
        <row r="10027">
          <cell r="A10027" t="str">
            <v>72965</v>
          </cell>
          <cell r="B10027" t="str">
            <v xml:space="preserve"> FABRICAÇÃO E APLICAÇÃO DE CONCRETO BETUMINOSO USINADO A QUENTE(CBUQ),CAP 50/70, EXCLUSIVE TRANSPORTE.</v>
          </cell>
          <cell r="C10027" t="str">
            <v>T</v>
          </cell>
          <cell r="D10027">
            <v>243.12</v>
          </cell>
          <cell r="E10027">
            <v>194.5</v>
          </cell>
        </row>
        <row r="10028">
          <cell r="A10028"/>
        </row>
        <row r="10029">
          <cell r="A10029" t="str">
            <v>72966</v>
          </cell>
          <cell r="B10029" t="str">
            <v xml:space="preserve">MEIO-FIO GRANITICO 100 X 50 X 15CM, SOBRE BASE DE CONCRETO SIMPLES E  REJUNTADO COM ARGAMASSA TRACO 1:3 (CIMENTO E AREIA.  </v>
          </cell>
          <cell r="C10029" t="str">
            <v>m</v>
          </cell>
          <cell r="D10029">
            <v>23.67</v>
          </cell>
          <cell r="E10029">
            <v>18.940000000000001</v>
          </cell>
        </row>
        <row r="10030">
          <cell r="A10030"/>
        </row>
        <row r="10031">
          <cell r="A10031" t="str">
            <v>72967</v>
          </cell>
          <cell r="B10031" t="str">
            <v xml:space="preserve"> MEIO-FIO DE CONCRETO PRE-MOLDADO 12 X 30 CM, SOBRE BASE DE CONCRETO SIMPLES E REJUNTADO COM ARGAMASSA TRACO 1:3 (CIMENTO E AREIA).  </v>
          </cell>
          <cell r="C10031" t="str">
            <v>m</v>
          </cell>
          <cell r="D10031">
            <v>24.72</v>
          </cell>
          <cell r="E10031">
            <v>19.78</v>
          </cell>
        </row>
        <row r="10032">
          <cell r="A10032"/>
        </row>
        <row r="10033">
          <cell r="A10033" t="str">
            <v>72969</v>
          </cell>
          <cell r="B10033" t="str">
            <v>CARGA DE PEDRA PARA PAVIMENTO POLIEDRICO.</v>
          </cell>
          <cell r="C10033" t="str">
            <v>m2</v>
          </cell>
          <cell r="D10033">
            <v>0.52</v>
          </cell>
          <cell r="E10033">
            <v>0.42</v>
          </cell>
        </row>
        <row r="10034">
          <cell r="A10034"/>
        </row>
        <row r="10035">
          <cell r="A10035" t="str">
            <v>72970</v>
          </cell>
          <cell r="B10035" t="str">
            <v>COLCHAO COM ARGILA EXTRAIDA PARA PAVIMENTO POLIEDRICO, EXCLUSIVE TRANSPORTE DA ARGILA E INDENIZACAO JAZIDA.</v>
          </cell>
          <cell r="C10035" t="str">
            <v>m2</v>
          </cell>
          <cell r="D10035">
            <v>0.93</v>
          </cell>
          <cell r="E10035">
            <v>0.75</v>
          </cell>
        </row>
        <row r="10036">
          <cell r="A10036"/>
        </row>
        <row r="10037">
          <cell r="A10037" t="str">
            <v>72971</v>
          </cell>
          <cell r="B10037" t="str">
            <v xml:space="preserve"> COMPACTACAO DE PAVIMENTO POLIEDRICO.   </v>
          </cell>
          <cell r="C10037" t="str">
            <v>m2</v>
          </cell>
          <cell r="D10037">
            <v>0.32</v>
          </cell>
          <cell r="E10037">
            <v>0.26</v>
          </cell>
        </row>
        <row r="10038">
          <cell r="A10038"/>
        </row>
        <row r="10039">
          <cell r="A10039" t="str">
            <v>72972</v>
          </cell>
          <cell r="B10039" t="str">
            <v xml:space="preserve"> CONTENCAO LATERAL COM SOLO LOCAL PARA PAVIMENTO POLIEDRICO. </v>
          </cell>
          <cell r="C10039" t="str">
            <v>m2</v>
          </cell>
          <cell r="D10039">
            <v>0.41</v>
          </cell>
          <cell r="E10039">
            <v>0.33</v>
          </cell>
        </row>
        <row r="10040">
          <cell r="A10040"/>
        </row>
        <row r="10041">
          <cell r="A10041" t="str">
            <v>72973</v>
          </cell>
          <cell r="B10041" t="str">
            <v xml:space="preserve"> CORTE E PREPARO DE CORDAO DE PEDRA PARA PAVIMENTO POLIEDRICO.</v>
          </cell>
          <cell r="C10041" t="str">
            <v>m</v>
          </cell>
          <cell r="D10041">
            <v>0.77</v>
          </cell>
          <cell r="E10041">
            <v>0.62</v>
          </cell>
        </row>
        <row r="10042">
          <cell r="A10042"/>
        </row>
        <row r="10043">
          <cell r="A10043" t="str">
            <v>72974</v>
          </cell>
          <cell r="B10043" t="str">
            <v xml:space="preserve"> CORTE E PREPARO DE PEDRA PARA PAVIMENTO POLIEDRICO. </v>
          </cell>
          <cell r="C10043" t="str">
            <v>m2</v>
          </cell>
          <cell r="D10043">
            <v>2.6</v>
          </cell>
          <cell r="E10043">
            <v>2.08</v>
          </cell>
        </row>
        <row r="10044">
          <cell r="A10044"/>
        </row>
        <row r="10045">
          <cell r="A10045" t="str">
            <v>72975</v>
          </cell>
          <cell r="B10045" t="str">
            <v xml:space="preserve">DESMONTE MANUAL DE PEDRA PARA PAVIMENTO POLIEDRICO. </v>
          </cell>
          <cell r="C10045" t="str">
            <v>m2</v>
          </cell>
          <cell r="D10045">
            <v>0.28000000000000003</v>
          </cell>
          <cell r="E10045">
            <v>0.23</v>
          </cell>
        </row>
        <row r="10046">
          <cell r="A10046"/>
        </row>
        <row r="10047">
          <cell r="A10047" t="str">
            <v>72976</v>
          </cell>
          <cell r="B10047" t="str">
            <v xml:space="preserve"> CARGA DE CORDAO DE PEDRA PARA PAVIMENTO POLIEDRICO. </v>
          </cell>
          <cell r="C10047" t="str">
            <v>m</v>
          </cell>
          <cell r="D10047">
            <v>0.26</v>
          </cell>
          <cell r="E10047">
            <v>0.21</v>
          </cell>
        </row>
        <row r="10048">
          <cell r="A10048"/>
        </row>
        <row r="10049">
          <cell r="A10049" t="str">
            <v>72977</v>
          </cell>
          <cell r="B10049" t="str">
            <v>ENCHIMENTO COM ARGILA EXTRAIDA PARA PAVIMENTO POLIEDRICO, EXCLUSIVE TRANSPORTE DA ARGILA E INDENIZACAO JAZIDA.</v>
          </cell>
          <cell r="C10049" t="str">
            <v>m2</v>
          </cell>
          <cell r="D10049">
            <v>0.28000000000000003</v>
          </cell>
          <cell r="E10049">
            <v>0.23</v>
          </cell>
        </row>
        <row r="10050">
          <cell r="A10050"/>
        </row>
        <row r="10051">
          <cell r="A10051" t="str">
            <v>72978</v>
          </cell>
          <cell r="B10051" t="str">
            <v>EXTRACAO, CARGA E ASSENTAMENTO DE CORDAO DE PEDRA PARA PAVIMENTO POLIEDRICO, EXCLUSIVE TRANSPORTE DE PEDRA E INDENIZACAO PEDREIRA.</v>
          </cell>
          <cell r="C10051" t="str">
            <v>m</v>
          </cell>
          <cell r="D10051">
            <v>2.6</v>
          </cell>
          <cell r="E10051">
            <v>2.08</v>
          </cell>
        </row>
        <row r="10052">
          <cell r="A10052"/>
        </row>
        <row r="10053">
          <cell r="A10053" t="str">
            <v>72979</v>
          </cell>
          <cell r="B10053" t="str">
            <v xml:space="preserve">EXTRACAO, CARGA, PREPARO E ASSENTAMENTO DE PEDRAS POLIEDRICAS, EXCLUSIVE TRANSPORTE DE PEDRA E INDENIZACAO PEDREIRA. </v>
          </cell>
          <cell r="C10053" t="str">
            <v>m2</v>
          </cell>
          <cell r="D10053">
            <v>4.97</v>
          </cell>
          <cell r="E10053">
            <v>3.98</v>
          </cell>
        </row>
        <row r="10054">
          <cell r="A10054"/>
        </row>
        <row r="10055">
          <cell r="A10055" t="str">
            <v>73168</v>
          </cell>
          <cell r="B10055" t="str">
            <v>LOCACAO DE ANDAIME METALICO TIPO FACHADEIRO.</v>
          </cell>
          <cell r="C10055" t="str">
            <v>m2</v>
          </cell>
          <cell r="D10055">
            <v>6.21</v>
          </cell>
          <cell r="E10055">
            <v>4.97</v>
          </cell>
        </row>
        <row r="10056">
          <cell r="A10056"/>
        </row>
        <row r="10057">
          <cell r="A10057" t="str">
            <v>73286</v>
          </cell>
          <cell r="B10057" t="str">
            <v>DEPRECIAO E JUROS-AQUECEDOR DE FLUIDO TERMICO C/CALDEIRA.</v>
          </cell>
          <cell r="C10057" t="str">
            <v>H</v>
          </cell>
          <cell r="D10057">
            <v>6.52</v>
          </cell>
          <cell r="E10057">
            <v>5.22</v>
          </cell>
        </row>
        <row r="10058">
          <cell r="A10058"/>
        </row>
        <row r="10059">
          <cell r="A10059" t="str">
            <v>73287</v>
          </cell>
          <cell r="B10059" t="str">
            <v>DEPRECIACAO/TANQUE ESTACIONARIO FERLEX TAA-SERPENTINA CAP. 30.000L.</v>
          </cell>
          <cell r="C10059" t="str">
            <v>H</v>
          </cell>
          <cell r="D10059">
            <v>6.52</v>
          </cell>
          <cell r="E10059">
            <v>5.22</v>
          </cell>
        </row>
        <row r="10060">
          <cell r="A10060"/>
        </row>
        <row r="10061">
          <cell r="A10061" t="str">
            <v>73288</v>
          </cell>
          <cell r="B10061" t="str">
            <v>CUSTOS C/MATERIAL NA OPERACAO/TANQUE ESTACIONARIO FERLEX TAA-SERPENT.CAP. 30.000L.</v>
          </cell>
          <cell r="C10061" t="str">
            <v>H</v>
          </cell>
          <cell r="D10061">
            <v>466.6</v>
          </cell>
          <cell r="E10061">
            <v>373.28</v>
          </cell>
        </row>
        <row r="10062">
          <cell r="A10062"/>
        </row>
        <row r="10063">
          <cell r="A10063" t="str">
            <v>73289</v>
          </cell>
          <cell r="B10063" t="str">
            <v>CUSTOS C/MATRIAL-AQUECEDOR DE FLUIDO TERMICO C/CALDEIRA.</v>
          </cell>
          <cell r="C10063" t="str">
            <v>H</v>
          </cell>
          <cell r="D10063">
            <v>4.8</v>
          </cell>
          <cell r="E10063">
            <v>3.84</v>
          </cell>
        </row>
        <row r="10064">
          <cell r="A10064"/>
        </row>
        <row r="10065">
          <cell r="A10065" t="str">
            <v>73290</v>
          </cell>
          <cell r="B10065" t="str">
            <v>JUROS/TANQUE ESTACIONARIO FERLEX TAA-SERPENTINA CAP.30.000L.</v>
          </cell>
          <cell r="C10065" t="str">
            <v>H</v>
          </cell>
          <cell r="D10065">
            <v>2.46</v>
          </cell>
          <cell r="E10065">
            <v>1.97</v>
          </cell>
        </row>
        <row r="10066">
          <cell r="A10066"/>
        </row>
        <row r="10067">
          <cell r="A10067" t="str">
            <v>73291</v>
          </cell>
          <cell r="B10067" t="str">
            <v>MANUTENCAO-AQUECEDOR DE FLUIDO TERMICO C/CALDEIRA.</v>
          </cell>
          <cell r="C10067" t="str">
            <v>H</v>
          </cell>
          <cell r="D10067">
            <v>3.03</v>
          </cell>
          <cell r="E10067">
            <v>2.4300000000000002</v>
          </cell>
        </row>
        <row r="10068">
          <cell r="A10068"/>
        </row>
        <row r="10069">
          <cell r="A10069" t="str">
            <v>73292</v>
          </cell>
          <cell r="B10069" t="str">
            <v>MANUTENCAO/TANQUE ESTACIONARIO FERLEX TAA-SERPENTINA CAP. 30.000L.</v>
          </cell>
          <cell r="C10069" t="str">
            <v>H</v>
          </cell>
          <cell r="D10069">
            <v>3.26</v>
          </cell>
          <cell r="E10069">
            <v>2.61</v>
          </cell>
        </row>
        <row r="10070">
          <cell r="A10070"/>
        </row>
        <row r="10071">
          <cell r="A10071" t="str">
            <v>73293</v>
          </cell>
          <cell r="B10071" t="str">
            <v>CONCRETO DOSADO 15 MPA SOMENTE MATERIAIS INCL 5% PERDAS.</v>
          </cell>
          <cell r="C10071" t="str">
            <v>m3</v>
          </cell>
          <cell r="D10071">
            <v>316.18</v>
          </cell>
          <cell r="E10071">
            <v>252.95</v>
          </cell>
        </row>
        <row r="10072">
          <cell r="A10072"/>
        </row>
        <row r="10073">
          <cell r="A10073" t="str">
            <v>73294</v>
          </cell>
          <cell r="B10073" t="str">
            <v>BETONEIRA MOTOR GAS P/320L MIST SECA (CP) CARREG MEC E TAMBOR REVERSIVEL - EXCL OPERADOR.</v>
          </cell>
          <cell r="C10073" t="str">
            <v>H</v>
          </cell>
          <cell r="D10073">
            <v>9.81</v>
          </cell>
          <cell r="E10073">
            <v>7.85</v>
          </cell>
        </row>
        <row r="10074">
          <cell r="A10074"/>
        </row>
        <row r="10075">
          <cell r="A10075" t="str">
            <v>73295</v>
          </cell>
          <cell r="B10075" t="str">
            <v>BETONEIRA MOTOR GAS P/320L MIST SECA (CI) CARREG MEC E TAMBOR REVERSIVEL - EXCL OPERADOR</v>
          </cell>
          <cell r="C10075" t="str">
            <v>H</v>
          </cell>
          <cell r="D10075">
            <v>1.43</v>
          </cell>
          <cell r="E10075">
            <v>1.1499999999999999</v>
          </cell>
        </row>
        <row r="10076">
          <cell r="A10076"/>
        </row>
        <row r="10077">
          <cell r="A10077" t="str">
            <v>73296</v>
          </cell>
          <cell r="B10077" t="str">
            <v>ALUGUEL ELEVADOR EQUIPADO P/TRANSP CONCR A 10M ALT-CP-S/OPERADOR COM GUINCHO DE 10CV 16M TORRE DESMONTAVEL CACAMBA AUTOMATICA DE 550L FUNIL P/DESCARGA E SILO DE ESPERA DE 1000L.</v>
          </cell>
          <cell r="C10077" t="str">
            <v>H</v>
          </cell>
          <cell r="D10077">
            <v>9.15</v>
          </cell>
          <cell r="E10077">
            <v>7.32</v>
          </cell>
        </row>
        <row r="10078">
          <cell r="A10078"/>
        </row>
        <row r="10079">
          <cell r="A10079" t="str">
            <v>73297</v>
          </cell>
          <cell r="B10079" t="str">
            <v>CONCRETO DOSADO 10 MPA SOMENTE MATERIAIS INCL 5% PERDAS.</v>
          </cell>
          <cell r="C10079" t="str">
            <v>m3</v>
          </cell>
          <cell r="D10079">
            <v>293.2</v>
          </cell>
          <cell r="E10079">
            <v>234.56</v>
          </cell>
        </row>
        <row r="10080">
          <cell r="A10080"/>
        </row>
        <row r="10081">
          <cell r="A10081" t="str">
            <v>73298</v>
          </cell>
          <cell r="B10081" t="str">
            <v>VIBRADOR DE IMERSAO MOTOR ELETR 2CV (CP) TUBO DE 48X48 C/MANGOTE DE 5M COMP -EXCL OPERADOR.</v>
          </cell>
          <cell r="C10081" t="str">
            <v>H</v>
          </cell>
          <cell r="D10081">
            <v>1.51</v>
          </cell>
          <cell r="E10081">
            <v>1.21</v>
          </cell>
        </row>
        <row r="10082">
          <cell r="A10082"/>
        </row>
        <row r="10083">
          <cell r="A10083" t="str">
            <v>73299</v>
          </cell>
          <cell r="B10083" t="str">
            <v>VIBRADOR DE IMERSAO MOTOR ELETR 2CV (CI) TUBO 48X480MM C/MANGOTE DE 5M COMP - EXCL OPERADOR.</v>
          </cell>
          <cell r="C10083" t="str">
            <v>H</v>
          </cell>
          <cell r="D10083">
            <v>1.02</v>
          </cell>
          <cell r="E10083">
            <v>0.82</v>
          </cell>
        </row>
        <row r="10084">
          <cell r="A10084"/>
        </row>
        <row r="10085">
          <cell r="A10085" t="str">
            <v>73300</v>
          </cell>
          <cell r="B10085" t="str">
            <v>ALUGUEL ELEVADOR EQUIPADO P/TRANSP CONCR A 10M ALT-CI-S/OPERADOR COM GUINCHO DE 10CV 16M TORRE DESMONTAVEL CACAMBA AUTOMATICA DE 550L FUNIL P/DESCARGA E SILO ESPERA DE 1000L.</v>
          </cell>
          <cell r="C10085" t="str">
            <v>H</v>
          </cell>
          <cell r="D10085">
            <v>5.01</v>
          </cell>
          <cell r="E10085">
            <v>4.01</v>
          </cell>
        </row>
        <row r="10086">
          <cell r="A10086"/>
        </row>
        <row r="10087">
          <cell r="A10087" t="str">
            <v>73301</v>
          </cell>
          <cell r="B10087" t="str">
            <v>.ESCORAMENTO FORMAS ATE 3,30M.</v>
          </cell>
          <cell r="C10087" t="str">
            <v>m3</v>
          </cell>
          <cell r="D10087">
            <v>7.03</v>
          </cell>
          <cell r="E10087">
            <v>5.63</v>
          </cell>
        </row>
        <row r="10088">
          <cell r="A10088"/>
        </row>
        <row r="10089">
          <cell r="A10089" t="str">
            <v>73302</v>
          </cell>
          <cell r="B10089" t="str">
            <v>FORMA MADEIRA 1,4 VEZES PINHO 3A ESP=2,5CM P/PECAS CONCRETO   ARMADO INCL FORN MATERIAIS E DESMOLDAGEM EXCL ESCORAMENTO.</v>
          </cell>
          <cell r="C10089" t="str">
            <v>m3</v>
          </cell>
          <cell r="D10089">
            <v>42.78</v>
          </cell>
          <cell r="E10089">
            <v>34.229999999999997</v>
          </cell>
        </row>
        <row r="10090">
          <cell r="A10090"/>
        </row>
        <row r="10091">
          <cell r="A10091" t="str">
            <v>73303</v>
          </cell>
          <cell r="B10091" t="str">
            <v>DEPRECIAO E JUROS - GRUPO GERADOR 150 KVA.</v>
          </cell>
          <cell r="C10091" t="str">
            <v>H</v>
          </cell>
          <cell r="D10091">
            <v>5.81</v>
          </cell>
          <cell r="E10091">
            <v>4.6500000000000004</v>
          </cell>
        </row>
        <row r="10092">
          <cell r="A10092"/>
        </row>
        <row r="10093">
          <cell r="A10093" t="str">
            <v>73304</v>
          </cell>
          <cell r="B10093" t="str">
            <v>CUSTOS COMBUSTIVEL + MATERIAL DISTRIBUIDOR DE AGREGADO SPRE*.</v>
          </cell>
          <cell r="C10093" t="str">
            <v>H</v>
          </cell>
          <cell r="D10093">
            <v>48.01</v>
          </cell>
          <cell r="E10093">
            <v>38.409999999999997</v>
          </cell>
        </row>
        <row r="10094">
          <cell r="A10094"/>
        </row>
        <row r="10095">
          <cell r="A10095" t="str">
            <v>73305</v>
          </cell>
          <cell r="B10095" t="str">
            <v>DISTRIBUIDOR DE AGREGADOS AUTOPROPELIDO CAP 3 M3, A DIESEL, 6 CC, 140CV - JUROS.</v>
          </cell>
          <cell r="C10095" t="str">
            <v>H</v>
          </cell>
          <cell r="D10095">
            <v>37.28</v>
          </cell>
          <cell r="E10095">
            <v>29.83</v>
          </cell>
        </row>
        <row r="10096">
          <cell r="A10096"/>
        </row>
        <row r="10097">
          <cell r="A10097" t="str">
            <v>73306</v>
          </cell>
          <cell r="B10097" t="str">
            <v>ALUGUEL CAMINHAO BASCUL NO TOCO 5M3 MOTOR DIESEL 132CV (CP) C/MOTORISTA.</v>
          </cell>
          <cell r="C10097" t="str">
            <v>H</v>
          </cell>
          <cell r="D10097">
            <v>93.51</v>
          </cell>
          <cell r="E10097">
            <v>74.81</v>
          </cell>
        </row>
        <row r="10098">
          <cell r="A10098"/>
        </row>
        <row r="10099">
          <cell r="A10099" t="str">
            <v>73307</v>
          </cell>
          <cell r="B10099" t="str">
            <v>MANUTENCAO - GRUPO GERADOR 150 KVA.</v>
          </cell>
          <cell r="C10099" t="str">
            <v>H</v>
          </cell>
          <cell r="D10099">
            <v>2.0499999999999998</v>
          </cell>
          <cell r="E10099">
            <v>1.64</v>
          </cell>
        </row>
        <row r="10100">
          <cell r="A10100"/>
        </row>
        <row r="10101">
          <cell r="A10101" t="str">
            <v>73308</v>
          </cell>
          <cell r="B10101" t="str">
            <v>DISTRIBUIDOR DE AGREGADOS AUTOPROPELIDO CAP 3 M3, A DIESEL, 6 CC, 140CV - DEPRECIACAO.</v>
          </cell>
          <cell r="C10101" t="str">
            <v>H</v>
          </cell>
          <cell r="D10101">
            <v>98.76</v>
          </cell>
          <cell r="E10101">
            <v>79.010000000000005</v>
          </cell>
        </row>
        <row r="10102">
          <cell r="A10102"/>
        </row>
        <row r="10103">
          <cell r="A10103" t="str">
            <v>73309</v>
          </cell>
          <cell r="B10103" t="str">
            <v>ROLO COMPACTADOR VIBRATORIO PE DE CARNEIRO PARA SOLOS, POTENCIA 80HP, PESO MÁXIMO OPERACIONAL 8,8T - DEPRECIACAO.</v>
          </cell>
          <cell r="C10103" t="str">
            <v>H</v>
          </cell>
          <cell r="D10103">
            <v>21.76</v>
          </cell>
          <cell r="E10103">
            <v>17.41</v>
          </cell>
        </row>
        <row r="10104">
          <cell r="A10104"/>
        </row>
        <row r="10105">
          <cell r="A10105" t="str">
            <v>73310</v>
          </cell>
          <cell r="B10105" t="str">
            <v>CUSTO HORARIO COM DEPRECIACAO E JUROS-RETRO-ESCAVADEIRA SOBRE RODAS - CASE 580 H - 74 HP.</v>
          </cell>
          <cell r="C10105" t="str">
            <v>H</v>
          </cell>
          <cell r="D10105">
            <v>33</v>
          </cell>
          <cell r="E10105">
            <v>26.4</v>
          </cell>
        </row>
        <row r="10106">
          <cell r="A10106"/>
        </row>
        <row r="10107">
          <cell r="A10107" t="str">
            <v>73311</v>
          </cell>
          <cell r="B10107" t="str">
            <v>CUSTOS C/MATERIAL OPERACAO - GRUPO GERADOR 150 KVA.</v>
          </cell>
          <cell r="C10107" t="str">
            <v>H</v>
          </cell>
          <cell r="D10107">
            <v>88.28</v>
          </cell>
          <cell r="E10107">
            <v>70.63</v>
          </cell>
        </row>
        <row r="10108">
          <cell r="A10108"/>
        </row>
        <row r="10109">
          <cell r="A10109" t="str">
            <v>73312</v>
          </cell>
          <cell r="B10109" t="str">
            <v>DISTRIBUIDOR DE AGREGADOS AUTOPROPELIDO CAP 3 M3, A DIESEL, 6 CC, 140CV - MANUTENCAO.</v>
          </cell>
          <cell r="C10109" t="str">
            <v>H</v>
          </cell>
          <cell r="D10109">
            <v>49.37</v>
          </cell>
          <cell r="E10109">
            <v>39.5</v>
          </cell>
        </row>
        <row r="10110">
          <cell r="A10110"/>
        </row>
        <row r="10111">
          <cell r="A10111" t="str">
            <v>73313</v>
          </cell>
          <cell r="B10111" t="str">
            <v>ROLO COMPACTADOR VIBRATORIO PE DE CARNEIRO PARA SOLOS, POTENCIA 80HP,PESO MÁXIMO OPERACIONAL 8,8T - JUROS.</v>
          </cell>
          <cell r="C10111" t="str">
            <v>H</v>
          </cell>
          <cell r="D10111">
            <v>10.87</v>
          </cell>
          <cell r="E10111">
            <v>8.6999999999999993</v>
          </cell>
        </row>
        <row r="10112">
          <cell r="A10112"/>
        </row>
        <row r="10113">
          <cell r="A10113" t="str">
            <v>73314</v>
          </cell>
          <cell r="B10113" t="str">
            <v>CUSTO HORARIO COM MAO-DE-OBRA NA PERACAO DIURNA - RETRO - ESCAVADEIRA SOBRE RODAS - CASE 580 H - 74 HP.</v>
          </cell>
          <cell r="C10113" t="str">
            <v>H</v>
          </cell>
          <cell r="D10113">
            <v>18.97</v>
          </cell>
          <cell r="E10113">
            <v>15.18</v>
          </cell>
        </row>
        <row r="10114">
          <cell r="A10114"/>
        </row>
        <row r="10115">
          <cell r="A10115" t="str">
            <v>73315</v>
          </cell>
          <cell r="B10115" t="str">
            <v>CUSTOS COMBUSTIVEL + MATERIAL NA OPERACAO DE ROLO VIBRATORIO TT SPV 84 PE-DE-CARNEIRO.</v>
          </cell>
          <cell r="C10115" t="str">
            <v>H</v>
          </cell>
          <cell r="D10115">
            <v>80.930000000000007</v>
          </cell>
          <cell r="E10115">
            <v>64.75</v>
          </cell>
        </row>
        <row r="10116">
          <cell r="A10116"/>
        </row>
        <row r="10117">
          <cell r="A10117" t="str">
            <v>73316</v>
          </cell>
          <cell r="B10117" t="str">
            <v>CUSTO HORARIO COM MANUTENCAO-RETRO-ESCAVADEIRA SOBRE RODAS - CASE 580H - 74 HP.</v>
          </cell>
          <cell r="C10117" t="str">
            <v>H</v>
          </cell>
          <cell r="D10117">
            <v>19.170000000000002</v>
          </cell>
          <cell r="E10117">
            <v>15.34</v>
          </cell>
        </row>
        <row r="10118">
          <cell r="A10118"/>
        </row>
        <row r="10119">
          <cell r="A10119" t="str">
            <v>73317</v>
          </cell>
          <cell r="B10119" t="str">
            <v>CUSTO HORARIO COM MATERIAIS NA OPERACAO-RETRO-ESCAVADEIRA SOBRE RODAS - CASE 580 H - 74 HP.</v>
          </cell>
          <cell r="C10119" t="str">
            <v>H</v>
          </cell>
          <cell r="D10119">
            <v>41.2</v>
          </cell>
          <cell r="E10119">
            <v>32.96</v>
          </cell>
        </row>
        <row r="10120">
          <cell r="A10120"/>
        </row>
        <row r="10121">
          <cell r="A10121" t="str">
            <v>73318</v>
          </cell>
          <cell r="B10121" t="str">
            <v>TRATOR CARREGADEIRA E RETRO-ESCAVADEIRA DIESEL 75CV (CP) INCL OPERADOR - CAPAC CACAMBA 0,76M3.</v>
          </cell>
          <cell r="C10121" t="str">
            <v>H</v>
          </cell>
          <cell r="D10121">
            <v>113.81</v>
          </cell>
          <cell r="E10121">
            <v>91.05</v>
          </cell>
        </row>
        <row r="10122">
          <cell r="A10122"/>
        </row>
        <row r="10123">
          <cell r="A10123" t="str">
            <v>73319</v>
          </cell>
          <cell r="B10123" t="str">
            <v>CUSTO HORARIO COM DEPRECIACAO E JUROS - COMPRESSOR ATLAS COPCO - XA80 170 PCM 80 HP.</v>
          </cell>
          <cell r="C10123" t="str">
            <v>H</v>
          </cell>
          <cell r="D10123">
            <v>13.93</v>
          </cell>
          <cell r="E10123">
            <v>11.15</v>
          </cell>
        </row>
        <row r="10124">
          <cell r="A10124"/>
        </row>
        <row r="10125">
          <cell r="A10125" t="str">
            <v>73320</v>
          </cell>
          <cell r="B10125" t="str">
            <v>TRATOR CARREGADEIRA E RETRO-ESCAVADEIRA DIESEL 75CV (CI) INCL OPERADOR - CAPAC CACAMBA 0,76M3.</v>
          </cell>
          <cell r="C10125" t="str">
            <v>H</v>
          </cell>
          <cell r="D10125">
            <v>45.86</v>
          </cell>
          <cell r="E10125">
            <v>36.69</v>
          </cell>
        </row>
        <row r="10126">
          <cell r="A10126"/>
        </row>
        <row r="10127">
          <cell r="A10127" t="str">
            <v>73321</v>
          </cell>
          <cell r="B10127" t="str">
            <v>GRUPO GERADOR TRANSPORTAVEL SOBRE RODAS 60/66KVA (CP) DIESEL 85CV (1.800RPM) - EXCL OPERADOR.</v>
          </cell>
          <cell r="C10127" t="str">
            <v>H</v>
          </cell>
          <cell r="D10127">
            <v>53.42</v>
          </cell>
          <cell r="E10127">
            <v>42.74</v>
          </cell>
        </row>
        <row r="10128">
          <cell r="A10128"/>
        </row>
        <row r="10129">
          <cell r="A10129" t="str">
            <v>73322</v>
          </cell>
          <cell r="B10129" t="str">
            <v>CUSTO HORARIO COM MATERIAIS NA OPERACAO - COMPRESSOR ATLAS COPCO - XA 80 170 PCM 80 HP.</v>
          </cell>
          <cell r="C10129" t="str">
            <v>H</v>
          </cell>
          <cell r="D10129">
            <v>39.229999999999997</v>
          </cell>
          <cell r="E10129">
            <v>31.39</v>
          </cell>
        </row>
        <row r="10130">
          <cell r="A10130"/>
        </row>
        <row r="10131">
          <cell r="A10131" t="str">
            <v>73323</v>
          </cell>
          <cell r="B10131" t="str">
            <v>CUSTO HORARIO COM MANUTENCAO - COMPRESSOR ATLAS COPCO - XA80 170 PCM 80 HP.</v>
          </cell>
          <cell r="C10131" t="str">
            <v>H</v>
          </cell>
          <cell r="D10131">
            <v>2.83</v>
          </cell>
          <cell r="E10131">
            <v>2.27</v>
          </cell>
        </row>
        <row r="10132">
          <cell r="A10132"/>
        </row>
        <row r="10133">
          <cell r="A10133" t="str">
            <v>73324</v>
          </cell>
          <cell r="B10133" t="str">
            <v>CARREGADOR FRONTAL RODAS DIESEL 100CV CAPAC RASA 1,30M3 (CP) INCL OPERADOR.</v>
          </cell>
          <cell r="C10133" t="str">
            <v>H</v>
          </cell>
          <cell r="D10133">
            <v>139.61000000000001</v>
          </cell>
          <cell r="E10133">
            <v>111.69</v>
          </cell>
        </row>
        <row r="10134">
          <cell r="A10134"/>
        </row>
        <row r="10135">
          <cell r="A10135" t="str">
            <v>73325</v>
          </cell>
          <cell r="B10135" t="str">
            <v>CUSTO HORARIO COM MAO-DE-OBRA NA OPERACAO DIURNA - COMPRESSOR ATLAS CO PCO - XA80 170 PCM 80 HP.</v>
          </cell>
          <cell r="C10135" t="str">
            <v>H</v>
          </cell>
          <cell r="D10135">
            <v>6.32</v>
          </cell>
          <cell r="E10135">
            <v>5.0599999999999996</v>
          </cell>
        </row>
        <row r="10136">
          <cell r="A10136"/>
        </row>
        <row r="10137">
          <cell r="A10137" t="str">
            <v>73326</v>
          </cell>
          <cell r="B10137" t="str">
            <v>ALUGUEL CAMINHAO BASCUL NO TOCO 5M3 MOTOR DIESEL 132CV (CI) C/MOTORISTA.</v>
          </cell>
          <cell r="C10137" t="str">
            <v>H</v>
          </cell>
          <cell r="D10137">
            <v>32.15</v>
          </cell>
          <cell r="E10137">
            <v>25.72</v>
          </cell>
        </row>
        <row r="10138">
          <cell r="A10138"/>
        </row>
        <row r="10139">
          <cell r="A10139" t="str">
            <v>73327</v>
          </cell>
          <cell r="B10139" t="str">
            <v>CUSTO HORARIO COM MAO-DE-OBRA NA OPERACAO DIURNA - MARTELETE OU ROMPEDOR ATLAS COPCO - TEX 31.</v>
          </cell>
          <cell r="C10139" t="str">
            <v>H</v>
          </cell>
          <cell r="D10139">
            <v>10.75</v>
          </cell>
          <cell r="E10139">
            <v>8.6</v>
          </cell>
        </row>
        <row r="10140">
          <cell r="A10140"/>
        </row>
        <row r="10141">
          <cell r="A10141" t="str">
            <v>73328</v>
          </cell>
          <cell r="B10141" t="str">
            <v>.ACO CA-50 B DIAM DE 5/8" A 1" ( MEDIA ).</v>
          </cell>
          <cell r="C10141" t="str">
            <v>Kg</v>
          </cell>
          <cell r="D10141">
            <v>4.9000000000000004</v>
          </cell>
          <cell r="E10141">
            <v>3.92</v>
          </cell>
        </row>
        <row r="10142">
          <cell r="A10142"/>
        </row>
        <row r="10143">
          <cell r="A10143" t="str">
            <v>73329</v>
          </cell>
          <cell r="B10143" t="str">
            <v>CUSTO HORARIO C/ DEPRECIACAO E JUROS - CAMINHAO CARROCERIA MERCEDES BENZ - 1418/48 184 HP.</v>
          </cell>
          <cell r="C10143" t="str">
            <v>H</v>
          </cell>
          <cell r="D10143">
            <v>19.62</v>
          </cell>
          <cell r="E10143">
            <v>15.7</v>
          </cell>
        </row>
        <row r="10144">
          <cell r="A10144"/>
        </row>
        <row r="10145">
          <cell r="A10145" t="str">
            <v>73330</v>
          </cell>
          <cell r="B10145" t="str">
            <v>CARREGADOR FRONTAL RODAS DIESEL 100CV CAPAC RASA 1,30M3 (CI) INCL OPERADOR.</v>
          </cell>
          <cell r="C10145" t="str">
            <v>H</v>
          </cell>
          <cell r="D10145">
            <v>62.16</v>
          </cell>
          <cell r="E10145">
            <v>49.73</v>
          </cell>
        </row>
        <row r="10146">
          <cell r="A10146"/>
        </row>
        <row r="10147">
          <cell r="A10147" t="str">
            <v>73331</v>
          </cell>
          <cell r="B10147" t="str">
            <v>VIBRADOR DE IMERSAO MOTOR GAS 3,5CV (CP) TUBO 48X480MM C/MANGOTE DE 5M COMP - EXCL OPERADOR.</v>
          </cell>
          <cell r="C10147" t="str">
            <v>H</v>
          </cell>
          <cell r="D10147">
            <v>4.0599999999999996</v>
          </cell>
          <cell r="E10147">
            <v>3.25</v>
          </cell>
        </row>
        <row r="10148">
          <cell r="A10148"/>
        </row>
        <row r="10149">
          <cell r="A10149" t="str">
            <v>73332</v>
          </cell>
          <cell r="B10149" t="str">
            <v>CUSTO HORARIO COM MANUTENCAO - MARTELETE OU ROMPEDOR ATLAS COPCO - TEX 31.</v>
          </cell>
          <cell r="C10149" t="str">
            <v>H</v>
          </cell>
          <cell r="D10149">
            <v>2.57</v>
          </cell>
          <cell r="E10149">
            <v>2.06</v>
          </cell>
        </row>
        <row r="10150">
          <cell r="A10150"/>
        </row>
        <row r="10151">
          <cell r="A10151" t="str">
            <v>73333</v>
          </cell>
          <cell r="B10151" t="str">
            <v>GRUPO GERADOR C/POTENCIA 1450W/110V C.A OU 12V C.C. (CI) GAS 3,4HP (3.600RPM) DE 4 TEMPOS REFRIGERACAO A AR - EXCL OPERADOR.</v>
          </cell>
          <cell r="C10151" t="str">
            <v>H</v>
          </cell>
          <cell r="D10151">
            <v>0.72</v>
          </cell>
          <cell r="E10151">
            <v>0.57999999999999996</v>
          </cell>
        </row>
        <row r="10152">
          <cell r="A10152"/>
        </row>
        <row r="10153">
          <cell r="A10153" t="str">
            <v>73334</v>
          </cell>
          <cell r="B10153" t="str">
            <v>BETONEIRA DIESEL P/580L MIST SECA (CP) CARREG MEC E TAMBOR REVERSIVEL EXCL OPERADOR.</v>
          </cell>
          <cell r="C10153" t="str">
            <v>H</v>
          </cell>
          <cell r="D10153">
            <v>17.71</v>
          </cell>
          <cell r="E10153">
            <v>14.17</v>
          </cell>
        </row>
        <row r="10154">
          <cell r="A10154"/>
        </row>
        <row r="10155">
          <cell r="A10155" t="str">
            <v>73335</v>
          </cell>
          <cell r="B10155" t="str">
            <v>CUSTO HORARIO C/ MANUTENCAO - CAMINHAO CARROCERIA MERCEDES BENZ - 1418/48 184 HP.</v>
          </cell>
          <cell r="C10155" t="str">
            <v>H</v>
          </cell>
          <cell r="D10155">
            <v>9.76</v>
          </cell>
          <cell r="E10155">
            <v>7.81</v>
          </cell>
        </row>
        <row r="10156">
          <cell r="A10156"/>
        </row>
        <row r="10157">
          <cell r="A10157" t="str">
            <v>73336</v>
          </cell>
          <cell r="B10157" t="str">
            <v xml:space="preserve">USINA MIST A FRIO CAPAC 50T/H (CP) INCL EQUIPE DE OPERACAO. </v>
          </cell>
          <cell r="C10157" t="str">
            <v>H</v>
          </cell>
          <cell r="D10157">
            <v>261.77999999999997</v>
          </cell>
          <cell r="E10157">
            <v>209.43</v>
          </cell>
        </row>
        <row r="10158">
          <cell r="A10158"/>
        </row>
        <row r="10159">
          <cell r="A10159" t="str">
            <v>73337</v>
          </cell>
          <cell r="B10159" t="str">
            <v>CUSTO HORARIO COM DEPRECIACAO E JUROS - MARTELETE OU ROMPEDOR ATLAS COPCO - TEX 31</v>
          </cell>
          <cell r="C10159" t="str">
            <v>H</v>
          </cell>
          <cell r="D10159">
            <v>1.95</v>
          </cell>
          <cell r="E10159">
            <v>1.56</v>
          </cell>
        </row>
        <row r="10160">
          <cell r="A10160"/>
        </row>
        <row r="10161">
          <cell r="A10161" t="str">
            <v>73338</v>
          </cell>
          <cell r="B10161" t="str">
            <v>COMPRESSOR AR PORTATIL/REBOCAVEL DESC 170PCM DIESEL 40CV (CI) PRESSAO DE TRABALHO DE 102PSI - EXCL OPERADOR.</v>
          </cell>
          <cell r="C10161" t="str">
            <v>H</v>
          </cell>
          <cell r="D10161">
            <v>8.6199999999999992</v>
          </cell>
          <cell r="E10161">
            <v>6.9</v>
          </cell>
        </row>
        <row r="10162">
          <cell r="A10162"/>
        </row>
        <row r="10163">
          <cell r="A10163" t="str">
            <v>73339</v>
          </cell>
          <cell r="B10163" t="str">
            <v>TRATOR DE PNEUS MOTOR DIESEL 61CV (CI) INCL OPERADOR.</v>
          </cell>
          <cell r="C10163" t="str">
            <v>H</v>
          </cell>
          <cell r="D10163">
            <v>21.13</v>
          </cell>
          <cell r="E10163">
            <v>16.91</v>
          </cell>
        </row>
        <row r="10164">
          <cell r="A10164"/>
        </row>
        <row r="10165">
          <cell r="A10165" t="str">
            <v>73340</v>
          </cell>
          <cell r="B10165" t="str">
            <v>CUSTO HORARIO C/ MATERIAIS NA OPERACAO - CAMINHAO CARROCERIA MERCEDES BENZ - 1418/48 HP.</v>
          </cell>
          <cell r="C10165" t="str">
            <v>H</v>
          </cell>
          <cell r="D10165">
            <v>90.25</v>
          </cell>
          <cell r="E10165">
            <v>72.2</v>
          </cell>
        </row>
        <row r="10166">
          <cell r="A10166"/>
        </row>
        <row r="10167">
          <cell r="A10167" t="str">
            <v>73341</v>
          </cell>
          <cell r="B10167" t="str">
            <v>GUINDAUTO CAPAC 3,5T APROX 2M ALCANCE VERT 7M (CP) SOBRE CHASSIS DE   CAMINHAO (EXCL ESTE) EXCL OPERADOR.</v>
          </cell>
          <cell r="C10167" t="str">
            <v>H</v>
          </cell>
          <cell r="D10167">
            <v>22.63</v>
          </cell>
          <cell r="E10167">
            <v>18.11</v>
          </cell>
        </row>
        <row r="10168">
          <cell r="A10168"/>
        </row>
        <row r="10169">
          <cell r="A10169" t="str">
            <v>73342</v>
          </cell>
          <cell r="B10169" t="str">
            <v>CUSTO HORARIO C/ MAO-DE-OBRA NA OPERACAO DIURNA - CAMINHAO CARROCERIA MERCEDES BENZ - 1418/48 184 HP.</v>
          </cell>
          <cell r="C10169" t="str">
            <v>H</v>
          </cell>
          <cell r="D10169">
            <v>8.3000000000000007</v>
          </cell>
          <cell r="E10169">
            <v>6.64</v>
          </cell>
        </row>
        <row r="10170">
          <cell r="A10170"/>
        </row>
        <row r="10171">
          <cell r="A10171" t="str">
            <v>73343</v>
          </cell>
          <cell r="B10171" t="str">
            <v>VIBRADOR DE IMERSAO MOTOR GAS 3,5CV TUBO DE 48X480MM (CI) C/MANGOTE H DE 5M COMP -EXCL OPERADOR.</v>
          </cell>
          <cell r="C10171" t="str">
            <v>H</v>
          </cell>
          <cell r="D10171">
            <v>0.83</v>
          </cell>
          <cell r="E10171">
            <v>0.67</v>
          </cell>
        </row>
        <row r="10172">
          <cell r="A10172"/>
        </row>
        <row r="10173">
          <cell r="A10173" t="str">
            <v>73344</v>
          </cell>
          <cell r="B10173" t="str">
            <v>GRUPO GERADOR ESTACIONARIO C/ALTERNADOR 125/145KVA (CP) DIESEL 165CV EXCL OPERADOR.</v>
          </cell>
          <cell r="C10173" t="str">
            <v>H</v>
          </cell>
          <cell r="D10173">
            <v>110.42</v>
          </cell>
          <cell r="E10173">
            <v>88.34</v>
          </cell>
        </row>
        <row r="10174">
          <cell r="A10174"/>
        </row>
        <row r="10175">
          <cell r="A10175" t="str">
            <v>73345</v>
          </cell>
          <cell r="B10175" t="str">
            <v>ROLO COMPACTADOR TANDEM 5 A 10T DIESEL 58,5CV (CI) INCL OPERADOR.</v>
          </cell>
          <cell r="C10175" t="str">
            <v>H</v>
          </cell>
          <cell r="D10175">
            <v>36.479999999999997</v>
          </cell>
          <cell r="E10175">
            <v>29.19</v>
          </cell>
        </row>
        <row r="10176">
          <cell r="A10176"/>
        </row>
        <row r="10177">
          <cell r="A10177" t="str">
            <v>73347</v>
          </cell>
          <cell r="B10177" t="str">
            <v>CORTE ACO CA-50B OU CA 50-A DIAM 8,0 A 12,5MM.</v>
          </cell>
          <cell r="C10177" t="str">
            <v>Kg</v>
          </cell>
          <cell r="D10177">
            <v>1.91</v>
          </cell>
          <cell r="E10177">
            <v>1.53</v>
          </cell>
        </row>
        <row r="10178">
          <cell r="A10178"/>
        </row>
        <row r="10179">
          <cell r="A10179" t="str">
            <v>73348</v>
          </cell>
          <cell r="B10179" t="str">
            <v>CUSTO HORARIO C/ DEPRECIACAO E JUROS - GUINDASTE AUTOPROPELIDO MADAL - MD 10 A 45 HP.</v>
          </cell>
          <cell r="C10179" t="str">
            <v>H</v>
          </cell>
          <cell r="D10179">
            <v>42.86</v>
          </cell>
          <cell r="E10179">
            <v>34.29</v>
          </cell>
        </row>
        <row r="10180">
          <cell r="A10180"/>
        </row>
        <row r="10181">
          <cell r="A10181" t="str">
            <v>73349</v>
          </cell>
          <cell r="B10181" t="str">
            <v>BARRA ACO CA-50B DIAM ACIMA 12,5MM.</v>
          </cell>
          <cell r="C10181" t="str">
            <v>Kg</v>
          </cell>
          <cell r="D10181">
            <v>5.68</v>
          </cell>
          <cell r="E10181">
            <v>4.55</v>
          </cell>
        </row>
        <row r="10182">
          <cell r="A10182"/>
        </row>
        <row r="10183">
          <cell r="A10183" t="str">
            <v>73351</v>
          </cell>
          <cell r="B10183" t="str">
            <v>ALVENARIA TIJOLO FURADO 10X20X20CM, 1/2 VEZ, C/ ARGAMASSA DE CIM /SAIBRO, E JUNTAS DE 1,0CM.</v>
          </cell>
          <cell r="C10183" t="str">
            <v>m2</v>
          </cell>
          <cell r="D10183">
            <v>32.85</v>
          </cell>
          <cell r="E10183">
            <v>26.28</v>
          </cell>
        </row>
        <row r="10184">
          <cell r="A10184"/>
        </row>
        <row r="10185">
          <cell r="A10185" t="str">
            <v>73352</v>
          </cell>
          <cell r="B10185" t="str">
            <v>CUSTO HORARIO C/ DEPRECIACAO E JUROS - GUINCHO 8 T MUNCK - 640/18   S/ CAMINHAO MERCEDES BENZ 1418/51 184 HP.</v>
          </cell>
          <cell r="C10185" t="str">
            <v>H</v>
          </cell>
          <cell r="D10185">
            <v>8.9600000000000009</v>
          </cell>
          <cell r="E10185">
            <v>7.17</v>
          </cell>
        </row>
        <row r="10186">
          <cell r="A10186"/>
        </row>
        <row r="10187">
          <cell r="A10187" t="str">
            <v>73353</v>
          </cell>
          <cell r="B10187" t="str">
            <v>COMPACTADOR DE PNEUS AUTO-PROPULSOR DIESEL 76HP C/7 PNEUS-CI- PESO 5,5/20T INCL OPERADOR.</v>
          </cell>
          <cell r="C10187" t="str">
            <v>H</v>
          </cell>
          <cell r="D10187">
            <v>55.37</v>
          </cell>
          <cell r="E10187">
            <v>44.3</v>
          </cell>
        </row>
        <row r="10188">
          <cell r="A10188"/>
        </row>
        <row r="10189">
          <cell r="A10189" t="str">
            <v>73354</v>
          </cell>
          <cell r="B10189" t="str">
            <v>MAQUINA DE JUNTAS GAS 8,25CV PART MANUAL (CI) INCL OPERADOR.</v>
          </cell>
          <cell r="C10189" t="str">
            <v>H</v>
          </cell>
          <cell r="D10189">
            <v>13.25</v>
          </cell>
          <cell r="E10189">
            <v>10.6</v>
          </cell>
        </row>
        <row r="10190">
          <cell r="A10190"/>
        </row>
        <row r="10191">
          <cell r="A10191" t="str">
            <v>73355</v>
          </cell>
          <cell r="B10191" t="str">
            <v>ALUGUEL CAMINHAO CARROC FIXA TOCO 7,5T MOTOR DIESEL 132CV (CF) C/MOTORISTA.</v>
          </cell>
          <cell r="C10191" t="str">
            <v>H</v>
          </cell>
          <cell r="D10191">
            <v>41.95</v>
          </cell>
          <cell r="E10191">
            <v>33.56</v>
          </cell>
        </row>
        <row r="10192">
          <cell r="A10192"/>
        </row>
        <row r="10193">
          <cell r="A10193" t="str">
            <v>73356</v>
          </cell>
          <cell r="B10193" t="str">
            <v>BARRA ACO CA-50B DIAM 8,0 A 12,5MM.</v>
          </cell>
          <cell r="C10193" t="str">
            <v>Kg</v>
          </cell>
          <cell r="D10193">
            <v>5.97</v>
          </cell>
          <cell r="E10193">
            <v>4.78</v>
          </cell>
        </row>
        <row r="10194">
          <cell r="A10194"/>
        </row>
        <row r="10195">
          <cell r="A10195" t="str">
            <v>73357</v>
          </cell>
          <cell r="B10195" t="str">
            <v>ESCAV MANUAL VALA/CAVA MAT 1A CAT ATE 1,50M EXCL ESG/ESCOR   (AREIA ARGILA OU PICARRA).</v>
          </cell>
          <cell r="C10195" t="str">
            <v>m3</v>
          </cell>
          <cell r="D10195">
            <v>27.33</v>
          </cell>
          <cell r="E10195">
            <v>21.87</v>
          </cell>
        </row>
        <row r="10196">
          <cell r="A10196"/>
        </row>
        <row r="10197">
          <cell r="A10197" t="str">
            <v>73358</v>
          </cell>
          <cell r="B10197" t="str">
            <v xml:space="preserve">CONCRETO DOSADO 20 MPA SOMENTE MATERIAIS INCL 5% PERDAS. </v>
          </cell>
          <cell r="C10197" t="str">
            <v>m3</v>
          </cell>
          <cell r="D10197">
            <v>341.42</v>
          </cell>
          <cell r="E10197">
            <v>273.14</v>
          </cell>
        </row>
        <row r="10198">
          <cell r="A10198"/>
        </row>
        <row r="10199">
          <cell r="A10199" t="str">
            <v>73359</v>
          </cell>
          <cell r="B10199" t="str">
            <v>CUSTO HORARIO C/ MANUTENCAO - GUINDASTE AUTOPROPELIDO MADAL -   MD 10A 45 HP.</v>
          </cell>
          <cell r="C10199" t="str">
            <v>H</v>
          </cell>
          <cell r="D10199">
            <v>25.12</v>
          </cell>
          <cell r="E10199">
            <v>20.100000000000001</v>
          </cell>
        </row>
        <row r="10200">
          <cell r="A10200"/>
        </row>
        <row r="10201">
          <cell r="A10201" t="str">
            <v>73360</v>
          </cell>
          <cell r="B10201" t="str">
            <v>AQUECEDOR DE FLUIDO TERMICO C/CALDEIRA - CHP.</v>
          </cell>
          <cell r="C10201" t="str">
            <v>CHP</v>
          </cell>
          <cell r="D10201">
            <v>14.36</v>
          </cell>
          <cell r="E10201">
            <v>11.49</v>
          </cell>
        </row>
        <row r="10202">
          <cell r="A10202"/>
        </row>
        <row r="10203">
          <cell r="A10203" t="str">
            <v>73361</v>
          </cell>
          <cell r="B10203" t="str">
            <v>CONCRETO CICLOPICO C/CONC DOS RAC 10 MPA 30% PED DE MAO INCL   TRANSP HORIZ C/CARRINHOS ATE 20M E COLOCACAO.</v>
          </cell>
          <cell r="C10203" t="str">
            <v>m3</v>
          </cell>
          <cell r="D10203">
            <v>327.36</v>
          </cell>
          <cell r="E10203">
            <v>261.89</v>
          </cell>
        </row>
        <row r="10204">
          <cell r="A10204"/>
        </row>
        <row r="10205">
          <cell r="A10205" t="str">
            <v>73362</v>
          </cell>
          <cell r="B10205" t="str">
            <v>LANCAMENTO CONCRETO P/PECAS S/ARMAD PROD 7 M3/H INCL APENAS   TRANSP HORIZ C/CARRINHOS ATE 20M COLOCACAO ADENS E ACAB.</v>
          </cell>
          <cell r="C10205" t="str">
            <v>m3</v>
          </cell>
          <cell r="D10205">
            <v>34.51</v>
          </cell>
          <cell r="E10205">
            <v>27.61</v>
          </cell>
        </row>
        <row r="10206">
          <cell r="A10206"/>
        </row>
        <row r="10207">
          <cell r="A10207" t="str">
            <v>73363</v>
          </cell>
          <cell r="B10207" t="str">
            <v>EMBOCO ARGAMASSA CIMENTO AREIA 1:2 E=1,5CM INCL CHAPISCO 1:3 E=9MM .</v>
          </cell>
          <cell r="C10207" t="str">
            <v>m2</v>
          </cell>
          <cell r="D10207">
            <v>21.72</v>
          </cell>
          <cell r="E10207">
            <v>17.38</v>
          </cell>
        </row>
        <row r="10208">
          <cell r="A10208"/>
        </row>
        <row r="10209">
          <cell r="A10209" t="str">
            <v>73364</v>
          </cell>
          <cell r="B10209" t="str">
            <v>TANQUE ESTACIONARIO FERLEX TAA-SERPENTINA CAP. 30.000L.</v>
          </cell>
          <cell r="C10209" t="str">
            <v>CHP</v>
          </cell>
          <cell r="D10209">
            <v>478.85</v>
          </cell>
          <cell r="E10209">
            <v>383.08</v>
          </cell>
        </row>
        <row r="10210">
          <cell r="A10210"/>
        </row>
        <row r="10211">
          <cell r="A10211" t="str">
            <v>73365</v>
          </cell>
          <cell r="B10211" t="str">
            <v>CUSTO HORARIO C/ MANUTENCAO - GUINCHO 8 T MUNCK - 640/18 S/ CAMINHAO   MERCEDES BENZ 1418/51 184 HP.</v>
          </cell>
          <cell r="C10211" t="str">
            <v>H</v>
          </cell>
          <cell r="D10211">
            <v>4.45</v>
          </cell>
          <cell r="E10211">
            <v>3.56</v>
          </cell>
        </row>
        <row r="10212">
          <cell r="A10212"/>
        </row>
        <row r="10213">
          <cell r="A10213" t="str">
            <v>73366</v>
          </cell>
          <cell r="B10213" t="str">
            <v>ROLO VIBRATORIO LISO 7T AUTO-PROPULSOR DIESEL 76,5H (CI) INCL OPERADOR LARG TOTAL 2,015M</v>
          </cell>
          <cell r="C10213" t="str">
            <v>H</v>
          </cell>
          <cell r="D10213">
            <v>44.96</v>
          </cell>
          <cell r="E10213">
            <v>35.97</v>
          </cell>
        </row>
        <row r="10214">
          <cell r="A10214"/>
        </row>
        <row r="10215">
          <cell r="A10215" t="str">
            <v>73367</v>
          </cell>
          <cell r="B10215" t="str">
            <v>ROMPEDOR PNEUNATICO 32,6KG CONSUMO AR 38,8L (CI) S/OPERADOR PONTEIRA E MANGUEIRA - FREQUENCIA DE IMPACTOS 1110 IMP/MIN.</v>
          </cell>
          <cell r="C10215" t="str">
            <v>H</v>
          </cell>
          <cell r="D10215">
            <v>2.41</v>
          </cell>
          <cell r="E10215">
            <v>1.93</v>
          </cell>
        </row>
        <row r="10216">
          <cell r="A10216"/>
        </row>
        <row r="10217">
          <cell r="A10217" t="str">
            <v>73368</v>
          </cell>
          <cell r="B10217" t="str">
            <v>GUINDAUTO CAPAC 3,5T APROX 2M ALCANCE VERT 7M (CI) SOBRE CHASSI DE   CAMINHAO (EXCL ESTE) EXCL OPERADOR.</v>
          </cell>
          <cell r="C10217" t="str">
            <v>H</v>
          </cell>
          <cell r="D10217">
            <v>19.72</v>
          </cell>
          <cell r="E10217">
            <v>15.78</v>
          </cell>
        </row>
        <row r="10218">
          <cell r="A10218"/>
        </row>
        <row r="10219">
          <cell r="A10219" t="str">
            <v>73370</v>
          </cell>
          <cell r="B10219" t="str">
            <v>TRANSPORTE QQ NAT CAM BASCULANTE 30 KM/H 8.00 T EXCL DESPESA CARGA/DESC ESPERA DO CAMINHAO/SERVENTE/E OU EQUIP AUX.</v>
          </cell>
          <cell r="C10219" t="str">
            <v>TxKM</v>
          </cell>
          <cell r="D10219">
            <v>0.93</v>
          </cell>
          <cell r="E10219">
            <v>0.75</v>
          </cell>
        </row>
        <row r="10220">
          <cell r="A10220"/>
        </row>
        <row r="10221">
          <cell r="A10221" t="str">
            <v>73371</v>
          </cell>
          <cell r="B10221" t="str">
            <v>ROLO COMPACTADOR TANDEM 5 A 10T DIESEL 58,5CV (CP) INCL OPERADOR.</v>
          </cell>
          <cell r="C10221" t="str">
            <v>H</v>
          </cell>
          <cell r="D10221">
            <v>74.099999999999994</v>
          </cell>
          <cell r="E10221">
            <v>59.28</v>
          </cell>
        </row>
        <row r="10222">
          <cell r="A10222"/>
        </row>
        <row r="10223">
          <cell r="A10223" t="str">
            <v>73372</v>
          </cell>
          <cell r="B10223" t="str">
            <v>PINHO DE TERCEIRA 1" X 12" E 1" X 9" .</v>
          </cell>
          <cell r="C10223" t="str">
            <v>m2</v>
          </cell>
          <cell r="D10223">
            <v>19.809999999999999</v>
          </cell>
          <cell r="E10223">
            <v>15.85</v>
          </cell>
        </row>
        <row r="10224">
          <cell r="A10224"/>
        </row>
        <row r="10225">
          <cell r="A10225" t="str">
            <v>73373</v>
          </cell>
          <cell r="B10225" t="str">
            <v>CUSTO HORARIO C/ MATERIAIS NA OPERACAO - GUINDASTE AUTOPROPELIDO MADAL - MD 10A 45 HP.</v>
          </cell>
          <cell r="C10225" t="str">
            <v>H</v>
          </cell>
          <cell r="D10225">
            <v>22.07</v>
          </cell>
          <cell r="E10225">
            <v>17.66</v>
          </cell>
        </row>
        <row r="10226">
          <cell r="A10226"/>
        </row>
        <row r="10227">
          <cell r="A10227" t="str">
            <v>73374</v>
          </cell>
          <cell r="B10227" t="str">
            <v>USINA PRE-MISTURADORA DE SOLOS CAPAC 350/600T/H (CF) INCL EQUIPE   DE OPERACAO.</v>
          </cell>
          <cell r="C10227" t="str">
            <v>H</v>
          </cell>
          <cell r="D10227">
            <v>222.96</v>
          </cell>
          <cell r="E10227">
            <v>178.37</v>
          </cell>
        </row>
        <row r="10228">
          <cell r="A10228"/>
        </row>
        <row r="10229">
          <cell r="A10229" t="str">
            <v>73375</v>
          </cell>
          <cell r="B10229" t="str">
            <v>CORTE ACO CA-5AB OU CA 50-A DIAM ACIMA 12,5MM .</v>
          </cell>
          <cell r="C10229" t="str">
            <v>Kg</v>
          </cell>
          <cell r="D10229">
            <v>1.63</v>
          </cell>
          <cell r="E10229">
            <v>1.31</v>
          </cell>
        </row>
        <row r="10230">
          <cell r="A10230"/>
        </row>
        <row r="10231">
          <cell r="A10231" t="str">
            <v>73376</v>
          </cell>
          <cell r="B10231" t="str">
            <v>CUSTO HORARIO C/ MAO-DE-OBRA NA OPERACAO DIURNA - GUINCHO 8 T MUNCK - 640/18 S/ CAMINHAO MERCEDES BENZ 1418/51 184 HP.</v>
          </cell>
          <cell r="C10231" t="str">
            <v>H</v>
          </cell>
          <cell r="D10231">
            <v>8.3000000000000007</v>
          </cell>
          <cell r="E10231">
            <v>6.64</v>
          </cell>
        </row>
        <row r="10232">
          <cell r="A10232"/>
        </row>
        <row r="10233">
          <cell r="A10233" t="str">
            <v>73377</v>
          </cell>
          <cell r="B10233" t="str">
            <v>VIBRO-ACABADORA ASF SOBRE ESTEIRA DIESEL 69CV (CI) C/EXTENSAO P/PAVI-   MENTO - INCL OPERADOR E AUXILIAR.</v>
          </cell>
          <cell r="C10233" t="str">
            <v>H</v>
          </cell>
          <cell r="D10233">
            <v>152.33000000000001</v>
          </cell>
          <cell r="E10233">
            <v>121.87</v>
          </cell>
        </row>
        <row r="10234">
          <cell r="A10234"/>
        </row>
        <row r="10235">
          <cell r="A10235" t="str">
            <v>73378</v>
          </cell>
          <cell r="B10235" t="str">
            <v>ROMPEDOR PNEUMATICO 32,6KG CONSUMO AR 38,8L (CP) S/OPERADOR PONTEIRA E MANGUEIRA-FREQUENCIA DE IMPACTO DE 1110 IMP/MIN.</v>
          </cell>
          <cell r="C10235" t="str">
            <v>H</v>
          </cell>
          <cell r="D10235">
            <v>3.33</v>
          </cell>
          <cell r="E10235">
            <v>2.67</v>
          </cell>
        </row>
        <row r="10236">
          <cell r="A10236"/>
        </row>
        <row r="10237">
          <cell r="A10237" t="str">
            <v>73379</v>
          </cell>
          <cell r="B10237" t="str">
            <v>ESCAVADEIRA HIDR DIESEL 92CV CAPAC 0,78M3 (CP) INCL OPERADOR - COM   3 BRACOS ARTICULADOS BRACO INTERMEDIARIO AJUSTAVEL EM 3 POSICOES.</v>
          </cell>
          <cell r="C10237" t="str">
            <v>H</v>
          </cell>
          <cell r="D10237">
            <v>185.57</v>
          </cell>
          <cell r="E10237">
            <v>148.46</v>
          </cell>
        </row>
        <row r="10238">
          <cell r="A10238"/>
        </row>
        <row r="10239">
          <cell r="A10239" t="str">
            <v>73380</v>
          </cell>
          <cell r="B10239" t="str">
            <v>VIBRO-ACABADORA ASF SOBRE ESTEIRA DIESEL 69CV (CP) C/EXTENSAO P/PAVI-   MENTO - INCL OPERADOR E AUXILIAR.</v>
          </cell>
          <cell r="C10239" t="str">
            <v>H</v>
          </cell>
          <cell r="D10239">
            <v>258.20999999999998</v>
          </cell>
          <cell r="E10239">
            <v>206.57</v>
          </cell>
        </row>
        <row r="10240">
          <cell r="A10240"/>
        </row>
        <row r="10241">
          <cell r="A10241" t="str">
            <v>73381</v>
          </cell>
          <cell r="B10241" t="str">
            <v xml:space="preserve">CONCRETO DOSADO 25 MPA SOMENTE MATERIAIS INCL 5% PERDAS. </v>
          </cell>
          <cell r="C10241" t="str">
            <v>m3</v>
          </cell>
          <cell r="D10241">
            <v>362.03</v>
          </cell>
          <cell r="E10241">
            <v>289.63</v>
          </cell>
        </row>
        <row r="10242">
          <cell r="A10242"/>
        </row>
        <row r="10243">
          <cell r="A10243" t="str">
            <v>73382</v>
          </cell>
          <cell r="B10243" t="str">
            <v>CUSTO HORARIO C/ MAO-DE-OBRA NA OPERACAO DIURNA - GUINDASTE   AUTOPROPELIDO MADAL - MD 10A 45 HP.</v>
          </cell>
          <cell r="C10243" t="str">
            <v>H</v>
          </cell>
          <cell r="D10243">
            <v>8.3000000000000007</v>
          </cell>
          <cell r="E10243">
            <v>6.64</v>
          </cell>
        </row>
        <row r="10244">
          <cell r="A10244"/>
        </row>
        <row r="10245">
          <cell r="A10245" t="str">
            <v>73383</v>
          </cell>
          <cell r="B10245" t="str">
            <v>CUSTO HORARIO C/ MATERIAIS NA OPERACAO - GUINCHO 8 T MUNCK - 640/18    S/ CAMINHAO MERCEDES BENZ 1418/51 184 HP.</v>
          </cell>
          <cell r="C10245" t="str">
            <v>H</v>
          </cell>
          <cell r="D10245">
            <v>83.38</v>
          </cell>
          <cell r="E10245">
            <v>66.709999999999994</v>
          </cell>
        </row>
        <row r="10246">
          <cell r="A10246"/>
        </row>
        <row r="10247">
          <cell r="A10247" t="str">
            <v>73384</v>
          </cell>
          <cell r="B10247" t="str">
            <v>PREPARO DE CONCRETO COM MISTURA E AMASSAMENTO EM 2 BETONEIRAS 600L COM PRODUCAO DE 7M3/H EXCL MATERIAIS.</v>
          </cell>
          <cell r="C10247" t="str">
            <v>m3</v>
          </cell>
          <cell r="D10247">
            <v>28.58</v>
          </cell>
          <cell r="E10247">
            <v>22.87</v>
          </cell>
        </row>
        <row r="10248">
          <cell r="A10248"/>
        </row>
        <row r="10249">
          <cell r="A10249" t="str">
            <v>73385</v>
          </cell>
          <cell r="B10249" t="str">
            <v>ESCAVADEIRA HIDR DIESEL 92CV CAPAC 0,78M3 (CI) INCL OPERADOR-COM3   BRACOS ARTICULADOS AJUSTAVEIS EM 3 POSICOES.</v>
          </cell>
          <cell r="C10249" t="str">
            <v>H</v>
          </cell>
          <cell r="D10249">
            <v>79.87</v>
          </cell>
          <cell r="E10249">
            <v>63.9</v>
          </cell>
        </row>
        <row r="10250">
          <cell r="A10250"/>
        </row>
        <row r="10251">
          <cell r="A10251" t="str">
            <v>73386</v>
          </cell>
          <cell r="B10251" t="str">
            <v>ALUGUEL CAMINHAO BASCUL NO TOCO 4M3 DMOTOR DIESEL 85CV (CI) C/MOTORISTA.</v>
          </cell>
          <cell r="C10251" t="str">
            <v>H</v>
          </cell>
          <cell r="D10251">
            <v>32.15</v>
          </cell>
          <cell r="E10251">
            <v>25.72</v>
          </cell>
        </row>
        <row r="10252">
          <cell r="A10252"/>
        </row>
        <row r="10253">
          <cell r="A10253" t="str">
            <v>73387</v>
          </cell>
          <cell r="B10253" t="str">
            <v>GRUPO GERADOR C/POTENCIA 1450W/110V C.A OU 12V C.C. (CP) GAS 3,4HPREFRIGERADO A AR - EXCL OPERADOR.</v>
          </cell>
          <cell r="C10253" t="str">
            <v>H</v>
          </cell>
          <cell r="D10253">
            <v>8.27</v>
          </cell>
          <cell r="E10253">
            <v>6.62</v>
          </cell>
        </row>
        <row r="10254">
          <cell r="A10254"/>
        </row>
        <row r="10255">
          <cell r="A10255" t="str">
            <v>73388</v>
          </cell>
          <cell r="B10255" t="str">
            <v>COMPRESSOR AR PORTATIL/REBOCAVEL DESC 170PCM DIESEL 40CV (CP) PRESSAO DE TRABALHO DE 102PSI - EXCL OPERADOR.</v>
          </cell>
          <cell r="C10255" t="str">
            <v>H</v>
          </cell>
          <cell r="D10255">
            <v>54.33</v>
          </cell>
          <cell r="E10255">
            <v>43.47</v>
          </cell>
        </row>
        <row r="10256">
          <cell r="A10256"/>
        </row>
        <row r="10257">
          <cell r="A10257" t="str">
            <v>73389</v>
          </cell>
          <cell r="B10257" t="str">
            <v>ESPALHADOR AGREG REBOCAVEL CAPAC RASA 1,3M3 PESO 860KG (CP) DIAM ROLO 127MM (5") - EXCL OPERADOR.</v>
          </cell>
          <cell r="C10257" t="str">
            <v>H</v>
          </cell>
          <cell r="D10257">
            <v>14.12</v>
          </cell>
          <cell r="E10257">
            <v>11.3</v>
          </cell>
        </row>
        <row r="10258">
          <cell r="A10258"/>
        </row>
        <row r="10259">
          <cell r="A10259" t="str">
            <v>73390</v>
          </cell>
          <cell r="B10259" t="str">
            <v>COMPACTADOR DE PNEUS AUTO-PROPULSOR DIESEL 76HP C/7 PNEUS-CP -PESO 5,5/20T INCL OPERADOR.</v>
          </cell>
          <cell r="C10259" t="str">
            <v>H</v>
          </cell>
          <cell r="D10259">
            <v>108.61</v>
          </cell>
          <cell r="E10259">
            <v>86.89</v>
          </cell>
        </row>
        <row r="10260">
          <cell r="A10260"/>
        </row>
        <row r="10261">
          <cell r="A10261" t="str">
            <v>73391</v>
          </cell>
          <cell r="B10261" t="str">
            <v>BARRA DE ACO CA-25 REDONDA DIAM DE 6,3 A 8,00MM (1/4 A 5/16) SEM   SALIENCIA OU MOSSA.</v>
          </cell>
          <cell r="C10261" t="str">
            <v>Kg</v>
          </cell>
          <cell r="D10261">
            <v>5.56</v>
          </cell>
          <cell r="E10261">
            <v>4.45</v>
          </cell>
        </row>
        <row r="10262">
          <cell r="A10262"/>
        </row>
        <row r="10263">
          <cell r="A10263" t="str">
            <v>73392</v>
          </cell>
          <cell r="B10263" t="str">
            <v>FORMA PLACAS MADEIRIT APROV 3 VEZES.</v>
          </cell>
          <cell r="C10263" t="str">
            <v>m2</v>
          </cell>
          <cell r="D10263">
            <v>38.97</v>
          </cell>
          <cell r="E10263">
            <v>31.18</v>
          </cell>
        </row>
        <row r="10264">
          <cell r="A10264"/>
        </row>
        <row r="10265">
          <cell r="A10265" t="str">
            <v>73393</v>
          </cell>
          <cell r="B10265" t="str">
            <v>CORTE ACO CA-25 DIAM 6,3 A 8,0MM.</v>
          </cell>
          <cell r="C10265" t="str">
            <v>Kg</v>
          </cell>
          <cell r="D10265">
            <v>1.82</v>
          </cell>
          <cell r="E10265">
            <v>1.46</v>
          </cell>
        </row>
        <row r="10266">
          <cell r="A10266"/>
        </row>
        <row r="10267">
          <cell r="A10267" t="str">
            <v>73394</v>
          </cell>
          <cell r="B10267" t="str">
            <v>FORMA PLANA P/FUNDACAO E BALDRAME EM CHAPA RESINADA E=10 MM.</v>
          </cell>
          <cell r="C10267" t="str">
            <v>m2</v>
          </cell>
          <cell r="D10267">
            <v>27.47</v>
          </cell>
          <cell r="E10267">
            <v>21.98</v>
          </cell>
        </row>
        <row r="10268">
          <cell r="A10268"/>
        </row>
        <row r="10269">
          <cell r="A10269" t="str">
            <v>73395</v>
          </cell>
          <cell r="B10269" t="str">
            <v>GRUPO GERADOR 150 KVA- CHI.</v>
          </cell>
          <cell r="C10269" t="str">
            <v>CHI</v>
          </cell>
          <cell r="D10269">
            <v>5.81</v>
          </cell>
          <cell r="E10269">
            <v>4.6500000000000004</v>
          </cell>
        </row>
        <row r="10270">
          <cell r="A10270"/>
        </row>
        <row r="10271">
          <cell r="A10271" t="str">
            <v>73396</v>
          </cell>
          <cell r="B10271" t="str">
            <v>DEGRAU DE FERRO FUNDIDO NUM 1 DE 3,0 KG.</v>
          </cell>
          <cell r="C10271" t="str">
            <v>Un</v>
          </cell>
          <cell r="D10271">
            <v>48.33</v>
          </cell>
          <cell r="E10271">
            <v>38.67</v>
          </cell>
        </row>
        <row r="10272">
          <cell r="A10272"/>
        </row>
        <row r="10273">
          <cell r="A10273" t="str">
            <v>73397</v>
          </cell>
          <cell r="B10273" t="str">
            <v>EMBOCO CIMENTO AREIA 1:4 ESP=1,5CM INCL CHAPISCO 1:3 E=9MM.</v>
          </cell>
          <cell r="C10273" t="str">
            <v>m2</v>
          </cell>
          <cell r="D10273">
            <v>19.73</v>
          </cell>
          <cell r="E10273">
            <v>15.79</v>
          </cell>
        </row>
        <row r="10274">
          <cell r="A10274"/>
        </row>
        <row r="10275">
          <cell r="A10275" t="str">
            <v>73398</v>
          </cell>
          <cell r="B10275" t="str">
            <v>BARRA ACO CA-25 DIAM MAIOR OU IGUAL 10MM.</v>
          </cell>
          <cell r="C10275" t="str">
            <v>Kg</v>
          </cell>
          <cell r="D10275">
            <v>4.93</v>
          </cell>
          <cell r="E10275">
            <v>3.95</v>
          </cell>
        </row>
        <row r="10276">
          <cell r="A10276"/>
        </row>
        <row r="10277">
          <cell r="A10277" t="str">
            <v>73399</v>
          </cell>
          <cell r="B10277" t="str">
            <v xml:space="preserve">DEPRECIAO E JUROS - MAQUINA DE DEMARCAR FAIXAS AUTOPROP. </v>
          </cell>
          <cell r="C10277" t="str">
            <v>H</v>
          </cell>
          <cell r="D10277">
            <v>80.260000000000005</v>
          </cell>
          <cell r="E10277">
            <v>64.209999999999994</v>
          </cell>
        </row>
        <row r="10278">
          <cell r="A10278"/>
        </row>
        <row r="10279">
          <cell r="A10279" t="str">
            <v>73400</v>
          </cell>
          <cell r="B10279" t="str">
            <v>TRATOR ESTEIRAS DIESEL APROX 200CV C/LAMINA 2500KG (CI) INCL OPERADOR.</v>
          </cell>
          <cell r="C10279" t="str">
            <v>H</v>
          </cell>
          <cell r="D10279">
            <v>116.96</v>
          </cell>
          <cell r="E10279">
            <v>93.57</v>
          </cell>
        </row>
        <row r="10280">
          <cell r="A10280"/>
        </row>
        <row r="10281">
          <cell r="A10281" t="str">
            <v>73401</v>
          </cell>
          <cell r="B10281" t="str">
            <v>COMPRESSOR AR PORTATIL/REBOCAVEL DESC 170PCM DIESEL 40CV (CF) PRESSAO DE TRABALHO DE 102PSI - EXCL OPERADOR.</v>
          </cell>
          <cell r="C10281" t="str">
            <v>H</v>
          </cell>
          <cell r="D10281">
            <v>13.65</v>
          </cell>
          <cell r="E10281">
            <v>10.92</v>
          </cell>
        </row>
        <row r="10282">
          <cell r="A10282"/>
        </row>
        <row r="10283">
          <cell r="A10283" t="str">
            <v>73402</v>
          </cell>
          <cell r="B10283" t="str">
            <v>USINA PRE-MISTURADORA DE SOLOS CAPAC 350/600T/H (CP) INCL EQUIPE  DE OPERACAO.</v>
          </cell>
          <cell r="C10283" t="str">
            <v>H</v>
          </cell>
          <cell r="D10283">
            <v>301.67</v>
          </cell>
          <cell r="E10283">
            <v>241.34</v>
          </cell>
        </row>
        <row r="10284">
          <cell r="A10284"/>
        </row>
        <row r="10285">
          <cell r="A10285" t="str">
            <v>73403</v>
          </cell>
          <cell r="B10285" t="str">
            <v>ALUGUEL CAMINHAO TANQUE 6000L DIESEL 132CV (CP) C/MOTORISTA.</v>
          </cell>
          <cell r="C10285" t="str">
            <v>H</v>
          </cell>
          <cell r="D10285">
            <v>96.87</v>
          </cell>
          <cell r="E10285">
            <v>77.5</v>
          </cell>
        </row>
        <row r="10286">
          <cell r="A10286"/>
        </row>
        <row r="10287">
          <cell r="A10287" t="str">
            <v>73404</v>
          </cell>
          <cell r="B10287" t="str">
            <v>FORMA MADEIRA 2 VEZES PINHO 3A ESP=2,5CM P/PECAS DE CONCRETO  ARMADO INCL FORN MATERIAIS E DESMOLDAGEM EXCL ESCORAMENTO.</v>
          </cell>
          <cell r="C10287" t="str">
            <v>m2</v>
          </cell>
          <cell r="D10287">
            <v>35.85</v>
          </cell>
          <cell r="E10287">
            <v>28.68</v>
          </cell>
        </row>
        <row r="10288">
          <cell r="A10288"/>
        </row>
        <row r="10289">
          <cell r="A10289" t="str">
            <v>73405</v>
          </cell>
          <cell r="B10289" t="str">
            <v>CUSTO HORARIO PRODUTIVO DIURNO-RETRO-ESCAVADEIRA SOBRE RODAS - CASE 580 H - 74 HP.</v>
          </cell>
          <cell r="C10289" t="str">
            <v>CHP</v>
          </cell>
          <cell r="D10289">
            <v>112.36</v>
          </cell>
          <cell r="E10289">
            <v>89.89</v>
          </cell>
        </row>
        <row r="10290">
          <cell r="A10290"/>
        </row>
        <row r="10291">
          <cell r="A10291" t="str">
            <v>73406</v>
          </cell>
          <cell r="B10291" t="str">
            <v>CONCRETO FCK= 15,0 MPA ( 1: 2,5:3) , INCLUIDO PREPARO MECANICO, LANÇAM   ENTO E ADENSAMENTO.</v>
          </cell>
          <cell r="C10291" t="str">
            <v>m3</v>
          </cell>
          <cell r="D10291">
            <v>440.6</v>
          </cell>
          <cell r="E10291">
            <v>352.48</v>
          </cell>
        </row>
        <row r="10292">
          <cell r="A10292"/>
        </row>
        <row r="10293">
          <cell r="A10293" t="str">
            <v>73407</v>
          </cell>
          <cell r="B10293" t="str">
            <v>JUROS/CAMINHAO CARROCERIA FIXA FORD F-12000 - 142CV.</v>
          </cell>
          <cell r="C10293" t="str">
            <v>H</v>
          </cell>
          <cell r="D10293">
            <v>6.05</v>
          </cell>
          <cell r="E10293">
            <v>4.84</v>
          </cell>
        </row>
        <row r="10294">
          <cell r="A10294"/>
        </row>
        <row r="10295">
          <cell r="A10295" t="str">
            <v>73408</v>
          </cell>
          <cell r="B10295" t="str">
            <v>DISTRIBUIDOR DE AGREGADOS AUTOPROPELIDO, CAP 3 M3, A DIESEL, 6 CC, 140   CV.</v>
          </cell>
          <cell r="C10295" t="str">
            <v>CHP</v>
          </cell>
          <cell r="D10295">
            <v>245.27</v>
          </cell>
          <cell r="E10295">
            <v>196.22</v>
          </cell>
        </row>
        <row r="10296">
          <cell r="A10296"/>
        </row>
        <row r="10297">
          <cell r="A10297" t="str">
            <v>73409</v>
          </cell>
          <cell r="B10297" t="str">
            <v>CARGA 200T/DIA 8H/DESC C/PA CARREG CAP 1.5M3/CAM BASC CAP 8T DIESEL INCL TEMPO ESPERA/MANOBRA/CARGA/DESC P/CAMINHAO/TEMPO ESPERA/OPERACAO P/PA-CARREGADEIRA.</v>
          </cell>
          <cell r="C10297" t="str">
            <v>T</v>
          </cell>
          <cell r="D10297">
            <v>4.5199999999999996</v>
          </cell>
          <cell r="E10297">
            <v>3.62</v>
          </cell>
        </row>
        <row r="10298">
          <cell r="A10298"/>
        </row>
        <row r="10299">
          <cell r="A10299" t="str">
            <v>73410</v>
          </cell>
          <cell r="B10299" t="str">
            <v>FORMA PLANA P/VIGA, PILAR E PAREDE EM CHAPA RESINADA E= 10 MM M2 .</v>
          </cell>
          <cell r="C10299" t="str">
            <v>m2</v>
          </cell>
          <cell r="D10299">
            <v>48.33</v>
          </cell>
          <cell r="E10299">
            <v>38.67</v>
          </cell>
        </row>
        <row r="10300">
          <cell r="A10300"/>
        </row>
        <row r="10301">
          <cell r="A10301" t="str">
            <v>73411</v>
          </cell>
          <cell r="B10301" t="str">
            <v>CUSTOS C/MAO-DE-OBRA OPERACAO- MAQUINA DE DEMARCAR FAIXAS.</v>
          </cell>
          <cell r="C10301" t="str">
            <v>H</v>
          </cell>
          <cell r="D10301">
            <v>9.2799999999999994</v>
          </cell>
          <cell r="E10301">
            <v>7.43</v>
          </cell>
        </row>
        <row r="10302">
          <cell r="A10302"/>
        </row>
        <row r="10303">
          <cell r="A10303" t="str">
            <v>73412</v>
          </cell>
          <cell r="B10303" t="str">
            <v>CUSTO HORARIO PRODUTIVO DIURNO - COMPRESSOR ATLAS COPCO - XA80 170 PCM 80 HP.</v>
          </cell>
          <cell r="C10303" t="str">
            <v>CHP</v>
          </cell>
          <cell r="D10303">
            <v>62.35</v>
          </cell>
          <cell r="E10303">
            <v>49.88</v>
          </cell>
        </row>
        <row r="10304">
          <cell r="A10304"/>
        </row>
        <row r="10305">
          <cell r="A10305" t="str">
            <v>73413</v>
          </cell>
          <cell r="B10305" t="str">
            <v>ESCAVACAO MEC.VALA N ESCOR ATE 1,5M C/RETRO MAT 1A COM REDUTOR (PEDRAS /INST PREDIAIS/OUTROS REDUT PRODUT OU CAVAS FUNDACAO) - EXCL. ESGOTAMENTO.</v>
          </cell>
          <cell r="C10305" t="str">
            <v>m3</v>
          </cell>
          <cell r="D10305">
            <v>15.58</v>
          </cell>
          <cell r="E10305">
            <v>12.47</v>
          </cell>
        </row>
        <row r="10306">
          <cell r="A10306"/>
        </row>
        <row r="10307">
          <cell r="A10307" t="str">
            <v>73414</v>
          </cell>
          <cell r="B10307" t="str">
            <v>ROLO VIBRATORIO LISO 7T AUTO-PROPULSOR DIESEL 76,5H (CP) INCL OPERADOR LARGURA TOTAL 2,015M.</v>
          </cell>
          <cell r="C10307" t="str">
            <v>H</v>
          </cell>
          <cell r="D10307">
            <v>93.26</v>
          </cell>
          <cell r="E10307">
            <v>74.61</v>
          </cell>
        </row>
        <row r="10308">
          <cell r="A10308"/>
        </row>
        <row r="10309">
          <cell r="A10309" t="str">
            <v>73415</v>
          </cell>
          <cell r="B10309" t="str">
            <v>PINTURA DE SUPERFICIE COM LATEX.</v>
          </cell>
          <cell r="C10309" t="str">
            <v>m2</v>
          </cell>
          <cell r="D10309">
            <v>6.53</v>
          </cell>
          <cell r="E10309">
            <v>5.23</v>
          </cell>
        </row>
        <row r="10310">
          <cell r="A10310"/>
        </row>
        <row r="10311">
          <cell r="A10311" t="str">
            <v>73416</v>
          </cell>
          <cell r="B10311" t="str">
            <v>CUSTOS C/MATERIAL NA OPERACAO/CAMINHAO CARROCERIA FIXA FORD F-12000 - 142HP.</v>
          </cell>
          <cell r="C10311" t="str">
            <v>H</v>
          </cell>
          <cell r="D10311">
            <v>69.650000000000006</v>
          </cell>
          <cell r="E10311">
            <v>55.72</v>
          </cell>
        </row>
        <row r="10312">
          <cell r="A10312"/>
        </row>
        <row r="10313">
          <cell r="A10313" t="str">
            <v>73417</v>
          </cell>
          <cell r="B10313" t="str">
            <v>GRUPO GERADOR 150 KVA- CHP.</v>
          </cell>
          <cell r="C10313" t="str">
            <v>CHP</v>
          </cell>
          <cell r="D10313">
            <v>96.16</v>
          </cell>
          <cell r="E10313">
            <v>76.930000000000007</v>
          </cell>
        </row>
        <row r="10314">
          <cell r="A10314"/>
        </row>
        <row r="10315">
          <cell r="A10315" t="str">
            <v>73418</v>
          </cell>
          <cell r="B10315" t="str">
            <v>ALVENARIA P/CX ENTERR ATE 0,80M C/BL CONC 10X20X40CM C/ARGAMASSA 1:4 CIMENTO E AREIA E CONCRETO 20MPA P/ENCHIMENTO DOS FUROS.</v>
          </cell>
          <cell r="C10315" t="str">
            <v>m2</v>
          </cell>
          <cell r="D10315">
            <v>54.9</v>
          </cell>
          <cell r="E10315">
            <v>43.92</v>
          </cell>
        </row>
        <row r="10316">
          <cell r="A10316"/>
        </row>
        <row r="10317">
          <cell r="A10317" t="str">
            <v>73419</v>
          </cell>
          <cell r="B10317" t="str">
            <v>USINA P/MISTURA BETUM ALTA CLASSE A QUENTE CAPAC 60/90T/H-CP INCL   EQUIPE DE OPERACAO.</v>
          </cell>
          <cell r="C10317" t="str">
            <v>H</v>
          </cell>
          <cell r="D10317">
            <v>1470.46</v>
          </cell>
          <cell r="E10317">
            <v>1176.3699999999999</v>
          </cell>
        </row>
        <row r="10318">
          <cell r="A10318"/>
        </row>
        <row r="10319">
          <cell r="A10319" t="str">
            <v>73420</v>
          </cell>
          <cell r="B10319" t="str">
            <v>LANCAMENTO CONCRETO P/PECAS S/ARMAD PROD 2 M3/H INCL APENAS   TRANSP HORIZ C/CARRINHOS ATE 20M COLOCACAO ADENS E ACAB.</v>
          </cell>
          <cell r="C10319" t="str">
            <v>m3</v>
          </cell>
          <cell r="D10319">
            <v>34.97</v>
          </cell>
          <cell r="E10319">
            <v>27.98</v>
          </cell>
        </row>
        <row r="10320">
          <cell r="A10320"/>
        </row>
        <row r="10321">
          <cell r="A10321" t="str">
            <v>73421</v>
          </cell>
          <cell r="B10321" t="str">
            <v>CUSTO HORARIO C/DEPRECIACAO E JUROS - MOTONIVELADORA CATERPILLAR 120 G 125 HP.</v>
          </cell>
          <cell r="C10321" t="str">
            <v>H</v>
          </cell>
          <cell r="D10321">
            <v>59.28</v>
          </cell>
          <cell r="E10321">
            <v>47.43</v>
          </cell>
        </row>
        <row r="10322">
          <cell r="A10322"/>
        </row>
        <row r="10323">
          <cell r="A10323" t="str">
            <v>73422</v>
          </cell>
          <cell r="B10323" t="str">
            <v xml:space="preserve">FORMA MADEIRA 1 VEZ PINHO 3A ESP=2,5CM P/PECAS DE CONCRETO ARMADO INCL FORN MATERIAIS E DESMOLDAGEM EXCL ESCORAMENTO. </v>
          </cell>
          <cell r="C10323" t="str">
            <v>m2</v>
          </cell>
          <cell r="D10323">
            <v>51.82</v>
          </cell>
          <cell r="E10323">
            <v>41.46</v>
          </cell>
        </row>
        <row r="10324">
          <cell r="A10324"/>
        </row>
        <row r="10325">
          <cell r="A10325" t="str">
            <v>73423</v>
          </cell>
          <cell r="B10325" t="str">
            <v>ALVENARIA TIJOLO MACICO 7X10X20CM CIM/SB/AR 1:2:2 PROF=80A160CM 1 VEZ   P/CAIXAS ENTERRADAS.</v>
          </cell>
          <cell r="C10325" t="str">
            <v>m2</v>
          </cell>
          <cell r="D10325">
            <v>180.52</v>
          </cell>
          <cell r="E10325">
            <v>144.41999999999999</v>
          </cell>
        </row>
        <row r="10326">
          <cell r="A10326"/>
        </row>
        <row r="10327">
          <cell r="A10327" t="str">
            <v>73424</v>
          </cell>
          <cell r="B10327" t="str">
            <v>ESCAV MANUAL VALA/CAVA MAT 1A CAT 3 A 4,5M EXCL ESG/ESCOR.</v>
          </cell>
          <cell r="C10327" t="str">
            <v>m3</v>
          </cell>
          <cell r="D10327">
            <v>46.86</v>
          </cell>
          <cell r="E10327">
            <v>37.49</v>
          </cell>
        </row>
        <row r="10328">
          <cell r="A10328"/>
        </row>
        <row r="10329">
          <cell r="A10329" t="str">
            <v>73425</v>
          </cell>
          <cell r="B10329" t="str">
            <v>CUSTO HORARIO COM DEPRECIACAO E JUROS - TRATOR DE ESTEIRAS CATERPILLAR D6D PS - 163 6A - 140 HP.</v>
          </cell>
          <cell r="C10329" t="str">
            <v>H</v>
          </cell>
          <cell r="D10329">
            <v>76.97</v>
          </cell>
          <cell r="E10329">
            <v>61.58</v>
          </cell>
        </row>
        <row r="10330">
          <cell r="A10330"/>
        </row>
        <row r="10331">
          <cell r="A10331" t="str">
            <v>73426</v>
          </cell>
          <cell r="B10331" t="str">
            <v>PERFURACAO MANUAL DIAMETRO 20 CM (5 TF).</v>
          </cell>
          <cell r="C10331" t="str">
            <v>m</v>
          </cell>
          <cell r="D10331">
            <v>42.85</v>
          </cell>
          <cell r="E10331">
            <v>34.28</v>
          </cell>
        </row>
        <row r="10332">
          <cell r="A10332"/>
        </row>
        <row r="10333">
          <cell r="A10333" t="str">
            <v>73427</v>
          </cell>
          <cell r="B10333" t="str">
            <v>BOMBA C/MOTOR A GASOLINA AUTOESCORVANTE PARA AGUA SUJA - 3/4 HP   DEPRECIACAO E JUROS.</v>
          </cell>
          <cell r="C10333" t="str">
            <v>H</v>
          </cell>
          <cell r="D10333">
            <v>0.41</v>
          </cell>
          <cell r="E10333">
            <v>0.33</v>
          </cell>
        </row>
        <row r="10334">
          <cell r="A10334"/>
        </row>
        <row r="10335">
          <cell r="A10335" t="str">
            <v>73428</v>
          </cell>
          <cell r="B10335" t="str">
            <v>CUSTO HORARIO PRODUTIVO DIURNO - MARTELETE OU ROMPEDOR ATLAS COPCO - TEX 31.</v>
          </cell>
          <cell r="C10335" t="str">
            <v>CHP</v>
          </cell>
          <cell r="D10335">
            <v>15.27</v>
          </cell>
          <cell r="E10335">
            <v>12.22</v>
          </cell>
        </row>
        <row r="10336">
          <cell r="A10336"/>
        </row>
        <row r="10337">
          <cell r="A10337" t="str">
            <v>73429</v>
          </cell>
          <cell r="B10337" t="str">
            <v>ALUGUEL CAMINHAO TANQUE 6.000L DIESEL 132CV (CI) C/MOTORISTA.</v>
          </cell>
          <cell r="C10337" t="str">
            <v>H</v>
          </cell>
          <cell r="D10337">
            <v>34.5</v>
          </cell>
          <cell r="E10337">
            <v>27.6</v>
          </cell>
        </row>
        <row r="10338">
          <cell r="A10338"/>
        </row>
        <row r="10339">
          <cell r="A10339" t="str">
            <v>73430</v>
          </cell>
          <cell r="B10339" t="str">
            <v>ESCAVACAO MEC. VALA N ESCOR MAT 1A C/RETRO ENTRE 1,5 E 3M C/ REDUTOR ( PEDRAS/INST PREDIAIS/OUTROS REDUT.PRODUTIV OU CAVAS FUNDACAO ) - EXCL.ESGOTAMENTO.</v>
          </cell>
          <cell r="C10339" t="str">
            <v>m3</v>
          </cell>
          <cell r="D10339">
            <v>18.96</v>
          </cell>
          <cell r="E10339">
            <v>15.17</v>
          </cell>
        </row>
        <row r="10340">
          <cell r="A10340"/>
        </row>
        <row r="10341">
          <cell r="A10341" t="str">
            <v>73431</v>
          </cell>
          <cell r="B10341" t="str">
            <v>PINHO TERCEIRA 2,5X10CM.</v>
          </cell>
          <cell r="C10341" t="str">
            <v>m</v>
          </cell>
          <cell r="D10341">
            <v>2.02</v>
          </cell>
          <cell r="E10341">
            <v>1.62</v>
          </cell>
        </row>
        <row r="10342">
          <cell r="A10342"/>
        </row>
        <row r="10343">
          <cell r="A10343" t="str">
            <v>73432</v>
          </cell>
          <cell r="B10343" t="str">
            <v>CHP - BETONEIRA CAPAC. 320 L, MOTOR DIESEL 6 HP, ALFA 320 OU SIMILAR.</v>
          </cell>
          <cell r="C10343" t="str">
            <v>H</v>
          </cell>
          <cell r="D10343">
            <v>17.13</v>
          </cell>
          <cell r="E10343">
            <v>13.71</v>
          </cell>
        </row>
        <row r="10344">
          <cell r="A10344"/>
        </row>
        <row r="10345">
          <cell r="A10345" t="str">
            <v>73433</v>
          </cell>
          <cell r="B10345" t="str">
            <v>DEPRECIACAO/CAMINHAO CARROCERIA FIXA FORD F-12000 CHASSI 194" - 142CV .</v>
          </cell>
          <cell r="C10345" t="str">
            <v>H</v>
          </cell>
          <cell r="D10345">
            <v>16</v>
          </cell>
          <cell r="E10345">
            <v>12.8</v>
          </cell>
        </row>
        <row r="10346">
          <cell r="A10346"/>
        </row>
        <row r="10347">
          <cell r="A10347" t="str">
            <v>73434</v>
          </cell>
          <cell r="B10347" t="str">
            <v>CUSTO HORARIO COM MANUTENCAO - TRATOR DE ESTEIRAS CATERPILLAR   D6D PS - 163 6A - 140 HP.</v>
          </cell>
          <cell r="C10347" t="str">
            <v>H</v>
          </cell>
          <cell r="D10347">
            <v>43.43</v>
          </cell>
          <cell r="E10347">
            <v>34.75</v>
          </cell>
        </row>
        <row r="10348">
          <cell r="A10348"/>
        </row>
        <row r="10349">
          <cell r="A10349" t="str">
            <v>73435</v>
          </cell>
          <cell r="B10349" t="str">
            <v>MANUTENCAO - MAQUINA DE DEMARCAR FAIXAS AUTOPROP.</v>
          </cell>
          <cell r="C10349" t="str">
            <v>H</v>
          </cell>
          <cell r="D10349">
            <v>55.01</v>
          </cell>
          <cell r="E10349">
            <v>44.01</v>
          </cell>
        </row>
        <row r="10350">
          <cell r="A10350"/>
        </row>
        <row r="10351">
          <cell r="A10351" t="str">
            <v>73436</v>
          </cell>
          <cell r="B10351" t="str">
            <v>ROLO COMPACTADOR VIBRATORIO PE DE CARNEIRO PARA SOLOS, POTENCIA 80HP, PESO MÁXIMO OPERACIONAL 8,8T.</v>
          </cell>
          <cell r="C10351" t="str">
            <v>CHP</v>
          </cell>
          <cell r="D10351">
            <v>167.82</v>
          </cell>
          <cell r="E10351">
            <v>134.26</v>
          </cell>
        </row>
        <row r="10352">
          <cell r="A10352"/>
        </row>
        <row r="10353">
          <cell r="A10353" t="str">
            <v>73437</v>
          </cell>
          <cell r="B10353" t="str">
            <v>SERRA CIRCULAR MAKITA 5900B 7` 2,3HP - CHP .</v>
          </cell>
          <cell r="C10353" t="str">
            <v>H</v>
          </cell>
          <cell r="D10353">
            <v>13.02</v>
          </cell>
          <cell r="E10353">
            <v>10.42</v>
          </cell>
        </row>
        <row r="10354">
          <cell r="A10354"/>
        </row>
        <row r="10355">
          <cell r="A10355" t="str">
            <v>73438</v>
          </cell>
          <cell r="B10355" t="str">
            <v>ESCAVACAO MANUAL VALA/CAVA ENTRE 6,00 E 7,50M PROF EM MAT 1A CAT (AREIA ARGILA OU PICARRA) EXCL ESCORAMENTO E ESGOTAMENTO.</v>
          </cell>
          <cell r="C10355" t="str">
            <v>m3</v>
          </cell>
          <cell r="D10355">
            <v>78.099999999999994</v>
          </cell>
          <cell r="E10355">
            <v>62.48</v>
          </cell>
        </row>
        <row r="10356">
          <cell r="A10356"/>
        </row>
        <row r="10357">
          <cell r="A10357" t="str">
            <v>73439</v>
          </cell>
          <cell r="B10357" t="str">
            <v>MOTO BOMBA SOBRE RODAS GAS DE 10,5CV A 3600RPM (CI) C/BOMBA CENTRIFUGA AUTO-ESCORVANTE DE ROTOR ABERTO BOCAIS DE 3" - EXCL OPERADOR.</v>
          </cell>
          <cell r="C10357" t="str">
            <v>H</v>
          </cell>
          <cell r="D10357">
            <v>3.61</v>
          </cell>
          <cell r="E10357">
            <v>2.89</v>
          </cell>
        </row>
        <row r="10358">
          <cell r="A10358"/>
        </row>
        <row r="10359">
          <cell r="A10359" t="str">
            <v>73440</v>
          </cell>
          <cell r="B10359" t="str">
            <v>USINA DOSADOR/MISTURADOR AGREG CONCR C/SILO CIM P/50T (CI) INCL   MAO-DE-OBRA P/ALIMENTACAO E OPERACAO DA CENTRAL.</v>
          </cell>
          <cell r="C10359" t="str">
            <v>H</v>
          </cell>
          <cell r="D10359">
            <v>141.07</v>
          </cell>
          <cell r="E10359">
            <v>112.86</v>
          </cell>
        </row>
        <row r="10360">
          <cell r="A10360"/>
        </row>
        <row r="10361">
          <cell r="A10361" t="str">
            <v>73441</v>
          </cell>
          <cell r="B10361" t="str">
            <v>USINA DOSADORA/MIST AGREG CONCR C/SILO CIM P/50T (CP) INCL MAO-DE-OBRA P/ALIMENTACAO E OPER.</v>
          </cell>
          <cell r="C10361" t="str">
            <v>H</v>
          </cell>
          <cell r="D10361">
            <v>192.27</v>
          </cell>
          <cell r="E10361">
            <v>153.82</v>
          </cell>
        </row>
        <row r="10362">
          <cell r="A10362"/>
        </row>
        <row r="10363">
          <cell r="A10363" t="str">
            <v>73443</v>
          </cell>
          <cell r="B10363" t="str">
            <v>CUSTO HORARIO C/MANUTENCAO - MOTONIVELADORA CATERPILLAR 120 G - 125 HP.</v>
          </cell>
          <cell r="C10363" t="str">
            <v>H</v>
          </cell>
          <cell r="D10363">
            <v>45.37</v>
          </cell>
          <cell r="E10363">
            <v>36.299999999999997</v>
          </cell>
        </row>
        <row r="10364">
          <cell r="A10364"/>
        </row>
        <row r="10365">
          <cell r="A10365" t="str">
            <v>73444</v>
          </cell>
          <cell r="B10365" t="str">
            <v>PREPARO DE CONCRETO COM MISTURA E AMASSAMENTO EM 1 BETONEIRA 320L COM PRODUCAO DE 2M3/H, EXCLUSIVE MATERIAIS.</v>
          </cell>
          <cell r="C10365" t="str">
            <v>m3</v>
          </cell>
          <cell r="D10365">
            <v>40.049999999999997</v>
          </cell>
          <cell r="E10365">
            <v>32.04</v>
          </cell>
        </row>
        <row r="10366">
          <cell r="A10366"/>
        </row>
        <row r="10367">
          <cell r="A10367" t="str">
            <v>73445</v>
          </cell>
          <cell r="B10367" t="str">
            <v>CAIACAO INT OU EXT SOBRE REVESTIMENTO LISO C/ADOCAO DE FIXADOR COM   COM DUAS DEMAOS.</v>
          </cell>
          <cell r="C10367" t="str">
            <v>m2</v>
          </cell>
          <cell r="D10367">
            <v>4.2699999999999996</v>
          </cell>
          <cell r="E10367">
            <v>3.42</v>
          </cell>
        </row>
        <row r="10368">
          <cell r="A10368"/>
        </row>
        <row r="10369">
          <cell r="A10369" t="str">
            <v>73446</v>
          </cell>
          <cell r="B10369" t="str">
            <v>PINTURA DE SUPERFICIE C/TINTA GRAFITE.</v>
          </cell>
          <cell r="C10369" t="str">
            <v>m2</v>
          </cell>
          <cell r="D10369">
            <v>11.27</v>
          </cell>
          <cell r="E10369">
            <v>9.02</v>
          </cell>
        </row>
        <row r="10370">
          <cell r="A10370"/>
        </row>
        <row r="10371">
          <cell r="A10371" t="str">
            <v>73447</v>
          </cell>
          <cell r="B10371" t="str">
            <v>ESCAVACAO MANUAL DE VALAS EM TERRA COMPACTA, PROF. 2 M &lt; H &lt;= 3 M.</v>
          </cell>
          <cell r="C10371" t="str">
            <v>m3</v>
          </cell>
          <cell r="D10371">
            <v>26.95</v>
          </cell>
          <cell r="E10371">
            <v>21.56</v>
          </cell>
        </row>
        <row r="10372">
          <cell r="A10372"/>
        </row>
        <row r="10373">
          <cell r="A10373" t="str">
            <v>73448</v>
          </cell>
          <cell r="B10373" t="str">
            <v>BOMBA C/MOTOR A GASOLINA AUTOESCORVANTE PARA AGUA SUJA - 3/4 HP   MANUTENCAO.</v>
          </cell>
          <cell r="C10373" t="str">
            <v>H</v>
          </cell>
          <cell r="D10373">
            <v>0.16</v>
          </cell>
          <cell r="E10373">
            <v>0.13</v>
          </cell>
        </row>
        <row r="10374">
          <cell r="A10374"/>
        </row>
        <row r="10375">
          <cell r="A10375" t="str">
            <v>73449</v>
          </cell>
          <cell r="B10375" t="str">
            <v>ARGAMASSA CIMENTO/AREIA 1:4 - PREPARO MANUAL - P.</v>
          </cell>
          <cell r="C10375" t="str">
            <v>m3</v>
          </cell>
          <cell r="D10375">
            <v>396.52</v>
          </cell>
          <cell r="E10375">
            <v>317.22000000000003</v>
          </cell>
        </row>
        <row r="10376">
          <cell r="A10376"/>
        </row>
        <row r="10377">
          <cell r="A10377" t="str">
            <v>73450</v>
          </cell>
          <cell r="B10377" t="str">
            <v>CUSTO HORARIO IMPRODUTIVO DIURNO - MARTELETE OU ROMPEDOR ATLAS COPCO - TEX 31.</v>
          </cell>
          <cell r="C10377" t="str">
            <v>CHI</v>
          </cell>
          <cell r="D10377">
            <v>12.7</v>
          </cell>
          <cell r="E10377">
            <v>10.16</v>
          </cell>
        </row>
        <row r="10378">
          <cell r="A10378"/>
        </row>
        <row r="10379">
          <cell r="A10379" t="str">
            <v>73451</v>
          </cell>
          <cell r="B10379" t="str">
            <v>TRATOR ESTEIRAS DIESEL APROX 200CV C/LAMINA 2500KG (CUSTO PRODUTIVO) INCL OPERADOR.</v>
          </cell>
          <cell r="C10379" t="str">
            <v>H</v>
          </cell>
          <cell r="D10379">
            <v>293.22000000000003</v>
          </cell>
          <cell r="E10379">
            <v>234.58</v>
          </cell>
        </row>
        <row r="10380">
          <cell r="A10380"/>
        </row>
        <row r="10381">
          <cell r="A10381" t="str">
            <v>73452</v>
          </cell>
          <cell r="B10381" t="str">
            <v>MOTONIVELADORA MOTOR DIESEL 125CV INCL OPERADOR (CP) .</v>
          </cell>
          <cell r="C10381" t="str">
            <v>H</v>
          </cell>
          <cell r="D10381">
            <v>223.56</v>
          </cell>
          <cell r="E10381">
            <v>178.85</v>
          </cell>
        </row>
        <row r="10382">
          <cell r="A10382"/>
        </row>
        <row r="10383">
          <cell r="A10383" t="str">
            <v>73453</v>
          </cell>
          <cell r="B10383" t="str">
            <v>TRATOR DE PNEUS MOTOR DIESEL 61CV INCL OPERADOR (CP) .</v>
          </cell>
          <cell r="C10383" t="str">
            <v>H</v>
          </cell>
          <cell r="D10383">
            <v>56.45</v>
          </cell>
          <cell r="E10383">
            <v>45.16</v>
          </cell>
        </row>
        <row r="10384">
          <cell r="A10384"/>
        </row>
        <row r="10385">
          <cell r="A10385" t="str">
            <v>73454</v>
          </cell>
          <cell r="B10385" t="str">
            <v>ALUGUEL CAMINHAO CARROC FIXA TOCO 7,5T MOTOR DIESEL 132CV(CP) C/MOTORISTA.</v>
          </cell>
          <cell r="C10385" t="str">
            <v>H</v>
          </cell>
          <cell r="D10385">
            <v>94.88</v>
          </cell>
          <cell r="E10385">
            <v>75.91</v>
          </cell>
        </row>
        <row r="10386">
          <cell r="A10386"/>
        </row>
        <row r="10387">
          <cell r="A10387" t="str">
            <v>73455</v>
          </cell>
          <cell r="B10387" t="str">
            <v>ARGAMASSA CIMENTO/AREIA 1:4 - PREPARO MECANICO.</v>
          </cell>
          <cell r="C10387" t="str">
            <v>m3</v>
          </cell>
          <cell r="D10387">
            <v>374</v>
          </cell>
          <cell r="E10387">
            <v>299.2</v>
          </cell>
        </row>
        <row r="10388">
          <cell r="A10388"/>
        </row>
        <row r="10389">
          <cell r="A10389" t="str">
            <v>73456</v>
          </cell>
          <cell r="B10389" t="str">
            <v>MANUTENCAO/CAMINHAO CARROCERIA FIXA FORD F-12000 - 142CV.</v>
          </cell>
          <cell r="C10389" t="str">
            <v>H</v>
          </cell>
          <cell r="D10389">
            <v>12.81</v>
          </cell>
          <cell r="E10389">
            <v>10.25</v>
          </cell>
        </row>
        <row r="10390">
          <cell r="A10390"/>
        </row>
        <row r="10391">
          <cell r="A10391" t="str">
            <v>73457</v>
          </cell>
          <cell r="B10391" t="str">
            <v>CUSTO HORARIO C/MATERIAIS NA OPERACAO - MOTONIVELADORA CATERPILLAR 120G - 125 HP.</v>
          </cell>
          <cell r="C10391" t="str">
            <v>H</v>
          </cell>
          <cell r="D10391">
            <v>68.67</v>
          </cell>
          <cell r="E10391">
            <v>54.94</v>
          </cell>
        </row>
        <row r="10392">
          <cell r="A10392"/>
        </row>
        <row r="10393">
          <cell r="A10393" t="str">
            <v>73458</v>
          </cell>
          <cell r="B10393" t="str">
            <v>CUSTO HORARIO COM MATERIAIS NA OPERACAO - TRATOR DE ESTEIRAS   CATERPILLAR D6D PS - 163 6A - 140 HP.</v>
          </cell>
          <cell r="C10393" t="str">
            <v>H</v>
          </cell>
          <cell r="D10393">
            <v>68.67</v>
          </cell>
          <cell r="E10393">
            <v>54.94</v>
          </cell>
        </row>
        <row r="10394">
          <cell r="A10394"/>
        </row>
        <row r="10395">
          <cell r="A10395" t="str">
            <v>73459</v>
          </cell>
          <cell r="B10395" t="str">
            <v>CUSTOS C/MATERIAL OPERCAO -MAQUINA DE DEMARCAR FAIXAS AUTO.</v>
          </cell>
          <cell r="C10395" t="str">
            <v>H</v>
          </cell>
          <cell r="D10395">
            <v>14.71</v>
          </cell>
          <cell r="E10395">
            <v>11.77</v>
          </cell>
        </row>
        <row r="10396">
          <cell r="A10396"/>
        </row>
        <row r="10397">
          <cell r="A10397" t="str">
            <v>73460</v>
          </cell>
          <cell r="B10397" t="str">
            <v>MACARANDUBA APARELHADA 3" X 4.1/2" .</v>
          </cell>
          <cell r="C10397" t="str">
            <v>m</v>
          </cell>
          <cell r="D10397">
            <v>30.23</v>
          </cell>
          <cell r="E10397">
            <v>24.19</v>
          </cell>
        </row>
        <row r="10398">
          <cell r="A10398"/>
        </row>
        <row r="10399">
          <cell r="A10399" t="str">
            <v>73461</v>
          </cell>
          <cell r="B10399" t="str">
            <v>LANCAMENTO CONCRETO P/PECAS S/ARMAD PR 3.5 M3/H INCL APENAS  TRANSP HORIZ C/CARRINHOS ATE 20M COLOCACAO ADENS E ACAB.</v>
          </cell>
          <cell r="C10399" t="str">
            <v>m3</v>
          </cell>
          <cell r="D10399">
            <v>34.68</v>
          </cell>
          <cell r="E10399">
            <v>27.75</v>
          </cell>
        </row>
        <row r="10400">
          <cell r="A10400"/>
        </row>
        <row r="10401">
          <cell r="A10401" t="str">
            <v>73462</v>
          </cell>
          <cell r="B10401" t="str">
            <v>LANCAMENTO CONCRETO P/PECAS S/ARMAD PROD 2 M3/H INCL TRANSP HORIZ C/CARRINHOS ATE 20M VERT C/TORRE ATE 10M GUINCHO COLOCACAO ADENS E ACAB.</v>
          </cell>
          <cell r="C10401" t="str">
            <v>m3</v>
          </cell>
          <cell r="D10401">
            <v>52.5</v>
          </cell>
          <cell r="E10401">
            <v>42</v>
          </cell>
        </row>
        <row r="10402">
          <cell r="A10402"/>
        </row>
        <row r="10403">
          <cell r="A10403" t="str">
            <v>73463</v>
          </cell>
          <cell r="B10403" t="str">
            <v>MOTO BOMBA SOBRE RODAS GAS DE 10,5CV A 3600RPM (CP) C/BOMBA CENTRIFUGA AUTO-ESCORVANTE DE ROTOR ABERTO BOCAIS DE 3" - EXCL OPERADOR.</v>
          </cell>
          <cell r="C10403" t="str">
            <v>H</v>
          </cell>
          <cell r="D10403">
            <v>20.010000000000002</v>
          </cell>
          <cell r="E10403">
            <v>16.010000000000002</v>
          </cell>
        </row>
        <row r="10404">
          <cell r="A10404"/>
        </row>
        <row r="10405">
          <cell r="A10405" t="str">
            <v>73464</v>
          </cell>
          <cell r="B10405" t="str">
            <v>CHP MAQUINA PROJETORA DE CONCRETO.</v>
          </cell>
          <cell r="C10405" t="str">
            <v>H</v>
          </cell>
          <cell r="D10405">
            <v>17.13</v>
          </cell>
          <cell r="E10405">
            <v>13.71</v>
          </cell>
        </row>
        <row r="10406">
          <cell r="A10406"/>
        </row>
        <row r="10407">
          <cell r="A10407" t="str">
            <v>73465</v>
          </cell>
          <cell r="B10407" t="str">
            <v>PISO CIMENTADO E=1,5CM C/ARGAMASSA 1:3 CIMENTO AREIA ALISADO COLHER   SOBRE BASE EXISTENTE.</v>
          </cell>
          <cell r="C10407" t="str">
            <v>m2</v>
          </cell>
          <cell r="D10407">
            <v>20.420000000000002</v>
          </cell>
          <cell r="E10407">
            <v>16.34</v>
          </cell>
        </row>
        <row r="10408">
          <cell r="A10408"/>
        </row>
        <row r="10409">
          <cell r="A10409" t="str">
            <v>73466</v>
          </cell>
          <cell r="B10409" t="str">
            <v>ESCORAMENTO FORMAS 1,50 A 5,00M APROV 2 VEZES.</v>
          </cell>
          <cell r="C10409" t="str">
            <v>m2</v>
          </cell>
          <cell r="D10409">
            <v>25.56</v>
          </cell>
          <cell r="E10409">
            <v>20.45</v>
          </cell>
        </row>
        <row r="10410">
          <cell r="A10410"/>
        </row>
        <row r="10411">
          <cell r="A10411" t="str">
            <v>73467</v>
          </cell>
          <cell r="B10411" t="str">
            <v>CUSTO HORARIO PRODUTIVO DIURNO - CAMINHAO CARROCERIA MERCEDES BENZ - 1418/48 184 HP.</v>
          </cell>
          <cell r="C10411" t="str">
            <v>CHP</v>
          </cell>
          <cell r="D10411">
            <v>127.93</v>
          </cell>
          <cell r="E10411">
            <v>102.35</v>
          </cell>
        </row>
        <row r="10412">
          <cell r="A10412"/>
        </row>
        <row r="10413">
          <cell r="A10413" t="str">
            <v>73468</v>
          </cell>
          <cell r="B10413" t="str">
            <v>ARGAMASSA CIMENTO/AREIA 1:3 - PREPARO MECANICO.</v>
          </cell>
          <cell r="C10413" t="str">
            <v>m3</v>
          </cell>
          <cell r="D10413">
            <v>406.73</v>
          </cell>
          <cell r="E10413">
            <v>325.39</v>
          </cell>
        </row>
        <row r="10414">
          <cell r="A10414"/>
        </row>
        <row r="10415">
          <cell r="A10415" t="str">
            <v>73469</v>
          </cell>
          <cell r="B10415" t="str">
            <v>BOMBA C/MOTOR A GASOLINA AUTOESCORVANTE PARA AGUA SUJA - 3/4 HP  MATERIAIS - OPERACAO.</v>
          </cell>
          <cell r="C10415" t="str">
            <v>H</v>
          </cell>
          <cell r="D10415">
            <v>3.96</v>
          </cell>
          <cell r="E10415">
            <v>3.17</v>
          </cell>
        </row>
        <row r="10416">
          <cell r="A10416"/>
        </row>
        <row r="10417">
          <cell r="A10417" t="str">
            <v>73470</v>
          </cell>
          <cell r="B10417" t="str">
            <v>AREIA PENEIRADA - PREPARO MANUAL - P.</v>
          </cell>
          <cell r="C10417" t="str">
            <v>m3</v>
          </cell>
          <cell r="D10417">
            <v>293.06</v>
          </cell>
          <cell r="E10417">
            <v>234.45</v>
          </cell>
        </row>
        <row r="10418">
          <cell r="A10418"/>
        </row>
        <row r="10419">
          <cell r="A10419" t="str">
            <v>73471</v>
          </cell>
          <cell r="B10419" t="str">
            <v>ARGAMASSA CIMENTO/AREIA 1:3 - PREPARO MANUAL - P .</v>
          </cell>
          <cell r="C10419" t="str">
            <v>m3</v>
          </cell>
          <cell r="D10419">
            <v>455.43</v>
          </cell>
          <cell r="E10419">
            <v>364.35</v>
          </cell>
        </row>
        <row r="10420">
          <cell r="A10420"/>
        </row>
        <row r="10421">
          <cell r="A10421" t="str">
            <v>73472</v>
          </cell>
          <cell r="B10421" t="str">
            <v>CUSTO HORARIO IMPRODUTIVO DIURNO - COMPRESSOR ATLAS COPCO - XA80 170 PCM 80 HP.</v>
          </cell>
          <cell r="C10421" t="str">
            <v>CHI</v>
          </cell>
          <cell r="D10421">
            <v>20.27</v>
          </cell>
          <cell r="E10421">
            <v>16.22</v>
          </cell>
        </row>
        <row r="10422">
          <cell r="A10422"/>
        </row>
        <row r="10423">
          <cell r="A10423" t="str">
            <v>73473</v>
          </cell>
          <cell r="B10423" t="str">
            <v>VASSOURA MEC REBOCAVEL LARG DE TRAB 2,44M (CI) EXCL OPERADOR.</v>
          </cell>
          <cell r="C10423" t="str">
            <v>H</v>
          </cell>
          <cell r="D10423">
            <v>7.4</v>
          </cell>
          <cell r="E10423">
            <v>5.92</v>
          </cell>
        </row>
        <row r="10424">
          <cell r="A10424"/>
        </row>
        <row r="10425">
          <cell r="A10425" t="str">
            <v>73474</v>
          </cell>
          <cell r="B10425" t="str">
            <v>ALUGUEL CAMINHAO CARROC FIXA TOCO 7,5T MOTOR DIESEL 132CV (CI) C/MOTORISTA.</v>
          </cell>
          <cell r="C10425" t="str">
            <v>H</v>
          </cell>
          <cell r="D10425">
            <v>34.799999999999997</v>
          </cell>
          <cell r="E10425">
            <v>27.84</v>
          </cell>
        </row>
        <row r="10426">
          <cell r="A10426"/>
        </row>
        <row r="10427">
          <cell r="A10427" t="str">
            <v>73475</v>
          </cell>
          <cell r="B10427" t="str">
            <v>TACO DE ALVENARIA (2,5X10X20)CM.</v>
          </cell>
          <cell r="C10427" t="str">
            <v>Un</v>
          </cell>
          <cell r="D10427">
            <v>0.87</v>
          </cell>
          <cell r="E10427">
            <v>0.7</v>
          </cell>
        </row>
        <row r="10428">
          <cell r="A10428"/>
        </row>
        <row r="10429">
          <cell r="A10429" t="str">
            <v>73476</v>
          </cell>
          <cell r="B10429" t="str">
            <v>MOTONIVELADORA MOTOR DIESEL 125CV INCL OPERADOR (CI).</v>
          </cell>
          <cell r="C10429" t="str">
            <v>H</v>
          </cell>
          <cell r="D10429">
            <v>99.86</v>
          </cell>
          <cell r="E10429">
            <v>79.89</v>
          </cell>
        </row>
        <row r="10430">
          <cell r="A10430"/>
        </row>
        <row r="10431">
          <cell r="A10431" t="str">
            <v>73477</v>
          </cell>
          <cell r="B10431" t="str">
            <v>MAQUINA DE SOLDA A ARCO 375A DIESEL 33CV (CP) EXCL OPERADOR.</v>
          </cell>
          <cell r="C10431" t="str">
            <v>H</v>
          </cell>
          <cell r="D10431">
            <v>46.71</v>
          </cell>
          <cell r="E10431">
            <v>37.369999999999997</v>
          </cell>
        </row>
        <row r="10432">
          <cell r="A10432"/>
        </row>
        <row r="10433">
          <cell r="A10433" t="str">
            <v>73478</v>
          </cell>
          <cell r="B10433" t="str">
            <v>MAQUINA DE JUNTAS GAS 8,25CV PART MANUAL (CP) INCL OPERADOR.</v>
          </cell>
          <cell r="C10433" t="str">
            <v>H</v>
          </cell>
          <cell r="D10433">
            <v>84.05</v>
          </cell>
          <cell r="E10433">
            <v>67.239999999999995</v>
          </cell>
        </row>
        <row r="10434">
          <cell r="A10434"/>
        </row>
        <row r="10435">
          <cell r="A10435" t="str">
            <v>73479</v>
          </cell>
          <cell r="B10435" t="str">
            <v>DISTRIBUIDOR BETUME SOB PRESSAO GAS (CP) SOBRE CHASSIS CAMINHAO -    INCL ESTE C/MOTORISTA.</v>
          </cell>
          <cell r="C10435" t="str">
            <v>H</v>
          </cell>
          <cell r="D10435">
            <v>186.42</v>
          </cell>
          <cell r="E10435">
            <v>149.13999999999999</v>
          </cell>
        </row>
        <row r="10436">
          <cell r="A10436"/>
        </row>
        <row r="10437">
          <cell r="A10437" t="str">
            <v>73480</v>
          </cell>
          <cell r="B10437" t="str">
            <v>CUSTO HORARIO PRODUTIVO - GUINDASTE MUNK 640/18 - 8T S/CAMINHAO MERCEDES BENZ 1418/51 - 184 HP.</v>
          </cell>
          <cell r="C10437" t="str">
            <v>H</v>
          </cell>
          <cell r="D10437">
            <v>114.23</v>
          </cell>
          <cell r="E10437">
            <v>91.39</v>
          </cell>
        </row>
        <row r="10438">
          <cell r="A10438"/>
        </row>
        <row r="10439">
          <cell r="A10439" t="str">
            <v>73481</v>
          </cell>
          <cell r="B10439" t="str">
            <v>ESCAVACAO MANUAL DE VALAS EM TERRA COMPACTA, PROF. DE 0 M &lt; H &lt;= 1 M .</v>
          </cell>
          <cell r="C10439" t="str">
            <v>m3</v>
          </cell>
          <cell r="D10439">
            <v>19.91</v>
          </cell>
          <cell r="E10439">
            <v>15.93</v>
          </cell>
        </row>
        <row r="10440">
          <cell r="A10440"/>
        </row>
        <row r="10441">
          <cell r="A10441" t="str">
            <v>73482</v>
          </cell>
          <cell r="B10441" t="str">
            <v>ARGAMASSA DE CIMENTO E AREIA MEDIA NÃO PENEIRADA, NO TRACO 1:3 PREPARO MANUAL.</v>
          </cell>
          <cell r="C10441" t="str">
            <v>m3</v>
          </cell>
          <cell r="D10441">
            <v>442.23</v>
          </cell>
          <cell r="E10441">
            <v>353.79</v>
          </cell>
        </row>
        <row r="10442">
          <cell r="A10442"/>
        </row>
        <row r="10443">
          <cell r="A10443" t="str">
            <v>73483</v>
          </cell>
          <cell r="B10443" t="str">
            <v>CUSTOS C/MAO-DE-OBRA NA OPERACAO/CAMINHAO CARROCERIA FIXA FORD F-12000 - 142HP.</v>
          </cell>
          <cell r="C10443" t="str">
            <v>H</v>
          </cell>
          <cell r="D10443">
            <v>11.82</v>
          </cell>
          <cell r="E10443">
            <v>9.4600000000000009</v>
          </cell>
        </row>
        <row r="10444">
          <cell r="A10444"/>
        </row>
        <row r="10445">
          <cell r="A10445" t="str">
            <v>73484</v>
          </cell>
          <cell r="B10445" t="str">
            <v>CUSTO HORARIO C/MAO-DE-OBRA NA OPERACAO - MOTONIVELADORA CATERPILLAR 120G - 125 HP.</v>
          </cell>
          <cell r="C10445" t="str">
            <v>H</v>
          </cell>
          <cell r="D10445">
            <v>9.58</v>
          </cell>
          <cell r="E10445">
            <v>7.67</v>
          </cell>
        </row>
        <row r="10446">
          <cell r="A10446"/>
        </row>
        <row r="10447">
          <cell r="A10447" t="str">
            <v>73485</v>
          </cell>
          <cell r="B10447" t="str">
            <v>CUSTO HORARIO COM MAO-DE-OBRA NA OPERACAO DIURNA - TRATOR DE ESTEIRAS CATERPILLAR D6D PS - 163 6A - 140 HP.</v>
          </cell>
          <cell r="C10447" t="str">
            <v>H</v>
          </cell>
          <cell r="D10447">
            <v>9.17</v>
          </cell>
          <cell r="E10447">
            <v>7.34</v>
          </cell>
        </row>
        <row r="10448">
          <cell r="A10448"/>
        </row>
        <row r="10449">
          <cell r="A10449" t="str">
            <v>73486</v>
          </cell>
          <cell r="B10449" t="str">
            <v>MARCO MADEIRA REGIONAL 1A 7X3,5CM - P.</v>
          </cell>
          <cell r="C10449" t="str">
            <v>m</v>
          </cell>
          <cell r="D10449">
            <v>22.55</v>
          </cell>
          <cell r="E10449">
            <v>18.04</v>
          </cell>
        </row>
        <row r="10450">
          <cell r="A10450"/>
        </row>
        <row r="10451">
          <cell r="A10451" t="str">
            <v>73487</v>
          </cell>
          <cell r="B10451" t="str">
            <v>SERRA CIRCULAR MAKITA 5900B 7` 2,3HP - CHI.</v>
          </cell>
          <cell r="C10451" t="str">
            <v>H</v>
          </cell>
          <cell r="D10451">
            <v>9.43</v>
          </cell>
          <cell r="E10451">
            <v>7.55</v>
          </cell>
        </row>
        <row r="10452">
          <cell r="A10452"/>
        </row>
        <row r="10453">
          <cell r="A10453" t="str">
            <v>73488</v>
          </cell>
          <cell r="B10453" t="str">
            <v>MACARANDUBA APARELHADA 3" X 6".</v>
          </cell>
          <cell r="C10453" t="str">
            <v>m</v>
          </cell>
          <cell r="D10453">
            <v>39.47</v>
          </cell>
          <cell r="E10453">
            <v>31.58</v>
          </cell>
        </row>
        <row r="10454">
          <cell r="A10454"/>
        </row>
        <row r="10455">
          <cell r="A10455" t="str">
            <v>73489</v>
          </cell>
          <cell r="B10455" t="str">
            <v>MACARANDUBA APARELHADA DE 3" X 9" .</v>
          </cell>
          <cell r="C10455" t="str">
            <v>m</v>
          </cell>
          <cell r="D10455">
            <v>60.5</v>
          </cell>
          <cell r="E10455">
            <v>48.4</v>
          </cell>
        </row>
        <row r="10456">
          <cell r="A10456"/>
        </row>
        <row r="10457">
          <cell r="A10457" t="str">
            <v>73490</v>
          </cell>
          <cell r="B10457" t="str">
            <v>TUBO CA-1 CONCR ARMADO P/GALERIAS AGUAS PLUV DIAM=0,80M FORNEC MAT COM AREIA CIMENTO 1:4 - FORNECIMENTO E ASSENTAMENTO, INCLUSIVE TOPOGRAFO.</v>
          </cell>
          <cell r="C10457" t="str">
            <v>m</v>
          </cell>
          <cell r="D10457">
            <v>216.8</v>
          </cell>
          <cell r="E10457">
            <v>173.44</v>
          </cell>
        </row>
        <row r="10458">
          <cell r="A10458"/>
        </row>
        <row r="10459">
          <cell r="A10459" t="str">
            <v>73491</v>
          </cell>
          <cell r="B10459" t="str">
            <v>MAQUINA POLIDORA 4HP 12A 220V EXCL ESMERIL E OPERADOR (CP).</v>
          </cell>
          <cell r="C10459" t="str">
            <v>H</v>
          </cell>
          <cell r="D10459">
            <v>3.66</v>
          </cell>
          <cell r="E10459">
            <v>2.93</v>
          </cell>
        </row>
        <row r="10460">
          <cell r="A10460"/>
        </row>
        <row r="10461">
          <cell r="A10461" t="str">
            <v>73492</v>
          </cell>
          <cell r="B10461" t="str">
            <v>EXTRUSORA DE GUIAS E SARJETAS S/FORMAS DIESEL 14CV (CP) EXCL OPERADOR.</v>
          </cell>
          <cell r="C10461" t="str">
            <v>Un</v>
          </cell>
          <cell r="D10461">
            <v>12.9</v>
          </cell>
          <cell r="E10461">
            <v>10.32</v>
          </cell>
        </row>
        <row r="10462">
          <cell r="A10462"/>
        </row>
        <row r="10463">
          <cell r="A10463" t="str">
            <v>73493</v>
          </cell>
          <cell r="B10463" t="str">
            <v>TEODOLITO CONVENCIONAL DE MICROMETRO C/LEITURA NUMERICA (CP) PRECISAO DE 6S PARA LEVANTAMENTO DE TERRENOS DIVERSOS.</v>
          </cell>
          <cell r="C10463" t="str">
            <v>H</v>
          </cell>
          <cell r="D10463">
            <v>3.93</v>
          </cell>
          <cell r="E10463">
            <v>3.15</v>
          </cell>
        </row>
        <row r="10464">
          <cell r="A10464"/>
        </row>
        <row r="10465">
          <cell r="A10465" t="str">
            <v>73495</v>
          </cell>
          <cell r="B10465" t="str">
            <v>TRATOR ESTEIRAS DIESEL APROX 335CV C/LAMINA 5000KG (CP) INCL OPERADOR.</v>
          </cell>
          <cell r="C10465" t="str">
            <v>H</v>
          </cell>
          <cell r="D10465">
            <v>626.26</v>
          </cell>
          <cell r="E10465">
            <v>501.01</v>
          </cell>
        </row>
        <row r="10466">
          <cell r="A10466"/>
        </row>
        <row r="10467">
          <cell r="A10467" t="str">
            <v>73496</v>
          </cell>
          <cell r="B10467" t="str">
            <v xml:space="preserve">SOCADOR PNEUMATICO 18,5KG CONSUMO AR 0,82M3/M (CP) INCL OPERADOR. </v>
          </cell>
          <cell r="C10467" t="str">
            <v>H</v>
          </cell>
          <cell r="D10467">
            <v>3.96</v>
          </cell>
          <cell r="E10467">
            <v>3.17</v>
          </cell>
        </row>
        <row r="10468">
          <cell r="A10468"/>
        </row>
        <row r="10469">
          <cell r="A10469" t="str">
            <v>73497</v>
          </cell>
          <cell r="B10469" t="str">
            <v>CHP - COMPRESSOR DE 760PCM, MOTOR DIESEL 269HP, ATLAS COPCO, MOD XA360 SB, OU SIMILAR.</v>
          </cell>
          <cell r="C10469" t="str">
            <v>H</v>
          </cell>
          <cell r="D10469">
            <v>152.72999999999999</v>
          </cell>
          <cell r="E10469">
            <v>122.19</v>
          </cell>
        </row>
        <row r="10470">
          <cell r="A10470"/>
        </row>
        <row r="10471">
          <cell r="A10471" t="str">
            <v>73498</v>
          </cell>
          <cell r="B10471" t="str">
            <v>PREPARO DE CONCRETO C/MISTURA E AMASSAMENTO, CONDICOES ESPECIAIS, 1 BETONEIRA 320L PROD 1M3/H EXCL MATERIAIS.</v>
          </cell>
          <cell r="C10471" t="str">
            <v>m3</v>
          </cell>
          <cell r="D10471">
            <v>56.66</v>
          </cell>
          <cell r="E10471">
            <v>45.33</v>
          </cell>
        </row>
        <row r="10472">
          <cell r="A10472"/>
        </row>
        <row r="10473">
          <cell r="A10473" t="str">
            <v>73499</v>
          </cell>
          <cell r="B10473" t="str">
            <v>VERGAS DE CONCRETO ARMADO PARA ALVENARIA COM APROVEITAMENTO DA MADEIRA POR 10 VEZES.</v>
          </cell>
          <cell r="C10473" t="str">
            <v>m3</v>
          </cell>
          <cell r="D10473">
            <v>1209.58</v>
          </cell>
          <cell r="E10473">
            <v>967.67</v>
          </cell>
        </row>
        <row r="10474">
          <cell r="A10474"/>
        </row>
        <row r="10475">
          <cell r="A10475" t="str">
            <v>73500</v>
          </cell>
          <cell r="B10475" t="str">
            <v>ESCAV MANUAL VALA/CAVA MAT 1A CAT 1,5 A 3M EXCL ESG/ESCOR   (AREIA ARGILA OU PICARRA).</v>
          </cell>
          <cell r="C10475" t="str">
            <v>m3</v>
          </cell>
          <cell r="D10475">
            <v>35.15</v>
          </cell>
          <cell r="E10475">
            <v>28.12</v>
          </cell>
        </row>
        <row r="10476">
          <cell r="A10476"/>
        </row>
        <row r="10477">
          <cell r="A10477" t="str">
            <v>73501</v>
          </cell>
          <cell r="B10477" t="str">
            <v>CUSTO HORARIO PRODUTIVO DIURNO - GUINCHO 8 T MUNCK - 640/18 S/   CAMINHAO MERCEDES BENZ 1418/51 184 HP.</v>
          </cell>
          <cell r="C10477" t="str">
            <v>CHP</v>
          </cell>
          <cell r="D10477">
            <v>105.1</v>
          </cell>
          <cell r="E10477">
            <v>84.08</v>
          </cell>
        </row>
        <row r="10478">
          <cell r="A10478"/>
        </row>
        <row r="10479">
          <cell r="A10479" t="str">
            <v>73502</v>
          </cell>
          <cell r="B10479" t="str">
            <v>CUSTO HORARIO PRODUTIVO DIURNO - GUINDASTE AUTOPROPELIDO MADAL -   MD 10A 45 HP.</v>
          </cell>
          <cell r="C10479" t="str">
            <v>CHP</v>
          </cell>
          <cell r="D10479">
            <v>98.36</v>
          </cell>
          <cell r="E10479">
            <v>78.69</v>
          </cell>
        </row>
        <row r="10480">
          <cell r="A10480"/>
        </row>
        <row r="10481">
          <cell r="A10481" t="str">
            <v>73503</v>
          </cell>
          <cell r="B10481" t="str">
            <v>TRANSPORTE DE TUBOS DE PVC DN 1000.</v>
          </cell>
          <cell r="C10481" t="str">
            <v>m</v>
          </cell>
          <cell r="D10481">
            <v>4.63</v>
          </cell>
          <cell r="E10481">
            <v>3.71</v>
          </cell>
        </row>
        <row r="10482">
          <cell r="A10482"/>
        </row>
        <row r="10483">
          <cell r="A10483" t="str">
            <v>73504</v>
          </cell>
          <cell r="B10483" t="str">
            <v>TRANSPORTE DE TUBOS DE PVC DN 900.</v>
          </cell>
          <cell r="C10483" t="str">
            <v>m</v>
          </cell>
          <cell r="D10483">
            <v>3.92</v>
          </cell>
          <cell r="E10483">
            <v>3.14</v>
          </cell>
        </row>
        <row r="10484">
          <cell r="A10484"/>
        </row>
        <row r="10485">
          <cell r="A10485" t="str">
            <v>73505</v>
          </cell>
          <cell r="B10485" t="str">
            <v>TRANSPORTE DE TUBOS DE PVC DN 800.</v>
          </cell>
          <cell r="C10485" t="str">
            <v>m</v>
          </cell>
          <cell r="D10485">
            <v>3.25</v>
          </cell>
          <cell r="E10485">
            <v>2.6</v>
          </cell>
        </row>
        <row r="10486">
          <cell r="A10486"/>
        </row>
        <row r="10487">
          <cell r="A10487" t="str">
            <v>73506</v>
          </cell>
          <cell r="B10487" t="str">
            <v>TRANSPORTE DE TUBOS DE PVC DN 700.</v>
          </cell>
          <cell r="C10487" t="str">
            <v>m</v>
          </cell>
          <cell r="D10487">
            <v>2.63</v>
          </cell>
          <cell r="E10487">
            <v>2.11</v>
          </cell>
        </row>
        <row r="10488">
          <cell r="A10488"/>
        </row>
        <row r="10489">
          <cell r="A10489" t="str">
            <v>73507</v>
          </cell>
          <cell r="B10489" t="str">
            <v>TRANSPORTE DE TUBOS DE PVC DN 600.</v>
          </cell>
          <cell r="C10489" t="str">
            <v>m</v>
          </cell>
          <cell r="D10489">
            <v>2.06</v>
          </cell>
          <cell r="E10489">
            <v>1.65</v>
          </cell>
        </row>
        <row r="10490">
          <cell r="A10490"/>
        </row>
        <row r="10491">
          <cell r="A10491" t="str">
            <v>73508</v>
          </cell>
          <cell r="B10491" t="str">
            <v>TRANSPORTE DE TUBOS DE PVC DN 500.</v>
          </cell>
          <cell r="C10491" t="str">
            <v>m</v>
          </cell>
          <cell r="D10491">
            <v>1.57</v>
          </cell>
          <cell r="E10491">
            <v>1.26</v>
          </cell>
        </row>
        <row r="10492">
          <cell r="A10492"/>
        </row>
        <row r="10493">
          <cell r="A10493" t="str">
            <v>73509</v>
          </cell>
          <cell r="B10493" t="str">
            <v>TRANSPORTE DE TUBOS DE PVC DN 400.</v>
          </cell>
          <cell r="C10493" t="str">
            <v>m</v>
          </cell>
          <cell r="D10493">
            <v>1.1299999999999999</v>
          </cell>
          <cell r="E10493">
            <v>0.91</v>
          </cell>
        </row>
        <row r="10494">
          <cell r="A10494"/>
        </row>
        <row r="10495">
          <cell r="A10495" t="str">
            <v>73510</v>
          </cell>
          <cell r="B10495" t="str">
            <v>TRANSPORTE DE TUBOS DE FERRO DUTIL DN 1200.</v>
          </cell>
          <cell r="C10495" t="str">
            <v>m</v>
          </cell>
          <cell r="D10495">
            <v>11.96</v>
          </cell>
          <cell r="E10495">
            <v>9.57</v>
          </cell>
        </row>
        <row r="10496">
          <cell r="A10496"/>
        </row>
        <row r="10497">
          <cell r="A10497" t="str">
            <v>73511</v>
          </cell>
          <cell r="B10497" t="str">
            <v>TRANSPORTE DE TUBOS DE FERRO DUTIL DN 1100.</v>
          </cell>
          <cell r="C10497" t="str">
            <v>m</v>
          </cell>
          <cell r="D10497">
            <v>10.33</v>
          </cell>
          <cell r="E10497">
            <v>8.27</v>
          </cell>
        </row>
        <row r="10498">
          <cell r="A10498"/>
        </row>
        <row r="10499">
          <cell r="A10499" t="str">
            <v>73512</v>
          </cell>
          <cell r="B10499" t="str">
            <v>TRANSPORTE DE TUBOS DE FERRO DUTIL DN 1000.</v>
          </cell>
          <cell r="C10499" t="str">
            <v>m</v>
          </cell>
          <cell r="D10499">
            <v>8.9499999999999993</v>
          </cell>
          <cell r="E10499">
            <v>7.16</v>
          </cell>
        </row>
        <row r="10500">
          <cell r="A10500"/>
        </row>
        <row r="10501">
          <cell r="A10501" t="str">
            <v>73513</v>
          </cell>
          <cell r="B10501" t="str">
            <v>TRANSPORTE DE TUBOS DE FERRO DUTIL DN 900.</v>
          </cell>
          <cell r="C10501" t="str">
            <v>m</v>
          </cell>
          <cell r="D10501">
            <v>7.55</v>
          </cell>
          <cell r="E10501">
            <v>6.04</v>
          </cell>
        </row>
        <row r="10502">
          <cell r="A10502"/>
        </row>
        <row r="10503">
          <cell r="A10503" t="str">
            <v>73514</v>
          </cell>
          <cell r="B10503" t="str">
            <v>TRANSPORTE DE TUBOS DE FERRO DUTIL DN 800.</v>
          </cell>
          <cell r="C10503" t="str">
            <v>m</v>
          </cell>
          <cell r="D10503">
            <v>6.26</v>
          </cell>
          <cell r="E10503">
            <v>5.01</v>
          </cell>
        </row>
        <row r="10504">
          <cell r="A10504"/>
        </row>
        <row r="10505">
          <cell r="A10505" t="str">
            <v>73515</v>
          </cell>
          <cell r="B10505" t="str">
            <v>TRANSPORTE DE TUBOS DE FERRO DUTIL DN 700.</v>
          </cell>
          <cell r="C10505" t="str">
            <v>m</v>
          </cell>
          <cell r="D10505">
            <v>5.07</v>
          </cell>
          <cell r="E10505">
            <v>4.0599999999999996</v>
          </cell>
        </row>
        <row r="10506">
          <cell r="A10506"/>
        </row>
        <row r="10507">
          <cell r="A10507" t="str">
            <v>73516</v>
          </cell>
          <cell r="B10507" t="str">
            <v>TRANSPORTE DE TUBOS DE FERRO DUTIL DN 600.</v>
          </cell>
          <cell r="C10507" t="str">
            <v>m</v>
          </cell>
          <cell r="D10507">
            <v>4</v>
          </cell>
          <cell r="E10507">
            <v>3.2</v>
          </cell>
        </row>
        <row r="10508">
          <cell r="A10508"/>
        </row>
        <row r="10509">
          <cell r="A10509" t="str">
            <v>73517</v>
          </cell>
          <cell r="B10509" t="str">
            <v>TRANSPORTE DE TUBOS DE FERRO DUTIL DN 500.</v>
          </cell>
          <cell r="C10509" t="str">
            <v>m</v>
          </cell>
          <cell r="D10509">
            <v>3.02</v>
          </cell>
          <cell r="E10509">
            <v>2.42</v>
          </cell>
        </row>
        <row r="10510">
          <cell r="A10510"/>
        </row>
        <row r="10511">
          <cell r="A10511" t="str">
            <v>73518</v>
          </cell>
          <cell r="B10511" t="str">
            <v>TRANSPORTE DE TUBOS DE FERRO DUTIL DN 450.</v>
          </cell>
          <cell r="C10511" t="str">
            <v>m</v>
          </cell>
          <cell r="D10511">
            <v>2.62</v>
          </cell>
          <cell r="E10511">
            <v>2.1</v>
          </cell>
        </row>
        <row r="10512">
          <cell r="A10512"/>
        </row>
        <row r="10513">
          <cell r="A10513" t="str">
            <v>73519</v>
          </cell>
          <cell r="B10513" t="str">
            <v>TRANSPORTE DE TUBOS DE FERRO DUTIL DN 400 M</v>
          </cell>
          <cell r="C10513" t="str">
            <v>m</v>
          </cell>
          <cell r="D10513">
            <v>2.2000000000000002</v>
          </cell>
          <cell r="E10513">
            <v>1.76</v>
          </cell>
        </row>
        <row r="10514">
          <cell r="A10514"/>
        </row>
        <row r="10515">
          <cell r="A10515" t="str">
            <v>73520</v>
          </cell>
          <cell r="B10515" t="str">
            <v>TRANSPORTE DE TUBOS DE FERRO DUTIL DN 350.</v>
          </cell>
          <cell r="C10515" t="str">
            <v>m</v>
          </cell>
          <cell r="D10515">
            <v>1.85</v>
          </cell>
          <cell r="E10515">
            <v>1.48</v>
          </cell>
        </row>
        <row r="10516">
          <cell r="A10516"/>
        </row>
        <row r="10517">
          <cell r="A10517" t="str">
            <v>73521</v>
          </cell>
          <cell r="B10517" t="str">
            <v xml:space="preserve">TRANSPORTE DE TUBOS DE FERRO DUTIL DN 300. </v>
          </cell>
          <cell r="C10517" t="str">
            <v>m</v>
          </cell>
          <cell r="D10517">
            <v>1.37</v>
          </cell>
          <cell r="E10517">
            <v>1.1000000000000001</v>
          </cell>
        </row>
        <row r="10518">
          <cell r="A10518"/>
        </row>
        <row r="10519">
          <cell r="A10519" t="str">
            <v>73522</v>
          </cell>
          <cell r="B10519" t="str">
            <v>TRANSPORTE DE TUBOS DE FERRO DUTIL DN 250.   73523</v>
          </cell>
          <cell r="C10519" t="str">
            <v>m</v>
          </cell>
          <cell r="D10519">
            <v>1.17</v>
          </cell>
          <cell r="E10519">
            <v>0.94</v>
          </cell>
        </row>
        <row r="10520">
          <cell r="A10520"/>
        </row>
        <row r="10521">
          <cell r="A10521" t="str">
            <v>73523</v>
          </cell>
          <cell r="B10521" t="str">
            <v xml:space="preserve">TRANSPORTE DE TUBOS DE FERRO DUTIL DN 200. </v>
          </cell>
          <cell r="C10521" t="str">
            <v>m</v>
          </cell>
          <cell r="D10521">
            <v>0.87</v>
          </cell>
          <cell r="E10521">
            <v>0.7</v>
          </cell>
        </row>
        <row r="10522">
          <cell r="A10522"/>
        </row>
        <row r="10523">
          <cell r="A10523" t="str">
            <v>73524</v>
          </cell>
          <cell r="B10523" t="str">
            <v>TRANSPORTE DE TUBOS DE FERRO DUTIL DN 150.   73525</v>
          </cell>
          <cell r="C10523" t="str">
            <v>m</v>
          </cell>
          <cell r="D10523">
            <v>0.68</v>
          </cell>
          <cell r="E10523">
            <v>0.55000000000000004</v>
          </cell>
        </row>
        <row r="10524">
          <cell r="A10524"/>
        </row>
        <row r="10525">
          <cell r="A10525" t="str">
            <v>73525</v>
          </cell>
          <cell r="B10525" t="str">
            <v xml:space="preserve"> CORTE ACO CA-60 DIAM 6,4 A 8,0MM. </v>
          </cell>
          <cell r="C10525" t="str">
            <v>Kg</v>
          </cell>
          <cell r="D10525">
            <v>2.1800000000000002</v>
          </cell>
          <cell r="E10525">
            <v>1.75</v>
          </cell>
        </row>
        <row r="10526">
          <cell r="A10526"/>
        </row>
        <row r="10527">
          <cell r="A10527" t="str">
            <v>73526</v>
          </cell>
          <cell r="B10527" t="str">
            <v>ARGAMASSA TRACO 1:7 (CIMENTO E AREIA), PREPARO MANUAL.</v>
          </cell>
          <cell r="C10527" t="str">
            <v>m3</v>
          </cell>
          <cell r="D10527">
            <v>302.05</v>
          </cell>
          <cell r="E10527">
            <v>241.64</v>
          </cell>
        </row>
        <row r="10528">
          <cell r="A10528"/>
        </row>
        <row r="10529">
          <cell r="A10529" t="str">
            <v>73527</v>
          </cell>
          <cell r="B10529" t="str">
            <v>ARGAMASSA TRACO 1:2 (CIMENTO E AREIA), PREPARO MANUAL .</v>
          </cell>
          <cell r="C10529" t="str">
            <v>m3</v>
          </cell>
          <cell r="D10529">
            <v>552.01</v>
          </cell>
          <cell r="E10529">
            <v>441.61</v>
          </cell>
        </row>
        <row r="10530">
          <cell r="A10530"/>
        </row>
        <row r="10531">
          <cell r="A10531" t="str">
            <v>73528</v>
          </cell>
          <cell r="B10531" t="str">
            <v xml:space="preserve"> LANCAMENTO CONCRETO P/PECAS ARMADAS PROD 2 M3/H INCL TRANSP HORIZ C/CARRINHOS ATE 20M VERT C/TORRE ATE 10M GUINCHO COLOCACAO ADENS E ACAB.</v>
          </cell>
          <cell r="C10531" t="str">
            <v>m3</v>
          </cell>
          <cell r="D10531">
            <v>57.75</v>
          </cell>
          <cell r="E10531">
            <v>46.2</v>
          </cell>
        </row>
        <row r="10532">
          <cell r="A10532"/>
        </row>
        <row r="10533">
          <cell r="A10533" t="str">
            <v>73529</v>
          </cell>
          <cell r="B10533" t="str">
            <v xml:space="preserve"> INSTALACAO DE AQUECIMENTO E ARMAZENAMENTO DE ASFALTO (CP) EM 2 TANQUES DE 30000L CADA - INCL OPERADOR.</v>
          </cell>
          <cell r="C10533" t="str">
            <v>H</v>
          </cell>
          <cell r="D10533">
            <v>62.53</v>
          </cell>
          <cell r="E10533">
            <v>50.03</v>
          </cell>
        </row>
        <row r="10534">
          <cell r="A10534"/>
        </row>
        <row r="10535">
          <cell r="A10535" t="str">
            <v>73530</v>
          </cell>
          <cell r="B10535" t="str">
            <v xml:space="preserve"> VASSOURA MEC REBOCAVEL LARG DE TRAB 2,44M (CP) EXCL OPERADOR.  </v>
          </cell>
          <cell r="C10535" t="str">
            <v>H</v>
          </cell>
          <cell r="D10535">
            <v>10.31</v>
          </cell>
          <cell r="E10535">
            <v>8.25</v>
          </cell>
        </row>
        <row r="10536">
          <cell r="A10536"/>
        </row>
        <row r="10537">
          <cell r="A10537" t="str">
            <v>73531</v>
          </cell>
          <cell r="B10537" t="str">
            <v xml:space="preserve">ALUGUEL CAMINHAO BASCUL NO TOCO 4M3 MOTOR DIESEL 85CV (CP) C/MOTORISTA. </v>
          </cell>
          <cell r="C10537" t="str">
            <v>H</v>
          </cell>
          <cell r="D10537">
            <v>85.18</v>
          </cell>
          <cell r="E10537">
            <v>68.150000000000006</v>
          </cell>
        </row>
        <row r="10538">
          <cell r="A10538"/>
        </row>
        <row r="10539">
          <cell r="A10539" t="str">
            <v>73532</v>
          </cell>
          <cell r="B10539" t="str">
            <v xml:space="preserve"> CUSTO HORARIO PRODUTIVO - TALHA MANUAL.  </v>
          </cell>
          <cell r="C10539" t="str">
            <v>CHP</v>
          </cell>
          <cell r="D10539">
            <v>0.46</v>
          </cell>
          <cell r="E10539">
            <v>0.37</v>
          </cell>
        </row>
        <row r="10540">
          <cell r="A10540"/>
        </row>
        <row r="10541">
          <cell r="A10541" t="str">
            <v>73533</v>
          </cell>
          <cell r="B10541" t="str">
            <v xml:space="preserve"> CONCRETO P/CAMADAS PREPARATORIAS 180KG/M3 CIMENTO SOMENTE MATERIAIS INCL 5% PERDAS.</v>
          </cell>
          <cell r="C10541" t="str">
            <v>m3</v>
          </cell>
          <cell r="D10541">
            <v>247.62</v>
          </cell>
          <cell r="E10541">
            <v>198.1</v>
          </cell>
        </row>
        <row r="10542">
          <cell r="A10542"/>
        </row>
        <row r="10543">
          <cell r="A10543" t="str">
            <v>73534</v>
          </cell>
          <cell r="B10543" t="str">
            <v>CUSTO HORARIO IMPRODUTIVO DIURNO-RETRO-ESCAVADEIRA SOBRE RODAS - CASE 580 H - 74 HP.</v>
          </cell>
          <cell r="C10543" t="str">
            <v>CHI</v>
          </cell>
          <cell r="D10543">
            <v>51.98</v>
          </cell>
          <cell r="E10543">
            <v>41.59</v>
          </cell>
        </row>
        <row r="10544">
          <cell r="A10544"/>
        </row>
        <row r="10545">
          <cell r="A10545" t="str">
            <v>73535</v>
          </cell>
          <cell r="B10545" t="str">
            <v>CHP - CAMINHAO C/GUINCHO 6T, MOTOR DIESEL 136HP, M. BENZ MOD L1214, MUNCK MOD, M 640/18, OU SIMILAR.</v>
          </cell>
          <cell r="C10545" t="str">
            <v>H</v>
          </cell>
          <cell r="D10545">
            <v>157.5</v>
          </cell>
          <cell r="E10545">
            <v>126</v>
          </cell>
        </row>
        <row r="10546">
          <cell r="A10546"/>
        </row>
        <row r="10547">
          <cell r="A10547" t="str">
            <v>73536</v>
          </cell>
          <cell r="B10547" t="str">
            <v>BOMBA C/MOTOR A GASOLINA AUTOESCORVANTE PARA AGUA SUJA - 3/4HP    CHP DIURNA.</v>
          </cell>
          <cell r="C10547" t="str">
            <v>CHP</v>
          </cell>
          <cell r="D10547">
            <v>4.53</v>
          </cell>
          <cell r="E10547">
            <v>3.63</v>
          </cell>
        </row>
        <row r="10548">
          <cell r="A10548"/>
        </row>
        <row r="10549">
          <cell r="A10549" t="str">
            <v>73537</v>
          </cell>
          <cell r="B10549" t="str">
            <v xml:space="preserve"> ESCAV MANUAL VALA/CAVA MAT 1A CAT 4,5 A 6M EXCL ESG/ESCOR (AREIA ARGILA OU PICARRA).</v>
          </cell>
          <cell r="C10549" t="str">
            <v>m3</v>
          </cell>
          <cell r="D10549">
            <v>62.47</v>
          </cell>
          <cell r="E10549">
            <v>49.98</v>
          </cell>
        </row>
        <row r="10550">
          <cell r="A10550"/>
        </row>
        <row r="10551">
          <cell r="A10551" t="str">
            <v>73538</v>
          </cell>
          <cell r="B10551" t="str">
            <v xml:space="preserve"> MAQUINA DE DEMARCAR FAIXAS AUTOPROP. - CHP. </v>
          </cell>
          <cell r="C10551" t="str">
            <v>CHP</v>
          </cell>
          <cell r="D10551">
            <v>159.27000000000001</v>
          </cell>
          <cell r="E10551">
            <v>127.42</v>
          </cell>
        </row>
        <row r="10552">
          <cell r="A10552"/>
        </row>
        <row r="10553">
          <cell r="A10553" t="str">
            <v>73539</v>
          </cell>
          <cell r="B10553" t="str">
            <v>DOBRADICA LATAO CROMADO 3X3" C/ANEL - P .</v>
          </cell>
          <cell r="C10553" t="str">
            <v>Un</v>
          </cell>
          <cell r="D10553">
            <v>32.07</v>
          </cell>
          <cell r="E10553">
            <v>25.66</v>
          </cell>
        </row>
        <row r="10554">
          <cell r="A10554"/>
        </row>
        <row r="10555">
          <cell r="A10555" t="str">
            <v>73540</v>
          </cell>
          <cell r="B10555" t="str">
            <v>COLOCACAO CUBA LOUCA/ACO INOX EXCLUSIVE CUBA/COMPLEMENTO - P.</v>
          </cell>
          <cell r="C10555" t="str">
            <v>Un</v>
          </cell>
          <cell r="D10555">
            <v>19</v>
          </cell>
          <cell r="E10555">
            <v>15.2</v>
          </cell>
        </row>
        <row r="10556">
          <cell r="A10556"/>
        </row>
        <row r="10557">
          <cell r="A10557" t="str">
            <v>73541</v>
          </cell>
          <cell r="B10557" t="str">
            <v>COLOCACAO BANCA MARMORE/GRANITO/ACO INOX EXCLUSIVE BANCA - P.</v>
          </cell>
          <cell r="C10557" t="str">
            <v>m</v>
          </cell>
          <cell r="D10557">
            <v>38.43</v>
          </cell>
          <cell r="E10557">
            <v>30.75</v>
          </cell>
        </row>
        <row r="10558">
          <cell r="A10558"/>
        </row>
        <row r="10559">
          <cell r="A10559" t="str">
            <v>73542</v>
          </cell>
          <cell r="B10559" t="str">
            <v xml:space="preserve"> BUCHA/ARRUELA ALUMINIO 3/4" - P.  </v>
          </cell>
          <cell r="C10559" t="str">
            <v>Cj</v>
          </cell>
          <cell r="D10559">
            <v>1.05</v>
          </cell>
          <cell r="E10559">
            <v>0.84</v>
          </cell>
        </row>
        <row r="10560">
          <cell r="A10560"/>
        </row>
        <row r="10561">
          <cell r="A10561" t="str">
            <v>73543</v>
          </cell>
          <cell r="B10561" t="str">
            <v xml:space="preserve">BUCHA/ARRUELA ALUMINIO 1/2" - P. </v>
          </cell>
          <cell r="C10561" t="str">
            <v>Cj</v>
          </cell>
          <cell r="D10561">
            <v>0.87</v>
          </cell>
          <cell r="E10561">
            <v>0.7</v>
          </cell>
        </row>
        <row r="10562">
          <cell r="A10562"/>
        </row>
        <row r="10563">
          <cell r="A10563" t="str">
            <v>73544</v>
          </cell>
          <cell r="B10563" t="str">
            <v>ARGAMASSA CIMENTO/CAL HIDRATADA/AREIA PENEIRADA 1:3:10 - PREPARO MANUAL -  P.</v>
          </cell>
          <cell r="C10563" t="str">
            <v>m3</v>
          </cell>
          <cell r="D10563">
            <v>659.2</v>
          </cell>
          <cell r="E10563">
            <v>527.36</v>
          </cell>
        </row>
        <row r="10564">
          <cell r="A10564"/>
        </row>
        <row r="10565">
          <cell r="A10565" t="str">
            <v>73545</v>
          </cell>
          <cell r="B10565" t="str">
            <v>ARGAMASSA TRACO 1:2:9 (CIMENTO, CAL E AREIA), PREPARO MANUAL .</v>
          </cell>
          <cell r="C10565" t="str">
            <v>m3</v>
          </cell>
          <cell r="D10565">
            <v>375.62</v>
          </cell>
          <cell r="E10565">
            <v>300.5</v>
          </cell>
        </row>
        <row r="10566">
          <cell r="A10566"/>
        </row>
        <row r="10567">
          <cell r="A10567" t="str">
            <v>73546</v>
          </cell>
          <cell r="B10567" t="str">
            <v>ARGAMASSA TRACO 1:2:8 (CIMENTO, CAL E AREIA SEM PENEIRAR), PREPARO MANUAL.</v>
          </cell>
          <cell r="C10567" t="str">
            <v>m3</v>
          </cell>
          <cell r="D10567">
            <v>400.16</v>
          </cell>
          <cell r="E10567">
            <v>320.13</v>
          </cell>
        </row>
        <row r="10568">
          <cell r="A10568"/>
        </row>
        <row r="10569">
          <cell r="A10569" t="str">
            <v>73547</v>
          </cell>
          <cell r="B10569" t="str">
            <v>ARGAMASSA TRACO 1:2:6 (CIMENTO, CAL E AREIA SEM PENEIRAR), PREPARO MANUAL.</v>
          </cell>
          <cell r="C10569" t="str">
            <v>m3</v>
          </cell>
          <cell r="D10569">
            <v>474.98</v>
          </cell>
          <cell r="E10569">
            <v>379.99</v>
          </cell>
        </row>
        <row r="10570">
          <cell r="A10570"/>
        </row>
        <row r="10571">
          <cell r="A10571" t="str">
            <v>73548</v>
          </cell>
          <cell r="B10571" t="str">
            <v>ARGAMASSA TRACO 1:3 (CIMENTO E AREIA), PREPARO MANUAL, INCLUSO ADITIVO IMPERMEABILIZANTE.</v>
          </cell>
          <cell r="C10571" t="str">
            <v>m3</v>
          </cell>
          <cell r="D10571">
            <v>529.01</v>
          </cell>
          <cell r="E10571">
            <v>423.21</v>
          </cell>
        </row>
        <row r="10572">
          <cell r="A10572"/>
        </row>
        <row r="10573">
          <cell r="A10573" t="str">
            <v>73549</v>
          </cell>
          <cell r="B10573" t="str">
            <v xml:space="preserve"> ARGAMASSA TRACO 1:4 (CIMENTO E AREIA), PREPARO MANUAL, INCLUSO ADITIVO IMPERMEABILIZANTE.</v>
          </cell>
          <cell r="C10573" t="str">
            <v>m3</v>
          </cell>
          <cell r="D10573">
            <v>528.15</v>
          </cell>
          <cell r="E10573">
            <v>422.52</v>
          </cell>
        </row>
        <row r="10574">
          <cell r="A10574"/>
        </row>
        <row r="10575">
          <cell r="A10575" t="str">
            <v>73550</v>
          </cell>
          <cell r="B10575" t="str">
            <v>ARGAMASSA TRACO 1:1:6 (CIMENTO, CAL E AREIA SEM PENEIRAR), PREPARO MANUAL.</v>
          </cell>
          <cell r="C10575" t="str">
            <v>m3</v>
          </cell>
          <cell r="D10575">
            <v>399.36</v>
          </cell>
          <cell r="E10575">
            <v>319.49</v>
          </cell>
        </row>
        <row r="10576">
          <cell r="A10576"/>
        </row>
        <row r="10577">
          <cell r="A10577" t="str">
            <v>73551</v>
          </cell>
          <cell r="B10577" t="str">
            <v>ARGAMASSA TRACO 1:4 (CIMENTO E PEDRISCO), PREPARO MANUAL.</v>
          </cell>
          <cell r="C10577" t="str">
            <v>m3</v>
          </cell>
          <cell r="D10577">
            <v>364.78</v>
          </cell>
          <cell r="E10577">
            <v>291.83</v>
          </cell>
        </row>
        <row r="10578">
          <cell r="A10578"/>
        </row>
        <row r="10579">
          <cell r="A10579" t="str">
            <v>73552</v>
          </cell>
          <cell r="B10579" t="str">
            <v xml:space="preserve">ARGAMASSA TRACO 1:6 (CIMENTO E AREIA), PREPARO MANUAL. </v>
          </cell>
          <cell r="C10579" t="str">
            <v>m3</v>
          </cell>
          <cell r="D10579">
            <v>323.11</v>
          </cell>
          <cell r="E10579">
            <v>258.49</v>
          </cell>
        </row>
        <row r="10580">
          <cell r="A10580"/>
        </row>
        <row r="10581">
          <cell r="A10581" t="str">
            <v>73553</v>
          </cell>
          <cell r="B10581" t="str">
            <v xml:space="preserve"> MAQUINA DE PINTAR FAIXA CONSMAQ FX24 14HP - CHP.</v>
          </cell>
          <cell r="C10581" t="str">
            <v>H</v>
          </cell>
          <cell r="D10581">
            <v>229.71</v>
          </cell>
          <cell r="E10581">
            <v>183.77</v>
          </cell>
        </row>
        <row r="10582">
          <cell r="A10582"/>
        </row>
        <row r="10583">
          <cell r="A10583" t="str">
            <v>73554</v>
          </cell>
          <cell r="B10583" t="str">
            <v xml:space="preserve"> MACARANDUBA APARELHADA 3" X 3".</v>
          </cell>
          <cell r="C10583" t="str">
            <v>m</v>
          </cell>
          <cell r="D10583">
            <v>19.72</v>
          </cell>
          <cell r="E10583">
            <v>15.78</v>
          </cell>
        </row>
        <row r="10584">
          <cell r="A10584"/>
        </row>
        <row r="10585">
          <cell r="A10585" t="str">
            <v>73555</v>
          </cell>
          <cell r="B10585" t="str">
            <v xml:space="preserve"> TACO DE CANELA 2,5X10X10CM.</v>
          </cell>
          <cell r="C10585" t="str">
            <v>Un</v>
          </cell>
          <cell r="D10585">
            <v>0.43</v>
          </cell>
          <cell r="E10585">
            <v>0.35</v>
          </cell>
        </row>
        <row r="10586">
          <cell r="A10586"/>
        </row>
        <row r="10587">
          <cell r="A10587" t="str">
            <v>73556</v>
          </cell>
          <cell r="B10587" t="str">
            <v xml:space="preserve"> ACO CA50 B DIAM DE 1/4" E 1/2" (MEDIA). </v>
          </cell>
          <cell r="C10587" t="str">
            <v>Kg</v>
          </cell>
          <cell r="D10587">
            <v>5</v>
          </cell>
          <cell r="E10587">
            <v>4</v>
          </cell>
        </row>
        <row r="10588">
          <cell r="A10588"/>
        </row>
        <row r="10589">
          <cell r="A10589" t="str">
            <v>73557</v>
          </cell>
          <cell r="B10589" t="str">
            <v>MAQUINA POLIDORA 4HP 12AMP 220V EXCL ESMERIL E OPERADOR (CI).</v>
          </cell>
          <cell r="C10589" t="str">
            <v>H</v>
          </cell>
          <cell r="D10589">
            <v>1.36</v>
          </cell>
          <cell r="E10589">
            <v>1.0900000000000001</v>
          </cell>
        </row>
        <row r="10590">
          <cell r="A10590"/>
        </row>
        <row r="10591">
          <cell r="A10591" t="str">
            <v>73558</v>
          </cell>
          <cell r="B10591" t="str">
            <v xml:space="preserve"> EXTRUSORA DE GUIAS E SARJETAS S/FORMAS DIESEL 14CV (CI) EXCL OPERADOR. </v>
          </cell>
          <cell r="C10591" t="str">
            <v>H</v>
          </cell>
          <cell r="D10591">
            <v>4.55</v>
          </cell>
          <cell r="E10591">
            <v>3.64</v>
          </cell>
        </row>
        <row r="10592">
          <cell r="A10592"/>
        </row>
        <row r="10593">
          <cell r="A10593" t="str">
            <v>73559</v>
          </cell>
          <cell r="B10593" t="str">
            <v>USINA PRE-MISTURADORA DE SOLOS CAPAC 350/600T/H (CI) INCL EQUIPE   DE OPERACAO.</v>
          </cell>
          <cell r="C10593" t="str">
            <v>H</v>
          </cell>
          <cell r="D10593">
            <v>186.61</v>
          </cell>
          <cell r="E10593">
            <v>149.29</v>
          </cell>
        </row>
        <row r="10594">
          <cell r="A10594"/>
        </row>
        <row r="10595">
          <cell r="A10595" t="str">
            <v>73560</v>
          </cell>
          <cell r="B10595" t="str">
            <v xml:space="preserve">SOCADOR PNEUMATICO 18.5KG CONSUMO AR 0,82M3/M (CI) INCL OPERADOR. H </v>
          </cell>
          <cell r="C10595" t="str">
            <v>H</v>
          </cell>
          <cell r="D10595">
            <v>3.06</v>
          </cell>
          <cell r="E10595">
            <v>2.4500000000000002</v>
          </cell>
        </row>
        <row r="10596">
          <cell r="A10596"/>
        </row>
        <row r="10597">
          <cell r="A10597" t="str">
            <v>73561</v>
          </cell>
          <cell r="B10597" t="str">
            <v xml:space="preserve">POSTE CONCRETO CIRCULAR 11,0M - 600KG. </v>
          </cell>
          <cell r="C10597" t="str">
            <v>Un</v>
          </cell>
          <cell r="D10597">
            <v>1226.57</v>
          </cell>
          <cell r="E10597">
            <v>981.26</v>
          </cell>
        </row>
        <row r="10598">
          <cell r="A10598"/>
        </row>
        <row r="10599">
          <cell r="A10599" t="str">
            <v>73562</v>
          </cell>
          <cell r="B10599" t="str">
            <v>NIVEL WILD-NA-Z.</v>
          </cell>
          <cell r="C10599" t="str">
            <v>H</v>
          </cell>
          <cell r="D10599">
            <v>1.3</v>
          </cell>
          <cell r="E10599">
            <v>1.04</v>
          </cell>
        </row>
        <row r="10600">
          <cell r="A10600"/>
        </row>
        <row r="10601">
          <cell r="A10601" t="str">
            <v>73563</v>
          </cell>
          <cell r="B10601" t="str">
            <v xml:space="preserve"> TRATOR ESTEIRAS DIESEL APROX 335CV C/LAMINA 5000KG (CI) INCL OPERADOR. </v>
          </cell>
          <cell r="C10601" t="str">
            <v>H</v>
          </cell>
          <cell r="D10601">
            <v>267.60000000000002</v>
          </cell>
          <cell r="E10601">
            <v>214.08</v>
          </cell>
        </row>
        <row r="10602">
          <cell r="A10602"/>
        </row>
        <row r="10603">
          <cell r="A10603" t="str">
            <v>73564</v>
          </cell>
          <cell r="B10603" t="str">
            <v>CORTE REMOCAO DO PAVIMENTO APICOAMENTO LAJE FORMAS E CONCRETAGEM BERCOS FCK=25MPA-24H UTILIZANDO GRAUTH</v>
          </cell>
          <cell r="C10603" t="str">
            <v>m</v>
          </cell>
          <cell r="D10603">
            <v>327.32</v>
          </cell>
          <cell r="E10603">
            <v>261.86</v>
          </cell>
        </row>
        <row r="10604">
          <cell r="A10604"/>
        </row>
        <row r="10605">
          <cell r="A10605" t="str">
            <v>73565</v>
          </cell>
          <cell r="B10605" t="str">
            <v>LANCAMENTO CONCRETO P/PECAS ARMADAS PROD 2 M3/H INCL APENAS   TRANSP HORIZ C/CARRINHOS ATE 20M COLOCACAO ADENS E ACAB.</v>
          </cell>
          <cell r="C10605" t="str">
            <v>m3</v>
          </cell>
          <cell r="D10605">
            <v>35.15</v>
          </cell>
          <cell r="E10605">
            <v>28.12</v>
          </cell>
        </row>
        <row r="10606">
          <cell r="A10606"/>
        </row>
        <row r="10607">
          <cell r="A10607" t="str">
            <v>73566</v>
          </cell>
          <cell r="B10607" t="str">
            <v xml:space="preserve"> ESCAV.MEC (ESCAV HIDR)VALA ESCOR PROF=4,5 A 6M MAT 1A CAT EXCL ESGOTAMENTO E ESCORAMENTO.</v>
          </cell>
          <cell r="C10607" t="str">
            <v>m3</v>
          </cell>
          <cell r="D10607">
            <v>14.22</v>
          </cell>
          <cell r="E10607">
            <v>11.38</v>
          </cell>
        </row>
        <row r="10608">
          <cell r="A10608"/>
        </row>
        <row r="10609">
          <cell r="A10609" t="str">
            <v>73567</v>
          </cell>
          <cell r="B10609" t="str">
            <v>ESCAV.MEC (ESCAV HIDR)VALA ESCOR PROF=3 A 4,5M MAT 1A CAT EXCL ESGOTAMENTO E ESCORAMENTO.</v>
          </cell>
          <cell r="C10609" t="str">
            <v>m3</v>
          </cell>
          <cell r="D10609">
            <v>9.75</v>
          </cell>
          <cell r="E10609">
            <v>7.8</v>
          </cell>
        </row>
        <row r="10610">
          <cell r="A10610"/>
        </row>
        <row r="10611">
          <cell r="A10611" t="str">
            <v>73568</v>
          </cell>
          <cell r="B10611" t="str">
            <v>ESCAV.MEC (ESCAV HIDR)VALA ESCOR PROF=1,5 A 3M MAT 1A CAT EXCL  ESGOTAMENTO E ESCORAMENTO.</v>
          </cell>
          <cell r="C10611" t="str">
            <v>m3</v>
          </cell>
          <cell r="D10611">
            <v>6.61</v>
          </cell>
          <cell r="E10611">
            <v>5.29</v>
          </cell>
        </row>
        <row r="10612">
          <cell r="A10612"/>
        </row>
        <row r="10613">
          <cell r="A10613" t="str">
            <v>73569</v>
          </cell>
          <cell r="B10613" t="str">
            <v xml:space="preserve"> ESCAV.MEC (ESCAV HIDR)VALA ESCOR PROF&gt;1,5M MAT 1A CAT EXCL ESG/ ESCORAMENTO.</v>
          </cell>
          <cell r="C10613" t="str">
            <v>m3</v>
          </cell>
          <cell r="D10613">
            <v>5.77</v>
          </cell>
          <cell r="E10613">
            <v>4.62</v>
          </cell>
        </row>
        <row r="10614">
          <cell r="A10614"/>
        </row>
        <row r="10615">
          <cell r="A10615" t="str">
            <v>73570</v>
          </cell>
          <cell r="B10615" t="str">
            <v xml:space="preserve"> ESCAV.MEC (ESCAV HIDR)VALA ESCOR PROF=4,5 A 6M MAT 1A C/REDUTORES   PRODUT(CAVAS FUNDACOES/PEDRAS/INST PREDIAIS/OUTROS)EXCL ESG/ESCORAMENTO.</v>
          </cell>
          <cell r="C10615" t="str">
            <v>m3</v>
          </cell>
          <cell r="D10615">
            <v>37.07</v>
          </cell>
          <cell r="E10615">
            <v>29.66</v>
          </cell>
        </row>
        <row r="10616">
          <cell r="A10616"/>
        </row>
        <row r="10617">
          <cell r="A10617" t="str">
            <v>73571</v>
          </cell>
          <cell r="B10617" t="str">
            <v xml:space="preserve"> ESCAV.MEC. (ESCAV HIDR)VALA ESCOR DE 3 A 4,5M MAT 1A C/REDUTORES  PRODUTIVIDADE(CAVAS FUNDACOES/PEDRAS/INST PREDIAIS/OUTROS) -EXCL  USIVE ESGOT. E ESCORAMENTO.</v>
          </cell>
          <cell r="C10617" t="str">
            <v>m3</v>
          </cell>
          <cell r="D10617">
            <v>23.26</v>
          </cell>
          <cell r="E10617">
            <v>18.61</v>
          </cell>
        </row>
        <row r="10618">
          <cell r="A10618"/>
        </row>
        <row r="10619">
          <cell r="A10619" t="str">
            <v>73572</v>
          </cell>
          <cell r="B10619" t="str">
            <v>ESCAV.MEC. (ESCAV HIDR)VALA ESCOR DE 1,5 A 3MMAT 1A C/REDUTOR PRODUTIVIDADE(CAVAS FUNDACOES/PEDRAS/INST PREDIAIS/OUTROS)EXCL  ESGOTAMENTO E ESCORAMENTO.</v>
          </cell>
          <cell r="C10619" t="str">
            <v>m3</v>
          </cell>
          <cell r="D10619">
            <v>16.11</v>
          </cell>
          <cell r="E10619">
            <v>12.89</v>
          </cell>
        </row>
        <row r="10620">
          <cell r="A10620"/>
        </row>
        <row r="10621">
          <cell r="A10621" t="str">
            <v>73573</v>
          </cell>
          <cell r="B10621" t="str">
            <v xml:space="preserve"> ESCAV MEC.VALA(ESCAV HIDR)ESCOR ATE 1,5MMAT 1A C/REDUTOR PRODUT (CAVA FUND/PEDRAS/INST PREDIAIS/OUTROS) EXCL ESGOT / ESCORAMENTO.</v>
          </cell>
          <cell r="C10621" t="str">
            <v>m3</v>
          </cell>
          <cell r="D10621">
            <v>15.2</v>
          </cell>
          <cell r="E10621">
            <v>12.16</v>
          </cell>
        </row>
        <row r="10622">
          <cell r="A10622"/>
        </row>
        <row r="10623">
          <cell r="A10623" t="str">
            <v>73574</v>
          </cell>
          <cell r="B10623" t="str">
            <v>ESCAV.MEC. VALA N ESCOR DE 4,5 A 6M(ESCAV HIDRAUL 0,78M3)MAT1ACAT EXCL ESGOTAMENTO.</v>
          </cell>
          <cell r="C10623" t="str">
            <v>m3</v>
          </cell>
          <cell r="D10623">
            <v>8.35</v>
          </cell>
          <cell r="E10623">
            <v>6.68</v>
          </cell>
        </row>
        <row r="10624">
          <cell r="A10624"/>
        </row>
        <row r="10625">
          <cell r="A10625" t="str">
            <v>73575</v>
          </cell>
          <cell r="B10625" t="str">
            <v xml:space="preserve"> ESCAV MEC VALA N ESCOR DE 3 A 4,5M(ESCAV HIDRAUL O,78M3)MAT 1A CAT EXCL ESGOTAMENTO.</v>
          </cell>
          <cell r="C10625" t="str">
            <v>m3</v>
          </cell>
          <cell r="D10625">
            <v>6.82</v>
          </cell>
          <cell r="E10625">
            <v>5.46</v>
          </cell>
        </row>
        <row r="10626">
          <cell r="A10626"/>
        </row>
        <row r="10627">
          <cell r="A10627" t="str">
            <v>73576</v>
          </cell>
          <cell r="B10627" t="str">
            <v xml:space="preserve"> ESCAV MEC VALA N ESCOR DE1,5 A 3M(ESCAV HIDRAUL 0,78M3)MAT 1A CAT EXCL ESGOTAMENTO.</v>
          </cell>
          <cell r="C10627" t="str">
            <v>m3</v>
          </cell>
          <cell r="D10627">
            <v>5.43</v>
          </cell>
          <cell r="E10627">
            <v>4.3499999999999996</v>
          </cell>
        </row>
        <row r="10628">
          <cell r="A10628"/>
        </row>
        <row r="10629">
          <cell r="A10629" t="str">
            <v>73577</v>
          </cell>
          <cell r="B10629" t="str">
            <v xml:space="preserve"> ESCAV MEC VALA N ESCOR DE 4,5 A 6M PROF (C/ESCAV HIDR 0,78M3) MAT 1A C   AT C/REDUTOR(C/PEDRAS/INST PREDIAIS/OUTROS REDUTORES PRODUT OU CAVAS FUND) EXCL ESGOTAMENTO.</v>
          </cell>
          <cell r="C10629" t="str">
            <v>m3</v>
          </cell>
          <cell r="D10629">
            <v>20.399999999999999</v>
          </cell>
          <cell r="E10629">
            <v>16.32</v>
          </cell>
        </row>
        <row r="10630">
          <cell r="A10630"/>
        </row>
        <row r="10631">
          <cell r="A10631" t="str">
            <v>73578</v>
          </cell>
          <cell r="B10631" t="str">
            <v>ESCAV MEC VALA N ESCOR DE 3 A 4,5M PROF(C/ESCAV HIDR0,78M3) MAT 1A CAT   C/ REDUTOR(C/PEDRAS/INST PREDIAIS/OUTROS REDUT PRODUT. OU CAVAS FUND) EXCL ESGOTAMENTO.</v>
          </cell>
          <cell r="C10631" t="str">
            <v>m3</v>
          </cell>
          <cell r="D10631">
            <v>16.37</v>
          </cell>
          <cell r="E10631">
            <v>13.1</v>
          </cell>
        </row>
        <row r="10632">
          <cell r="A10632"/>
        </row>
        <row r="10633">
          <cell r="A10633" t="str">
            <v>73579</v>
          </cell>
          <cell r="B10633" t="str">
            <v xml:space="preserve"> ESCAV MEC VALA N ESCOR DE 1,5 A 3M PROF(C/ESCAV HIDRAUL 0,78M3) MAT 1A CAT C/REDUTOR(C/PEDRAS/INST PREDIAIS/OUTROS REDUT PRODUT. OU CAVAS FUND) EXCL ESGOTAMENTO.</v>
          </cell>
          <cell r="C10633" t="str">
            <v>m3</v>
          </cell>
          <cell r="D10633">
            <v>14.2</v>
          </cell>
          <cell r="E10633">
            <v>11.36</v>
          </cell>
        </row>
        <row r="10634">
          <cell r="A10634"/>
        </row>
        <row r="10635">
          <cell r="A10635" t="str">
            <v>73580</v>
          </cell>
          <cell r="B10635" t="str">
            <v>ESCAV MEC.VALA N ESCORADA(C/ESCAV HIDRAUL 0,78M3) ATE 1,5M PROF MAT 1A C/REDUTOR(C/PEDRAS/INST PREDIAIS/OUTROS REDUT PRODUT OU CAVAS FUND) EXCL ESGOTAM.</v>
          </cell>
          <cell r="C10635" t="str">
            <v>m3</v>
          </cell>
          <cell r="D10635">
            <v>12.37</v>
          </cell>
          <cell r="E10635">
            <v>9.9</v>
          </cell>
        </row>
        <row r="10636">
          <cell r="A10636"/>
        </row>
        <row r="10637">
          <cell r="A10637" t="str">
            <v>73581</v>
          </cell>
          <cell r="B10637" t="str">
            <v xml:space="preserve"> POSTE CONCRETO CIRC 7M/CARGA TOPO 300KG C/ESCAV-EXCL TRANSP. </v>
          </cell>
          <cell r="C10637" t="str">
            <v>Un</v>
          </cell>
          <cell r="D10637">
            <v>621.87</v>
          </cell>
          <cell r="E10637">
            <v>497.5</v>
          </cell>
        </row>
        <row r="10638">
          <cell r="A10638"/>
        </row>
        <row r="10639">
          <cell r="A10639" t="str">
            <v>73582</v>
          </cell>
          <cell r="B10639" t="str">
            <v xml:space="preserve">TRATOR ESTEIRAS DIESEL APROX 200CV C/LAMINA 2500KG (CF) INCL OPERADOR. </v>
          </cell>
          <cell r="C10639" t="str">
            <v>H</v>
          </cell>
          <cell r="D10639">
            <v>143.62</v>
          </cell>
          <cell r="E10639">
            <v>114.9</v>
          </cell>
        </row>
        <row r="10640">
          <cell r="A10640"/>
        </row>
        <row r="10641">
          <cell r="A10641" t="str">
            <v>73583</v>
          </cell>
          <cell r="B10641" t="str">
            <v xml:space="preserve"> CUSTO HORARIO PRODUTIVO - MOTONIVELADORA CATERPILLAR 120G - 125 HP.</v>
          </cell>
          <cell r="C10641" t="str">
            <v>H</v>
          </cell>
          <cell r="D10641">
            <v>182.92</v>
          </cell>
          <cell r="E10641">
            <v>146.34</v>
          </cell>
        </row>
        <row r="10642">
          <cell r="A10642"/>
        </row>
        <row r="10643">
          <cell r="A10643" t="str">
            <v>73584</v>
          </cell>
          <cell r="B10643" t="str">
            <v>PEROBA ROSA 3" X 3".</v>
          </cell>
          <cell r="C10643" t="str">
            <v>m</v>
          </cell>
          <cell r="D10643">
            <v>19.72</v>
          </cell>
          <cell r="E10643">
            <v>15.78</v>
          </cell>
        </row>
        <row r="10644">
          <cell r="A10644"/>
        </row>
        <row r="10645">
          <cell r="A10645" t="str">
            <v>73585</v>
          </cell>
          <cell r="B10645" t="str">
            <v xml:space="preserve"> CAMINHAO CARROCERIA FIXA FORD F-12000 12T / 142CV. </v>
          </cell>
          <cell r="C10645" t="str">
            <v>CHP</v>
          </cell>
          <cell r="D10645">
            <v>116.33</v>
          </cell>
          <cell r="E10645">
            <v>93.07</v>
          </cell>
        </row>
        <row r="10646">
          <cell r="A10646"/>
        </row>
        <row r="10647">
          <cell r="A10647" t="str">
            <v>73586</v>
          </cell>
          <cell r="B10647" t="str">
            <v xml:space="preserve"> CUSTO HORARIO PRODUTIVO DIURNO - TRATOR DE ESTEIRAS CATERPILLAR  D6D PS - 163 6A - 140 HP.</v>
          </cell>
          <cell r="C10647" t="str">
            <v>CHP</v>
          </cell>
          <cell r="D10647">
            <v>198.25</v>
          </cell>
          <cell r="E10647">
            <v>158.6</v>
          </cell>
        </row>
        <row r="10648">
          <cell r="A10648"/>
        </row>
        <row r="10649">
          <cell r="A10649" t="str">
            <v>73587</v>
          </cell>
          <cell r="B10649" t="str">
            <v xml:space="preserve">TRANSPORTE DE TUBOS DE PVC DN 350. </v>
          </cell>
          <cell r="C10649" t="str">
            <v>m</v>
          </cell>
          <cell r="D10649">
            <v>0.8</v>
          </cell>
          <cell r="E10649">
            <v>0.64</v>
          </cell>
        </row>
        <row r="10650">
          <cell r="A10650"/>
        </row>
        <row r="10651">
          <cell r="A10651" t="str">
            <v>73588</v>
          </cell>
          <cell r="B10651" t="str">
            <v xml:space="preserve">TRANSPORTE DE TUBOS DE PVC DN 300. </v>
          </cell>
          <cell r="C10651" t="str">
            <v>m</v>
          </cell>
          <cell r="D10651">
            <v>0.53</v>
          </cell>
          <cell r="E10651">
            <v>0.43</v>
          </cell>
        </row>
        <row r="10652">
          <cell r="A10652"/>
        </row>
        <row r="10653">
          <cell r="A10653" t="str">
            <v>73589</v>
          </cell>
          <cell r="B10653" t="str">
            <v xml:space="preserve">TRANSPORTE DE TUBOS DE PVC DN 250. </v>
          </cell>
          <cell r="C10653" t="str">
            <v>m</v>
          </cell>
          <cell r="D10653">
            <v>0.37</v>
          </cell>
          <cell r="E10653">
            <v>0.3</v>
          </cell>
        </row>
        <row r="10654">
          <cell r="A10654"/>
        </row>
        <row r="10655">
          <cell r="A10655" t="str">
            <v>73590</v>
          </cell>
          <cell r="B10655" t="str">
            <v xml:space="preserve">TRANSPORTE DE TUBOS DE PVC DN 200. </v>
          </cell>
          <cell r="C10655" t="str">
            <v>m</v>
          </cell>
          <cell r="D10655">
            <v>0.22</v>
          </cell>
          <cell r="E10655">
            <v>0.18</v>
          </cell>
        </row>
        <row r="10656">
          <cell r="A10656"/>
        </row>
        <row r="10657">
          <cell r="A10657" t="str">
            <v>73591</v>
          </cell>
          <cell r="B10657" t="str">
            <v xml:space="preserve">73591 TRANSPORTE DE TUBOS DE PVC DN 150. </v>
          </cell>
          <cell r="C10657" t="str">
            <v>m</v>
          </cell>
          <cell r="D10657">
            <v>0.13</v>
          </cell>
          <cell r="E10657">
            <v>0.11</v>
          </cell>
        </row>
        <row r="10658">
          <cell r="A10658"/>
        </row>
        <row r="10659">
          <cell r="A10659" t="str">
            <v>73592</v>
          </cell>
          <cell r="B10659" t="str">
            <v xml:space="preserve"> TRANSPORTE DE TUBOS DE PVC DN 125.</v>
          </cell>
          <cell r="C10659" t="str">
            <v>m</v>
          </cell>
          <cell r="D10659">
            <v>0.11</v>
          </cell>
          <cell r="E10659">
            <v>0.09</v>
          </cell>
        </row>
        <row r="10660">
          <cell r="A10660"/>
        </row>
        <row r="10661">
          <cell r="A10661" t="str">
            <v>73593</v>
          </cell>
          <cell r="B10661" t="str">
            <v>TRANSPORTE DE TUBOS DE PVC DN 100.</v>
          </cell>
          <cell r="C10661" t="str">
            <v>m</v>
          </cell>
          <cell r="D10661">
            <v>0.21</v>
          </cell>
          <cell r="E10661">
            <v>0.17</v>
          </cell>
        </row>
        <row r="10662">
          <cell r="A10662"/>
        </row>
        <row r="10663">
          <cell r="A10663" t="str">
            <v>73594</v>
          </cell>
          <cell r="B10663" t="str">
            <v xml:space="preserve">TRANSPORTE DE TUBOS DE PVC DN 75.  </v>
          </cell>
          <cell r="C10663" t="str">
            <v>m</v>
          </cell>
          <cell r="D10663">
            <v>0.16</v>
          </cell>
          <cell r="E10663">
            <v>0.13</v>
          </cell>
        </row>
        <row r="10664">
          <cell r="A10664"/>
        </row>
        <row r="10665">
          <cell r="A10665" t="str">
            <v>73595</v>
          </cell>
          <cell r="B10665" t="str">
            <v xml:space="preserve"> TRANSPORTE DE TUBOS DE PVC DN 50. </v>
          </cell>
          <cell r="C10665" t="str">
            <v>m</v>
          </cell>
          <cell r="D10665">
            <v>0.1</v>
          </cell>
          <cell r="E10665">
            <v>0.08</v>
          </cell>
        </row>
        <row r="10666">
          <cell r="A10666"/>
        </row>
        <row r="10667">
          <cell r="A10667" t="str">
            <v>73596</v>
          </cell>
          <cell r="B10667" t="str">
            <v xml:space="preserve">TRANSPORTE DE TUBOS DE PVC DN 25. </v>
          </cell>
          <cell r="C10667" t="str">
            <v>m</v>
          </cell>
          <cell r="D10667">
            <v>0.02</v>
          </cell>
          <cell r="E10667">
            <v>0.02</v>
          </cell>
        </row>
        <row r="10668">
          <cell r="A10668"/>
        </row>
        <row r="10669">
          <cell r="A10669" t="str">
            <v>73597</v>
          </cell>
          <cell r="B10669" t="str">
            <v xml:space="preserve">TRANSPORTE DE TUBOS DE FERRO DUTIL DN 100. </v>
          </cell>
          <cell r="C10669" t="str">
            <v>m</v>
          </cell>
          <cell r="D10669">
            <v>0.52</v>
          </cell>
          <cell r="E10669">
            <v>0.42</v>
          </cell>
        </row>
        <row r="10670">
          <cell r="A10670"/>
        </row>
        <row r="10671">
          <cell r="A10671" t="str">
            <v>73598</v>
          </cell>
          <cell r="B10671" t="str">
            <v xml:space="preserve">TRANSPORTE DE TUBOS DE FERRO DUTIL DN 75 M   </v>
          </cell>
          <cell r="C10671" t="str">
            <v>m</v>
          </cell>
          <cell r="D10671">
            <v>0.36</v>
          </cell>
          <cell r="E10671">
            <v>0.28999999999999998</v>
          </cell>
        </row>
        <row r="10672">
          <cell r="A10672"/>
        </row>
        <row r="10673">
          <cell r="A10673" t="str">
            <v>73599</v>
          </cell>
          <cell r="B10673" t="str">
            <v>ESCAVACAO MECANICA VALAS EM QUALQUER TIPO DE SOLO EXCETO ROCHA,PROF. 0 &lt; H &lt; 4 M.</v>
          </cell>
          <cell r="C10673" t="str">
            <v>m3</v>
          </cell>
          <cell r="D10673">
            <v>8.1199999999999992</v>
          </cell>
          <cell r="E10673">
            <v>6.5</v>
          </cell>
        </row>
        <row r="10674">
          <cell r="A10674"/>
        </row>
        <row r="10675">
          <cell r="A10675" t="str">
            <v>73601</v>
          </cell>
          <cell r="B10675" t="str">
            <v>GRUPO GERADOR TRANSPORTAVEL SOBRE RODAS 60/66KVA (CF) DIESEL 85CV   EXCL OPERADOR.</v>
          </cell>
          <cell r="C10675" t="str">
            <v>H</v>
          </cell>
          <cell r="D10675">
            <v>4.87</v>
          </cell>
          <cell r="E10675">
            <v>3.9</v>
          </cell>
        </row>
        <row r="10676">
          <cell r="A10676"/>
        </row>
        <row r="10677">
          <cell r="A10677" t="str">
            <v>73602</v>
          </cell>
          <cell r="B10677" t="str">
            <v>EQUIPAMENTO P/LIMP E DESOBSTRUCAO GALERIAS ESG/AGUAS PLUV-CP- TIPO   BUCKET MACHINE COMPLETA COM CACAMBA E 60 VARETAS - INCL OPERADOR.</v>
          </cell>
          <cell r="C10677" t="str">
            <v>H</v>
          </cell>
          <cell r="D10677">
            <v>28.25</v>
          </cell>
          <cell r="E10677">
            <v>22.6</v>
          </cell>
        </row>
        <row r="10678">
          <cell r="A10678"/>
        </row>
        <row r="10679">
          <cell r="A10679" t="str">
            <v>73603</v>
          </cell>
          <cell r="B10679" t="str">
            <v xml:space="preserve">CONJUNTO DE TABELAS DE BASQUETE EM LAMINADO NAVAL, INCLUSO REDE E ARO. </v>
          </cell>
          <cell r="C10679" t="str">
            <v>Cj</v>
          </cell>
          <cell r="D10679">
            <v>921.32</v>
          </cell>
          <cell r="E10679">
            <v>737.06</v>
          </cell>
        </row>
        <row r="10680">
          <cell r="A10680"/>
        </row>
        <row r="10681">
          <cell r="A10681" t="str">
            <v>73604</v>
          </cell>
          <cell r="B10681" t="str">
            <v xml:space="preserve">CONJUNTO DE TRAVES PARA FUTSAL PINTADAS, INCLUSO REDE. </v>
          </cell>
          <cell r="C10681" t="str">
            <v>Cj</v>
          </cell>
          <cell r="D10681">
            <v>3162.13</v>
          </cell>
          <cell r="E10681">
            <v>2529.71</v>
          </cell>
        </row>
        <row r="10682">
          <cell r="A10682"/>
        </row>
        <row r="10683">
          <cell r="A10683" t="str">
            <v>73605</v>
          </cell>
          <cell r="B10683" t="str">
            <v xml:space="preserve">CINTA DE AMARRACAO COMPLETA, CONCRETO, FERRAGEM E FÔRMA. </v>
          </cell>
          <cell r="C10683" t="str">
            <v>m3</v>
          </cell>
          <cell r="D10683">
            <v>1010.7</v>
          </cell>
          <cell r="E10683">
            <v>808.56</v>
          </cell>
        </row>
        <row r="10684">
          <cell r="A10684"/>
        </row>
        <row r="10685">
          <cell r="A10685" t="str">
            <v>73606</v>
          </cell>
          <cell r="B10685" t="str">
            <v xml:space="preserve">ASSENTAMENTO DE TAMPAO DE FERRO FUNDIDO 900 MM.   </v>
          </cell>
          <cell r="C10685" t="str">
            <v>Un</v>
          </cell>
          <cell r="D10685">
            <v>72.099999999999994</v>
          </cell>
          <cell r="E10685">
            <v>57.68</v>
          </cell>
        </row>
        <row r="10686">
          <cell r="A10686"/>
        </row>
        <row r="10687">
          <cell r="A10687" t="str">
            <v>73607</v>
          </cell>
          <cell r="B10687" t="str">
            <v>ASSENTAMENTO DE TAMPAO DE FERRO FUNDIDO 600 MM.</v>
          </cell>
          <cell r="C10687" t="str">
            <v>Un</v>
          </cell>
          <cell r="D10687">
            <v>48.06</v>
          </cell>
          <cell r="E10687">
            <v>38.450000000000003</v>
          </cell>
        </row>
        <row r="10688">
          <cell r="A10688"/>
        </row>
        <row r="10689">
          <cell r="A10689" t="str">
            <v>73608</v>
          </cell>
          <cell r="B10689" t="str">
            <v>PISO EM PEDRA PORTUGUESA BRANCA ASSENTADA SOBRE ARGAMASSA SECA TRACO 1 :6 (CIMENTO E AREIA) E REJUNTADA COM ARGAMASSA SECA TRACO 1:2 (CIMENTOE AREIA).</v>
          </cell>
          <cell r="C10689" t="str">
            <v>m2</v>
          </cell>
          <cell r="D10689">
            <v>70.33</v>
          </cell>
          <cell r="E10689">
            <v>56.27</v>
          </cell>
        </row>
        <row r="10690">
          <cell r="A10690"/>
        </row>
        <row r="10691">
          <cell r="A10691" t="str">
            <v>73609</v>
          </cell>
          <cell r="B10691" t="str">
            <v>TIJOLETES DE LITOCERAMICA, FIXADO COM NATA DE CIMENTO, REJUNTAMENTO COM CIMENTO BRANCO, INCLUSO LIMPEZA.</v>
          </cell>
          <cell r="C10691" t="str">
            <v>m2</v>
          </cell>
          <cell r="D10691">
            <v>76.209999999999994</v>
          </cell>
          <cell r="E10691">
            <v>60.97</v>
          </cell>
        </row>
        <row r="10692">
          <cell r="A10692"/>
        </row>
        <row r="10693">
          <cell r="A10693" t="str">
            <v>73610</v>
          </cell>
          <cell r="B10693" t="str">
            <v>LOCAÇÃO DE REDES DE ÁGUA OU DE ESGOTO, INCLUSIVE TOPOGRAFO.</v>
          </cell>
          <cell r="C10693" t="str">
            <v>m</v>
          </cell>
          <cell r="D10693">
            <v>0.52</v>
          </cell>
          <cell r="E10693">
            <v>0.42</v>
          </cell>
        </row>
        <row r="10694">
          <cell r="A10694"/>
        </row>
        <row r="10695">
          <cell r="A10695" t="str">
            <v>73611</v>
          </cell>
          <cell r="B10695" t="str">
            <v>ENROCAMENTO COM PEDRA ARGAMASSADA TRAÇO 1:4 COM PEDRA DE MÃO.</v>
          </cell>
          <cell r="C10695" t="str">
            <v>m3</v>
          </cell>
          <cell r="D10695">
            <v>291.93</v>
          </cell>
          <cell r="E10695">
            <v>233.55</v>
          </cell>
        </row>
        <row r="10696">
          <cell r="A10696"/>
        </row>
        <row r="10697">
          <cell r="A10697" t="str">
            <v>73612</v>
          </cell>
          <cell r="B10697" t="str">
            <v>INSTALACAO DE CLORADOR.</v>
          </cell>
          <cell r="C10697" t="str">
            <v>Un</v>
          </cell>
          <cell r="D10697">
            <v>238.2</v>
          </cell>
          <cell r="E10697">
            <v>190.56</v>
          </cell>
        </row>
        <row r="10698">
          <cell r="A10698"/>
        </row>
        <row r="10699">
          <cell r="A10699" t="str">
            <v>73613</v>
          </cell>
          <cell r="B10699" t="str">
            <v>ELETRODUTO DE PVC RÍGIDO ROSCÁVEL 20 MM (3/4") FORNECIMENTO E INSTALACAO.</v>
          </cell>
          <cell r="C10699" t="str">
            <v>m</v>
          </cell>
          <cell r="D10699">
            <v>5.52</v>
          </cell>
          <cell r="E10699">
            <v>4.42</v>
          </cell>
        </row>
        <row r="10700">
          <cell r="A10700"/>
        </row>
        <row r="10701">
          <cell r="A10701" t="str">
            <v>73614</v>
          </cell>
          <cell r="B10701" t="str">
            <v>ELETRODUTO DE PVC RÍGIDO ROSCÁVEL 15 MM (1/2") FORNECIMENTO E INSTALACAO.</v>
          </cell>
          <cell r="C10701" t="str">
            <v>m</v>
          </cell>
          <cell r="D10701">
            <v>4.91</v>
          </cell>
          <cell r="E10701">
            <v>3.93</v>
          </cell>
        </row>
        <row r="10702">
          <cell r="A10702"/>
        </row>
        <row r="10703">
          <cell r="A10703" t="str">
            <v>73615</v>
          </cell>
          <cell r="B10703" t="str">
            <v xml:space="preserve"> COLCHAO DE AREIA, INCLUSIVE MAO-DE-OBRA DE ESPALHAMENTO, TRANSPORTE COM CARRO DE MAO E FORNECIMENTO COMERCIAL.</v>
          </cell>
          <cell r="C10703" t="str">
            <v>m3</v>
          </cell>
          <cell r="D10703">
            <v>112.96</v>
          </cell>
          <cell r="E10703">
            <v>90.37</v>
          </cell>
        </row>
        <row r="10704">
          <cell r="A10704"/>
        </row>
        <row r="10705">
          <cell r="A10705" t="str">
            <v>73616</v>
          </cell>
          <cell r="B10705" t="str">
            <v xml:space="preserve"> DEMOLICAO DE CONCRETO SIMPLES.</v>
          </cell>
          <cell r="C10705" t="str">
            <v>m3</v>
          </cell>
          <cell r="D10705">
            <v>115.03</v>
          </cell>
          <cell r="E10705">
            <v>92.03</v>
          </cell>
        </row>
        <row r="10706">
          <cell r="A10706"/>
        </row>
        <row r="10707">
          <cell r="A10707" t="str">
            <v>73617</v>
          </cell>
          <cell r="B10707" t="str">
            <v>ESCAVACAO MANUAL MAT 1A CAT A CEU ABERTO PROF ATE 0,50M C/REMOCAO ATE 1 DAM.</v>
          </cell>
          <cell r="C10707" t="str">
            <v>m2</v>
          </cell>
          <cell r="D10707">
            <v>18.75</v>
          </cell>
          <cell r="E10707">
            <v>15</v>
          </cell>
        </row>
        <row r="10708">
          <cell r="A10708"/>
        </row>
        <row r="10709">
          <cell r="A10709" t="str">
            <v>73618</v>
          </cell>
          <cell r="B10709" t="str">
            <v>LOCACAO DE ANDAIME METALICO TIPO FACHADEIRO.</v>
          </cell>
          <cell r="C10709" t="str">
            <v>m2</v>
          </cell>
          <cell r="D10709">
            <v>6.21</v>
          </cell>
          <cell r="E10709">
            <v>4.97</v>
          </cell>
        </row>
        <row r="10710">
          <cell r="A10710"/>
        </row>
        <row r="10711">
          <cell r="A10711" t="str">
            <v>73619</v>
          </cell>
          <cell r="B10711" t="str">
            <v>CONECTOR RETO BITOLA 1" EM FERRO GALVANIZADO OU ALUMINIO PARA ADAPTAR ENTRADA DE ELETRODUTO METÁLICO FLEXIVEL EM CAIXA E QUADROS.</v>
          </cell>
          <cell r="C10711" t="str">
            <v>Un</v>
          </cell>
          <cell r="D10711">
            <v>4.83</v>
          </cell>
          <cell r="E10711">
            <v>3.87</v>
          </cell>
        </row>
        <row r="10712">
          <cell r="A10712"/>
        </row>
        <row r="10713">
          <cell r="A10713" t="str">
            <v>73620</v>
          </cell>
          <cell r="B10713" t="str">
            <v>CONECTOR RETO BITOLA 3/4" EM FERRO GALVANIZADO OU ALUMINIO PARA ADAPTAR ENTRADA DE ELETRODUTO METÁLICO FLEXIVEL EM CAIXA E QUADROS.</v>
          </cell>
          <cell r="C10713" t="str">
            <v>Un</v>
          </cell>
          <cell r="D10713">
            <v>3.88</v>
          </cell>
          <cell r="E10713">
            <v>3.11</v>
          </cell>
        </row>
        <row r="10714">
          <cell r="A10714"/>
        </row>
        <row r="10715">
          <cell r="A10715" t="str">
            <v>73621</v>
          </cell>
          <cell r="B10715" t="str">
            <v>BOX RETO D= 1/2 - 70330 CONECTOR RETO BITOLA 1/2" EM FERRO GALVANIZA   DO OU ALUMINIO PARA ADAPTAR ENTRADA DE ELETRODUTO METÁLICO FLEXIVEL EM CAIXA E QUADROS.</v>
          </cell>
          <cell r="C10715" t="str">
            <v>Un</v>
          </cell>
          <cell r="D10715">
            <v>3.4</v>
          </cell>
          <cell r="E10715">
            <v>2.72</v>
          </cell>
        </row>
        <row r="10716">
          <cell r="A10716"/>
        </row>
        <row r="10717">
          <cell r="A10717" t="str">
            <v>73622</v>
          </cell>
          <cell r="B10717" t="str">
            <v>CONECTOR CURVO 90 GRAUS BITOLA 1" EM FERRO GALVANIZADO OU ALUMINIO PARA ADAPTAR ENTRADA DE ELETRODUTO METÁLICO FLEXIVEL EM CAIXA E QUADROS.</v>
          </cell>
          <cell r="C10717" t="str">
            <v>Un</v>
          </cell>
          <cell r="D10717">
            <v>9.1999999999999993</v>
          </cell>
          <cell r="E10717">
            <v>7.36</v>
          </cell>
        </row>
        <row r="10718">
          <cell r="A10718"/>
        </row>
        <row r="10719">
          <cell r="A10719" t="str">
            <v>73623</v>
          </cell>
          <cell r="B10719" t="str">
            <v>CONECTOR CURVO 90 GRAUS BITOLA 3/4" EM FERRO GALVANIZADO OU ALUMINIO PARA ADAPTAR ENTRADA DE ELETRODUTO METÁLICO FLEXIVEL EM CAIXA E QUADROS.</v>
          </cell>
          <cell r="C10719" t="str">
            <v>Un</v>
          </cell>
          <cell r="D10719">
            <v>7.77</v>
          </cell>
          <cell r="E10719">
            <v>6.22</v>
          </cell>
        </row>
        <row r="10720">
          <cell r="A10720"/>
        </row>
        <row r="10721">
          <cell r="A10721" t="str">
            <v>73624</v>
          </cell>
          <cell r="B10721" t="str">
            <v xml:space="preserve">SUPORTE PARA TRANSFORMADOR EM POSTE DE CONCRETO CIRCULAR </v>
          </cell>
          <cell r="C10721" t="str">
            <v>Un</v>
          </cell>
          <cell r="D10721">
            <v>128.62</v>
          </cell>
          <cell r="E10721">
            <v>102.9</v>
          </cell>
        </row>
        <row r="10722">
          <cell r="A10722"/>
        </row>
        <row r="10723">
          <cell r="A10723" t="str">
            <v>73625</v>
          </cell>
          <cell r="B10723" t="str">
            <v xml:space="preserve">ELETRODUTO METÁLICO FLEXIVEL TIPO CONDUITE D = 1".  </v>
          </cell>
          <cell r="C10723" t="str">
            <v>m</v>
          </cell>
          <cell r="D10723">
            <v>19.170000000000002</v>
          </cell>
          <cell r="E10723">
            <v>15.34</v>
          </cell>
        </row>
        <row r="10724">
          <cell r="A10724"/>
        </row>
        <row r="10725">
          <cell r="A10725" t="str">
            <v>73626</v>
          </cell>
          <cell r="B10725" t="str">
            <v xml:space="preserve"> ELETRODUTO METÁLICO FLEXIVEL TIPO CONDUITE D = 1/2".  </v>
          </cell>
          <cell r="C10725" t="str">
            <v>m</v>
          </cell>
          <cell r="D10725">
            <v>14.72</v>
          </cell>
          <cell r="E10725">
            <v>11.78</v>
          </cell>
        </row>
        <row r="10726">
          <cell r="A10726"/>
        </row>
        <row r="10727">
          <cell r="A10727" t="str">
            <v>73627</v>
          </cell>
          <cell r="B10727" t="str">
            <v>ELETRODUTO DE ACO GALVANIZADO ELETROLÍTICO TIPO LEVE 1/2" FORNECER E INSTALAR.</v>
          </cell>
          <cell r="C10727" t="str">
            <v>m</v>
          </cell>
          <cell r="D10727">
            <v>14.32</v>
          </cell>
          <cell r="E10727">
            <v>11.46</v>
          </cell>
        </row>
        <row r="10728">
          <cell r="A10728"/>
        </row>
        <row r="10729">
          <cell r="A10729" t="str">
            <v>73628</v>
          </cell>
          <cell r="B10729" t="str">
            <v xml:space="preserve">BACIA TURCA C/TUBO DE LIGACAO - 50508. </v>
          </cell>
          <cell r="C10729" t="str">
            <v>Un</v>
          </cell>
          <cell r="D10729">
            <v>143.55000000000001</v>
          </cell>
          <cell r="E10729">
            <v>114.84</v>
          </cell>
        </row>
        <row r="10730">
          <cell r="A10730"/>
        </row>
        <row r="10731">
          <cell r="A10731" t="str">
            <v>73629</v>
          </cell>
          <cell r="B10731" t="str">
            <v xml:space="preserve">PISO EM LADRILHO HIDRAULICO 20X20CM, ASSENTADO COM ARGAMASSA COLANTE. </v>
          </cell>
          <cell r="C10731" t="str">
            <v>m2</v>
          </cell>
          <cell r="D10731">
            <v>41.97</v>
          </cell>
          <cell r="E10731">
            <v>33.58</v>
          </cell>
        </row>
        <row r="10732">
          <cell r="A10732"/>
        </row>
        <row r="10733">
          <cell r="A10733" t="str">
            <v>73630</v>
          </cell>
          <cell r="B10733" t="str">
            <v xml:space="preserve">RODAPE EM CONCRETO CANTO VIVO, INCLUSO POLIMENTO MECANICO. </v>
          </cell>
          <cell r="C10733" t="str">
            <v>m</v>
          </cell>
          <cell r="D10733">
            <v>6.56</v>
          </cell>
          <cell r="E10733">
            <v>5.25</v>
          </cell>
        </row>
        <row r="10734">
          <cell r="A10734"/>
        </row>
        <row r="10735">
          <cell r="A10735" t="str">
            <v>73631</v>
          </cell>
          <cell r="B10735" t="str">
            <v>GUARDA-CORPO EM TUBO DE ACO GALVANIZADO 1 1/2".</v>
          </cell>
          <cell r="C10735" t="str">
            <v>m2</v>
          </cell>
          <cell r="D10735">
            <v>226.73</v>
          </cell>
          <cell r="E10735">
            <v>181.39</v>
          </cell>
        </row>
        <row r="10736">
          <cell r="A10736"/>
        </row>
        <row r="10737">
          <cell r="A10737" t="str">
            <v>73632</v>
          </cell>
          <cell r="B10737" t="str">
            <v>PORTA CORTA-FOGO 0,90X2,10X0,04M.</v>
          </cell>
          <cell r="C10737" t="str">
            <v>Un</v>
          </cell>
          <cell r="D10737">
            <v>556.65</v>
          </cell>
          <cell r="E10737">
            <v>445.32</v>
          </cell>
        </row>
        <row r="10738">
          <cell r="A10738"/>
        </row>
        <row r="10739">
          <cell r="A10739" t="str">
            <v>73633</v>
          </cell>
          <cell r="B10739" t="str">
            <v>COBERTURA COM TELHA DE FIBROCIMENTO ESTRUTURAL LARGURA UTIL 90CM, INCLUSO ACESSORIOS DE FIXACAO E VEDACAO.</v>
          </cell>
          <cell r="C10739" t="str">
            <v>m3</v>
          </cell>
          <cell r="D10739">
            <v>73.150000000000006</v>
          </cell>
          <cell r="E10739">
            <v>58.52</v>
          </cell>
        </row>
        <row r="10740">
          <cell r="A10740"/>
        </row>
        <row r="10741">
          <cell r="A10741" t="str">
            <v>73634</v>
          </cell>
          <cell r="B10741" t="str">
            <v>COBERTURA COM TELHA DE FIBROCIMENTO ESTRUTURAL LARGURA UTIL 49CM, INCLUSO ACESSORIOS DE FIXACAO E VEDACAO.</v>
          </cell>
          <cell r="C10741" t="str">
            <v>m2</v>
          </cell>
          <cell r="D10741">
            <v>102.55</v>
          </cell>
          <cell r="E10741">
            <v>82.04</v>
          </cell>
        </row>
        <row r="10742">
          <cell r="A10742"/>
        </row>
        <row r="10743">
          <cell r="A10743" t="str">
            <v>73635</v>
          </cell>
          <cell r="B10743" t="str">
            <v xml:space="preserve">PROTECAO MECANICA DE SUPERFÍCIE COM ARGAMASSA TRACO 1:3 (CIMENTO E AREIA), ESPESSURA 2 CM.  </v>
          </cell>
          <cell r="C10743" t="str">
            <v>m2</v>
          </cell>
          <cell r="D10743">
            <v>13.08</v>
          </cell>
          <cell r="E10743">
            <v>10.47</v>
          </cell>
        </row>
        <row r="10744">
          <cell r="A10744"/>
        </row>
        <row r="10745">
          <cell r="A10745" t="str">
            <v>73636</v>
          </cell>
          <cell r="B10745" t="str">
            <v>TE PVC SOLDAVEL COM ROSCA METALICA AGUA FRIA 25MMX25MMX1/2" - FORNECIMENTO E INSTALACAO.</v>
          </cell>
          <cell r="C10745" t="str">
            <v>Un</v>
          </cell>
          <cell r="D10745">
            <v>12.33</v>
          </cell>
          <cell r="E10745">
            <v>9.8699999999999992</v>
          </cell>
        </row>
        <row r="10746">
          <cell r="A10746"/>
        </row>
        <row r="10747">
          <cell r="A10747" t="str">
            <v>73637</v>
          </cell>
          <cell r="B10747" t="str">
            <v>TE PVC SOLDAVEL COM ROSCA METALICA AGUA FRIA 25MMX25MMX3/4" - FORNECIMENTO E INSTALACAO.</v>
          </cell>
          <cell r="C10747" t="str">
            <v>Un</v>
          </cell>
          <cell r="D10747">
            <v>12.53</v>
          </cell>
          <cell r="E10747">
            <v>10.029999999999999</v>
          </cell>
        </row>
        <row r="10748">
          <cell r="A10748"/>
        </row>
        <row r="10749">
          <cell r="A10749" t="str">
            <v>73638</v>
          </cell>
          <cell r="B10749" t="str">
            <v>TE PVC SOLDAVEL COM ROSCA METALICA AGUA FRIA 20MMX20MMX1/2" - FORNECIMENTO E INSTALACAO.</v>
          </cell>
          <cell r="C10749" t="str">
            <v>Un</v>
          </cell>
          <cell r="D10749">
            <v>11.48</v>
          </cell>
          <cell r="E10749">
            <v>9.19</v>
          </cell>
        </row>
        <row r="10750">
          <cell r="A10750"/>
        </row>
        <row r="10751">
          <cell r="A10751" t="str">
            <v>73639</v>
          </cell>
          <cell r="B10751" t="str">
            <v>JOELHO PVC SOLDAVEL COM ROSCA METALICA 90º AGUA FRIA 25MMX3/4" - FORNECIMENTO E INSTALACAO.</v>
          </cell>
          <cell r="C10751" t="str">
            <v>Un</v>
          </cell>
          <cell r="D10751">
            <v>8.6999999999999993</v>
          </cell>
          <cell r="E10751">
            <v>6.96</v>
          </cell>
        </row>
        <row r="10752">
          <cell r="A10752"/>
        </row>
        <row r="10753">
          <cell r="A10753" t="str">
            <v>73640</v>
          </cell>
          <cell r="B10753" t="str">
            <v>JOELHO PVC SOLDAVEL COM ROSCA METALICA 90º ÁGUA FRIA 20MMX1/2" - FORNECIMENTO E INSTALACAO.</v>
          </cell>
          <cell r="C10753" t="str">
            <v>Un</v>
          </cell>
          <cell r="D10753">
            <v>7.51</v>
          </cell>
          <cell r="E10753">
            <v>6.01</v>
          </cell>
        </row>
        <row r="10754">
          <cell r="A10754"/>
        </row>
        <row r="10755">
          <cell r="A10755" t="str">
            <v>73641</v>
          </cell>
          <cell r="B10755" t="str">
            <v>JOELHO PVC SOLDAVEL COM ROSCA 90º AGUA FRIA 25MMX1/2" - FORNECIMENTO E INSTALACAO.</v>
          </cell>
          <cell r="C10755" t="str">
            <v>Un</v>
          </cell>
          <cell r="D10755">
            <v>5.28</v>
          </cell>
          <cell r="E10755">
            <v>4.2300000000000004</v>
          </cell>
        </row>
        <row r="10756">
          <cell r="A10756"/>
        </row>
        <row r="10757">
          <cell r="A10757" t="str">
            <v>73642</v>
          </cell>
          <cell r="B10757" t="str">
            <v>JOELHO PVC SOLDAVEL COM ROSCA METALICA 90º AGUA FRIA 25MMX1/2- FORNECIMENTO E INSTALACAO.</v>
          </cell>
          <cell r="C10757" t="str">
            <v>Un</v>
          </cell>
          <cell r="D10757">
            <v>7.86</v>
          </cell>
          <cell r="E10757">
            <v>6.29</v>
          </cell>
        </row>
        <row r="10758">
          <cell r="A10758"/>
        </row>
        <row r="10759">
          <cell r="A10759" t="str">
            <v>73643</v>
          </cell>
          <cell r="B10759" t="str">
            <v>JOELHO PVC SOLDAVEL COM ROSCA 90º AGUA FRIA 25MMX3/4" - FORNECIMENTO E INSTALACAO.</v>
          </cell>
          <cell r="C10759" t="str">
            <v>Un</v>
          </cell>
          <cell r="D10759">
            <v>5.82</v>
          </cell>
          <cell r="E10759">
            <v>4.66</v>
          </cell>
        </row>
        <row r="10760">
          <cell r="A10760"/>
        </row>
        <row r="10761">
          <cell r="A10761" t="str">
            <v>73644</v>
          </cell>
          <cell r="B10761" t="str">
            <v>JOELHO PVC SOLDAVEL COM ROSCA 90º AGUA FRIA 20MMX1/2" - FORNECIMENTO E INSTALACAO.</v>
          </cell>
          <cell r="C10761" t="str">
            <v>Un</v>
          </cell>
          <cell r="D10761">
            <v>4.9800000000000004</v>
          </cell>
          <cell r="E10761">
            <v>3.99</v>
          </cell>
        </row>
        <row r="10762">
          <cell r="A10762"/>
        </row>
        <row r="10763">
          <cell r="A10763" t="str">
            <v>73645</v>
          </cell>
          <cell r="B10763" t="str">
            <v>LUVA PVC SOLDAVEL COM ROSCA AGUA FRIA 50MMX1.1/2" - FORNECIMENTO E INSTALACAO.</v>
          </cell>
          <cell r="C10763" t="str">
            <v>Un</v>
          </cell>
          <cell r="D10763">
            <v>24.6</v>
          </cell>
          <cell r="E10763">
            <v>19.68</v>
          </cell>
        </row>
        <row r="10764">
          <cell r="A10764"/>
        </row>
        <row r="10765">
          <cell r="A10765" t="str">
            <v>73646</v>
          </cell>
          <cell r="B10765" t="str">
            <v>LUVA PVC SOLDAVEL COM ROSCA AGUA FRIA 40MMX1.1/4" - FORNECIMENTO E INSTALACAO.</v>
          </cell>
          <cell r="C10765" t="str">
            <v>Un</v>
          </cell>
          <cell r="D10765">
            <v>12.96</v>
          </cell>
          <cell r="E10765">
            <v>10.37</v>
          </cell>
        </row>
        <row r="10766">
          <cell r="A10766"/>
        </row>
        <row r="10767">
          <cell r="A10767" t="str">
            <v>73647</v>
          </cell>
          <cell r="B10767" t="str">
            <v xml:space="preserve"> LUVA PVC SOLDAVEL COM ROSCA AGUA FRIA 32MMX1" - FORNECIMENTO E INSTALACAO.</v>
          </cell>
          <cell r="C10767" t="str">
            <v>Un</v>
          </cell>
          <cell r="D10767">
            <v>5.82</v>
          </cell>
          <cell r="E10767">
            <v>4.66</v>
          </cell>
        </row>
        <row r="10768">
          <cell r="A10768"/>
        </row>
        <row r="10769">
          <cell r="A10769" t="str">
            <v>73648</v>
          </cell>
          <cell r="B10769" t="str">
            <v>LUVA PVC SOLDAVEL COM ROSCA AGUA FRIA 25MMX3/4" - FORNECIMENTO E INSTALACAO.</v>
          </cell>
          <cell r="C10769" t="str">
            <v>Un</v>
          </cell>
          <cell r="D10769">
            <v>3.91</v>
          </cell>
          <cell r="E10769">
            <v>3.13</v>
          </cell>
        </row>
        <row r="10770">
          <cell r="A10770"/>
        </row>
        <row r="10771">
          <cell r="A10771" t="str">
            <v>73649</v>
          </cell>
          <cell r="B10771" t="str">
            <v xml:space="preserve"> LUVA PVC SOLDAVEL COM ROSCA AGUA FRIA 20MMX1/2" - FORNECIMENTO E INSTALACAO.</v>
          </cell>
          <cell r="C10771" t="str">
            <v>Un</v>
          </cell>
          <cell r="D10771">
            <v>3.72</v>
          </cell>
          <cell r="E10771">
            <v>2.98</v>
          </cell>
        </row>
        <row r="10772">
          <cell r="A10772"/>
        </row>
        <row r="10773">
          <cell r="A10773" t="str">
            <v>73650</v>
          </cell>
          <cell r="B10773" t="str">
            <v xml:space="preserve"> LUVA PVC SOLDAVEL COM ROSCA AGUA FRIA 25MMX1/2" - FORNECIMENTO E INSTALACAO.</v>
          </cell>
          <cell r="C10773" t="str">
            <v>Un</v>
          </cell>
          <cell r="D10773">
            <v>4.32</v>
          </cell>
          <cell r="E10773">
            <v>3.46</v>
          </cell>
        </row>
        <row r="10774">
          <cell r="A10774"/>
        </row>
        <row r="10775">
          <cell r="A10775" t="str">
            <v>73653</v>
          </cell>
          <cell r="B10775" t="str">
            <v>FORMAS TIPO SANDUICHE COM TABUAS, 30 APROVEITAMENTOS.</v>
          </cell>
          <cell r="C10775" t="str">
            <v>m2</v>
          </cell>
          <cell r="D10775">
            <v>8.86</v>
          </cell>
          <cell r="E10775">
            <v>7.09</v>
          </cell>
        </row>
        <row r="10776">
          <cell r="A10776"/>
        </row>
        <row r="10777">
          <cell r="A10777" t="str">
            <v>73654</v>
          </cell>
          <cell r="B10777" t="str">
            <v xml:space="preserve"> FORMA PLANA PARA CONCRETO APARENTE, EM COMPENSADO PLASTIFICADO 12MM APROVEITAMENTO DE 3 VEZES, INCLUINDO CONTRAVENTAMENTO E TRAVAMENTO PONTA LETADO.</v>
          </cell>
          <cell r="C10777" t="str">
            <v>m2</v>
          </cell>
          <cell r="D10777">
            <v>81.319999999999993</v>
          </cell>
          <cell r="E10777">
            <v>65.06</v>
          </cell>
        </row>
        <row r="10778">
          <cell r="A10778"/>
        </row>
        <row r="10779">
          <cell r="A10779" t="str">
            <v>73655</v>
          </cell>
          <cell r="B10779" t="str">
            <v>PISO EM TABUA DE MADEIRA DE LEI 1A, ESPESSURA 2,5CM, FIXADO EM PECAS DE MADEIRA.</v>
          </cell>
          <cell r="C10779" t="str">
            <v>m2</v>
          </cell>
          <cell r="D10779">
            <v>135.43</v>
          </cell>
          <cell r="E10779">
            <v>108.35</v>
          </cell>
        </row>
        <row r="10780">
          <cell r="A10780"/>
        </row>
        <row r="10781">
          <cell r="A10781" t="str">
            <v>73656</v>
          </cell>
          <cell r="B10781" t="str">
            <v xml:space="preserve">JATEAMENTO COMERCIAL COM AREIA EM ESTRUTURA DE ACO CARBONO. </v>
          </cell>
          <cell r="C10781" t="str">
            <v>m2</v>
          </cell>
          <cell r="D10781">
            <v>8.7200000000000006</v>
          </cell>
          <cell r="E10781">
            <v>6.98</v>
          </cell>
        </row>
        <row r="10782">
          <cell r="A10782"/>
        </row>
        <row r="10783">
          <cell r="A10783" t="str">
            <v>73657</v>
          </cell>
          <cell r="B10783" t="str">
            <v xml:space="preserve">PINTURA COM CAL HIDRATADA, TRES DEMAOS, INCLUSO COLA.   </v>
          </cell>
          <cell r="C10783" t="str">
            <v>m2</v>
          </cell>
          <cell r="D10783">
            <v>5.48</v>
          </cell>
          <cell r="E10783">
            <v>4.3899999999999997</v>
          </cell>
        </row>
        <row r="10784">
          <cell r="A10784"/>
        </row>
        <row r="10785">
          <cell r="A10785" t="str">
            <v>73658</v>
          </cell>
          <cell r="B10785" t="str">
            <v>LIGAÇÃO DOMICILIAR DE ESGOTO DN 100MM, DA CASA ATÉ A CAIXA, COMPOSTO POR 10,0M TUBO DE PVC ESGOTO PREDIAL DN 100MM E CAIXA DE ALVENARIA COM TAMPA DE CONCRETO - FORNECIMENTO E INSTALAÇÃO.</v>
          </cell>
          <cell r="C10785" t="str">
            <v>Un</v>
          </cell>
          <cell r="D10785">
            <v>349.58</v>
          </cell>
          <cell r="E10785">
            <v>279.67</v>
          </cell>
        </row>
        <row r="10786">
          <cell r="A10786"/>
        </row>
        <row r="10787">
          <cell r="A10787" t="str">
            <v>73659</v>
          </cell>
          <cell r="B10787" t="str">
            <v>LIGAÇÃO DOMICILIAR DE ÁGUA, DA REDE AO HIDRÔMETRO, COMPOSTO POR COLAR DE TOMADA DE PVC COM TRAVAS DE 50MMX1/2, ADAPTADOR PVC SOLDÁVEL/ROSCA 20MMX1/2, TUBO PVC SOLDÁVEL ÁGUA FRIA 20MM E REGISTRO DE PVC ESFERA ROSCÁVEL 1/2 - FORNECIMENTO E INSTALAÇÃO.</v>
          </cell>
          <cell r="C10787" t="str">
            <v>Un</v>
          </cell>
          <cell r="D10787">
            <v>115.41</v>
          </cell>
          <cell r="E10787">
            <v>92.33</v>
          </cell>
        </row>
        <row r="10788">
          <cell r="A10788"/>
        </row>
        <row r="10789">
          <cell r="A10789" t="str">
            <v>73660</v>
          </cell>
          <cell r="B10789" t="str">
            <v>LEITO FILTRANTE - ASSENTAMENTO DE BLOCOS LEOPOLD.</v>
          </cell>
          <cell r="C10789" t="str">
            <v>m2</v>
          </cell>
          <cell r="D10789">
            <v>56.53</v>
          </cell>
          <cell r="E10789">
            <v>45.23</v>
          </cell>
        </row>
        <row r="10790">
          <cell r="A10790"/>
        </row>
        <row r="10791">
          <cell r="A10791" t="str">
            <v>73661</v>
          </cell>
          <cell r="B10791" t="str">
            <v>FORNECIMENTO E INSTALACAO DE TALHA E TROLEY MANUAL DE 1 TONELADA .</v>
          </cell>
          <cell r="C10791" t="str">
            <v>Un</v>
          </cell>
          <cell r="D10791">
            <v>1487.36</v>
          </cell>
          <cell r="E10791">
            <v>1189.8900000000001</v>
          </cell>
        </row>
        <row r="10792">
          <cell r="A10792"/>
        </row>
        <row r="10793">
          <cell r="A10793" t="str">
            <v>73662</v>
          </cell>
          <cell r="B10793" t="str">
            <v>PONTO DE TOMADA PARA TELEFONE, COM TOMADA PADRAO TELEBRAS EM CAIXA DE PVC COM PLACA, ELETRODUTO DE PVC RIGIDO E FIACAO ATE A CAIXA DE DISTRIBUICAO DO PAVIMENTO.</v>
          </cell>
          <cell r="C10793" t="str">
            <v>Pt</v>
          </cell>
          <cell r="D10793">
            <v>110.77</v>
          </cell>
          <cell r="E10793">
            <v>88.62</v>
          </cell>
        </row>
        <row r="10794">
          <cell r="A10794"/>
        </row>
        <row r="10795">
          <cell r="A10795" t="str">
            <v>73663</v>
          </cell>
          <cell r="B10795" t="str">
            <v>REGISTRO DE PRESSÃO COM CANOPLA Ø 25MM (1") - FORNECIMENTO E INSTALAÇÃO.</v>
          </cell>
          <cell r="C10795" t="str">
            <v>Un</v>
          </cell>
          <cell r="D10795">
            <v>88.07</v>
          </cell>
          <cell r="E10795">
            <v>70.459999999999994</v>
          </cell>
        </row>
        <row r="10796">
          <cell r="A10796"/>
        </row>
        <row r="10797">
          <cell r="A10797" t="str">
            <v>73664</v>
          </cell>
          <cell r="B10797" t="str">
            <v>REGISTRO DE PRESSÃO COM CANOPLA Ø 15MM (1/2") - FORNECIMENTO E INSTALAÇÃO.</v>
          </cell>
          <cell r="C10797" t="str">
            <v>Un</v>
          </cell>
          <cell r="D10797">
            <v>67.88</v>
          </cell>
          <cell r="E10797">
            <v>54.31</v>
          </cell>
        </row>
        <row r="10798">
          <cell r="A10798"/>
        </row>
        <row r="10799">
          <cell r="A10799" t="str">
            <v>73665</v>
          </cell>
          <cell r="B10799" t="str">
            <v>ESCADA TIPO MARINHEIRO EM ACO CA-50 9,52MM, INCLUSO PINTURA COM FUNDO ANTI-OXIDANTE</v>
          </cell>
          <cell r="C10799" t="str">
            <v>m</v>
          </cell>
          <cell r="D10799">
            <v>39.869999999999997</v>
          </cell>
          <cell r="E10799">
            <v>31.9</v>
          </cell>
        </row>
        <row r="10800">
          <cell r="A10800"/>
        </row>
        <row r="10801">
          <cell r="A10801" t="str">
            <v>73666</v>
          </cell>
          <cell r="B10801" t="str">
            <v>PROTECAO COM GABIOES DE PEDRA DE MÃO EM CAIXA DE MALHA HEXAGONAL 8CM X 10CM.</v>
          </cell>
          <cell r="C10801" t="str">
            <v>m3</v>
          </cell>
          <cell r="D10801">
            <v>555.80999999999995</v>
          </cell>
          <cell r="E10801">
            <v>444.65</v>
          </cell>
        </row>
        <row r="10802">
          <cell r="A10802"/>
        </row>
        <row r="10803">
          <cell r="A10803" t="str">
            <v>73667</v>
          </cell>
          <cell r="B10803" t="str">
            <v>PASTILHA CERAMICA ESMALTADA QUADRADA 1", FIXADA COM NATA DE CIMENTO, REJUNTAMENTO COM CIMENTO BRANCO, INCLUSO LIMPEZA.</v>
          </cell>
          <cell r="C10803" t="str">
            <v>m2</v>
          </cell>
          <cell r="D10803">
            <v>119.58</v>
          </cell>
          <cell r="E10803">
            <v>95.67</v>
          </cell>
        </row>
        <row r="10804">
          <cell r="A10804"/>
        </row>
        <row r="10805">
          <cell r="A10805" t="str">
            <v>73668</v>
          </cell>
          <cell r="B10805" t="str">
            <v>GUARDA CORPO EM MADEIRA 1A SERRADA APARELHADA.</v>
          </cell>
          <cell r="C10805" t="str">
            <v>m</v>
          </cell>
          <cell r="D10805">
            <v>120.27</v>
          </cell>
          <cell r="E10805">
            <v>96.22</v>
          </cell>
        </row>
        <row r="10806">
          <cell r="A10806"/>
        </row>
        <row r="10807">
          <cell r="A10807" t="str">
            <v>73669</v>
          </cell>
          <cell r="B10807" t="str">
            <v>CORRIMAO EM MADEIRA 1A 2,5X30CM.</v>
          </cell>
          <cell r="C10807" t="str">
            <v>m</v>
          </cell>
          <cell r="D10807">
            <v>46.31</v>
          </cell>
          <cell r="E10807">
            <v>37.049999999999997</v>
          </cell>
        </row>
        <row r="10808">
          <cell r="A10808"/>
        </row>
        <row r="10809">
          <cell r="A10809" t="str">
            <v>73670</v>
          </cell>
          <cell r="B10809" t="str">
            <v>MACIÇO DE ENROCAMENTO COM TOPOGRAFIA, INCLUSIVE TOPOGRAFO.</v>
          </cell>
          <cell r="C10809" t="str">
            <v>m3</v>
          </cell>
          <cell r="D10809">
            <v>138.41999999999999</v>
          </cell>
          <cell r="E10809">
            <v>110.74</v>
          </cell>
        </row>
        <row r="10810">
          <cell r="A10810"/>
        </row>
        <row r="10811">
          <cell r="A10811" t="str">
            <v>73671</v>
          </cell>
          <cell r="B10811" t="str">
            <v xml:space="preserve"> DESMATAMENTO DE ARVORES ENTRE 0,15M E 0,30M DE DIAMETRO INCLUSIVE   DESTOCAMENTO E LIMPEZA DO TERRENO, UTILIZANDO TRATOR DE ESTEIRAS. (ENCARREGADO INCLUSO).</v>
          </cell>
          <cell r="C10811" t="str">
            <v>Un</v>
          </cell>
          <cell r="D10811">
            <v>3.87</v>
          </cell>
          <cell r="E10811">
            <v>3.1</v>
          </cell>
        </row>
        <row r="10812">
          <cell r="A10812"/>
        </row>
        <row r="10813">
          <cell r="A10813" t="str">
            <v>73672</v>
          </cell>
          <cell r="B10813" t="str">
            <v xml:space="preserve"> LIMPEZA MECANIZADA DE TERRENO, INCLUSIVE RETIRADA DE ARVORE ENTRE 0,05 M E 0,15M DE DIAMETRO.</v>
          </cell>
          <cell r="C10813" t="str">
            <v>m2</v>
          </cell>
          <cell r="D10813">
            <v>0.41</v>
          </cell>
          <cell r="E10813">
            <v>0.33</v>
          </cell>
        </row>
        <row r="10814">
          <cell r="A10814"/>
        </row>
        <row r="10815">
          <cell r="A10815" t="str">
            <v>73673</v>
          </cell>
          <cell r="B10815" t="str">
            <v>ANDAIME PARA REVESTIMENTO DE FORROS EM MADEIRA DE 3A.</v>
          </cell>
          <cell r="C10815" t="str">
            <v>m2</v>
          </cell>
          <cell r="D10815">
            <v>12.18</v>
          </cell>
          <cell r="E10815">
            <v>9.75</v>
          </cell>
        </row>
        <row r="10816">
          <cell r="A10816"/>
        </row>
        <row r="10817">
          <cell r="A10817" t="str">
            <v>73674</v>
          </cell>
          <cell r="B10817" t="str">
            <v>ANDAIME PARA ALVENARIA EM MADEIRA DE 2A.</v>
          </cell>
          <cell r="C10817" t="str">
            <v>m2</v>
          </cell>
          <cell r="D10817">
            <v>15.65</v>
          </cell>
          <cell r="E10817">
            <v>12.52</v>
          </cell>
        </row>
        <row r="10818">
          <cell r="A10818"/>
        </row>
        <row r="10819">
          <cell r="A10819" t="str">
            <v>73675</v>
          </cell>
          <cell r="B10819" t="str">
            <v>PISO RUSTICO EM CONCRETO, ESPESSURA 7CM, COM JUNTAS EM MADEIRA.</v>
          </cell>
          <cell r="C10819" t="str">
            <v>m2</v>
          </cell>
          <cell r="D10819">
            <v>52.06</v>
          </cell>
          <cell r="E10819">
            <v>41.65</v>
          </cell>
        </row>
        <row r="10820">
          <cell r="A10820"/>
        </row>
        <row r="10821">
          <cell r="A10821" t="str">
            <v>73676</v>
          </cell>
          <cell r="B10821" t="str">
            <v>PISO CIMENTADO LISO COM PO XADREZ, ESPESSURA 1,5CM, INCLUSO JUNTAS DE DILATACAO PLASTICA.</v>
          </cell>
          <cell r="C10821" t="str">
            <v>m2</v>
          </cell>
          <cell r="D10821">
            <v>33.369999999999997</v>
          </cell>
          <cell r="E10821">
            <v>26.7</v>
          </cell>
        </row>
        <row r="10822">
          <cell r="A10822"/>
        </row>
        <row r="10823">
          <cell r="A10823" t="str">
            <v>73677</v>
          </cell>
          <cell r="B10823" t="str">
            <v>CADASTRO DE LIGAÇÕES PREDIAIS, INCLUSIVE TOPOGRAFO E DESENHISTA.</v>
          </cell>
          <cell r="C10823" t="str">
            <v>Un</v>
          </cell>
          <cell r="D10823">
            <v>4.9000000000000004</v>
          </cell>
          <cell r="E10823">
            <v>3.92</v>
          </cell>
        </row>
        <row r="10824">
          <cell r="A10824"/>
        </row>
        <row r="10825">
          <cell r="A10825" t="str">
            <v>73678</v>
          </cell>
          <cell r="B10825" t="str">
            <v>CADASTRO DE ADUTORAS. COLETORES E INTERCEPTORES - ATÉ DN 500 MM, INCLUSIVE TOPOGRAFO E DESENHISTA.</v>
          </cell>
          <cell r="C10825" t="str">
            <v>m</v>
          </cell>
          <cell r="D10825">
            <v>1.61</v>
          </cell>
          <cell r="E10825">
            <v>1.29</v>
          </cell>
        </row>
        <row r="10826">
          <cell r="A10826"/>
        </row>
        <row r="10827">
          <cell r="A10827" t="str">
            <v>73679</v>
          </cell>
          <cell r="B10827" t="str">
            <v>LOCAÇÃO DE ADUTORAS, COLETORES TRONCO E INTERCEPTORES - ATÉ DN 500 MM, INCLUSIVE TOPOGRAFO.</v>
          </cell>
          <cell r="C10827" t="str">
            <v>m</v>
          </cell>
          <cell r="D10827">
            <v>0.57999999999999996</v>
          </cell>
          <cell r="E10827">
            <v>0.47</v>
          </cell>
        </row>
        <row r="10828">
          <cell r="A10828"/>
        </row>
        <row r="10829">
          <cell r="A10829" t="str">
            <v>73682</v>
          </cell>
          <cell r="B10829" t="str">
            <v>CADASTRO DE REDES, INCLUSIVE TOPOGRAFO E DESENHISTA.</v>
          </cell>
          <cell r="C10829" t="str">
            <v>m</v>
          </cell>
          <cell r="D10829">
            <v>0.73</v>
          </cell>
          <cell r="E10829">
            <v>0.59</v>
          </cell>
        </row>
        <row r="10830">
          <cell r="A10830"/>
        </row>
        <row r="10831">
          <cell r="A10831" t="str">
            <v>73683</v>
          </cell>
          <cell r="B10831" t="str">
            <v>INSTALACAO DE GAMBIARRA PARA SINALIZACAO, COM 20 M, INCLUINDO LAMPADA, BOCAL E BALDE A CADA 2 M</v>
          </cell>
          <cell r="C10831" t="str">
            <v>Un</v>
          </cell>
          <cell r="D10831">
            <v>26.31</v>
          </cell>
          <cell r="E10831">
            <v>21.05</v>
          </cell>
        </row>
        <row r="10832">
          <cell r="A10832"/>
        </row>
        <row r="10833">
          <cell r="A10833" t="str">
            <v>73684</v>
          </cell>
          <cell r="B10833" t="str">
            <v xml:space="preserve">ASSENTAMENTO DE TUBOS CERÂMICOS DIAMETRO 150MM, COM JUNTA ASFÁLTICA .  </v>
          </cell>
          <cell r="C10833" t="str">
            <v>m</v>
          </cell>
          <cell r="D10833">
            <v>17.309999999999999</v>
          </cell>
          <cell r="E10833">
            <v>13.85</v>
          </cell>
        </row>
        <row r="10834">
          <cell r="A10834"/>
        </row>
        <row r="10835">
          <cell r="A10835" t="str">
            <v>73685</v>
          </cell>
          <cell r="B10835" t="str">
            <v xml:space="preserve"> CIMBRAMENTO DE MADEIRA.</v>
          </cell>
          <cell r="C10835" t="str">
            <v>m3</v>
          </cell>
          <cell r="D10835">
            <v>31.31</v>
          </cell>
          <cell r="E10835">
            <v>25.05</v>
          </cell>
        </row>
        <row r="10836">
          <cell r="A10836"/>
        </row>
        <row r="10837">
          <cell r="A10837" t="str">
            <v>73686</v>
          </cell>
          <cell r="B10837" t="str">
            <v>LOCACAO DA OBRA, COM USO DE EQUIPAMENTOS TOPOGRAFICOS, INCLUSIVE TOPOGRAFO E NIVELADOR.</v>
          </cell>
          <cell r="C10837" t="str">
            <v>m2</v>
          </cell>
          <cell r="D10837">
            <v>11.75</v>
          </cell>
          <cell r="E10837">
            <v>9.4</v>
          </cell>
        </row>
        <row r="10838">
          <cell r="A10838"/>
        </row>
        <row r="10839">
          <cell r="A10839" t="str">
            <v>73688</v>
          </cell>
          <cell r="B10839" t="str">
            <v>CABO TELEFONICO CTP-APL-50, 30 PARES (USO EXTERNO) - FORNECIMENTO E INSTALACAO.</v>
          </cell>
          <cell r="C10839" t="str">
            <v>m</v>
          </cell>
          <cell r="D10839">
            <v>11.83</v>
          </cell>
          <cell r="E10839">
            <v>9.4700000000000006</v>
          </cell>
        </row>
        <row r="10840">
          <cell r="A10840"/>
        </row>
        <row r="10841">
          <cell r="A10841" t="str">
            <v>73689</v>
          </cell>
          <cell r="B10841" t="str">
            <v>CABO TELEFONICO CTP-APL-50, 20 PARES (USO EXTERNO) - FORNECIMENTO E INSTALACAO.</v>
          </cell>
          <cell r="C10841" t="str">
            <v>m</v>
          </cell>
          <cell r="D10841">
            <v>9.56</v>
          </cell>
          <cell r="E10841">
            <v>7.65</v>
          </cell>
        </row>
        <row r="10842">
          <cell r="A10842"/>
        </row>
        <row r="10843">
          <cell r="A10843" t="str">
            <v>73690</v>
          </cell>
          <cell r="B10843" t="str">
            <v>CABO TELEFONICO CTP-APL-50, 10 PARES (USO EXTERNO) - FORNECIMENTO E INSTALACAO.</v>
          </cell>
          <cell r="C10843" t="str">
            <v>m</v>
          </cell>
          <cell r="D10843">
            <v>6.06</v>
          </cell>
          <cell r="E10843">
            <v>4.8499999999999996</v>
          </cell>
        </row>
        <row r="10844">
          <cell r="A10844"/>
        </row>
        <row r="10845">
          <cell r="A10845" t="str">
            <v>73691</v>
          </cell>
          <cell r="B10845" t="str">
            <v>LUVA PVC SOLDAVEL COM ROSCA METALICA AGUA FRIA 25MMX1/2" - FORNECIMENTO E INSTALACAO.</v>
          </cell>
          <cell r="C10845" t="str">
            <v>Un</v>
          </cell>
          <cell r="D10845">
            <v>5.93</v>
          </cell>
          <cell r="E10845">
            <v>4.75</v>
          </cell>
        </row>
        <row r="10846">
          <cell r="A10846"/>
        </row>
        <row r="10847">
          <cell r="A10847" t="str">
            <v>73692</v>
          </cell>
          <cell r="B10847" t="str">
            <v>LASTRO DE AREIA MEDIA.</v>
          </cell>
          <cell r="C10847" t="str">
            <v>m3</v>
          </cell>
          <cell r="D10847">
            <v>109.06</v>
          </cell>
          <cell r="E10847">
            <v>87.25</v>
          </cell>
        </row>
        <row r="10848">
          <cell r="A10848"/>
        </row>
        <row r="10849">
          <cell r="A10849" t="str">
            <v>73693</v>
          </cell>
          <cell r="B10849" t="str">
            <v>LEITO FILTRANTE - COLOCACAO DE LONA PLASTICA.</v>
          </cell>
          <cell r="C10849" t="str">
            <v>m2</v>
          </cell>
          <cell r="D10849">
            <v>12.88</v>
          </cell>
          <cell r="E10849">
            <v>10.31</v>
          </cell>
        </row>
        <row r="10850">
          <cell r="A10850"/>
        </row>
        <row r="10851">
          <cell r="A10851" t="str">
            <v>73694</v>
          </cell>
          <cell r="B10851" t="str">
            <v>INSTALACAO DE BOMBA DOSADORA.</v>
          </cell>
          <cell r="C10851" t="str">
            <v>Un</v>
          </cell>
          <cell r="D10851">
            <v>76.569999999999993</v>
          </cell>
          <cell r="E10851">
            <v>61.26</v>
          </cell>
        </row>
        <row r="10852">
          <cell r="A10852"/>
        </row>
        <row r="10853">
          <cell r="A10853" t="str">
            <v>73695</v>
          </cell>
          <cell r="B10853" t="str">
            <v xml:space="preserve"> INSTALACAO DE AGITADOR.</v>
          </cell>
          <cell r="C10853" t="str">
            <v>Un</v>
          </cell>
          <cell r="D10853">
            <v>39.380000000000003</v>
          </cell>
          <cell r="E10853">
            <v>31.51</v>
          </cell>
        </row>
        <row r="10854">
          <cell r="A10854"/>
        </row>
        <row r="10855">
          <cell r="A10855" t="str">
            <v>73696</v>
          </cell>
          <cell r="B10855" t="str">
            <v>REMOCAO DE PINTURA A BASE OLEO OU ESMALTE.</v>
          </cell>
          <cell r="C10855" t="str">
            <v>m2</v>
          </cell>
          <cell r="D10855">
            <v>7.2</v>
          </cell>
          <cell r="E10855">
            <v>5.76</v>
          </cell>
        </row>
        <row r="10856">
          <cell r="A10856"/>
        </row>
        <row r="10857">
          <cell r="A10857" t="str">
            <v>73697</v>
          </cell>
          <cell r="B10857" t="str">
            <v>ENROCAMENTO MANUAL, SEM ARRUMACAO DO MATERIAL.</v>
          </cell>
          <cell r="C10857" t="str">
            <v>m3</v>
          </cell>
          <cell r="D10857">
            <v>132.97999999999999</v>
          </cell>
          <cell r="E10857">
            <v>106.39</v>
          </cell>
        </row>
        <row r="10858">
          <cell r="A10858"/>
        </row>
        <row r="10859">
          <cell r="A10859" t="str">
            <v>73698</v>
          </cell>
          <cell r="B10859" t="str">
            <v>ENROCAMENTO MANUAL, COM ARRUMACAO DO MATERIAL.</v>
          </cell>
          <cell r="C10859" t="str">
            <v>m3</v>
          </cell>
          <cell r="D10859">
            <v>161.25</v>
          </cell>
          <cell r="E10859">
            <v>129</v>
          </cell>
        </row>
        <row r="10860">
          <cell r="A10860"/>
        </row>
        <row r="10861">
          <cell r="A10861" t="str">
            <v>73699</v>
          </cell>
          <cell r="B10861" t="str">
            <v>ESCAVACAO DE BASE ALARGADA DE TUBULAO PLANO, BASE ENTRE 4,50M E 7,50M DA COTA DE ARRASAMENTO, EM MAT. 1A CAT., A CEU ABERTO, EXCLUINDO CARGA, TRANSPORTE E DESCARGA DO MATERIAL ESCAVADO.</v>
          </cell>
          <cell r="C10861" t="str">
            <v>m3</v>
          </cell>
          <cell r="D10861">
            <v>22.43</v>
          </cell>
          <cell r="E10861">
            <v>17.95</v>
          </cell>
        </row>
        <row r="10862">
          <cell r="A10862"/>
        </row>
        <row r="10863">
          <cell r="A10863" t="str">
            <v>73700</v>
          </cell>
          <cell r="B10863" t="str">
            <v>ESCAVACAO DE BASE ALARGADA DE TUBULAO PLANO, BASE ATE 4,50M DA COTA DE ARRASAMENTO, EM MAT. 1A CAT., A CEU ABERTO, EXCLUINDO CARGA, TRANSPORTE E DESCARGA DO MATERIAL ESCAVADO.</v>
          </cell>
          <cell r="C10863" t="str">
            <v>m3</v>
          </cell>
          <cell r="D10863">
            <v>65.2</v>
          </cell>
          <cell r="E10863">
            <v>52.16</v>
          </cell>
        </row>
        <row r="10864">
          <cell r="A10864"/>
        </row>
        <row r="10865">
          <cell r="A10865" t="str">
            <v>73701</v>
          </cell>
          <cell r="B10865" t="str">
            <v xml:space="preserve"> ESCAVAC DA COTA DE ARRASAMENTO, C/CAMISA DE CONCRETO ARMADO, ESCAVAÇÃO EM MAT. 1A CAT., EXCLUINDO MATERIAL, MAO DE OBRA, CONCRETO, FORMAS, ARMACAO,CARGA, TRANSPORTE E DESCARGA DO MATERIAL ESC.</v>
          </cell>
          <cell r="C10865" t="str">
            <v>m</v>
          </cell>
          <cell r="D10865">
            <v>313.43</v>
          </cell>
          <cell r="E10865">
            <v>250.75</v>
          </cell>
        </row>
        <row r="10866">
          <cell r="A10866"/>
        </row>
        <row r="10867">
          <cell r="A10867" t="str">
            <v>73702</v>
          </cell>
          <cell r="B10867" t="str">
            <v>ESCAVACAO DE FUSTE DE TUBULAO D=2,00M PLANO, BASE ATE 4,50M DA COTA DE ARRASAMENTO, C/ CAMISA DE CONCRETO ARMADO, ESCAVAÇÃO EM MAT. 1A CAT.,EXCLUINDO MATERIAL, MAO DE OBRA, CONCRETO, FORMAS, ARMACAO, CARGA, TRANSPORTE E DESCARGA DO MATERIAL ESCAVADO E A</v>
          </cell>
          <cell r="C10867" t="str">
            <v>m</v>
          </cell>
          <cell r="D10867">
            <v>205.86</v>
          </cell>
          <cell r="E10867">
            <v>164.69</v>
          </cell>
        </row>
        <row r="10868">
          <cell r="A10868"/>
        </row>
        <row r="10869">
          <cell r="A10869" t="str">
            <v>73703</v>
          </cell>
          <cell r="B10869" t="str">
            <v>ESCAVACAO DE FUSTE DE TUBULAO D=1,80M PLANO, BASE ENTRE 4,50M E 7,50M DA COTA DE ARRASAMENTO, C/CAMISA DE CONCRETO ARMADO, ESCAVAÇÃO EM MAT.1A CAT., EXCLUINDO MATERIAL, MAO DE OBRA, CONCRETO, FORMAS, ARMACAO,CARGA, TRANSPORTE E DESCARGA DO MATERIAL ESC.</v>
          </cell>
          <cell r="C10869" t="str">
            <v>m</v>
          </cell>
          <cell r="D10869">
            <v>254</v>
          </cell>
          <cell r="E10869">
            <v>203.2</v>
          </cell>
        </row>
        <row r="10870">
          <cell r="A10870"/>
        </row>
        <row r="10871">
          <cell r="A10871" t="str">
            <v>73704</v>
          </cell>
          <cell r="B10871" t="str">
            <v xml:space="preserve"> ESCAVACAO DE FUSTE DE TUBULAO D=1,80M PLANO, BASE ATE 4,50M DA COTA DEARRASAMENTO, C/CAMISA DE CONCRETO ARMADO, ESCAVAÇÃO EM MAT. 1A CAT., EXCLUINDO MATERIAL, MAO DE OBRA, CONCRETO, FORMAS, ARMACAO, CARGA, TRANSPORTE E DESCARGA DO MAT. ESCAVADO E ALARGA.</v>
          </cell>
          <cell r="C10871" t="str">
            <v>m</v>
          </cell>
          <cell r="D10871">
            <v>166.9</v>
          </cell>
          <cell r="E10871">
            <v>133.52000000000001</v>
          </cell>
        </row>
        <row r="10872">
          <cell r="A10872"/>
        </row>
        <row r="10873">
          <cell r="A10873" t="str">
            <v>73705</v>
          </cell>
          <cell r="B10873" t="str">
            <v>ESCAVACAO DE FUSTE DE TUBULAO D=1,60M PLANO, BASE ATE 4,50M DA COTA DE ARRASAMENTO, C/CAMISA DE CONCRETO ARMADO, MAT. 1A CAT., EXCLUINDO MATERIAL, MAO DE OBRA, CONCRETO, FORMAS, ARMACAO, CARGA, TRANSPORTE E DESCARGA DO MATERIAL ESCAVADO E ALARGAMENTO DA.</v>
          </cell>
          <cell r="C10873" t="str">
            <v>m</v>
          </cell>
          <cell r="D10873">
            <v>131.66999999999999</v>
          </cell>
          <cell r="E10873">
            <v>105.34</v>
          </cell>
        </row>
        <row r="10874">
          <cell r="A10874"/>
        </row>
        <row r="10875">
          <cell r="A10875" t="str">
            <v>73706</v>
          </cell>
          <cell r="B10875" t="str">
            <v>ESCAVACAO DE FUSTE DE TUBULAO D=1,50M PLANO, BASE ENTRE 4,50M E 7,50M DA COTA DE ARRASAMENTO, C/CAMISA DE CONCRETO ARMADO, MAT. 1A CAT., EXCLUINDO MATERIAL, MAO DE OBRA, CONCRETO, FORMAS, ARMACAO, CARGA E DESCARGA DO MATERIAL ESCAVADO E ALARGAMENTO DA BA.</v>
          </cell>
          <cell r="C10875" t="str">
            <v>m</v>
          </cell>
          <cell r="D10875">
            <v>176.23</v>
          </cell>
          <cell r="E10875">
            <v>140.99</v>
          </cell>
        </row>
        <row r="10876">
          <cell r="A10876"/>
        </row>
        <row r="10877">
          <cell r="A10877" t="str">
            <v>73707</v>
          </cell>
          <cell r="B10877" t="str">
            <v xml:space="preserve"> ESCAVACAO DE FUSTE DE TUBULAO D=1,40M PLANO, BASE ENTRE 4,50M E 7,50M DA COTA DE ARRASAMENTO, COM CAMISA DE CONCRETO ARMADO, ESCAVAÇÃO EM MAT. 1A CAT., EXCLUINDO MATERIAL, MAO DE OBRA, CONCRETO, FORMAS, ARMACAO, CARGA E DESCARGA DO MATERIAL ESCAVADO E AL</v>
          </cell>
          <cell r="C10877" t="str">
            <v>m</v>
          </cell>
          <cell r="D10877">
            <v>153.72999999999999</v>
          </cell>
          <cell r="E10877">
            <v>122.99</v>
          </cell>
        </row>
        <row r="10878">
          <cell r="A10878"/>
        </row>
        <row r="10879">
          <cell r="A10879" t="str">
            <v>73708</v>
          </cell>
          <cell r="B10879" t="str">
            <v>ESCAVACAO DE FUSTE DE TUBULAO D=1,40M PLANO, BASE ATE 4,50M DA COTA DE ARRASAMENTO, C/CAMISA DE CONCRETO ARMADO, ESCAVAÇÃO EM MAT. 1A CAT., EXCLUINDO MATERIAL, MAO DE OBRA, CONCRETO, FORMAS, ARMACAO, CARGA E DESCARGA DO MAT ESCAVADO E ALARGAMENTO DA BASE.</v>
          </cell>
          <cell r="C10879" t="str">
            <v>m</v>
          </cell>
          <cell r="D10879">
            <v>100.37</v>
          </cell>
          <cell r="E10879">
            <v>80.3</v>
          </cell>
        </row>
        <row r="10880">
          <cell r="A10880"/>
        </row>
        <row r="10881">
          <cell r="A10881" t="str">
            <v>73709</v>
          </cell>
          <cell r="B10881" t="str">
            <v>GRUPO GERADOR ESTACIONARIO C/ALTERNADOR 125/145KVA (CI) DIESEL 165CV EXCL OPERADOR.</v>
          </cell>
          <cell r="C10881" t="str">
            <v>H</v>
          </cell>
          <cell r="D10881">
            <v>7.23</v>
          </cell>
          <cell r="E10881">
            <v>5.79</v>
          </cell>
        </row>
        <row r="10882">
          <cell r="A10882"/>
        </row>
        <row r="10883">
          <cell r="A10883" t="str">
            <v>73710</v>
          </cell>
          <cell r="B10883" t="str">
            <v xml:space="preserve"> BASE PARA PAVIMENTACAO COM BRITA GRADUADA, INCLUSIVE COMPACTACAO.</v>
          </cell>
          <cell r="C10883" t="str">
            <v>m3</v>
          </cell>
          <cell r="D10883">
            <v>157.36000000000001</v>
          </cell>
          <cell r="E10883">
            <v>125.89</v>
          </cell>
        </row>
        <row r="10884">
          <cell r="A10884"/>
        </row>
        <row r="10885">
          <cell r="A10885" t="str">
            <v>73711</v>
          </cell>
          <cell r="B10885" t="str">
            <v>BASE PARA PAVIMENTACAO COM BRITA CORRIDA, INCLUSIVE COMPACTACAO.</v>
          </cell>
          <cell r="C10885" t="str">
            <v>m3</v>
          </cell>
          <cell r="D10885">
            <v>120.3</v>
          </cell>
          <cell r="E10885">
            <v>96.24</v>
          </cell>
        </row>
        <row r="10886">
          <cell r="A10886"/>
        </row>
        <row r="10887">
          <cell r="A10887" t="str">
            <v>73712</v>
          </cell>
          <cell r="B10887" t="str">
            <v xml:space="preserve"> EQUIPAMENTO ROTATIVO PARA DESOBSTRUCAO E LIMPEZA DE GALERIAS TP BUCKE MACHINE (CP) CONSIDERANDO APENAS A MANUTENCAO E MATERIAL DE OPERAÇÃO.</v>
          </cell>
          <cell r="C10887" t="str">
            <v>H</v>
          </cell>
          <cell r="D10887">
            <v>16.18</v>
          </cell>
          <cell r="E10887">
            <v>12.95</v>
          </cell>
        </row>
        <row r="10888">
          <cell r="A10888"/>
        </row>
        <row r="10889">
          <cell r="A10889" t="str">
            <v>73713</v>
          </cell>
          <cell r="B10889" t="str">
            <v>ARRASAMENTO DE TUBULAO DE CONCRETO D=1,00 A 1,20M. (INCLUI ENCARREGADO).</v>
          </cell>
          <cell r="C10889" t="str">
            <v>Un</v>
          </cell>
          <cell r="D10889">
            <v>341.42</v>
          </cell>
          <cell r="E10889">
            <v>273.14</v>
          </cell>
        </row>
        <row r="10890">
          <cell r="A10890"/>
        </row>
        <row r="10891">
          <cell r="A10891" t="str">
            <v>73714</v>
          </cell>
          <cell r="B10891" t="str">
            <v xml:space="preserve"> CAIXA PARA RALO C OM GRELHA FOFO 135 KG DE ALV TIJOLO MACICO (7X10X20)   PAREDES DE UMA VEZ (0.20 M) DE 0.90X1.20X1.50 M (EXTERNA) COM ARGAMAS  SA 1:4 CIMENTO:AREIA, BASE CONC FCK=10 MPA, EXCLUSIVE ESCAVACAO E REATERRO.</v>
          </cell>
          <cell r="C10891" t="str">
            <v>Un</v>
          </cell>
          <cell r="D10891">
            <v>1408.16</v>
          </cell>
          <cell r="E10891">
            <v>1126.53</v>
          </cell>
        </row>
        <row r="10892">
          <cell r="A10892"/>
        </row>
        <row r="10893">
          <cell r="A10893" t="str">
            <v>73715</v>
          </cell>
          <cell r="B10893" t="str">
            <v xml:space="preserve"> PINTURA VERNIZ TIPO GOMA LACA DISSOLVIDO EM ALCOOL.</v>
          </cell>
          <cell r="C10893" t="str">
            <v>m2</v>
          </cell>
          <cell r="D10893">
            <v>33.82</v>
          </cell>
          <cell r="E10893">
            <v>27.06</v>
          </cell>
        </row>
        <row r="10894">
          <cell r="A10894"/>
        </row>
        <row r="10895">
          <cell r="A10895" t="str">
            <v>73716</v>
          </cell>
          <cell r="B10895" t="str">
            <v>ESCORAMENTO DE PONTILHOES, PONTES VIADUTO CONC.ARMADO C/MAD LEI, PINHO 3A APROVEITANDO 30% MADEIRA.</v>
          </cell>
          <cell r="C10895" t="str">
            <v>m3</v>
          </cell>
          <cell r="D10895">
            <v>93.5</v>
          </cell>
          <cell r="E10895">
            <v>74.8</v>
          </cell>
        </row>
        <row r="10896">
          <cell r="A10896"/>
        </row>
        <row r="10897">
          <cell r="A10897" t="str">
            <v>73717</v>
          </cell>
          <cell r="B10897" t="str">
            <v xml:space="preserve">ESCORAMENTO FORMAS 4,00 A 5,00M. </v>
          </cell>
          <cell r="C10897" t="str">
            <v>m3</v>
          </cell>
          <cell r="D10897">
            <v>12.91</v>
          </cell>
          <cell r="E10897">
            <v>10.33</v>
          </cell>
        </row>
        <row r="10898">
          <cell r="A10898"/>
        </row>
        <row r="10899">
          <cell r="A10899" t="str">
            <v>73718</v>
          </cell>
          <cell r="B10899" t="str">
            <v xml:space="preserve"> ASSENTAMENTO DE TUBOS DE CONCRETO DIAMETRO = 1500MM, SIMPLES OU ARMADO, JUNTA EM ARGAMASSA 1:3 CIMENTO:AREIA.</v>
          </cell>
          <cell r="C10899" t="str">
            <v>m</v>
          </cell>
          <cell r="D10899">
            <v>197.61</v>
          </cell>
          <cell r="E10899">
            <v>158.09</v>
          </cell>
        </row>
        <row r="10900">
          <cell r="A10900"/>
        </row>
        <row r="10901">
          <cell r="A10901" t="str">
            <v>73719</v>
          </cell>
          <cell r="B10901" t="str">
            <v>ASSENTAMENTO DE TUBOS DE CONCRETO DIAMETRO = 1200MM, SIMPLES OU ARMADO, JUNTA EM ARGAMASSA 1:3 CIMENTO:AREIA.</v>
          </cell>
          <cell r="C10901" t="str">
            <v>m</v>
          </cell>
          <cell r="D10901">
            <v>126.9</v>
          </cell>
          <cell r="E10901">
            <v>101.52</v>
          </cell>
        </row>
        <row r="10902">
          <cell r="A10902"/>
        </row>
        <row r="10903">
          <cell r="A10903" t="str">
            <v>73720</v>
          </cell>
          <cell r="B10903" t="str">
            <v xml:space="preserve"> ASSENTAMENTO DE TUBOS DE CONCRETO DIAMETRO = 800MM, SIMPLES OU ARMADO, JUNTA EM ARGAMASSA 1:3 CIMENTO:AREIA.</v>
          </cell>
          <cell r="C10903" t="str">
            <v>m</v>
          </cell>
          <cell r="D10903">
            <v>67.56</v>
          </cell>
          <cell r="E10903">
            <v>54.05</v>
          </cell>
        </row>
        <row r="10904">
          <cell r="A10904"/>
        </row>
        <row r="10905">
          <cell r="A10905" t="str">
            <v>73721</v>
          </cell>
          <cell r="B10905" t="str">
            <v xml:space="preserve"> ASSENTAMENTO DE TUBOS DE CONCRETO DIAMETRO = 1000MM, SIMPLES OU ARMADO, JUNTA EM ARGAMASSA 1:3 CIMENTO:AREIA.</v>
          </cell>
          <cell r="C10905" t="str">
            <v>m</v>
          </cell>
          <cell r="D10905">
            <v>101.73</v>
          </cell>
          <cell r="E10905">
            <v>81.39</v>
          </cell>
        </row>
        <row r="10906">
          <cell r="A10906"/>
        </row>
        <row r="10907">
          <cell r="A10907" t="str">
            <v>73722</v>
          </cell>
          <cell r="B10907" t="str">
            <v>ASSENTAMENTO DE TUBOS DE CONCRETO DIAMETRO = 600MM, SIMPLES OU ARMADO, JUNTA EM ARGAMASSA 1:3 CIMENTO:AREIA.</v>
          </cell>
          <cell r="C10907" t="str">
            <v>m</v>
          </cell>
          <cell r="D10907">
            <v>32.450000000000003</v>
          </cell>
          <cell r="E10907">
            <v>25.96</v>
          </cell>
        </row>
        <row r="10908">
          <cell r="A10908"/>
        </row>
        <row r="10909">
          <cell r="A10909" t="str">
            <v>73723</v>
          </cell>
          <cell r="B10909" t="str">
            <v>ASSENTAMENTO DE TUBOS DE CONCRETO DIAMETRO = 500MM, SIMPLES OU ARMADO, JUNTA EM ARGAMASSA 1:3 CIMENTO:AREIA.</v>
          </cell>
          <cell r="C10909" t="str">
            <v>m</v>
          </cell>
          <cell r="D10909">
            <v>25.23</v>
          </cell>
          <cell r="E10909">
            <v>20.190000000000001</v>
          </cell>
        </row>
        <row r="10910">
          <cell r="A10910"/>
        </row>
        <row r="10911">
          <cell r="A10911" t="str">
            <v>73724</v>
          </cell>
          <cell r="B10911" t="str">
            <v>ASSENTAMENTO DE TUBOS DE CONCRETO DIAMETRO = 400MM, SIMPLES OU ARMADO, JUNTA EM ARGAMASSA 1:3 CIMENTO:AREIA.</v>
          </cell>
          <cell r="C10911" t="str">
            <v>m</v>
          </cell>
          <cell r="D10911">
            <v>16.670000000000002</v>
          </cell>
          <cell r="E10911">
            <v>13.34</v>
          </cell>
        </row>
        <row r="10912">
          <cell r="A10912"/>
        </row>
        <row r="10913">
          <cell r="A10913" t="str">
            <v>73725</v>
          </cell>
          <cell r="B10913" t="str">
            <v>ASSENTAMENTO SIMPLES DE TUBOS DE CERÂMICA COM JUNTA ARGAMASSADA - DN 400 MM</v>
          </cell>
          <cell r="C10913" t="str">
            <v>m</v>
          </cell>
          <cell r="D10913">
            <v>16.88</v>
          </cell>
          <cell r="E10913">
            <v>13.51</v>
          </cell>
        </row>
        <row r="10914">
          <cell r="A10914"/>
        </row>
        <row r="10915">
          <cell r="A10915" t="str">
            <v>73726</v>
          </cell>
          <cell r="B10915" t="str">
            <v>ASSENTAMENTO SIMPLES DE TUBOS DE CERÂMICA COM JUNTA ARGAMASSADA - DN 3 75 MM.</v>
          </cell>
          <cell r="C10915" t="str">
            <v>m</v>
          </cell>
          <cell r="D10915">
            <v>14.01</v>
          </cell>
          <cell r="E10915">
            <v>11.21</v>
          </cell>
        </row>
        <row r="10916">
          <cell r="A10916"/>
        </row>
        <row r="10917">
          <cell r="A10917" t="str">
            <v>73727</v>
          </cell>
          <cell r="B10917" t="str">
            <v xml:space="preserve"> ASSENTAMENTO DE MANILHAS E CONEXOES CERAMICAS DIAMETRO = 300MM, JUNTA EM ARGAMASSA 1:3 CIMENTO:AREIA.</v>
          </cell>
          <cell r="C10917" t="str">
            <v>m</v>
          </cell>
          <cell r="D10917">
            <v>10.11</v>
          </cell>
          <cell r="E10917">
            <v>8.09</v>
          </cell>
        </row>
        <row r="10918">
          <cell r="A10918"/>
        </row>
        <row r="10919">
          <cell r="A10919" t="str">
            <v>73728</v>
          </cell>
          <cell r="B10919" t="str">
            <v xml:space="preserve"> ASSENTAMENTO DE MANILHAS E CONEXOES CERAMICAS DIAMETRO = 250MM, JUNTA EM ARGAMASSA 1:3 CIMENTO:AREIA.</v>
          </cell>
          <cell r="C10919" t="str">
            <v>m</v>
          </cell>
          <cell r="D10919">
            <v>9.23</v>
          </cell>
          <cell r="E10919">
            <v>7.39</v>
          </cell>
        </row>
        <row r="10920">
          <cell r="A10920"/>
        </row>
        <row r="10921">
          <cell r="A10921" t="str">
            <v>73729</v>
          </cell>
          <cell r="B10921" t="str">
            <v>ASSENTAMENTO DE MANILHAS E CONEXOES CERAMICAS DIAMETRO = 200MM, JUNTA EM ARGAMASSA 1:3 CIMENTO:AREIA.</v>
          </cell>
          <cell r="C10921" t="str">
            <v>m</v>
          </cell>
          <cell r="D10921">
            <v>6.78</v>
          </cell>
          <cell r="E10921">
            <v>5.43</v>
          </cell>
        </row>
        <row r="10922">
          <cell r="A10922"/>
        </row>
        <row r="10923">
          <cell r="A10923" t="str">
            <v>73730</v>
          </cell>
          <cell r="B10923" t="str">
            <v>ASSENTAMENTO DE TUBOS DE CONCRETO DIAMETRO = 300MM, SIMPLES OU ARMADO, JUNTA EM ARGAMASSA 1:3 CIMENTO:AREIA.</v>
          </cell>
          <cell r="C10923" t="str">
            <v>m</v>
          </cell>
          <cell r="D10923">
            <v>11.71</v>
          </cell>
          <cell r="E10923">
            <v>9.3699999999999992</v>
          </cell>
        </row>
        <row r="10924">
          <cell r="A10924"/>
        </row>
        <row r="10925">
          <cell r="A10925" t="str">
            <v>73731</v>
          </cell>
          <cell r="B10925" t="str">
            <v xml:space="preserve"> ASSENTAMENTO DE MANILHAS E CONEXOES CERAMICAS, DIAMETRO = 100MM, JUNTA EM ARGAMASSA, 1:3 CIMENTO:AREIA.</v>
          </cell>
          <cell r="C10925" t="str">
            <v>m</v>
          </cell>
          <cell r="D10925">
            <v>3.82</v>
          </cell>
          <cell r="E10925">
            <v>3.06</v>
          </cell>
        </row>
        <row r="10926">
          <cell r="A10926"/>
        </row>
        <row r="10927">
          <cell r="A10927" t="str">
            <v>73732</v>
          </cell>
          <cell r="B10927" t="str">
            <v xml:space="preserve"> DESFORMA DE ESTRUTURAS, ALT. OU PROFUND. MAIOR QUE 1,50M. </v>
          </cell>
          <cell r="C10927" t="str">
            <v>m2</v>
          </cell>
          <cell r="D10927">
            <v>17.03</v>
          </cell>
          <cell r="E10927">
            <v>13.63</v>
          </cell>
        </row>
        <row r="10928">
          <cell r="A10928"/>
        </row>
        <row r="10929">
          <cell r="A10929" t="str">
            <v>73733</v>
          </cell>
          <cell r="B10929" t="str">
            <v xml:space="preserve">COMPACTAÇÃO MANUAL FUNDO DE VALAS COM MAÇO=10 KG PARA REDE DE ESGOTO.   </v>
          </cell>
          <cell r="C10929" t="str">
            <v>m2</v>
          </cell>
          <cell r="D10929">
            <v>2.63</v>
          </cell>
          <cell r="E10929">
            <v>2.11</v>
          </cell>
        </row>
        <row r="10930">
          <cell r="A10930"/>
        </row>
        <row r="10931">
          <cell r="A10931" t="str">
            <v>73734-001</v>
          </cell>
          <cell r="B10931" t="str">
            <v>PISO EM TACO DE MADEIRA 7X21CM, ASSENTADO COM ARGAMASSA TRACO 1:4 (CIMENTO E AREIA).</v>
          </cell>
          <cell r="C10931" t="str">
            <v>m2</v>
          </cell>
          <cell r="D10931">
            <v>79.16</v>
          </cell>
          <cell r="E10931">
            <v>63.33</v>
          </cell>
        </row>
        <row r="10932">
          <cell r="A10932"/>
        </row>
        <row r="10933">
          <cell r="A10933" t="str">
            <v>73735-001</v>
          </cell>
          <cell r="B10933" t="str">
            <v xml:space="preserve"> RESERV. DE FIBROC. CAP=1000L C/ACESSORIOS. </v>
          </cell>
          <cell r="C10933" t="str">
            <v>Un</v>
          </cell>
          <cell r="D10933">
            <v>633.27</v>
          </cell>
          <cell r="E10933">
            <v>506.62</v>
          </cell>
        </row>
        <row r="10934">
          <cell r="A10934"/>
        </row>
        <row r="10935">
          <cell r="A10935" t="str">
            <v>73735-002</v>
          </cell>
          <cell r="B10935" t="str">
            <v xml:space="preserve">RESERV. DE FIBROC. CAP=500L SOBRE ESTRUT. DE MADEIRA . </v>
          </cell>
          <cell r="C10935" t="str">
            <v>Un</v>
          </cell>
          <cell r="D10935">
            <v>452.2</v>
          </cell>
          <cell r="E10935">
            <v>361.76</v>
          </cell>
        </row>
        <row r="10936">
          <cell r="A10936"/>
        </row>
        <row r="10937">
          <cell r="A10937" t="str">
            <v>73736-001</v>
          </cell>
          <cell r="B10937" t="str">
            <v>FORNECIMENTO E ASSENTAMENTO DE DOBRADICA TIPO VAI E VEM EM LATAO POLIDO 3".</v>
          </cell>
          <cell r="C10937" t="str">
            <v>Un</v>
          </cell>
          <cell r="D10937">
            <v>70.83</v>
          </cell>
          <cell r="E10937">
            <v>56.67</v>
          </cell>
        </row>
        <row r="10938">
          <cell r="A10938"/>
        </row>
        <row r="10939">
          <cell r="A10939" t="str">
            <v>73737-001</v>
          </cell>
          <cell r="B10939" t="str">
            <v>GRADIL DE ALUMINIO ANODIZADO TIPO BARRA CHATA PARA VARANDAS, ALTURA 0,4M.</v>
          </cell>
          <cell r="C10939" t="str">
            <v>m</v>
          </cell>
          <cell r="D10939">
            <v>127.83</v>
          </cell>
          <cell r="E10939">
            <v>102.27</v>
          </cell>
        </row>
        <row r="10940">
          <cell r="A10940"/>
        </row>
        <row r="10941">
          <cell r="A10941" t="str">
            <v>73737-002</v>
          </cell>
          <cell r="B10941" t="str">
            <v>GRADIL DE ALUMINIO ANODIZADO TIPO BARRA CHATA PARA VARANDAS, ALTURA 1,00M.</v>
          </cell>
          <cell r="C10941" t="str">
            <v>m</v>
          </cell>
          <cell r="D10941">
            <v>284.8</v>
          </cell>
          <cell r="E10941">
            <v>227.84</v>
          </cell>
        </row>
        <row r="10942">
          <cell r="A10942"/>
        </row>
        <row r="10943">
          <cell r="A10943" t="str">
            <v>73737-003</v>
          </cell>
          <cell r="B10943" t="str">
            <v>GRADIL DE ALUMINIO ANODIZADO TIPO BARRA CHATA PARA VARANDAS, ALTURA 1,2M.</v>
          </cell>
          <cell r="C10943" t="str">
            <v>m</v>
          </cell>
          <cell r="D10943">
            <v>335.43</v>
          </cell>
          <cell r="E10943">
            <v>268.35000000000002</v>
          </cell>
        </row>
        <row r="10944">
          <cell r="A10944"/>
        </row>
        <row r="10945">
          <cell r="A10945" t="str">
            <v>73738-001</v>
          </cell>
          <cell r="B10945" t="str">
            <v>REATORES STARTER DE 20W OU 40W FORNECIMENTO E COLOCACAO.</v>
          </cell>
          <cell r="C10945" t="str">
            <v>Un</v>
          </cell>
          <cell r="D10945">
            <v>2.37</v>
          </cell>
          <cell r="E10945">
            <v>1.9</v>
          </cell>
        </row>
        <row r="10946">
          <cell r="A10946"/>
        </row>
        <row r="10947">
          <cell r="A10947" t="str">
            <v>73739-001</v>
          </cell>
          <cell r="B10947" t="str">
            <v xml:space="preserve">PINTURA ESMALTE ACETINADO EM MADEIRA, DUAS DEMAOS. </v>
          </cell>
          <cell r="C10947" t="str">
            <v>m2</v>
          </cell>
          <cell r="D10947">
            <v>10.83</v>
          </cell>
          <cell r="E10947">
            <v>8.67</v>
          </cell>
        </row>
        <row r="10948">
          <cell r="A10948"/>
        </row>
        <row r="10949">
          <cell r="A10949" t="str">
            <v>73740-001</v>
          </cell>
          <cell r="B10949" t="str">
            <v xml:space="preserve">ELETRODUTO FERRO GALVANIZADO 1/2".   </v>
          </cell>
          <cell r="C10949" t="str">
            <v>m</v>
          </cell>
          <cell r="D10949">
            <v>14.53</v>
          </cell>
          <cell r="E10949">
            <v>11.63</v>
          </cell>
        </row>
        <row r="10950">
          <cell r="A10950"/>
        </row>
        <row r="10951">
          <cell r="A10951" t="str">
            <v>73741-001</v>
          </cell>
          <cell r="B10951" t="str">
            <v>EMBOCO PAULISTA (MASSA UNICA) TRACO 1:4 (CIMENTO E AREIA), ESPESSURA 2 ,0CM, PREPARO MANUAL, INCLUSO ADITIVO IMPERMEABILIZANTE.</v>
          </cell>
          <cell r="C10951" t="str">
            <v>m2</v>
          </cell>
          <cell r="D10951">
            <v>21.47</v>
          </cell>
          <cell r="E10951">
            <v>17.18</v>
          </cell>
        </row>
        <row r="10952">
          <cell r="A10952"/>
        </row>
        <row r="10953">
          <cell r="A10953" t="str">
            <v>73742-001</v>
          </cell>
          <cell r="B10953" t="str">
            <v>RODAPE EM MARMORE BRANCO, ESPESSURA 7CM.</v>
          </cell>
          <cell r="C10953" t="str">
            <v>m</v>
          </cell>
          <cell r="D10953">
            <v>35.07</v>
          </cell>
          <cell r="E10953">
            <v>28.06</v>
          </cell>
        </row>
        <row r="10954">
          <cell r="A10954"/>
        </row>
        <row r="10955">
          <cell r="A10955" t="str">
            <v>73743-001</v>
          </cell>
          <cell r="B10955" t="str">
            <v>PISO EM PEDRA SÃO TOME 20X40CM, ASSENTADA COM ARGAMASSA DE CIMENTO E AREIA, COM REJUNTAMENTO EM CIMENTO BRANCO.</v>
          </cell>
          <cell r="C10955" t="str">
            <v>m2</v>
          </cell>
          <cell r="D10955">
            <v>122.72</v>
          </cell>
          <cell r="E10955">
            <v>98.18</v>
          </cell>
        </row>
        <row r="10956">
          <cell r="A10956"/>
        </row>
        <row r="10957">
          <cell r="A10957" t="str">
            <v>73744-001</v>
          </cell>
          <cell r="B10957" t="str">
            <v>CUMEEIRA PARA TELHA DE FIBROCIMENTO ESTRUTURAL, INCLUSO ACESSORIOS PARA FIXACAO E VEDACAO.</v>
          </cell>
          <cell r="C10957" t="str">
            <v>m</v>
          </cell>
          <cell r="D10957">
            <v>117.52</v>
          </cell>
          <cell r="E10957">
            <v>94.02</v>
          </cell>
        </row>
        <row r="10958">
          <cell r="A10958"/>
        </row>
        <row r="10959">
          <cell r="A10959" t="str">
            <v>73745-001</v>
          </cell>
          <cell r="B10959" t="str">
            <v xml:space="preserve">LIMPEZA DE ESTRUTURAL DE ACO OU CONCRETO COM JATEAMENTO DE AREIA . </v>
          </cell>
          <cell r="C10959" t="str">
            <v>m2</v>
          </cell>
          <cell r="D10959">
            <v>8.08</v>
          </cell>
          <cell r="E10959">
            <v>6.47</v>
          </cell>
        </row>
        <row r="10960">
          <cell r="A10960"/>
        </row>
        <row r="10961">
          <cell r="A10961" t="str">
            <v>73746-001</v>
          </cell>
          <cell r="B10961" t="str">
            <v>PINTURA COM TINTA TEXTURIZADA ACRILICA PARA AMBIENTES INTERNOS/EXTERNOS.</v>
          </cell>
          <cell r="C10961" t="str">
            <v>m2</v>
          </cell>
          <cell r="D10961">
            <v>14.13</v>
          </cell>
          <cell r="E10961">
            <v>11.31</v>
          </cell>
        </row>
        <row r="10962">
          <cell r="A10962"/>
        </row>
        <row r="10963">
          <cell r="A10963" t="str">
            <v>73747-001</v>
          </cell>
          <cell r="B10963" t="str">
            <v>ISOLAMENTO ACUSTICO EM ESPUMA DE POLIURETANO ESPESSURA 20 MM, DENSIDADE 29KG/M3.</v>
          </cell>
          <cell r="C10963" t="str">
            <v>m2</v>
          </cell>
          <cell r="D10963">
            <v>64.98</v>
          </cell>
          <cell r="E10963">
            <v>51.99</v>
          </cell>
        </row>
        <row r="10964">
          <cell r="A10964"/>
        </row>
        <row r="10965">
          <cell r="A10965" t="str">
            <v>73748-001</v>
          </cell>
          <cell r="B10965" t="str">
            <v>RESERVATÓRIO DÁGUA DE FIBROCIMENTO CILÍNDRICO OU RETANGULAR, CAPACIDA DE 1.000L - FORNECIMENTO E COLOCAÇÃO ( EXCLUSIVE TUBULAÇÕES E BOIA)</v>
          </cell>
          <cell r="C10965" t="str">
            <v>Un</v>
          </cell>
          <cell r="D10965">
            <v>380.98</v>
          </cell>
          <cell r="E10965">
            <v>304.79000000000002</v>
          </cell>
        </row>
        <row r="10966">
          <cell r="A10966"/>
        </row>
        <row r="10967">
          <cell r="A10967" t="str">
            <v>73748-002</v>
          </cell>
          <cell r="B10967" t="str">
            <v>FORNECIMETO E INSTALAÇÃO DE CAIXA D´ÁGUA FIBROCIMENTO 500L, ENTRADA 20 MM COM BÓIA 1/2", SAÍDA 25MM E SISTEMA DE LIMPEZA E EXTRAVASOR 32MM (PADRÃO POPULAR).</v>
          </cell>
          <cell r="C10967" t="str">
            <v>Un</v>
          </cell>
          <cell r="D10967">
            <v>419.93</v>
          </cell>
          <cell r="E10967">
            <v>335.95</v>
          </cell>
        </row>
        <row r="10968">
          <cell r="A10968"/>
        </row>
        <row r="10969">
          <cell r="A10969" t="str">
            <v>73749-001</v>
          </cell>
          <cell r="B10969" t="str">
            <v>CAIXA ENTERRADA PARA INSTALACOES TELEFONICAS TIPO R1 MEDIDAS 0,60X0,35 X0,50M EM BLOCOS DE CONCRETO ESTRUTURAL 0,10X0,20X0,40M ASSENTADOS COM ARGAMASSA DE CIMENTO E AREIA TRACO 1:4.</v>
          </cell>
          <cell r="C10969" t="str">
            <v>Un</v>
          </cell>
          <cell r="D10969">
            <v>146.53</v>
          </cell>
          <cell r="E10969">
            <v>117.23</v>
          </cell>
        </row>
        <row r="10970">
          <cell r="A10970"/>
        </row>
        <row r="10971">
          <cell r="A10971" t="str">
            <v>73749-002</v>
          </cell>
          <cell r="B10971" t="str">
            <v>CAIXA ENTERRADA PARA INSTALACOES TELEFONICAS TIPO R2 MEDIDAS 1,07X0,52 X0,50M EM BLOCOS DE CONCRETO ESTRUTURAL 0,10X0,20X0,40M ASSENTADOS COM ARGAMASSA DE CIMENTO E AREIA TRACO 1:4.</v>
          </cell>
          <cell r="C10971" t="str">
            <v>Un</v>
          </cell>
          <cell r="D10971">
            <v>274.32</v>
          </cell>
          <cell r="E10971">
            <v>219.46</v>
          </cell>
        </row>
        <row r="10972">
          <cell r="A10972"/>
        </row>
        <row r="10973">
          <cell r="A10973" t="str">
            <v>73749-003</v>
          </cell>
          <cell r="B10973" t="str">
            <v xml:space="preserve"> CAIXA ENTERRADA PARA INSTALACOES TELEFONICAS TIPO R3 MEDIDAS 1,30X1,20 X1,20M EM BLOCOS DE CONCRETO ESTRUTURAL 0,10X0,20X0,40M ASSENTADOS COM ARGAMASSA DE CIMENTO E AREIA TRACO 1:4.</v>
          </cell>
          <cell r="C10973" t="str">
            <v>Un</v>
          </cell>
          <cell r="D10973">
            <v>896.63</v>
          </cell>
          <cell r="E10973">
            <v>717.31</v>
          </cell>
        </row>
        <row r="10974">
          <cell r="A10974"/>
        </row>
        <row r="10975">
          <cell r="A10975" t="str">
            <v>73750-001</v>
          </cell>
          <cell r="B10975" t="str">
            <v xml:space="preserve">PINTURA LATEX PVA AMBIENTES INTERNOS, DUAS DEMAOS.   </v>
          </cell>
          <cell r="C10975" t="str">
            <v>m2</v>
          </cell>
          <cell r="D10975">
            <v>7.92</v>
          </cell>
          <cell r="E10975">
            <v>6.34</v>
          </cell>
        </row>
        <row r="10976">
          <cell r="A10976"/>
        </row>
        <row r="10977">
          <cell r="A10977" t="str">
            <v>73751-001</v>
          </cell>
          <cell r="B10977" t="str">
            <v xml:space="preserve"> FUNDO SELADOR PVA AMBIENTES INTERNOS, UMA DEMAO. </v>
          </cell>
          <cell r="C10977" t="str">
            <v>m2</v>
          </cell>
          <cell r="D10977">
            <v>2.88</v>
          </cell>
          <cell r="E10977">
            <v>2.31</v>
          </cell>
        </row>
        <row r="10978">
          <cell r="A10978"/>
        </row>
        <row r="10979">
          <cell r="A10979" t="str">
            <v>73752-001</v>
          </cell>
          <cell r="B10979" t="str">
            <v>SANITÁRIO COM VASO E CHUVEIRO PARA PESSOAL DE OBRA, COLETIVO DE 2 MÓDULOS, INCLUSIVE INSTALAÇÃO E APARE-LHOS, REAPROVEITADO 2 VEZES.</v>
          </cell>
          <cell r="C10979" t="str">
            <v>Un</v>
          </cell>
          <cell r="D10979">
            <v>2342.48</v>
          </cell>
          <cell r="E10979">
            <v>1873.99</v>
          </cell>
        </row>
        <row r="10980">
          <cell r="A10980"/>
        </row>
        <row r="10981">
          <cell r="A10981" t="str">
            <v>73753-001</v>
          </cell>
          <cell r="B10981" t="str">
            <v>IMPERMEABILIZACAO DE TERRAÇOS E LAJES COM MANTA ASFALTICA ESPESSURA 3MM PROTEGIDA COM FILME DE ALUMINIO GOFRADO ESPESSURA 0,8MM, INCLUSO EMULSAO ASFALTICA.</v>
          </cell>
          <cell r="C10981" t="str">
            <v>m2</v>
          </cell>
          <cell r="D10981">
            <v>60.68</v>
          </cell>
          <cell r="E10981">
            <v>48.55</v>
          </cell>
        </row>
        <row r="10982">
          <cell r="A10982"/>
        </row>
        <row r="10983">
          <cell r="A10983" t="str">
            <v>73753-002</v>
          </cell>
          <cell r="B10983" t="str">
            <v>IMPERMEABILIZACAO DE TERRAÇOS E LAJES COM MANTA BUTILICA ESPESSURA 0,8MM, INCLUSO CINTA DE CALDEACAO E COLA ADESIVA.</v>
          </cell>
          <cell r="C10983" t="str">
            <v>m2</v>
          </cell>
          <cell r="D10983">
            <v>105.45</v>
          </cell>
          <cell r="E10983">
            <v>84.36</v>
          </cell>
        </row>
        <row r="10984">
          <cell r="A10984"/>
        </row>
        <row r="10985">
          <cell r="A10985" t="str">
            <v>73754-001</v>
          </cell>
          <cell r="B10985" t="str">
            <v>JUNTA DE DILATACAO E VEDACAO TIPO JEENE, INCLUSO CORTE E REMOCAO DO PAVIMENTO.</v>
          </cell>
          <cell r="C10985" t="str">
            <v>m</v>
          </cell>
          <cell r="D10985">
            <v>396.96</v>
          </cell>
          <cell r="E10985">
            <v>317.57</v>
          </cell>
        </row>
        <row r="10986">
          <cell r="A10986"/>
        </row>
        <row r="10987">
          <cell r="A10987" t="str">
            <v>73755-001</v>
          </cell>
          <cell r="B10987" t="str">
            <v>GAIOLA ARMADURA P/PAREDE DIAFRAGMA ACO CA-50 INCL FORNECIMENTO PERDAS CORTE DOBRAGEM MONTAGEM E SOLDAS.</v>
          </cell>
          <cell r="C10987" t="str">
            <v>Kg</v>
          </cell>
          <cell r="D10987">
            <v>8.7100000000000009</v>
          </cell>
          <cell r="E10987">
            <v>6.97</v>
          </cell>
        </row>
        <row r="10988">
          <cell r="A10988"/>
        </row>
        <row r="10989">
          <cell r="A10989" t="str">
            <v>73756-001</v>
          </cell>
          <cell r="B10989" t="str">
            <v xml:space="preserve"> MONTAGEM / DESMONTAGEM DE USINA CONCRETO TIPO PAREDE C/SILOS HORIZONTAL P/3 AGREGADOS, INCLUSIVE MECANICO (PESADO) E MESTRE DE OBRAS. </v>
          </cell>
          <cell r="C10989" t="str">
            <v>Un</v>
          </cell>
          <cell r="D10989">
            <v>24422.58</v>
          </cell>
          <cell r="E10989">
            <v>19538.07</v>
          </cell>
        </row>
        <row r="10990">
          <cell r="A10990"/>
        </row>
        <row r="10991">
          <cell r="A10991" t="str">
            <v>73757-001</v>
          </cell>
          <cell r="B10991" t="str">
            <v>CONCRETO IMPORTADO USINA DOSADO RACIONALMENTE 15MPA INCL TRANSPORTE HORIZONTAL EM CARRINHOS ATE 20M ADENSAMENTO E ACABAMENTO.</v>
          </cell>
          <cell r="C10991" t="str">
            <v>m3</v>
          </cell>
          <cell r="D10991">
            <v>427.38</v>
          </cell>
          <cell r="E10991">
            <v>341.91</v>
          </cell>
        </row>
        <row r="10992">
          <cell r="A10992"/>
        </row>
        <row r="10993">
          <cell r="A10993" t="str">
            <v>73758-001</v>
          </cell>
          <cell r="B10993" t="str">
            <v>LEVANTAMENTO SECAO TRANSVERSAL C/NIVEL TERRENO NAO ACIDENTADO VEGETAÇÃO DENSA INCLUSIVE DESENHO ESC 1:200 EM PAPEL VEGETAL MILIMETRADO (MEDIDO P/M SECAO), INCLUSIVE NIVELADOR, AUXILIAR DE CALCULO TOPOGRAFICO E DESENHISTA.</v>
          </cell>
          <cell r="C10993" t="str">
            <v>m</v>
          </cell>
          <cell r="D10993">
            <v>0.78</v>
          </cell>
          <cell r="E10993">
            <v>0.63</v>
          </cell>
        </row>
        <row r="10994">
          <cell r="A10994"/>
        </row>
        <row r="10995">
          <cell r="A10995" t="str">
            <v>73759-001</v>
          </cell>
          <cell r="B10995" t="str">
            <v xml:space="preserve">PRE-MISTURADO A FRIO COM EMULSAO RM-1C, INCLUSO USINAGEM E APLICACAO, EXCLUSIVE TRANSPORTE.  </v>
          </cell>
          <cell r="C10995" t="str">
            <v>m3</v>
          </cell>
          <cell r="D10995">
            <v>467.76</v>
          </cell>
          <cell r="E10995">
            <v>374.21</v>
          </cell>
        </row>
        <row r="10996">
          <cell r="A10996"/>
        </row>
        <row r="10997">
          <cell r="A10997" t="str">
            <v>73760-001</v>
          </cell>
          <cell r="B10997" t="str">
            <v xml:space="preserve"> CAPA SELANTE COMPREENDENDO APLICAÇÃO DE ASFALTO NA PROPORÇÃO DE 0,7 A 1,5L / M2, DISTRIBUIÇÃO DE AGREGADOS DE 5 A 15KG/M2 E COMPACTAÇÃO COM ROLO - COM USO DA EMULSAO RR-2C, INCLUSO APLICACAO E COMPACTACAO.</v>
          </cell>
          <cell r="C10997" t="str">
            <v>m2</v>
          </cell>
          <cell r="D10997">
            <v>3.1</v>
          </cell>
          <cell r="E10997">
            <v>2.48</v>
          </cell>
        </row>
        <row r="10998">
          <cell r="A10998"/>
        </row>
        <row r="10999">
          <cell r="A10999" t="str">
            <v>73761-001</v>
          </cell>
          <cell r="B10999" t="str">
            <v>ARRASAMENTO DE TUBULAO DE CONCRETO D=0,80M.</v>
          </cell>
          <cell r="C10999" t="str">
            <v>Un</v>
          </cell>
          <cell r="D10999">
            <v>227.62</v>
          </cell>
          <cell r="E10999">
            <v>182.1</v>
          </cell>
        </row>
        <row r="11000">
          <cell r="A11000"/>
        </row>
        <row r="11001">
          <cell r="A11001" t="str">
            <v>73761-002</v>
          </cell>
          <cell r="B11001" t="str">
            <v>ARRASAMENTO DE TUBULAO DE CONCRETO D=1,25 A 1,40M.</v>
          </cell>
          <cell r="C11001" t="str">
            <v>Un</v>
          </cell>
          <cell r="D11001">
            <v>394.53</v>
          </cell>
          <cell r="E11001">
            <v>315.63</v>
          </cell>
        </row>
        <row r="11002">
          <cell r="A11002"/>
        </row>
        <row r="11003">
          <cell r="A11003" t="str">
            <v>73761-003</v>
          </cell>
          <cell r="B11003" t="str">
            <v>ARRASAMENTO DE TUBULAO DE CONCRETO D=1,45 A 1,60M.</v>
          </cell>
          <cell r="C11003" t="str">
            <v>Un</v>
          </cell>
          <cell r="D11003">
            <v>455.23</v>
          </cell>
          <cell r="E11003">
            <v>364.19</v>
          </cell>
        </row>
        <row r="11004">
          <cell r="A11004"/>
        </row>
        <row r="11005">
          <cell r="A11005" t="str">
            <v>73761-004</v>
          </cell>
          <cell r="B11005" t="str">
            <v>ARRASAMENTO DE TUBULAO DE CONCRETO D=1,65 A 2,00M.</v>
          </cell>
          <cell r="C11005" t="str">
            <v>Un</v>
          </cell>
          <cell r="D11005">
            <v>569.04999999999995</v>
          </cell>
          <cell r="E11005">
            <v>455.24</v>
          </cell>
        </row>
        <row r="11006">
          <cell r="A11006"/>
        </row>
        <row r="11007">
          <cell r="A11007" t="str">
            <v>73761-005</v>
          </cell>
          <cell r="B11007" t="str">
            <v>ARRASAMENTO DE TUBULAO DE CONCRETO D=2,10 A 2,50M.</v>
          </cell>
          <cell r="C11007" t="str">
            <v>Un</v>
          </cell>
          <cell r="D11007">
            <v>705.62</v>
          </cell>
          <cell r="E11007">
            <v>564.5</v>
          </cell>
        </row>
        <row r="11008">
          <cell r="A11008"/>
        </row>
        <row r="11009">
          <cell r="A11009" t="str">
            <v>73762-001</v>
          </cell>
          <cell r="B11009" t="str">
            <v>IMPERMEABILIZACAO DE LAJE COM ASFALTO ELASTOMERICO, INCLUSO PRIMER E VEU DE POLIESTER.</v>
          </cell>
          <cell r="C11009" t="str">
            <v>m2</v>
          </cell>
          <cell r="D11009">
            <v>63.75</v>
          </cell>
          <cell r="E11009">
            <v>51</v>
          </cell>
        </row>
        <row r="11010">
          <cell r="A11010"/>
        </row>
        <row r="11011">
          <cell r="A11011" t="str">
            <v>73762-002</v>
          </cell>
          <cell r="B11011" t="str">
            <v>IMPERMEABILIZACAO DE LAJE COM EMULSAO ACRILICA SOBRE CIMENTO CRISTALIZANTE, INCLUSO VEU DE FIBRA DE VIDRO.</v>
          </cell>
          <cell r="C11011" t="str">
            <v>m2</v>
          </cell>
          <cell r="D11011">
            <v>42.18</v>
          </cell>
          <cell r="E11011">
            <v>33.75</v>
          </cell>
        </row>
        <row r="11012">
          <cell r="A11012"/>
        </row>
        <row r="11013">
          <cell r="A11013" t="str">
            <v>73762-003</v>
          </cell>
          <cell r="B11013" t="str">
            <v>IMPERMEABILIZACAO DE LAJE COM EMULSAO ACRILICA ESTILENADA COM TELA SOBRE CIMENTO CRISTALIZANTE, INCLUSO EMULSAO ADESIVA DE BASE ACRILICA.</v>
          </cell>
          <cell r="C11013" t="str">
            <v>m2</v>
          </cell>
          <cell r="D11013">
            <v>75.319999999999993</v>
          </cell>
          <cell r="E11013">
            <v>60.26</v>
          </cell>
        </row>
        <row r="11014">
          <cell r="A11014"/>
        </row>
        <row r="11015">
          <cell r="A11015" t="str">
            <v>73762-004</v>
          </cell>
          <cell r="B11015" t="str">
            <v>IMPERMEABILIZACAO DE LAJE COM ASFALTO ELASTOMERICO, SETE DEMAOS, INCLUSO PRIMER E VEU DE FIBRA DE VIDRO.</v>
          </cell>
          <cell r="C11015" t="str">
            <v>m2</v>
          </cell>
          <cell r="D11015">
            <v>83.3</v>
          </cell>
          <cell r="E11015">
            <v>66.64</v>
          </cell>
        </row>
        <row r="11016">
          <cell r="A11016"/>
        </row>
        <row r="11017">
          <cell r="A11017" t="str">
            <v>73763-001</v>
          </cell>
          <cell r="B11017" t="str">
            <v>MEIO-FIO E SARJETA DE CONCRETO MOLDADO NO LOCAL, USINADO 15 MPA, COM 0,65 M BASE X 0,30 M ALTURA, REJUNTE EM ARGAMASSA TRACO 1:3,5 (CIMENTO E AREIA).</v>
          </cell>
          <cell r="C11017" t="str">
            <v>m</v>
          </cell>
          <cell r="D11017">
            <v>68.2</v>
          </cell>
          <cell r="E11017">
            <v>54.56</v>
          </cell>
        </row>
        <row r="11018">
          <cell r="A11018"/>
        </row>
        <row r="11019">
          <cell r="A11019" t="str">
            <v>73763-002</v>
          </cell>
          <cell r="B11019" t="str">
            <v>MEIO-FIO E SARJETA DE CONCRETO MOLDADO NO LOCAL, USINADO 15 MPA, COM 0,45 M BASE X 0,30 M ALTURA, REJUNTE EM ARGAMASSA TRACO 1:3,5 (CIMENTO E AREIA).</v>
          </cell>
          <cell r="C11019" t="str">
            <v>m</v>
          </cell>
          <cell r="D11019">
            <v>50.17</v>
          </cell>
          <cell r="E11019">
            <v>40.14</v>
          </cell>
        </row>
        <row r="11020">
          <cell r="A11020"/>
        </row>
        <row r="11021">
          <cell r="A11021" t="str">
            <v>73763-003</v>
          </cell>
          <cell r="B11021" t="str">
            <v>MEIO-FIO E SARJETA CONJUGADOS DE CONCRETO 15 MPA, 47 CM BASE X 30 CM ALTURA, MOLDADO "IN LOCO" COM EXTRUSORA.</v>
          </cell>
          <cell r="C11021" t="str">
            <v>m</v>
          </cell>
          <cell r="D11021">
            <v>43.23</v>
          </cell>
          <cell r="E11021">
            <v>34.590000000000003</v>
          </cell>
        </row>
        <row r="11022">
          <cell r="A11022"/>
        </row>
        <row r="11023">
          <cell r="A11023" t="str">
            <v>73763-004</v>
          </cell>
          <cell r="B11023" t="str">
            <v>MEIO-FIO E SARJETA CONJUGADOS DE CONCRETO 15 MPA, 35 CM BASE X 30 CM ALTURA, MOLDADO "IN LOCO" COM EXTRUSORA.</v>
          </cell>
          <cell r="C11023" t="str">
            <v>m</v>
          </cell>
          <cell r="D11023">
            <v>36.229999999999997</v>
          </cell>
          <cell r="E11023">
            <v>28.99</v>
          </cell>
        </row>
        <row r="11024">
          <cell r="A11024"/>
        </row>
        <row r="11025">
          <cell r="A11025" t="str">
            <v>73763-005</v>
          </cell>
          <cell r="B11025" t="str">
            <v>MEIO-FIO E SARJETA CONJUGADOS DE CONCRETO 15 MPA, 30 CM BASE X 26 CM ALTURA, MOLDADO "IN LOCO" COM EXTRUSORA.</v>
          </cell>
          <cell r="C11025" t="str">
            <v>m</v>
          </cell>
          <cell r="D11025">
            <v>26.41</v>
          </cell>
          <cell r="E11025">
            <v>21.13</v>
          </cell>
        </row>
        <row r="11026">
          <cell r="A11026"/>
        </row>
        <row r="11027">
          <cell r="A11027" t="str">
            <v>73764-001</v>
          </cell>
          <cell r="B11027" t="str">
            <v>PAVIMENTACAO EM BLOCOS DE CONCRETO SEXTAVADO, ESPESSURA 6 CM, JUNTA RÍGIDA, COM ARGAMASSA NO TRACO 1:4 (CIMENTO E AREIA), ASSENTADOS SOBRE COLCHAO DE PO DE PEDRA, COM APOIO DE CAMINHÃO TOCO.</v>
          </cell>
          <cell r="C11027" t="str">
            <v>m2</v>
          </cell>
          <cell r="D11027">
            <v>57.07</v>
          </cell>
          <cell r="E11027">
            <v>45.66</v>
          </cell>
        </row>
        <row r="11028">
          <cell r="A11028"/>
        </row>
        <row r="11029">
          <cell r="A11029" t="str">
            <v>73764-002</v>
          </cell>
          <cell r="B11029" t="str">
            <v>PAVIMENTACAO EM BLOCOS DE CONCRETO SEXTAVADO, ESPESSURA 8 CM, COM JUNTA RÍGIDA, EM ARGAMASSA NO TRACO 1:4 (CIMENTO E AREIA), ASSENTADOS SOBRE COLCHAO DE PO DE PEDRA, COM APOIO DE CAMINHÃO TOCO.</v>
          </cell>
          <cell r="C11029" t="str">
            <v>m2</v>
          </cell>
          <cell r="D11029">
            <v>61.27</v>
          </cell>
          <cell r="E11029">
            <v>49.02</v>
          </cell>
        </row>
        <row r="11030">
          <cell r="A11030"/>
        </row>
        <row r="11031">
          <cell r="A11031" t="str">
            <v>73764-003</v>
          </cell>
          <cell r="B11031" t="str">
            <v>PAVIMENTACAO EM BLOCOS DE CONCRETO SEXTAVADO, ESPESSURA 10 CM, COM JUNTA RÍGIDA, EM ARGAMASSA TRACO 1:4 (CIMENTO E AREIA) , ASSENTADOS SOBRE COLCHAO DE PO DE PEDRA, COM APOIO DE CAMINHÃO TOCO.</v>
          </cell>
          <cell r="C11031" t="str">
            <v>m2</v>
          </cell>
          <cell r="D11031">
            <v>82.97</v>
          </cell>
          <cell r="E11031">
            <v>66.38</v>
          </cell>
        </row>
        <row r="11032">
          <cell r="A11032"/>
        </row>
        <row r="11033">
          <cell r="A11033" t="str">
            <v>73764-004</v>
          </cell>
          <cell r="B11033" t="str">
            <v xml:space="preserve"> PAVIMENTACAO EM BLOCOS INTERTRAVADOS DE CONCRETO, ESPESSURA 6,5 CM, FCK 35MPA, ASSENTADOS SOBRE COLCHAO DE AREIA.</v>
          </cell>
          <cell r="C11033" t="str">
            <v>m2</v>
          </cell>
          <cell r="D11033">
            <v>40.130000000000003</v>
          </cell>
          <cell r="E11033">
            <v>32.11</v>
          </cell>
        </row>
        <row r="11034">
          <cell r="A11034"/>
        </row>
        <row r="11035">
          <cell r="A11035" t="str">
            <v>73764-005</v>
          </cell>
          <cell r="B11035" t="str">
            <v>PAVIMENTACAO EM BLOCOS INTERTRAVADOS DE CONCRETO, ESPESSURA 8CM, FCK 35MPA, ASSENTADOS SOBRE COLCHAO DE AREIA.</v>
          </cell>
          <cell r="C11035" t="str">
            <v>m2</v>
          </cell>
          <cell r="D11035">
            <v>44.12</v>
          </cell>
          <cell r="E11035">
            <v>35.299999999999997</v>
          </cell>
        </row>
        <row r="11036">
          <cell r="A11036"/>
        </row>
        <row r="11037">
          <cell r="A11037" t="str">
            <v>73764-006</v>
          </cell>
          <cell r="B11037" t="str">
            <v xml:space="preserve"> PAVIMENTACAO EM BLOCOS INTERTRAVADOS DE CONCRETO, ESPESSURA 10CM, FCK 35MPA, ASSENTADOS SOBRE COLCHAO DE AREIA</v>
          </cell>
          <cell r="C11037" t="str">
            <v>m2</v>
          </cell>
          <cell r="D11037">
            <v>53.26</v>
          </cell>
          <cell r="E11037">
            <v>42.61</v>
          </cell>
        </row>
        <row r="11038">
          <cell r="A11038"/>
        </row>
        <row r="11039">
          <cell r="A11039" t="str">
            <v>73765-001</v>
          </cell>
          <cell r="B11039" t="str">
            <v>PAVIMENTACAO EM PARALELEPIPEDO SOBRE COLCHAO DE PO DE PEDRA ESPESSURA10CM, REJUNTADO COM ARGAMASSA DE CIMENTO E AREIA TRACO 1:3 (CIMENTO E AREIA).</v>
          </cell>
          <cell r="C11039" t="str">
            <v>m2</v>
          </cell>
          <cell r="D11039">
            <v>45.63</v>
          </cell>
          <cell r="E11039">
            <v>36.51</v>
          </cell>
        </row>
        <row r="11040">
          <cell r="A11040"/>
        </row>
        <row r="11041">
          <cell r="A11041" t="str">
            <v>73765-002</v>
          </cell>
          <cell r="B11041" t="str">
            <v>PAVIMENTACAO EM PARALELEPIPEDO SOBRE COLCHAO DE PO DE PEDRA ESPESSURA 10CM, REJUNTADO COM BETUME E PEDRISCO.</v>
          </cell>
          <cell r="C11041" t="str">
            <v>m2</v>
          </cell>
          <cell r="D11041">
            <v>49.17</v>
          </cell>
          <cell r="E11041">
            <v>39.340000000000003</v>
          </cell>
        </row>
        <row r="11042">
          <cell r="A11042"/>
        </row>
        <row r="11043">
          <cell r="A11043" t="str">
            <v>73766-001</v>
          </cell>
          <cell r="B11043" t="str">
            <v>BASE PARA PAVIMENTACAO COM MACADAME HIDRAULICO, INCLUSIVE COMPACTACAO.</v>
          </cell>
          <cell r="C11043" t="str">
            <v>m3</v>
          </cell>
          <cell r="D11043">
            <v>171.98</v>
          </cell>
          <cell r="E11043">
            <v>137.59</v>
          </cell>
        </row>
        <row r="11044">
          <cell r="A11044"/>
        </row>
        <row r="11045">
          <cell r="A11045" t="str">
            <v>73767-001</v>
          </cell>
          <cell r="B11045" t="str">
            <v>GRAMPO PARALELO EM ALUMINIO FUNDIDO OU ESTRUDADO DE 2 PARAFUSOS, PARA CABO DE 6 A 50 MM2, PASTA ANTIOXIDANTE. FORNEC E INSTALAÇÃO.</v>
          </cell>
          <cell r="C11045" t="str">
            <v>Un</v>
          </cell>
          <cell r="D11045">
            <v>5.91</v>
          </cell>
          <cell r="E11045">
            <v>4.7300000000000004</v>
          </cell>
        </row>
        <row r="11046">
          <cell r="A11046"/>
        </row>
        <row r="11047">
          <cell r="A11047" t="str">
            <v>73767-002</v>
          </cell>
          <cell r="B11047" t="str">
            <v>ALCA PRE-FORMADA DISTRIBUIÇÃO EM ACO RECOBERTO COM ALUMINIO PARA CABO 25MM2, ENCAPADO. FORNECIMENTO E INSTALAÇÃO.</v>
          </cell>
          <cell r="C11047" t="str">
            <v>Un</v>
          </cell>
          <cell r="D11047">
            <v>10.25</v>
          </cell>
          <cell r="E11047">
            <v>8.1999999999999993</v>
          </cell>
        </row>
        <row r="11048">
          <cell r="A11048"/>
        </row>
        <row r="11049">
          <cell r="A11049" t="str">
            <v>73767-003</v>
          </cell>
          <cell r="B11049" t="str">
            <v>LACO DE ROLDANA PRE-FORMADO ACO RECOBERTO DE ALUMINIO PARA CABO DE ALUMINIO NU BITOLA 25MM2 - FORNECIMENTO E COLOCACAO.</v>
          </cell>
          <cell r="C11049" t="str">
            <v>Un</v>
          </cell>
          <cell r="D11049">
            <v>6.48</v>
          </cell>
          <cell r="E11049">
            <v>5.19</v>
          </cell>
        </row>
        <row r="11050">
          <cell r="A11050"/>
        </row>
        <row r="11051">
          <cell r="A11051" t="str">
            <v>73767-004</v>
          </cell>
          <cell r="B11051" t="str">
            <v>ALCA PRE-FORMADA DISTRIBUICAO EM ACO RECOBERTO COM ALUMINIO NU PARA CABO 25MM2, ENCAPADO. FORNECIMENTO E INSTALACAO.</v>
          </cell>
          <cell r="C11051" t="str">
            <v>Un</v>
          </cell>
          <cell r="D11051">
            <v>4.43</v>
          </cell>
          <cell r="E11051">
            <v>3.55</v>
          </cell>
        </row>
        <row r="11052">
          <cell r="A11052"/>
        </row>
        <row r="11053">
          <cell r="A11053" t="str">
            <v>73767-005</v>
          </cell>
          <cell r="B11053" t="str">
            <v>ALCA PRE-FORMADA SERV DE ACO RECOB C/ALUM NU ENCAPADO 25MM2 (BITOLA) CONF PROJ A4-148-CP RIOLUZ FORNECIMENTO E COLOCACAO.</v>
          </cell>
          <cell r="C11053" t="str">
            <v>Un</v>
          </cell>
          <cell r="D11053">
            <v>6.31</v>
          </cell>
          <cell r="E11053">
            <v>5.05</v>
          </cell>
        </row>
        <row r="11054">
          <cell r="A11054"/>
        </row>
        <row r="11055">
          <cell r="A11055" t="str">
            <v>73767-006</v>
          </cell>
          <cell r="B11055" t="str">
            <v>CONECTOR DE PARAFUSO FENDIDO EM LIGA DE COBRE COM SEPARADOR DE CABOS PARA CABO 50 MM2 - FORNECIMENTO E INSTALACAO.</v>
          </cell>
          <cell r="C11055" t="str">
            <v>Un</v>
          </cell>
          <cell r="D11055">
            <v>9.41</v>
          </cell>
          <cell r="E11055">
            <v>7.53</v>
          </cell>
        </row>
        <row r="11056">
          <cell r="A11056"/>
        </row>
        <row r="11057">
          <cell r="A11057" t="str">
            <v>73768-001</v>
          </cell>
          <cell r="B11057" t="str">
            <v xml:space="preserve"> FIO TELEFONICO FI BITOLA 0,6MM - 2 CONDUTORES - FORNECIMENTO E INSTALACAO.</v>
          </cell>
          <cell r="C11057" t="str">
            <v>m</v>
          </cell>
          <cell r="D11057">
            <v>0.95</v>
          </cell>
          <cell r="E11057">
            <v>0.76</v>
          </cell>
        </row>
        <row r="11058">
          <cell r="A11058"/>
        </row>
        <row r="11059">
          <cell r="A11059" t="str">
            <v>73768-002</v>
          </cell>
          <cell r="B11059" t="str">
            <v>CABO TELEFONICO FE BITOLA 1,0MM - 2 CONDUTORES PARA USO EXTERNO - FORNECIMENTO E INSTALACAO.</v>
          </cell>
          <cell r="C11059" t="str">
            <v>m</v>
          </cell>
          <cell r="D11059">
            <v>1.71</v>
          </cell>
          <cell r="E11059">
            <v>1.37</v>
          </cell>
        </row>
        <row r="11060">
          <cell r="A11060"/>
        </row>
        <row r="11061">
          <cell r="A11061" t="str">
            <v>73768-003</v>
          </cell>
          <cell r="B11061" t="str">
            <v>CABO TELEFONICO CI-50 10 PARES (USO INTERNO) - FORNECIMENTO E INSTALACAO.</v>
          </cell>
          <cell r="C11061" t="str">
            <v>m</v>
          </cell>
          <cell r="D11061">
            <v>4.62</v>
          </cell>
          <cell r="E11061">
            <v>3.7</v>
          </cell>
        </row>
        <row r="11062">
          <cell r="A11062"/>
        </row>
        <row r="11063">
          <cell r="A11063" t="str">
            <v>73768-004</v>
          </cell>
          <cell r="B11063" t="str">
            <v>CABO TELEFONICO CI-50 20PARES (USO INTERNO) - FORNECIMENTO E INSTALACAO</v>
          </cell>
          <cell r="C11063" t="str">
            <v>m</v>
          </cell>
          <cell r="D11063">
            <v>6.95</v>
          </cell>
          <cell r="E11063">
            <v>5.56</v>
          </cell>
        </row>
        <row r="11064">
          <cell r="A11064"/>
        </row>
        <row r="11065">
          <cell r="A11065" t="str">
            <v>73768-005</v>
          </cell>
          <cell r="B11065" t="str">
            <v>CABO TELEFONICO CI-50 30PARES (USO INTERNO) - FORNECIMENTO E INSTALACAO.</v>
          </cell>
          <cell r="C11065" t="str">
            <v>m</v>
          </cell>
          <cell r="D11065">
            <v>9.3800000000000008</v>
          </cell>
          <cell r="E11065">
            <v>7.51</v>
          </cell>
        </row>
        <row r="11066">
          <cell r="A11066"/>
        </row>
        <row r="11067">
          <cell r="A11067" t="str">
            <v>73768-006</v>
          </cell>
          <cell r="B11067" t="str">
            <v>CABO TELEFONICO CI-50 50PARES (USO INTERNO) - FORNECIMENTO E INSTALACAO</v>
          </cell>
          <cell r="C11067" t="str">
            <v>m</v>
          </cell>
          <cell r="D11067">
            <v>15.65</v>
          </cell>
          <cell r="E11067">
            <v>12.52</v>
          </cell>
        </row>
        <row r="11068">
          <cell r="A11068"/>
        </row>
        <row r="11069">
          <cell r="A11069" t="str">
            <v>73768-007</v>
          </cell>
          <cell r="B11069" t="str">
            <v>CABO TELEFONICO CI-50 75 PARES (USO INTERNO) - FORNECIMENTO E INSTALACAO.</v>
          </cell>
          <cell r="C11069" t="str">
            <v>m</v>
          </cell>
          <cell r="D11069">
            <v>19.2</v>
          </cell>
          <cell r="E11069">
            <v>15.36</v>
          </cell>
        </row>
        <row r="11070">
          <cell r="A11070"/>
        </row>
        <row r="11071">
          <cell r="A11071" t="str">
            <v>73768-008</v>
          </cell>
          <cell r="B11071" t="str">
            <v>CABO TELEFONICO CI-50 200 PARES (USO INTERNO) - FORNECIMENTO E INSTALACAO.</v>
          </cell>
          <cell r="C11071" t="str">
            <v>m</v>
          </cell>
          <cell r="D11071">
            <v>55.8</v>
          </cell>
          <cell r="E11071">
            <v>44.64</v>
          </cell>
        </row>
        <row r="11072">
          <cell r="A11072"/>
        </row>
        <row r="11073">
          <cell r="A11073" t="str">
            <v>73768-009</v>
          </cell>
          <cell r="B11073" t="str">
            <v>CABO TELEFONICO CCI-50 1 PAR (USO INTERNO) - FORNECIMENTO E INSTALACAO.</v>
          </cell>
          <cell r="C11073" t="str">
            <v>m</v>
          </cell>
          <cell r="D11073">
            <v>0.83</v>
          </cell>
          <cell r="E11073">
            <v>0.67</v>
          </cell>
        </row>
        <row r="11074">
          <cell r="A11074"/>
        </row>
        <row r="11075">
          <cell r="A11075" t="str">
            <v>73768-010</v>
          </cell>
          <cell r="B11075" t="str">
            <v>CABO TELEFONICO CCI-50 2 PARES (USO INTERNO) - FORNECIMENTO E INSTALACAO.</v>
          </cell>
          <cell r="C11075" t="str">
            <v>m</v>
          </cell>
          <cell r="D11075">
            <v>1.1299999999999999</v>
          </cell>
          <cell r="E11075">
            <v>0.91</v>
          </cell>
        </row>
        <row r="11076">
          <cell r="A11076"/>
        </row>
        <row r="11077">
          <cell r="A11077" t="str">
            <v>73768-011</v>
          </cell>
          <cell r="B11077" t="str">
            <v>CABO TELEFONICO CCI-50 3 PARES (USO INTERNO) - FORNECIMENTO E INSTALACAO.</v>
          </cell>
          <cell r="C11077" t="str">
            <v>m</v>
          </cell>
          <cell r="D11077">
            <v>1.48</v>
          </cell>
          <cell r="E11077">
            <v>1.19</v>
          </cell>
        </row>
        <row r="11078">
          <cell r="A11078"/>
        </row>
        <row r="11079">
          <cell r="A11079" t="str">
            <v>73768-012</v>
          </cell>
          <cell r="B11079" t="str">
            <v>CABO TELEFONICO CCI-50 4 PARES (USO INTERNO) - FORNECIMENTO E INSTALACAO.</v>
          </cell>
          <cell r="C11079" t="str">
            <v>m</v>
          </cell>
          <cell r="D11079">
            <v>1.7</v>
          </cell>
          <cell r="E11079">
            <v>1.36</v>
          </cell>
        </row>
        <row r="11080">
          <cell r="A11080"/>
        </row>
        <row r="11081">
          <cell r="A11081" t="str">
            <v>73768-013</v>
          </cell>
          <cell r="B11081" t="str">
            <v>CABO TELEFONICO CCI-50 5 PARES (USO INTERNO) - FORNECIMENTO E INSTALACAO</v>
          </cell>
          <cell r="C11081" t="str">
            <v>m</v>
          </cell>
          <cell r="D11081">
            <v>1.97</v>
          </cell>
          <cell r="E11081">
            <v>1.58</v>
          </cell>
        </row>
        <row r="11082">
          <cell r="A11082"/>
        </row>
        <row r="11083">
          <cell r="A11083" t="str">
            <v>73768-014</v>
          </cell>
          <cell r="B11083" t="str">
            <v>CABO TELEFONICO CCI-50 6 PARES (USO INTERNO) - FORNECIMENTO E INSTALA   CAO.</v>
          </cell>
          <cell r="C11083" t="str">
            <v>m</v>
          </cell>
          <cell r="D11083">
            <v>2.7</v>
          </cell>
          <cell r="E11083">
            <v>2.16</v>
          </cell>
        </row>
        <row r="11084">
          <cell r="A11084"/>
        </row>
        <row r="11085">
          <cell r="A11085" t="str">
            <v>73769-001</v>
          </cell>
          <cell r="B11085" t="str">
            <v>POSTE ACO CONICO CONTINUO CURVO SIMPLES SEM BASE C/JANELA 9M (INSPECAO UN) - FORNECIMENTO E INSTALACAO.</v>
          </cell>
          <cell r="C11085" t="str">
            <v>Un</v>
          </cell>
          <cell r="D11085">
            <v>1542.77</v>
          </cell>
          <cell r="E11085">
            <v>1234.22</v>
          </cell>
        </row>
        <row r="11086">
          <cell r="A11086"/>
        </row>
        <row r="11087">
          <cell r="A11087" t="str">
            <v>73769-002</v>
          </cell>
          <cell r="B11087" t="str">
            <v>POSTE DE AÇO CONICO CONTÍNUO CURVO SIMPLES, FLANGEADO, COM JANELA DE INSPEÇÃO H=9M - FORNECIMENTO E INSTALACAO.</v>
          </cell>
          <cell r="C11087" t="str">
            <v>Un</v>
          </cell>
          <cell r="D11087">
            <v>1310.72</v>
          </cell>
          <cell r="E11087">
            <v>1048.58</v>
          </cell>
        </row>
        <row r="11088">
          <cell r="A11088"/>
        </row>
        <row r="11089">
          <cell r="A11089" t="str">
            <v>73769-003</v>
          </cell>
          <cell r="B11089" t="str">
            <v>POSTE DE ACO CONICO CONTINUO CURVO DUPLO, FLANGEADO, COM JANELA DE INSPECAO H=9M - FORNECIMENTO E INSTALACAO.</v>
          </cell>
          <cell r="C11089" t="str">
            <v>Un</v>
          </cell>
          <cell r="D11089">
            <v>1703.11</v>
          </cell>
          <cell r="E11089">
            <v>1362.49</v>
          </cell>
        </row>
        <row r="11090">
          <cell r="A11090"/>
        </row>
        <row r="11091">
          <cell r="A11091" t="str">
            <v>73769-004</v>
          </cell>
          <cell r="B11091" t="str">
            <v>POSTE DE ACO CONICO CONTINUO RETO, FLANGEADO, H=9M - FORNECIMENTO E INSTALACAO.</v>
          </cell>
          <cell r="C11091" t="str">
            <v>Un</v>
          </cell>
          <cell r="D11091">
            <v>1388.95</v>
          </cell>
          <cell r="E11091">
            <v>1111.1600000000001</v>
          </cell>
        </row>
        <row r="11092">
          <cell r="A11092"/>
        </row>
        <row r="11093">
          <cell r="A11093" t="str">
            <v>73770-001</v>
          </cell>
          <cell r="B11093" t="str">
            <v>BARREIRA PRE-MOLDADA EXTERNA CONCRETO ARMADO 0,25X0,40X1,14M TIPO DER- RJ FCK=25MPA ACO CA-50 INCL VIGOTA HORIZONTAL MONTANTE A CADA 1,00M FERROS DE LIGACAO E MATERIAIS.</v>
          </cell>
          <cell r="C11093" t="str">
            <v>m</v>
          </cell>
          <cell r="D11093">
            <v>475.36</v>
          </cell>
          <cell r="E11093">
            <v>380.29</v>
          </cell>
        </row>
        <row r="11094">
          <cell r="A11094"/>
        </row>
        <row r="11095">
          <cell r="A11095" t="str">
            <v>73770-002</v>
          </cell>
          <cell r="B11095" t="str">
            <v>BARREIRA DUPLA PRE-MOL INTER CONCRETO ARMADO 0,15X0,65X0,77M TIPO DER-RJ FCK=25MPA ACO CA-50 INCL FERROS DE LIGACAO E MATERIAIS.</v>
          </cell>
          <cell r="C11095" t="str">
            <v>m</v>
          </cell>
          <cell r="D11095">
            <v>378.03</v>
          </cell>
          <cell r="E11095">
            <v>302.43</v>
          </cell>
        </row>
        <row r="11096">
          <cell r="A11096"/>
        </row>
        <row r="11097">
          <cell r="A11097" t="str">
            <v>73770-003</v>
          </cell>
          <cell r="B11097" t="str">
            <v>BARREIRA PRE-MOLDADA EXTERNA CONCRETO ARMADO 0,15X0,40X1,47M TIPO DER-RJ FCK=25MPA ACO CA-50 FIXADA EM SOLO PARTE ENTERRADA C/SAPATA LATERAL 1,50M CONCRETADA NO LOCAL INCL MATERIAIS EXCL BERCOS.</v>
          </cell>
          <cell r="C11097" t="str">
            <v>m</v>
          </cell>
          <cell r="D11097">
            <v>1109.0999999999999</v>
          </cell>
          <cell r="E11097">
            <v>887.28</v>
          </cell>
        </row>
        <row r="11098">
          <cell r="A11098"/>
        </row>
        <row r="11099">
          <cell r="A11099" t="str">
            <v>73770-004</v>
          </cell>
          <cell r="B11099" t="str">
            <v xml:space="preserve"> BARREIRA PRE-MOLDADA EXTERNA CONCRETO ARMADO 0,25X0,40X2,34M TIPO DER-RJ FCK=25MPA ACO CA 50 C/SAPATA LATERAL CONCRETADA NO LOCAL C/0,60CM LARGURA INCL VIGOTAS HORIZONTAIS MONTANTES A CADA 1,00M E MATERIAIS EXCL BERCOS.</v>
          </cell>
          <cell r="C11099" t="str">
            <v>m</v>
          </cell>
          <cell r="D11099">
            <v>1157.42</v>
          </cell>
          <cell r="E11099">
            <v>925.94</v>
          </cell>
        </row>
        <row r="11100">
          <cell r="A11100"/>
        </row>
        <row r="11101">
          <cell r="A11101" t="str">
            <v>73770-005</v>
          </cell>
          <cell r="B11101" t="str">
            <v>BARREIRA DUPLA PRE-MOL INTER CONCRETO ARMADO 0,15X0,65X1,27M TIPO DER-RJ FCK=25MPA ACO CA-50 C/SAPATAS LATERAIS 0,50M CONCRETADAS NO LOCAL INCL MATERIAIS EXCL BERCOS.</v>
          </cell>
          <cell r="C11101" t="str">
            <v>m</v>
          </cell>
          <cell r="D11101">
            <v>1052.43</v>
          </cell>
          <cell r="E11101">
            <v>841.95</v>
          </cell>
        </row>
        <row r="11102">
          <cell r="A11102"/>
        </row>
        <row r="11103">
          <cell r="A11103" t="str">
            <v>73771-001</v>
          </cell>
          <cell r="B11103" t="str">
            <v xml:space="preserve">PROTENSAO DE TIRANTES DE BARRA DE ACO CA-50 EXCL MATERIAIS. </v>
          </cell>
          <cell r="C11103" t="str">
            <v>Un</v>
          </cell>
          <cell r="D11103">
            <v>10.18</v>
          </cell>
          <cell r="E11103">
            <v>8.15</v>
          </cell>
        </row>
        <row r="11104">
          <cell r="A11104"/>
        </row>
        <row r="11105">
          <cell r="A11105" t="str">
            <v>73772-001</v>
          </cell>
          <cell r="B11105" t="str">
            <v>BUEIRO SIMPLES TUBULAÇÃO DE CONCRETO ARMADO DIAM=0,80M ALT=1,50M ASSENTE EM BERCO CONCRETO CICLOPICO INCLUSIVE MATERIAIS ESCAVACAO E REATERRO E TOPOGRAFO, EXCLUSIVE MATERIAL JAZIDA E TRANSPORTE.</v>
          </cell>
          <cell r="C11105" t="str">
            <v>m</v>
          </cell>
          <cell r="D11105">
            <v>623.87</v>
          </cell>
          <cell r="E11105">
            <v>499.1</v>
          </cell>
        </row>
        <row r="11106">
          <cell r="A11106"/>
        </row>
        <row r="11107">
          <cell r="A11107" t="str">
            <v>73773-001</v>
          </cell>
          <cell r="B11107" t="str">
            <v>QUADRO DE MADEIRA PARA APARELHO DE AR-CONDICIONADO COM ALIZAR, FIXADO EM TACO DE MADEIRA.</v>
          </cell>
          <cell r="C11107" t="str">
            <v>Un</v>
          </cell>
          <cell r="D11107">
            <v>74.42</v>
          </cell>
          <cell r="E11107">
            <v>59.54</v>
          </cell>
        </row>
        <row r="11108">
          <cell r="A11108"/>
        </row>
        <row r="11109">
          <cell r="A11109" t="str">
            <v>73774-001</v>
          </cell>
          <cell r="B11109" t="str">
            <v>DIVISORIA EM MARMORITE ESPESSURA 35MM, CHUMBAMENTO NO PISO E PAREDE COM ARGAMASSA DE CIMENTO E AREIA, POLIMENTO MANUAL, EXCLUSIVE FERRAGENS</v>
          </cell>
          <cell r="C11109" t="str">
            <v>m2</v>
          </cell>
          <cell r="D11109">
            <v>169.97</v>
          </cell>
          <cell r="E11109">
            <v>135.97999999999999</v>
          </cell>
        </row>
        <row r="11110">
          <cell r="A11110"/>
        </row>
        <row r="11111">
          <cell r="A11111" t="str">
            <v>73775-001</v>
          </cell>
          <cell r="B11111" t="str">
            <v xml:space="preserve"> EXTINTOR INCENDIO TP PO QUIMICO 4KG FORNECIMENTO E COLOCACAO.</v>
          </cell>
          <cell r="C11111" t="str">
            <v>Un</v>
          </cell>
          <cell r="D11111">
            <v>159.75</v>
          </cell>
          <cell r="E11111">
            <v>127.8</v>
          </cell>
        </row>
        <row r="11112">
          <cell r="A11112"/>
        </row>
        <row r="11113">
          <cell r="A11113" t="str">
            <v>73775-002</v>
          </cell>
          <cell r="B11113" t="str">
            <v xml:space="preserve"> EXTINTOR INCENDIO AGUA-PRESSURIZADA 10L INCL SUPORTE PAREDE CARGA   COMPLETA FORNECIMENTO E COLOCACAO.</v>
          </cell>
          <cell r="C11113" t="str">
            <v>Un</v>
          </cell>
          <cell r="D11113">
            <v>181.95</v>
          </cell>
          <cell r="E11113">
            <v>145.56</v>
          </cell>
        </row>
        <row r="11114">
          <cell r="A11114"/>
        </row>
        <row r="11115">
          <cell r="A11115" t="str">
            <v>73777-001</v>
          </cell>
          <cell r="B11115" t="str">
            <v>TUBO DE PVC BRANCO ROSQUEÁVEL 1/2" - FORNECIMENTO E INSTALAÇÃO.</v>
          </cell>
          <cell r="C11115" t="str">
            <v>m</v>
          </cell>
          <cell r="D11115">
            <v>6.4</v>
          </cell>
          <cell r="E11115">
            <v>5.12</v>
          </cell>
        </row>
        <row r="11116">
          <cell r="A11116"/>
        </row>
        <row r="11117">
          <cell r="A11117" t="str">
            <v>73777-002</v>
          </cell>
          <cell r="B11117" t="str">
            <v>TUBO DE PVC BRANCO ROSQUEÁVEL 3/4" - FORNECIMENTO E INSTALAÇÃO.</v>
          </cell>
          <cell r="C11117" t="str">
            <v>m</v>
          </cell>
          <cell r="D11117">
            <v>7.67</v>
          </cell>
          <cell r="E11117">
            <v>6.14</v>
          </cell>
        </row>
        <row r="11118">
          <cell r="A11118"/>
        </row>
        <row r="11119">
          <cell r="A11119" t="str">
            <v>73777-003</v>
          </cell>
          <cell r="B11119" t="str">
            <v>TUBO DE PVC BRANCO ROSQUEÁVEL 1" - FORNECIMENTO E INSTALAÇÃO.</v>
          </cell>
          <cell r="C11119" t="str">
            <v>m</v>
          </cell>
          <cell r="D11119">
            <v>14.65</v>
          </cell>
          <cell r="E11119">
            <v>11.72</v>
          </cell>
        </row>
        <row r="11120">
          <cell r="A11120"/>
        </row>
        <row r="11121">
          <cell r="A11121" t="str">
            <v>73777-004</v>
          </cell>
          <cell r="B11121" t="str">
            <v>TUBO DE PVC BRANCO ROSQUEÁVEL 1.1/2" - FORNECIMENTO E INSTALAÇÃO.</v>
          </cell>
          <cell r="C11121" t="str">
            <v>m</v>
          </cell>
          <cell r="D11121">
            <v>19.170000000000002</v>
          </cell>
          <cell r="E11121">
            <v>15.34</v>
          </cell>
        </row>
        <row r="11122">
          <cell r="A11122"/>
        </row>
        <row r="11123">
          <cell r="A11123" t="str">
            <v>73777-005</v>
          </cell>
          <cell r="B11123" t="str">
            <v>TUBO DE PVC BRANCO ROSQUEÁVEL 2" - FORNECIMENTO E INSTALAÇÃO.</v>
          </cell>
          <cell r="C11123" t="str">
            <v>m</v>
          </cell>
          <cell r="D11123">
            <v>27.96</v>
          </cell>
          <cell r="E11123">
            <v>22.37</v>
          </cell>
        </row>
        <row r="11124">
          <cell r="A11124"/>
        </row>
        <row r="11125">
          <cell r="A11125" t="str">
            <v>73777-006</v>
          </cell>
          <cell r="B11125" t="str">
            <v>TUBO DE PVC BRANCO ROSQUEÁVEL 2.1/2" - FORNECIMENTO E INSTALAÇÃO.</v>
          </cell>
          <cell r="C11125" t="str">
            <v>m</v>
          </cell>
          <cell r="D11125">
            <v>52.7</v>
          </cell>
          <cell r="E11125">
            <v>42.16</v>
          </cell>
        </row>
        <row r="11126">
          <cell r="A11126"/>
        </row>
        <row r="11127">
          <cell r="A11127" t="str">
            <v>73777-007</v>
          </cell>
          <cell r="B11127" t="str">
            <v>TUBO DE PVC BRANCO ROSQUEÁVEL 3" - FORNECIMENTO E INSTALAÇÃO.</v>
          </cell>
          <cell r="C11127" t="str">
            <v>m</v>
          </cell>
          <cell r="D11127">
            <v>67.62</v>
          </cell>
          <cell r="E11127">
            <v>54.1</v>
          </cell>
        </row>
        <row r="11128">
          <cell r="A11128"/>
        </row>
        <row r="11129">
          <cell r="A11129" t="str">
            <v>73777-008</v>
          </cell>
          <cell r="B11129" t="str">
            <v>TUBO DE PVC BRANCO ROSQUEÁVEL 4" - FORNECIMENTO E INSTALAÇÃO.</v>
          </cell>
          <cell r="C11129" t="str">
            <v>m</v>
          </cell>
          <cell r="D11129">
            <v>79.77</v>
          </cell>
          <cell r="E11129">
            <v>63.82</v>
          </cell>
        </row>
        <row r="11130">
          <cell r="A11130"/>
        </row>
        <row r="11131">
          <cell r="A11131" t="str">
            <v>73778-001</v>
          </cell>
          <cell r="B11131" t="str">
            <v>FORRO EM CHAPAS DE FIBRA DE MADEIRA TIPO PACOTE, ACABAMENTO EM PINTURA TEXTURIZADA BRANCA, INCLUSO ESTRUTURA EM PERFIS T DE ALUMINIO.</v>
          </cell>
          <cell r="C11131" t="str">
            <v>m2</v>
          </cell>
          <cell r="D11131">
            <v>106.63</v>
          </cell>
          <cell r="E11131">
            <v>85.31</v>
          </cell>
        </row>
        <row r="11132">
          <cell r="A11132"/>
        </row>
        <row r="11133">
          <cell r="A11133" t="str">
            <v>73778-002</v>
          </cell>
          <cell r="B11133" t="str">
            <v>FORRO TIPO PARALINE COM REGUAS ABERTAS LISAS PERFURADAS EM ACO GALVANIZADO.</v>
          </cell>
          <cell r="C11133" t="str">
            <v>m2</v>
          </cell>
          <cell r="D11133">
            <v>131.25</v>
          </cell>
          <cell r="E11133">
            <v>105</v>
          </cell>
        </row>
        <row r="11134">
          <cell r="A11134"/>
        </row>
        <row r="11135">
          <cell r="A11135" t="str">
            <v>73778-003</v>
          </cell>
          <cell r="B11135" t="str">
            <v>FORRO TIPO FIBRAROC ESPESSURA 15MM, PERFIL CARTOLA.</v>
          </cell>
          <cell r="C11135" t="str">
            <v>m2</v>
          </cell>
          <cell r="D11135">
            <v>91.43</v>
          </cell>
          <cell r="E11135">
            <v>73.150000000000006</v>
          </cell>
        </row>
        <row r="11136">
          <cell r="A11136"/>
        </row>
        <row r="11137">
          <cell r="A11137" t="str">
            <v>73778-004</v>
          </cell>
          <cell r="B11137" t="str">
            <v>FORRO EM PLACAS DE LA DE VIDRO, REVESTIDO COM FILME PLASTICO, ESPESSURA 15MM.</v>
          </cell>
          <cell r="C11137" t="str">
            <v>m2</v>
          </cell>
          <cell r="D11137">
            <v>69.349999999999994</v>
          </cell>
          <cell r="E11137">
            <v>55.48</v>
          </cell>
        </row>
        <row r="11138">
          <cell r="A11138"/>
        </row>
        <row r="11139">
          <cell r="A11139" t="str">
            <v>73779-001</v>
          </cell>
          <cell r="B11139" t="str">
            <v>TUBO DE PVC BRANCO, SEM CONEXÕES, PONTA E BOLSA SOLDÁVEL 40MM - FORNECIMENTO E INSTALAÇÃO.</v>
          </cell>
          <cell r="C11139" t="str">
            <v>m</v>
          </cell>
          <cell r="D11139">
            <v>7.26</v>
          </cell>
          <cell r="E11139">
            <v>5.81</v>
          </cell>
        </row>
        <row r="11140">
          <cell r="A11140"/>
        </row>
        <row r="11141">
          <cell r="A11141" t="str">
            <v>73779-002</v>
          </cell>
          <cell r="B11141" t="str">
            <v>TUBO DE PVC BRANCO, SEM CONEXÕES, PONTA, BOLSA E VIROLA 50MM - FORNECIMENTO E INSTALAÇÃO.</v>
          </cell>
          <cell r="C11141" t="str">
            <v>m</v>
          </cell>
          <cell r="D11141">
            <v>11.25</v>
          </cell>
          <cell r="E11141">
            <v>9</v>
          </cell>
        </row>
        <row r="11142">
          <cell r="A11142"/>
        </row>
        <row r="11143">
          <cell r="A11143" t="str">
            <v>73779-003</v>
          </cell>
          <cell r="B11143" t="str">
            <v>TUBO DE PVC BRANCO, SEM CONEXÕES, PONTA, BOLSA E VIROLA 75MM - FORNECIMENTO E INSTALAÇÃO.</v>
          </cell>
          <cell r="C11143" t="str">
            <v>m</v>
          </cell>
          <cell r="D11143">
            <v>14.7</v>
          </cell>
          <cell r="E11143">
            <v>11.76</v>
          </cell>
        </row>
        <row r="11144">
          <cell r="A11144"/>
        </row>
        <row r="11145">
          <cell r="A11145" t="str">
            <v>73780-001</v>
          </cell>
          <cell r="B11145" t="str">
            <v>CHAVE FUSIVEL UNIPOLAR, 15KV - 100A, EQUIPADA COM COMANDO PARA HASTE D E MANOBRA . FORNECIMENTO E INSTALAÇÃO.</v>
          </cell>
          <cell r="C11145" t="str">
            <v>Un</v>
          </cell>
          <cell r="D11145">
            <v>206.62</v>
          </cell>
          <cell r="E11145">
            <v>165.3</v>
          </cell>
        </row>
        <row r="11146">
          <cell r="A11146"/>
        </row>
        <row r="11147">
          <cell r="A11147" t="str">
            <v>73780-002</v>
          </cell>
          <cell r="B11147" t="str">
            <v>CHAVE BLINDADA TRIPOLAR 250V, 30A - FORNECIMENTO E INSTALACAO.</v>
          </cell>
          <cell r="C11147" t="str">
            <v>Un</v>
          </cell>
          <cell r="D11147">
            <v>130.19999999999999</v>
          </cell>
          <cell r="E11147">
            <v>104.16</v>
          </cell>
        </row>
        <row r="11148">
          <cell r="A11148"/>
        </row>
        <row r="11149">
          <cell r="A11149" t="str">
            <v>73780-003</v>
          </cell>
          <cell r="B11149" t="str">
            <v>CHAVE BLINDADA TRIPOLAR 250V, 60A - FORNECIMENTO E INSTALACAO.</v>
          </cell>
          <cell r="C11149" t="str">
            <v>Un</v>
          </cell>
          <cell r="D11149">
            <v>207.8</v>
          </cell>
          <cell r="E11149">
            <v>166.24</v>
          </cell>
        </row>
        <row r="11150">
          <cell r="A11150"/>
        </row>
        <row r="11151">
          <cell r="A11151" t="str">
            <v>73780-004</v>
          </cell>
          <cell r="B11151" t="str">
            <v>CHAVE BLINDADA TRIPOLAR 250V, 100A - FORNECIMENTO E INSTALACAO.</v>
          </cell>
          <cell r="C11151" t="str">
            <v>Un</v>
          </cell>
          <cell r="D11151">
            <v>468.25</v>
          </cell>
          <cell r="E11151">
            <v>374.6</v>
          </cell>
        </row>
        <row r="11152">
          <cell r="A11152"/>
        </row>
        <row r="11153">
          <cell r="A11153" t="str">
            <v>73781-001</v>
          </cell>
          <cell r="B11153" t="str">
            <v>MUFLA TERMINAL PRIMARIA UNIPOLAR USO INTERNO PARA CABO 35/120MM2, ISOLACAO 15/25KV EM EPR - BORRACHA DE SILICONE. FORNECIMENTO E INSTALACAO.</v>
          </cell>
          <cell r="C11153" t="str">
            <v>Un</v>
          </cell>
          <cell r="D11153">
            <v>389.42</v>
          </cell>
          <cell r="E11153">
            <v>311.54000000000002</v>
          </cell>
        </row>
        <row r="11154">
          <cell r="A11154"/>
        </row>
        <row r="11155">
          <cell r="A11155" t="str">
            <v>73781-002</v>
          </cell>
          <cell r="B11155" t="str">
            <v>ISOLADOR DE PINO TP HI-POT CILINDRICO CLASSE 15KV. FORNECIMENTO E INSTALACAO.</v>
          </cell>
          <cell r="C11155" t="str">
            <v>Un</v>
          </cell>
          <cell r="D11155">
            <v>25.73</v>
          </cell>
          <cell r="E11155">
            <v>20.59</v>
          </cell>
        </row>
        <row r="11156">
          <cell r="A11156"/>
        </row>
        <row r="11157">
          <cell r="A11157" t="str">
            <v>73781-003</v>
          </cell>
          <cell r="B11157" t="str">
            <v>ISOLADOR DE SUSPENSAO (DISCO) TP CAVILHA CLASSE 15KV - 6'. FORNECIMENTO E INSTALACAO.</v>
          </cell>
          <cell r="C11157" t="str">
            <v>Un</v>
          </cell>
          <cell r="D11157">
            <v>97.77</v>
          </cell>
          <cell r="E11157">
            <v>78.22</v>
          </cell>
        </row>
        <row r="11158">
          <cell r="A11158"/>
        </row>
        <row r="11159">
          <cell r="A11159" t="str">
            <v>73781-004</v>
          </cell>
          <cell r="B11159" t="str">
            <v>CAIXA DE MEDICAO PADRAO CONCESSIONARIA LOCAL ALTA TENSAO-FORNECIMENTO E INSTALACAO.</v>
          </cell>
          <cell r="C11159" t="str">
            <v>Un</v>
          </cell>
          <cell r="D11159">
            <v>450.11</v>
          </cell>
          <cell r="E11159">
            <v>360.09</v>
          </cell>
        </row>
        <row r="11160">
          <cell r="A11160"/>
        </row>
        <row r="11161">
          <cell r="A11161" t="str">
            <v>73781-005</v>
          </cell>
          <cell r="B11161" t="str">
            <v xml:space="preserve"> DISJUNTOR TRIFASICO A VOLUME REDUZIDO DE OLEO,INSTALACAO ABRIGADA, 15K V - CN630A, COM RELE PRIMARIO, LCC - 14,7 KA, 350MVA-FORNECIMENTO E INSTALACAO.</v>
          </cell>
          <cell r="C11161" t="str">
            <v>Un</v>
          </cell>
          <cell r="D11161">
            <v>12872.77</v>
          </cell>
          <cell r="E11161">
            <v>10298.219999999999</v>
          </cell>
        </row>
        <row r="11162">
          <cell r="A11162"/>
        </row>
        <row r="11163">
          <cell r="A11163" t="str">
            <v>73782-001</v>
          </cell>
          <cell r="B11163" t="str">
            <v>TERMINAL A PRESSAO REFORCADO PARA CONEXAO DE CABO DE COBRE A BARRA, CABO 16 E 25MM2 - FORNECIMENTO E INSTALACAO.</v>
          </cell>
          <cell r="C11163" t="str">
            <v>Un</v>
          </cell>
          <cell r="D11163">
            <v>12.77</v>
          </cell>
          <cell r="E11163">
            <v>10.220000000000001</v>
          </cell>
        </row>
        <row r="11164">
          <cell r="A11164"/>
        </row>
        <row r="11165">
          <cell r="A11165" t="str">
            <v>73782-002</v>
          </cell>
          <cell r="B11165" t="str">
            <v>TERMINAL A PRESSAO REFORCADO PARA CONEXAO DE CABO DE COBRE A BARRA, CABO 50 E 70MM2 - FORNECIMENTO E INSTALACAO.</v>
          </cell>
          <cell r="C11165" t="str">
            <v>Un</v>
          </cell>
          <cell r="D11165">
            <v>20.38</v>
          </cell>
          <cell r="E11165">
            <v>16.309999999999999</v>
          </cell>
        </row>
        <row r="11166">
          <cell r="A11166"/>
        </row>
        <row r="11167">
          <cell r="A11167" t="str">
            <v>73782-003</v>
          </cell>
          <cell r="B11167" t="str">
            <v>TERMINAL A PRESSAO REFORCADO PARA CONEXAO DE CABO DE COBRE A BARRA, CABO 95 E 120MM2 - FORNECIMENTO E INSTALACAO.</v>
          </cell>
          <cell r="C11167" t="str">
            <v>Un</v>
          </cell>
          <cell r="D11167">
            <v>31.33</v>
          </cell>
          <cell r="E11167">
            <v>25.07</v>
          </cell>
        </row>
        <row r="11168">
          <cell r="A11168"/>
        </row>
        <row r="11169">
          <cell r="A11169" t="str">
            <v>73782-004</v>
          </cell>
          <cell r="B11169" t="str">
            <v>TERMINAL A PRESSAO REFORCADO PARA CONEXAO DE CABO DE COBRE A BARRA, CABO 150 E 185MM2 - FORNECIMENTO E INSTALACAO.</v>
          </cell>
          <cell r="C11169" t="str">
            <v>Un</v>
          </cell>
          <cell r="D11169">
            <v>38.28</v>
          </cell>
          <cell r="E11169">
            <v>30.63</v>
          </cell>
        </row>
        <row r="11170">
          <cell r="A11170"/>
        </row>
        <row r="11171">
          <cell r="A11171" t="str">
            <v>73783-001</v>
          </cell>
          <cell r="B11171" t="str">
            <v>POSTE CONCRETO SEÇÃO CIRCULAR COMPRIMENTO=5M CARGA NOMINAL TOPO 100KG INCLUSIVE ESCAVACAO EXCLUSIVE TRANSPORTE - FORNECIMENTO E COLOCAÇÃO.</v>
          </cell>
          <cell r="C11171" t="str">
            <v>Un</v>
          </cell>
          <cell r="D11171">
            <v>321.22000000000003</v>
          </cell>
          <cell r="E11171">
            <v>256.98</v>
          </cell>
        </row>
        <row r="11172">
          <cell r="A11172"/>
        </row>
        <row r="11173">
          <cell r="A11173" t="str">
            <v>73783-002</v>
          </cell>
          <cell r="B11173" t="str">
            <v>POSTE CONCRETO SEÇÃO CIRCULAR COMPRIMENTO=5M CARGA NOMINAL TOPO 200KG INCLUSIVE ESCAVACAO EXCLUSIVE TRANSPORTE - FORNECIMENTO E COLOCAÇÃO.</v>
          </cell>
          <cell r="C11173" t="str">
            <v>Un</v>
          </cell>
          <cell r="D11173">
            <v>341.67</v>
          </cell>
          <cell r="E11173">
            <v>273.33999999999997</v>
          </cell>
        </row>
        <row r="11174">
          <cell r="A11174"/>
        </row>
        <row r="11175">
          <cell r="A11175" t="str">
            <v>73783-003</v>
          </cell>
          <cell r="B11175" t="str">
            <v>POSTE CONCRETO SEÇÃO CIRCULAR COMPRIMENTO=5M CARGA NOMINAL TOPO 300KG INCLUSIVE ESCAVACAO EXCLUSIVE TRANSPORTE - FORNECIMENTO E COLOCAÇÃO.</v>
          </cell>
          <cell r="C11175" t="str">
            <v>Un</v>
          </cell>
          <cell r="D11175">
            <v>413.85</v>
          </cell>
          <cell r="E11175">
            <v>331.08</v>
          </cell>
        </row>
        <row r="11176">
          <cell r="A11176"/>
        </row>
        <row r="11177">
          <cell r="A11177" t="str">
            <v>73783-004</v>
          </cell>
          <cell r="B11177" t="str">
            <v>POSTE CONCRETO SEÇÃO CIRCULAR COMPRIMENTO=5M CARGA NOMINAL TOPO 400KG INCLUSIVE ESCAVACAO EXCLUSIVE TRANSPORTE - FORNECIMENTO E COLOCAÇÃO.</v>
          </cell>
          <cell r="C11177" t="str">
            <v>Un</v>
          </cell>
          <cell r="D11177">
            <v>444.35</v>
          </cell>
          <cell r="E11177">
            <v>355.48</v>
          </cell>
        </row>
        <row r="11178">
          <cell r="A11178"/>
        </row>
        <row r="11179">
          <cell r="A11179" t="str">
            <v>73783-005</v>
          </cell>
          <cell r="B11179" t="str">
            <v>POSTE CONCRETO SEÇÃO CIRCULAR COMPRIMENTO=7M CARGA NOMINAL TOPO 100KG INCLUSIVE ESCAVACAO EXCLUSIVE TRANSPORTE - FORNECIMENTO E COLOCAÇÃO.</v>
          </cell>
          <cell r="C11179" t="str">
            <v>Un</v>
          </cell>
          <cell r="D11179">
            <v>449.3</v>
          </cell>
          <cell r="E11179">
            <v>359.44</v>
          </cell>
        </row>
        <row r="11180">
          <cell r="A11180"/>
        </row>
        <row r="11181">
          <cell r="A11181" t="str">
            <v>73783-006</v>
          </cell>
          <cell r="B11181" t="str">
            <v>POSTE CONCRETO SEÇÃO CIRCULAR COMPRIMENTO=7M CARGA NOMINAL TOPO 200KG INCLUSIVE ESCAVACAO EXCLUSIVE TRANSPORTE - FORNECIMENTO E COLOCAÇÃO.</v>
          </cell>
          <cell r="C11181" t="str">
            <v>Un</v>
          </cell>
          <cell r="D11181">
            <v>511.72</v>
          </cell>
          <cell r="E11181">
            <v>409.38</v>
          </cell>
        </row>
        <row r="11182">
          <cell r="A11182"/>
        </row>
        <row r="11183">
          <cell r="A11183" t="str">
            <v>73783-007</v>
          </cell>
          <cell r="B11183" t="str">
            <v>POSTE CONCRETO SEÇÃO CIRCULAR COMPRIMENTO=7M CARGA NOMINAL TOPO 400KG INCLUSIVE ESCAVACAO EXCLUSIVE TRANSPORTE - FORNECIMENTO E COLOCAÇÃO.</v>
          </cell>
          <cell r="C11183" t="str">
            <v>Un</v>
          </cell>
          <cell r="D11183">
            <v>650.85</v>
          </cell>
          <cell r="E11183">
            <v>520.67999999999995</v>
          </cell>
        </row>
        <row r="11184">
          <cell r="A11184"/>
        </row>
        <row r="11185">
          <cell r="A11185" t="str">
            <v>73783-008</v>
          </cell>
          <cell r="B11185" t="str">
            <v>POSTE CONCRETO SEÇÃO CIRCULAR COMPRIMENTO=11M E CARGA NOMINAL 200KG INCLUSIVE ESCAVACAO EXCLUSIVE TRANSPORTE - FORNECIMENTO E COLOCAÇÃO.</v>
          </cell>
          <cell r="C11185" t="str">
            <v>Un</v>
          </cell>
          <cell r="D11185">
            <v>913.16</v>
          </cell>
          <cell r="E11185">
            <v>730.53</v>
          </cell>
        </row>
        <row r="11186">
          <cell r="A11186"/>
        </row>
        <row r="11187">
          <cell r="A11187" t="str">
            <v>73783-009</v>
          </cell>
          <cell r="B11187" t="str">
            <v>POSTE CONCRETO SEÇÃO CIRCULAR COMPRIMENTO=11M CARGA NOMINAL NO TOPO 300KG INCLUSIVE ESCAVACAO EXCLUSIVE TRANSPORTE - FORNECIMENTO E COLOCAÇÃO.</v>
          </cell>
          <cell r="C11187" t="str">
            <v>Un</v>
          </cell>
          <cell r="D11187">
            <v>1072.5999999999999</v>
          </cell>
          <cell r="E11187">
            <v>858.08</v>
          </cell>
        </row>
        <row r="11188">
          <cell r="A11188"/>
        </row>
        <row r="11189">
          <cell r="A11189" t="str">
            <v>73783-010</v>
          </cell>
          <cell r="B11189" t="str">
            <v>POSTE CONCRETO SEÇÃO CIRCULAR COMPRIMENTO=11M CARGA NOMINAL NO TOPO 400KG INCLUSIVE ESCAVACAO EXCLUSIVE TRANSPORTE - FORNECIMENTO E COLOCAÇÃO.</v>
          </cell>
          <cell r="C11189" t="str">
            <v>Un</v>
          </cell>
          <cell r="D11189">
            <v>1224.23</v>
          </cell>
          <cell r="E11189">
            <v>979.39</v>
          </cell>
        </row>
        <row r="11190">
          <cell r="A11190"/>
        </row>
        <row r="11191">
          <cell r="A11191" t="str">
            <v>73783-011</v>
          </cell>
          <cell r="B11191" t="str">
            <v>POSTE CONCRETO SEÇÃO CIRCULAR COMPRIMENTO=14M CARGA NOMINAL NO TOPO 400KG INCLUSIVE ESCAVACAO EXCLUSIVE TRANSPORTE - FORNECIMENTO E COLOCAÇÃO.</v>
          </cell>
          <cell r="C11191" t="str">
            <v>Un</v>
          </cell>
          <cell r="D11191">
            <v>1651.17</v>
          </cell>
          <cell r="E11191">
            <v>1320.94</v>
          </cell>
        </row>
        <row r="11192">
          <cell r="A11192"/>
        </row>
        <row r="11193">
          <cell r="A11193" t="str">
            <v>73783-012</v>
          </cell>
          <cell r="B11193" t="str">
            <v>POSTE CONCRETO SEÇÃO CIRCULAR COMPRIMENTO=7M CARGA NOMINAL NO TOPO 300 KG INCLUSIVE ESCAVACAO EXCLUSIVE TRANSPORTE - FORNECIMENTO E COLOCAÇÃO.</v>
          </cell>
          <cell r="C11193" t="str">
            <v>Un</v>
          </cell>
          <cell r="D11193">
            <v>621.87</v>
          </cell>
          <cell r="E11193">
            <v>497.5</v>
          </cell>
        </row>
        <row r="11194">
          <cell r="A11194"/>
        </row>
        <row r="11195">
          <cell r="A11195" t="str">
            <v>73783-013</v>
          </cell>
          <cell r="B11195" t="str">
            <v>POSTE CONCRETO SEÇÃO CIRCULAR COMPRIMENTO=9M CARGA NOMINAL NO TOPO 150 KG INCLUSIVE ESCAVACAO EXCLUSIVE TRANSPORTE - FORNECIMENTO E COLOCAÇÃO.</v>
          </cell>
          <cell r="C11195" t="str">
            <v>Un</v>
          </cell>
          <cell r="D11195">
            <v>655.32000000000005</v>
          </cell>
          <cell r="E11195">
            <v>524.26</v>
          </cell>
        </row>
        <row r="11196">
          <cell r="A11196"/>
        </row>
        <row r="11197">
          <cell r="A11197" t="str">
            <v>73783-014</v>
          </cell>
          <cell r="B11197" t="str">
            <v>POSTE CONCRETO SEÇÃO CIRCULAR COMPRIMENTO=9M CARGA NOMINAL NO TOPO 200 KG INCLUSIVE ESCAVACAO EXCLUSIVE TRANSPORTE - FORNECIMENTO E COLOCAÇÃO.</v>
          </cell>
          <cell r="C11197" t="str">
            <v>Un</v>
          </cell>
          <cell r="D11197">
            <v>703.83</v>
          </cell>
          <cell r="E11197">
            <v>563.07000000000005</v>
          </cell>
        </row>
        <row r="11198">
          <cell r="A11198"/>
        </row>
        <row r="11199">
          <cell r="A11199" t="str">
            <v>73783-015</v>
          </cell>
          <cell r="B11199" t="str">
            <v>POSTE CONCRETO SEÇÃO CIRCULAR COMPRIMENTO=9M CARGA NOMINAL NO TOPO 300KG INCLUSIVE ESCAVACAO EXCLUSIVE TRANSPORTE - FORNECIMENTO E COLOCAÇÃO.</v>
          </cell>
          <cell r="C11199" t="str">
            <v>Un</v>
          </cell>
          <cell r="D11199">
            <v>848.1</v>
          </cell>
          <cell r="E11199">
            <v>678.48</v>
          </cell>
        </row>
        <row r="11200">
          <cell r="A11200"/>
        </row>
        <row r="11201">
          <cell r="A11201" t="str">
            <v>73783-016</v>
          </cell>
          <cell r="B11201" t="str">
            <v>POSTE CONCRETO SEÇÃO CIRCULAR COMPRIMENTO=9M CARGA NOMINAL NO TOPO 400 KG INCLUSIVE ESCAVACAO EXCLUSIVE TRANSPORTE - FORNECIMENTO E COLOCAÇÃO.</v>
          </cell>
          <cell r="C11201" t="str">
            <v>Un</v>
          </cell>
          <cell r="D11201">
            <v>894.06</v>
          </cell>
          <cell r="E11201">
            <v>715.25</v>
          </cell>
        </row>
        <row r="11202">
          <cell r="A11202"/>
        </row>
        <row r="11203">
          <cell r="A11203" t="str">
            <v>73783-017</v>
          </cell>
          <cell r="B11203" t="str">
            <v>POSTE CONCRETO SEÇÃO CIRCULAR COMPRIMENTO=11M CARGA NOMINAL NO TOPO 600KG INCLUSIVE ESCAVACAO EXCLUSIVE TRANSPORTE - FORNECIMENTO E COLOCAÇÃO.</v>
          </cell>
          <cell r="C11203" t="str">
            <v>Un</v>
          </cell>
          <cell r="D11203">
            <v>1226.57</v>
          </cell>
          <cell r="E11203">
            <v>981.26</v>
          </cell>
        </row>
        <row r="11204">
          <cell r="A11204"/>
        </row>
        <row r="11205">
          <cell r="A11205" t="str">
            <v>73784-001</v>
          </cell>
          <cell r="B11205" t="str">
            <v>LIGAÇÃO DE ESGOTO EM TUBO PVC ESGOTO SÉRIE-R DN 100MM, DA CAIXA ATÉ A REDE, INCLUINDO ESCAVAÇÃO E REATERRO ATÉ 1,00M, COMPOSTO POR 10,50M DE TUBO PVC SÉRIE-R ESGOTO DN 100MM, JUNÇÃO SIMPLES PVC PARA ESGOTO PREDIAL DN 100X100MM E CURVA PVC 90GRAUS PARA RE.</v>
          </cell>
          <cell r="C11205" t="str">
            <v>Un</v>
          </cell>
          <cell r="D11205">
            <v>694.81</v>
          </cell>
          <cell r="E11205">
            <v>555.85</v>
          </cell>
        </row>
        <row r="11206">
          <cell r="A11206"/>
        </row>
        <row r="11207">
          <cell r="A11207" t="str">
            <v>73784-002</v>
          </cell>
          <cell r="B11207" t="str">
            <v>LIGAÇÃO DE ESGOTO EM TUBO PVC ESGOTO SÉRIE-R DN 150MM, DA CAIXA ATÉ A REDE, INCLUINDO ESCAVAÇÃO E REATERRO ATÉ 1,00M, COMPOSTO POR 13,65M DE TUBO PVC SÉRIE-R ESGOTO DN 150MM - FORNECIMENTO E INSTALAÇÃO.</v>
          </cell>
          <cell r="C11207" t="str">
            <v>Un</v>
          </cell>
          <cell r="D11207">
            <v>1009.55</v>
          </cell>
          <cell r="E11207">
            <v>807.64</v>
          </cell>
        </row>
        <row r="11208">
          <cell r="A11208"/>
        </row>
        <row r="11209">
          <cell r="A11209" t="str">
            <v>73785-001</v>
          </cell>
          <cell r="B11209" t="str">
            <v xml:space="preserve"> FORMA PINHO 3A P/MOLDAGEM DE CINTA SOBRE BALDRAME UTIL 4X INCL FORNECIMENTO DE MATERIAIS E DESMOLDAGEM.</v>
          </cell>
          <cell r="C11209" t="str">
            <v>m2</v>
          </cell>
          <cell r="D11209">
            <v>15.15</v>
          </cell>
          <cell r="E11209">
            <v>12.12</v>
          </cell>
        </row>
        <row r="11210">
          <cell r="A11210"/>
        </row>
        <row r="11211">
          <cell r="A11211" t="str">
            <v>73786-001</v>
          </cell>
          <cell r="B11211" t="str">
            <v>TUBO DE AÇO GALVANIZADO, SEM CONEXÕES COM COSTURA Ø20MM (3/4") - FORNECIMENTO E INSTALAÇÃO.</v>
          </cell>
          <cell r="C11211" t="str">
            <v>m</v>
          </cell>
          <cell r="D11211">
            <v>17.309999999999999</v>
          </cell>
          <cell r="E11211">
            <v>13.85</v>
          </cell>
        </row>
        <row r="11212">
          <cell r="A11212"/>
        </row>
        <row r="11213">
          <cell r="A11213" t="str">
            <v>73786-002</v>
          </cell>
          <cell r="B11213" t="str">
            <v>TUBO DE AÇO GALVANIZADO, SEM CONEXÕES COM COSTURA Ø25MM (1") - FORNECIMENTO E INSTALAÇÃO.</v>
          </cell>
          <cell r="C11213" t="str">
            <v>m</v>
          </cell>
          <cell r="D11213">
            <v>22.46</v>
          </cell>
          <cell r="E11213">
            <v>17.97</v>
          </cell>
        </row>
        <row r="11214">
          <cell r="A11214"/>
        </row>
        <row r="11215">
          <cell r="A11215" t="str">
            <v>73786-003</v>
          </cell>
          <cell r="B11215" t="str">
            <v>TUBO DE AÇO GALVANIZADO, SEM CONEXÕES COM COSTURA Ø32MM (1.1/4") - FORNECIMENTO E INSTALAÇÃO.</v>
          </cell>
          <cell r="C11215" t="str">
            <v>m</v>
          </cell>
          <cell r="D11215">
            <v>32.18</v>
          </cell>
          <cell r="E11215">
            <v>25.75</v>
          </cell>
        </row>
        <row r="11216">
          <cell r="A11216"/>
        </row>
        <row r="11217">
          <cell r="A11217" t="str">
            <v>73786-004</v>
          </cell>
          <cell r="B11217" t="str">
            <v>TUBO DE AÇO GALVANIZADO, SEM CONEXÕES COM COSTURA Ø40MM (1.1/2") - FORNECIMENTO E INSTALAÇÃO.</v>
          </cell>
          <cell r="C11217" t="str">
            <v>m</v>
          </cell>
          <cell r="D11217">
            <v>35.75</v>
          </cell>
          <cell r="E11217">
            <v>28.6</v>
          </cell>
        </row>
        <row r="11218">
          <cell r="A11218"/>
        </row>
        <row r="11219">
          <cell r="A11219" t="str">
            <v>73786-005</v>
          </cell>
          <cell r="B11219" t="str">
            <v>TUBO DE AÇO GALVANIZADO, SEM CONEXÕES COM COSTURA Ø50MM (2") - FORNECIMENTO E INSTALAÇÃO.</v>
          </cell>
          <cell r="C11219" t="str">
            <v>m</v>
          </cell>
          <cell r="D11219">
            <v>49.13</v>
          </cell>
          <cell r="E11219">
            <v>39.31</v>
          </cell>
        </row>
        <row r="11220">
          <cell r="A11220"/>
        </row>
        <row r="11221">
          <cell r="A11221" t="str">
            <v>73786-006</v>
          </cell>
          <cell r="B11221" t="str">
            <v>TUBO DE AÇO GALVANIZADO, SEM CONEXÕES COM COSTURA Ø65MM (2.1/2") - FORNECIMENTO E INSTALAÇÃO.</v>
          </cell>
          <cell r="C11221" t="str">
            <v>m</v>
          </cell>
          <cell r="D11221">
            <v>64.08</v>
          </cell>
          <cell r="E11221">
            <v>51.27</v>
          </cell>
        </row>
        <row r="11222">
          <cell r="A11222"/>
        </row>
        <row r="11223">
          <cell r="A11223" t="str">
            <v>73786-007</v>
          </cell>
          <cell r="B11223" t="str">
            <v>TUBO DE AÇO GALVANIZADO, SEM CONEXÕES COM COSTURA Ø80MM (3") - FORNECIMENTO E INSTALAÇÃO.</v>
          </cell>
          <cell r="C11223" t="str">
            <v>m</v>
          </cell>
          <cell r="D11223">
            <v>72.319999999999993</v>
          </cell>
          <cell r="E11223">
            <v>57.86</v>
          </cell>
        </row>
        <row r="11224">
          <cell r="A11224"/>
        </row>
        <row r="11225">
          <cell r="A11225" t="str">
            <v>73786-008</v>
          </cell>
          <cell r="B11225" t="str">
            <v>TUBO DE AÇO GALVANIZADO, SEM CONEXÕES COM COSTURA Ø100MM (4") - FORNECIMENTO E INSTALAÇÃO.</v>
          </cell>
          <cell r="C11225" t="str">
            <v>m</v>
          </cell>
          <cell r="D11225">
            <v>114.5</v>
          </cell>
          <cell r="E11225">
            <v>91.6</v>
          </cell>
        </row>
        <row r="11226">
          <cell r="A11226"/>
        </row>
        <row r="11227">
          <cell r="A11227" t="str">
            <v>73786-011</v>
          </cell>
          <cell r="B11227" t="str">
            <v>TUBO ACO GALVANIZADO, C/ COSTURA S/ CONEXÕES 15MM (1/2") - FORNECIMENTO E INSTALAÇÃO.</v>
          </cell>
          <cell r="C11227" t="str">
            <v>m</v>
          </cell>
          <cell r="D11227">
            <v>15.12</v>
          </cell>
          <cell r="E11227">
            <v>12.1</v>
          </cell>
        </row>
        <row r="11228">
          <cell r="A11228"/>
        </row>
        <row r="11229">
          <cell r="A11229" t="str">
            <v>73787-001</v>
          </cell>
          <cell r="B11229" t="str">
            <v>ALAMBRADO EM TUBOS DE FERRO GALVANIZADO A CADA 2M ALTURA 3M, FIXADOS EM BLOCOS DE CONCRETO, COM TELA DE ARAME GALVANIZADO REVESTIDO COM PVC FIO 12 MALHA 7,5CM.</v>
          </cell>
          <cell r="C11229" t="str">
            <v>m2</v>
          </cell>
          <cell r="D11229">
            <v>147.47999999999999</v>
          </cell>
          <cell r="E11229">
            <v>117.99</v>
          </cell>
        </row>
        <row r="11230">
          <cell r="A11230"/>
        </row>
        <row r="11231">
          <cell r="A11231" t="str">
            <v>73788-001</v>
          </cell>
          <cell r="B11231" t="str">
            <v>PLANTIO ARBUSTO DE H=0.5 A 0.7M COM 12 UNID/M2, APENAS MÃO DE OBRA, EXCLUSO O FORNECIMENTO DA MUDA E DO ADUBO.</v>
          </cell>
          <cell r="C11231" t="str">
            <v>m2</v>
          </cell>
          <cell r="D11231">
            <v>3.9</v>
          </cell>
          <cell r="E11231">
            <v>3.12</v>
          </cell>
        </row>
        <row r="11232">
          <cell r="A11232"/>
        </row>
        <row r="11233">
          <cell r="A11233" t="str">
            <v>73788-002</v>
          </cell>
          <cell r="B11233" t="str">
            <v xml:space="preserve">GRADE EM MADEIRA PARA PROTECAO DE MUDAS DE ARVORES. </v>
          </cell>
          <cell r="C11233" t="str">
            <v>Un</v>
          </cell>
          <cell r="D11233">
            <v>98.48</v>
          </cell>
          <cell r="E11233">
            <v>78.790000000000006</v>
          </cell>
        </row>
        <row r="11234">
          <cell r="A11234"/>
        </row>
        <row r="11235">
          <cell r="A11235" t="str">
            <v>73789-001</v>
          </cell>
          <cell r="B11235" t="str">
            <v>MEIO-FIO DE CONCRETO MOLDADO NO LOCAL, USINADO 15 MPA, COM 0,45 M ALTURA X 0,15 M BASE, REJUNTE EM ARGAMASSA TRACO 1:3,5 (CIMENTO E AREIA).</v>
          </cell>
          <cell r="C11235" t="str">
            <v>m</v>
          </cell>
          <cell r="D11235">
            <v>41.36</v>
          </cell>
          <cell r="E11235">
            <v>33.090000000000003</v>
          </cell>
        </row>
        <row r="11236">
          <cell r="A11236"/>
        </row>
        <row r="11237">
          <cell r="A11237" t="str">
            <v>73789-002</v>
          </cell>
          <cell r="B11237" t="str">
            <v>MEIO-FIO DE CONCRETO MOLDADO NO LOCAL, USINADO 15 MPA, COM 0,30 M ALTURA X 0,15 M BASE, REJUNTE EM ARGAMASSA TRACO 1:3,5 (CIMENTO E AREIA).</v>
          </cell>
          <cell r="C11237" t="str">
            <v>m</v>
          </cell>
          <cell r="D11237">
            <v>28.56</v>
          </cell>
          <cell r="E11237">
            <v>22.85</v>
          </cell>
        </row>
        <row r="11238">
          <cell r="A11238"/>
        </row>
        <row r="11239">
          <cell r="A11239" t="str">
            <v>73790-001</v>
          </cell>
          <cell r="B11239" t="str">
            <v>RETIRADA, LIMPEZA E REASSENTAMENTO DE PARALELEPIPEDO SOBRE COLCHAO DE PO DE PEDRA ESPESSURA 10CM, REJUNTADO COM BETUME E PEDRISCO, CONSIDERANDO APROVEITAMENTO DO PARALELEPIPEDO.</v>
          </cell>
          <cell r="C11239" t="str">
            <v>m2</v>
          </cell>
          <cell r="D11239">
            <v>43.4</v>
          </cell>
          <cell r="E11239">
            <v>34.72</v>
          </cell>
        </row>
        <row r="11240">
          <cell r="A11240"/>
        </row>
        <row r="11241">
          <cell r="A11241" t="str">
            <v>73790-002</v>
          </cell>
          <cell r="B11241" t="str">
            <v>REASSENTAMENTO DE PARALELEPIPEDO SOBRE COLCHAO DE PO DE PEDRA ESPESSURA 10CM, REJUNTADO COM BETUME E PEDRISCO, CONSIDERANDO APROVEITAMENTO DO PARALELEPIPEDO.</v>
          </cell>
          <cell r="C11241" t="str">
            <v>m2</v>
          </cell>
          <cell r="D11241">
            <v>33.25</v>
          </cell>
          <cell r="E11241">
            <v>26.6</v>
          </cell>
        </row>
        <row r="11242">
          <cell r="A11242"/>
        </row>
        <row r="11243">
          <cell r="A11243" t="str">
            <v>73790-003</v>
          </cell>
          <cell r="B11243" t="str">
            <v>RETIRADA, LIMPEZA E REASSENTAMENTO DE PARALELEPIPEDO SOBRE COLCHAO DE PO DE PEDRA ESPESSURA 10CM, REJUNTADO COM ARGAMASSA TRACO 1:3 (CIMENTO E AREIA), CONSIDERANDO APROVEITAMENTO DO PARALELEPIPEDO.</v>
          </cell>
          <cell r="C11243" t="str">
            <v>m2</v>
          </cell>
          <cell r="D11243">
            <v>39.869999999999997</v>
          </cell>
          <cell r="E11243">
            <v>31.9</v>
          </cell>
        </row>
        <row r="11244">
          <cell r="A11244"/>
        </row>
        <row r="11245">
          <cell r="A11245" t="str">
            <v>73790-004</v>
          </cell>
          <cell r="B11245" t="str">
            <v>REASSENTAMENTO DE PARALELEPIPEDO SOBRE COLCHAO DE PO DE PEDRA ESPESSURA 10CM, REJUNTADO COM ARGAMASSA TRACO 1:3 (CIMENTO E AREIA), CONSIDERANDO APROVEITAMENTO DO PARALELEPIPEDO.</v>
          </cell>
          <cell r="C11245" t="str">
            <v>m2</v>
          </cell>
          <cell r="D11245">
            <v>29.72</v>
          </cell>
          <cell r="E11245">
            <v>23.78</v>
          </cell>
        </row>
        <row r="11246">
          <cell r="A11246"/>
        </row>
        <row r="11247">
          <cell r="A11247" t="str">
            <v>73791-001</v>
          </cell>
          <cell r="B11247" t="str">
            <v xml:space="preserve"> PINTURA COM TINTA EM PO INDUSTRIALIZADA DE CAL, PIGMENTO E FIXADOR, DUAS DEMAOS</v>
          </cell>
          <cell r="C11247" t="str">
            <v>m2</v>
          </cell>
          <cell r="D11247">
            <v>4.8</v>
          </cell>
          <cell r="E11247">
            <v>3.84</v>
          </cell>
        </row>
        <row r="11248">
          <cell r="A11248"/>
        </row>
        <row r="11249">
          <cell r="A11249" t="str">
            <v>73792-001</v>
          </cell>
          <cell r="B11249" t="str">
            <v>FORRO EM PLACA DE GESSO PRE-MOLDADA LISO, ESPESSURA CENTRAL 12MM E NAS BORDAS 30MM, PLACAS 60X60CM, BISOTADO, INCLUSO ESTRUTURA DE MADEIRA.</v>
          </cell>
          <cell r="C11249" t="str">
            <v>m2</v>
          </cell>
          <cell r="D11249">
            <v>52.17</v>
          </cell>
          <cell r="E11249">
            <v>41.74</v>
          </cell>
        </row>
        <row r="11250">
          <cell r="A11250"/>
        </row>
        <row r="11251">
          <cell r="A11251" t="str">
            <v>73793-001</v>
          </cell>
          <cell r="B11251" t="str">
            <v>PINTURA COM TINTA ACRILICA EM TELHAS CERAMICAS, DUAS DEMAOS, INCLUSO LIMPEZA.</v>
          </cell>
          <cell r="C11251" t="str">
            <v>m2</v>
          </cell>
          <cell r="D11251">
            <v>6.35</v>
          </cell>
          <cell r="E11251">
            <v>5.08</v>
          </cell>
        </row>
        <row r="11252">
          <cell r="A11252"/>
        </row>
        <row r="11253">
          <cell r="A11253" t="str">
            <v>73793-002</v>
          </cell>
          <cell r="B11253" t="str">
            <v>PINTURA COM TINTA ACRILICA EM TELHAS CERAMICAS, TRES DEMAOS, INCLUSO LIMPEZA.</v>
          </cell>
          <cell r="C11253" t="str">
            <v>m2</v>
          </cell>
          <cell r="D11253">
            <v>8.16</v>
          </cell>
          <cell r="E11253">
            <v>6.53</v>
          </cell>
        </row>
        <row r="11254">
          <cell r="A11254"/>
        </row>
        <row r="11255">
          <cell r="A11255" t="str">
            <v>73794-001</v>
          </cell>
          <cell r="B11255" t="str">
            <v>PINTURA COM TINTA GRAFITE ESMALTE EM FERRO.</v>
          </cell>
          <cell r="C11255" t="str">
            <v>m2</v>
          </cell>
          <cell r="D11255">
            <v>18.96</v>
          </cell>
          <cell r="E11255">
            <v>15.17</v>
          </cell>
        </row>
        <row r="11256">
          <cell r="A11256"/>
        </row>
        <row r="11257">
          <cell r="A11257" t="str">
            <v>73795-001</v>
          </cell>
          <cell r="B11257" t="str">
            <v>VÁLVULA DE RETENÇÃO VERTICAL Ø 20MM (3/4") - FORNECIMENTO E INSTALAÇÃO.</v>
          </cell>
          <cell r="C11257" t="str">
            <v>Un</v>
          </cell>
          <cell r="D11257">
            <v>34.119999999999997</v>
          </cell>
          <cell r="E11257">
            <v>27.3</v>
          </cell>
        </row>
        <row r="11258">
          <cell r="A11258"/>
        </row>
        <row r="11259">
          <cell r="A11259" t="str">
            <v>73795-002</v>
          </cell>
          <cell r="B11259" t="str">
            <v xml:space="preserve"> VÁLVULA DE RETENÇÃO VERTICAL Ø 25MM (1") - FORNECIMENTO E INSTALAÇÃO.</v>
          </cell>
          <cell r="C11259" t="str">
            <v>Un</v>
          </cell>
          <cell r="D11259">
            <v>37.86</v>
          </cell>
          <cell r="E11259">
            <v>30.29</v>
          </cell>
        </row>
        <row r="11260">
          <cell r="A11260"/>
        </row>
        <row r="11261">
          <cell r="A11261" t="str">
            <v>73795-003</v>
          </cell>
          <cell r="B11261" t="str">
            <v>VÁLVULA DE RETENÇÃO VERTICAL Ø 32MM (1.1/4") - FORNECIMENTO E INSTALAÇÃO.</v>
          </cell>
          <cell r="C11261" t="str">
            <v>Un</v>
          </cell>
          <cell r="D11261">
            <v>45.86</v>
          </cell>
          <cell r="E11261">
            <v>36.69</v>
          </cell>
        </row>
        <row r="11262">
          <cell r="A11262"/>
        </row>
        <row r="11263">
          <cell r="A11263" t="str">
            <v>73795-004</v>
          </cell>
          <cell r="B11263" t="str">
            <v>VÁLVULA DE RETENÇÃO VERTICAL Ø 40MM (1.1/2") - FORNECIMENTO E INSTALAÇÃO.</v>
          </cell>
          <cell r="C11263" t="str">
            <v>Un</v>
          </cell>
          <cell r="D11263">
            <v>56.4</v>
          </cell>
          <cell r="E11263">
            <v>45.12</v>
          </cell>
        </row>
        <row r="11264">
          <cell r="A11264"/>
        </row>
        <row r="11265">
          <cell r="A11265" t="str">
            <v>73795-005</v>
          </cell>
          <cell r="B11265" t="str">
            <v>VÁLVULA DE RETENÇÃO VERTICAL Ø 50MM (2") - FORNECIMENTO E INSTALAÇÃO.</v>
          </cell>
          <cell r="C11265" t="str">
            <v>Un</v>
          </cell>
          <cell r="D11265">
            <v>70.33</v>
          </cell>
          <cell r="E11265">
            <v>56.27</v>
          </cell>
        </row>
        <row r="11266">
          <cell r="A11266"/>
        </row>
        <row r="11267">
          <cell r="A11267" t="str">
            <v>73795-006</v>
          </cell>
          <cell r="B11267" t="str">
            <v>VÁLVULA DE RETENÇÃO VERTICAL Ø 80MM (3") - FORNECIMENTO E INSTALAÇÃO .</v>
          </cell>
          <cell r="C11267" t="str">
            <v>Un</v>
          </cell>
          <cell r="D11267">
            <v>141.65</v>
          </cell>
          <cell r="E11267">
            <v>113.32</v>
          </cell>
        </row>
        <row r="11268">
          <cell r="A11268"/>
        </row>
        <row r="11269">
          <cell r="A11269" t="str">
            <v>73795-007</v>
          </cell>
          <cell r="B11269" t="str">
            <v>VÁLVULA DE RETENÇÃO VERTICAL Ø 100MM (4") - FORNECIMENTO E INSTALAÇÃO.</v>
          </cell>
          <cell r="C11269" t="str">
            <v>Un</v>
          </cell>
          <cell r="D11269">
            <v>263.85000000000002</v>
          </cell>
          <cell r="E11269">
            <v>211.08</v>
          </cell>
        </row>
        <row r="11270">
          <cell r="A11270"/>
        </row>
        <row r="11271">
          <cell r="A11271" t="str">
            <v>73795-008</v>
          </cell>
          <cell r="B11271" t="str">
            <v>VÁLVULA DE RETENÇÃO HORIZONTAL Ø 20MM (3/4") - FORNECIMENTO E INSTALAÇÃO.</v>
          </cell>
          <cell r="C11271" t="str">
            <v>Un</v>
          </cell>
          <cell r="D11271">
            <v>43.5</v>
          </cell>
          <cell r="E11271">
            <v>34.799999999999997</v>
          </cell>
        </row>
        <row r="11272">
          <cell r="A11272"/>
        </row>
        <row r="11273">
          <cell r="A11273" t="str">
            <v>73795-009</v>
          </cell>
          <cell r="B11273" t="str">
            <v xml:space="preserve">VÁLVULA DE RETENÇÃO HORIZONTAL Ø 25MM (1") - FORNECIMENTO E INSTALAÇÃO. </v>
          </cell>
          <cell r="C11273" t="str">
            <v>Un</v>
          </cell>
          <cell r="D11273">
            <v>55.12</v>
          </cell>
          <cell r="E11273">
            <v>44.1</v>
          </cell>
        </row>
        <row r="11274">
          <cell r="A11274"/>
        </row>
        <row r="11275">
          <cell r="A11275" t="str">
            <v>73795-010</v>
          </cell>
          <cell r="B11275" t="str">
            <v>VÁLVULA DE RETENÇÃO HORIZONTAL Ø 32MM (1.1/4") - FORNECIMENTO E INSTALAÇÃO.</v>
          </cell>
          <cell r="C11275" t="str">
            <v>Un</v>
          </cell>
          <cell r="D11275">
            <v>74.900000000000006</v>
          </cell>
          <cell r="E11275">
            <v>59.92</v>
          </cell>
        </row>
        <row r="11276">
          <cell r="A11276"/>
        </row>
        <row r="11277">
          <cell r="A11277" t="str">
            <v>73795-011</v>
          </cell>
          <cell r="B11277" t="str">
            <v>VÁLVULA DE RETENÇÃO HORIZONTAL Ø 40MM (1.1/2") - FORNECIMENTO E INSTALAÇÃO.</v>
          </cell>
          <cell r="C11277" t="str">
            <v>Un</v>
          </cell>
          <cell r="D11277">
            <v>87.23</v>
          </cell>
          <cell r="E11277">
            <v>69.790000000000006</v>
          </cell>
        </row>
        <row r="11278">
          <cell r="A11278"/>
        </row>
        <row r="11279">
          <cell r="A11279" t="str">
            <v>73795-012</v>
          </cell>
          <cell r="B11279" t="str">
            <v xml:space="preserve">VÁLVULA DE RETENÇÃO HORIZONTAL Ø 50MM (2") - FORNECIMENTO E INSTALAÇÃO. </v>
          </cell>
          <cell r="C11279" t="str">
            <v>Un</v>
          </cell>
          <cell r="D11279">
            <v>122.05</v>
          </cell>
          <cell r="E11279">
            <v>97.64</v>
          </cell>
        </row>
        <row r="11280">
          <cell r="A11280"/>
        </row>
        <row r="11281">
          <cell r="A11281" t="str">
            <v>73795-013</v>
          </cell>
          <cell r="B11281" t="str">
            <v xml:space="preserve"> VÁLVULA DE RETENÇÃO HORIZONTAL Ø 65MM (2.1/2") - FORNECIMENTO E INSTALAÇÃO.</v>
          </cell>
          <cell r="C11281" t="str">
            <v>Un</v>
          </cell>
          <cell r="D11281">
            <v>161.94999999999999</v>
          </cell>
          <cell r="E11281">
            <v>129.56</v>
          </cell>
        </row>
        <row r="11282">
          <cell r="A11282"/>
        </row>
        <row r="11283">
          <cell r="A11283" t="str">
            <v>73795-014</v>
          </cell>
          <cell r="B11283" t="str">
            <v>VÁLVULA DE RETENÇÃO HORIZONTAL Ø 80MM (3") - FORNECIMENTO E INSTALAÇÃO .</v>
          </cell>
          <cell r="C11283" t="str">
            <v>Un</v>
          </cell>
          <cell r="D11283">
            <v>184.42</v>
          </cell>
          <cell r="E11283">
            <v>147.54</v>
          </cell>
        </row>
        <row r="11284">
          <cell r="A11284"/>
        </row>
        <row r="11285">
          <cell r="A11285" t="str">
            <v>73795-015</v>
          </cell>
          <cell r="B11285" t="str">
            <v xml:space="preserve"> VÁLVULA DE RETENÇÃO HORIZONTAL Ø 100MM (4") - FORNECIMENTO E INSTALAÇÃO.</v>
          </cell>
          <cell r="C11285" t="str">
            <v>Un</v>
          </cell>
          <cell r="D11285">
            <v>347.92</v>
          </cell>
          <cell r="E11285">
            <v>278.33999999999997</v>
          </cell>
        </row>
        <row r="11286">
          <cell r="A11286"/>
        </row>
        <row r="11287">
          <cell r="A11287" t="str">
            <v>73796-001</v>
          </cell>
          <cell r="B11287" t="str">
            <v xml:space="preserve">VÁLVULA DE PÉ COM CRIVO Ø 20MM (3/4") - FORNECIMENTO E INSTALAÇÃO. </v>
          </cell>
          <cell r="C11287" t="str">
            <v>Un</v>
          </cell>
          <cell r="D11287">
            <v>45.86</v>
          </cell>
          <cell r="E11287">
            <v>36.69</v>
          </cell>
        </row>
        <row r="11288">
          <cell r="A11288"/>
        </row>
        <row r="11289">
          <cell r="A11289" t="str">
            <v>73796-002</v>
          </cell>
          <cell r="B11289" t="str">
            <v>VÁLVULA DE PÉ COM CRIVO Ø 25MM (1") - FORNECIMENTO E INSTALAÇÃO.</v>
          </cell>
          <cell r="C11289" t="str">
            <v>Un</v>
          </cell>
          <cell r="D11289">
            <v>50.98</v>
          </cell>
          <cell r="E11289">
            <v>40.79</v>
          </cell>
        </row>
        <row r="11290">
          <cell r="A11290"/>
        </row>
        <row r="11291">
          <cell r="A11291" t="str">
            <v>73796-003</v>
          </cell>
          <cell r="B11291" t="str">
            <v>VÁLVULA DE PÉ COM CRIVO Ø 40MM (1.1/2") - FORNECIMENTO E INSTALAÇÃO.</v>
          </cell>
          <cell r="C11291" t="str">
            <v>Un</v>
          </cell>
          <cell r="D11291">
            <v>81.099999999999994</v>
          </cell>
          <cell r="E11291">
            <v>64.88</v>
          </cell>
        </row>
        <row r="11292">
          <cell r="A11292"/>
        </row>
        <row r="11293">
          <cell r="A11293" t="str">
            <v>73796-004</v>
          </cell>
          <cell r="B11293" t="str">
            <v xml:space="preserve">VÁLVULA DE PÉ COM CRIVO Ø 50MM (2") - FORNECIMENTO E INSTALAÇÃO. </v>
          </cell>
          <cell r="C11293" t="str">
            <v>Un</v>
          </cell>
          <cell r="D11293">
            <v>107.38</v>
          </cell>
          <cell r="E11293">
            <v>85.91</v>
          </cell>
        </row>
        <row r="11294">
          <cell r="A11294"/>
        </row>
        <row r="11295">
          <cell r="A11295" t="str">
            <v>73796-005</v>
          </cell>
          <cell r="B11295" t="str">
            <v>VÁLVULA DE PÉ COM CRIVO Ø 65MM (2.1/2") - FORNECIMENTO E INSTALAÇÃO .</v>
          </cell>
          <cell r="C11295" t="str">
            <v>Un</v>
          </cell>
          <cell r="D11295">
            <v>187.12</v>
          </cell>
          <cell r="E11295">
            <v>149.69999999999999</v>
          </cell>
        </row>
        <row r="11296">
          <cell r="A11296"/>
        </row>
        <row r="11297">
          <cell r="A11297" t="str">
            <v>73796-006</v>
          </cell>
          <cell r="B11297" t="str">
            <v xml:space="preserve"> VÁLVULA DE PÉ COM CRIVO Ø 80MM (3") - FORNECIMENTO E INSTALAÇÃO. </v>
          </cell>
          <cell r="C11297" t="str">
            <v>Un</v>
          </cell>
          <cell r="D11297">
            <v>238.45</v>
          </cell>
          <cell r="E11297">
            <v>190.76</v>
          </cell>
        </row>
        <row r="11298">
          <cell r="A11298"/>
        </row>
        <row r="11299">
          <cell r="A11299" t="str">
            <v>73796-007</v>
          </cell>
          <cell r="B11299" t="str">
            <v xml:space="preserve"> VÁLVULA DE PÉ COM CRIVO Ø 100MM (4") - FORNECIMENTO E INSTALAÇÃO.</v>
          </cell>
          <cell r="C11299" t="str">
            <v>Un</v>
          </cell>
          <cell r="D11299">
            <v>390.17</v>
          </cell>
          <cell r="E11299">
            <v>312.14</v>
          </cell>
        </row>
        <row r="11300">
          <cell r="A11300"/>
        </row>
        <row r="11301">
          <cell r="A11301" t="str">
            <v>73797-001</v>
          </cell>
          <cell r="B11301" t="str">
            <v>REGISTRO DE GAVETA COM CANOPLA Ø 32MM (1.1/4") - FORNECIMENTO E INSTALAÇÃO.</v>
          </cell>
          <cell r="C11301" t="str">
            <v>Un</v>
          </cell>
          <cell r="D11301">
            <v>122.26</v>
          </cell>
          <cell r="E11301">
            <v>97.81</v>
          </cell>
        </row>
        <row r="11302">
          <cell r="A11302"/>
        </row>
        <row r="11303">
          <cell r="A11303" t="str">
            <v>73798-001</v>
          </cell>
          <cell r="B11303" t="str">
            <v>DUTO ESPIRAL FLEXIVEL SINGELO, POLIETILENO DE ALTA DENSIDADE REVESTIDO COM PVC COM FIO GUIA DE ACO GALVANIZADO, LANCADO DIRETO NO SOLO INCLUSIVE CONEXOES - D = 50MM (2") - CONSTRUCAO LINHA SIMPLES.</v>
          </cell>
          <cell r="C11303" t="str">
            <v>m</v>
          </cell>
          <cell r="D11303">
            <v>14.28</v>
          </cell>
          <cell r="E11303">
            <v>11.43</v>
          </cell>
        </row>
        <row r="11304">
          <cell r="A11304"/>
        </row>
        <row r="11305">
          <cell r="A11305" t="str">
            <v>73798-002</v>
          </cell>
          <cell r="B11305" t="str">
            <v>DUTO ESPIRAL FLEXIVEL SINGELO, POLIETILENO DE ALTA DENSIDADE REVESTIDO COM PVC COM FIO GUIA DE ACO GALVANIZADO, LANCADO DIRETO NO SOLO INCLUSIVE CONEXOES - D = 50MM (2") - CONSTRUCAO LINHA DUPLA.</v>
          </cell>
          <cell r="C11305" t="str">
            <v>m</v>
          </cell>
          <cell r="D11305">
            <v>24.88</v>
          </cell>
          <cell r="E11305">
            <v>19.91</v>
          </cell>
        </row>
        <row r="11306">
          <cell r="A11306"/>
        </row>
        <row r="11307">
          <cell r="A11307" t="str">
            <v>73798-003</v>
          </cell>
          <cell r="B11307" t="str">
            <v>DUTO ESPIRAL FLEXIVEL SINGELO, POLIETILENO DE ALTA DENSIDADE REVESTIDO COM PVC COM FIO GUIA DE ACO GALVANIZADO, LANCADO DIRETO NO SOLO INCLUSIVE CONEXOES - D = 75MM (3") - CONSTRUCAO LINHA SIMPLES.</v>
          </cell>
          <cell r="C11307" t="str">
            <v>m</v>
          </cell>
          <cell r="D11307">
            <v>19.98</v>
          </cell>
          <cell r="E11307">
            <v>15.99</v>
          </cell>
        </row>
        <row r="11308">
          <cell r="A11308"/>
        </row>
        <row r="11309">
          <cell r="A11309" t="str">
            <v>73798-004</v>
          </cell>
          <cell r="B11309" t="str">
            <v>DUTO ESPIRAL FLEXIVEL SINGELO, POLIETILENO DE ALTA DENSIDADE REVESTIDO COM PVC COM FIO GUIA DE ACO GALVANIZADO, LANCADO DIRETO NO SOLO INCLUSIVE CONEXOES - D = 75MM (3") - CONSTRUCAO LINHA DUPLA.</v>
          </cell>
          <cell r="C11309" t="str">
            <v>m</v>
          </cell>
          <cell r="D11309">
            <v>36.020000000000003</v>
          </cell>
          <cell r="E11309">
            <v>28.82</v>
          </cell>
        </row>
        <row r="11310">
          <cell r="A11310"/>
        </row>
        <row r="11311">
          <cell r="A11311" t="str">
            <v>73799-001</v>
          </cell>
          <cell r="B11311" t="str">
            <v>FORNECIMENTO/ASSENT GRELHAS FF P/CAIXAS DE RALO - GRELHA EM FERRO FUNDIDO, DIMENSÕES 30X90CM, 85KG PARA CX RALO, FORNECIDA E ASSENTADA COM ARGAMASSA 1:4 CIMENTO:AREIA.</v>
          </cell>
          <cell r="C11311" t="str">
            <v>Un</v>
          </cell>
          <cell r="D11311">
            <v>322.17</v>
          </cell>
          <cell r="E11311">
            <v>257.74</v>
          </cell>
        </row>
        <row r="11312">
          <cell r="A11312"/>
        </row>
        <row r="11313">
          <cell r="A11313" t="str">
            <v>73800-001</v>
          </cell>
          <cell r="B11313" t="str">
            <v>LIMPEZA E POLIMENTO MECANIZADO EM PISO ALTA RESISTENCIA, UTILIZANDO ESTUQUE COM ADESIVO, CIMENTO BRANCO E CORANTE.</v>
          </cell>
          <cell r="C11313" t="str">
            <v>m2</v>
          </cell>
          <cell r="D11313">
            <v>27.23</v>
          </cell>
          <cell r="E11313">
            <v>21.79</v>
          </cell>
        </row>
        <row r="11314">
          <cell r="A11314"/>
        </row>
        <row r="11315">
          <cell r="A11315" t="str">
            <v>73801-001</v>
          </cell>
          <cell r="B11315" t="str">
            <v>DEMOLICAO MANUAL DE PISO DE ALTA RESISTENCIA.</v>
          </cell>
          <cell r="C11315" t="str">
            <v>m2</v>
          </cell>
          <cell r="D11315">
            <v>11.71</v>
          </cell>
          <cell r="E11315">
            <v>9.3699999999999992</v>
          </cell>
        </row>
        <row r="11316">
          <cell r="A11316"/>
        </row>
        <row r="11317">
          <cell r="A11317" t="str">
            <v>73801-002</v>
          </cell>
          <cell r="B11317" t="str">
            <v>DEMOLICAO MANUAL DE CAMADA DE ASSENTAMENTO/CONTRAPISO COM USO DE PONTEIRO, ESPESSURA ATE 4CM.</v>
          </cell>
          <cell r="C11317" t="str">
            <v>m2</v>
          </cell>
          <cell r="D11317">
            <v>11.71</v>
          </cell>
          <cell r="E11317">
            <v>9.3699999999999992</v>
          </cell>
        </row>
        <row r="11318">
          <cell r="A11318"/>
        </row>
        <row r="11319">
          <cell r="A11319" t="str">
            <v>73802-001</v>
          </cell>
          <cell r="B11319" t="str">
            <v xml:space="preserve">DEMOLICAO MANUAL DE REVESTIMENTO EM PAREDE DE ARGAMASSA DE CAL E AREIA.  </v>
          </cell>
          <cell r="C11319" t="str">
            <v>m2</v>
          </cell>
          <cell r="D11319">
            <v>3.9</v>
          </cell>
          <cell r="E11319">
            <v>3.12</v>
          </cell>
        </row>
        <row r="11320">
          <cell r="A11320"/>
        </row>
        <row r="11321">
          <cell r="A11321" t="str">
            <v>73803-001</v>
          </cell>
          <cell r="B11321" t="str">
            <v>GALPÃO ABERTO PARA OFICINA E DEPÓSITO DE CANTEIRO DE OBRAS, EM MADEIRA DE LEI.</v>
          </cell>
          <cell r="C11321" t="str">
            <v>m2</v>
          </cell>
          <cell r="D11321">
            <v>177.63</v>
          </cell>
          <cell r="E11321">
            <v>142.11000000000001</v>
          </cell>
        </row>
        <row r="11322">
          <cell r="A11322"/>
        </row>
        <row r="11323">
          <cell r="A11323" t="str">
            <v>73804-001</v>
          </cell>
          <cell r="B11323" t="str">
            <v>PROTECAO DE FACHADA COM TELA DE POLIPROPILENO FIXADA EM ESTRUTURA DE MADEIRA COM ARAME GALVANIZADO.</v>
          </cell>
          <cell r="C11323" t="str">
            <v>m2</v>
          </cell>
          <cell r="D11323">
            <v>18.010000000000002</v>
          </cell>
          <cell r="E11323">
            <v>14.41</v>
          </cell>
        </row>
        <row r="11324">
          <cell r="A11324"/>
        </row>
        <row r="11325">
          <cell r="A11325" t="str">
            <v>73805-001</v>
          </cell>
          <cell r="B11325" t="str">
            <v>BARRACAO DE OBRA PARA ALOJAMENTO/ESCRITORIO, PISO EM PINHO 3A, PAREDES EM COMPENSADO 10MM, COBERTURA EM TELHA AMIANTO 6MM, INCLUSO INSTALACOES ELETRICAS E ESQUADRIAS.</v>
          </cell>
          <cell r="C11325" t="str">
            <v>m2</v>
          </cell>
          <cell r="D11325">
            <v>185.28</v>
          </cell>
          <cell r="E11325">
            <v>148.22999999999999</v>
          </cell>
        </row>
        <row r="11326">
          <cell r="A11326"/>
        </row>
        <row r="11327">
          <cell r="A11327" t="str">
            <v>73806-001</v>
          </cell>
          <cell r="B11327" t="str">
            <v xml:space="preserve"> LIMPEZA DE SUPERFICIES COM JATO DE ALTA PRESSAO DE AR E AGUA.</v>
          </cell>
          <cell r="C11327" t="str">
            <v>m2</v>
          </cell>
          <cell r="D11327">
            <v>0.82</v>
          </cell>
          <cell r="E11327">
            <v>0.66</v>
          </cell>
        </row>
        <row r="11328">
          <cell r="A11328"/>
        </row>
        <row r="11329">
          <cell r="A11329" t="str">
            <v>73807-001</v>
          </cell>
          <cell r="B11329" t="str">
            <v>CORRIMAO EM MARMORITE, LARGURA 15CM.</v>
          </cell>
          <cell r="C11329" t="str">
            <v>m</v>
          </cell>
          <cell r="D11329">
            <v>52.72</v>
          </cell>
          <cell r="E11329">
            <v>42.18</v>
          </cell>
        </row>
        <row r="11330">
          <cell r="A11330"/>
        </row>
        <row r="11331">
          <cell r="A11331" t="str">
            <v>73808-001</v>
          </cell>
          <cell r="B11331" t="str">
            <v>RODAPE EM ARGAMASSA COM AGREGADO DE ALTA RESISTENCIA, ALTURA 10CM .</v>
          </cell>
          <cell r="C11331" t="str">
            <v>m</v>
          </cell>
          <cell r="D11331">
            <v>26.12</v>
          </cell>
          <cell r="E11331">
            <v>20.9</v>
          </cell>
        </row>
        <row r="11332">
          <cell r="A11332"/>
        </row>
        <row r="11333">
          <cell r="A11333" t="str">
            <v>73809-001</v>
          </cell>
          <cell r="B11333" t="str">
            <v>JANELA DE ALUMINIO TIPO MAXIM-AIR, SERIE 25.</v>
          </cell>
          <cell r="C11333" t="str">
            <v>m2</v>
          </cell>
          <cell r="D11333">
            <v>335.66</v>
          </cell>
          <cell r="E11333">
            <v>268.52999999999997</v>
          </cell>
        </row>
        <row r="11334">
          <cell r="A11334"/>
        </row>
        <row r="11335">
          <cell r="A11335" t="str">
            <v>73810-001</v>
          </cell>
          <cell r="B11335" t="str">
            <v>ALVENARIA COM TIJOLOS APARENTES 6,5X10X20CM, ASSENTADOS COM ARGAMASSA TRACO 1:6 (CIMENTO E AREIA) PREPARO MANUAL.</v>
          </cell>
          <cell r="C11335" t="str">
            <v>m2</v>
          </cell>
          <cell r="D11335">
            <v>108.11</v>
          </cell>
          <cell r="E11335">
            <v>86.49</v>
          </cell>
        </row>
        <row r="11336">
          <cell r="A11336"/>
        </row>
        <row r="11337">
          <cell r="A11337" t="str">
            <v>73811-001</v>
          </cell>
          <cell r="B11337" t="str">
            <v>ASSENTAMENTO SIMPLES DE TUBOS DE CERÂMICA COM JUNTA ASFÁLTICA - DN 100 MM.</v>
          </cell>
          <cell r="C11337" t="str">
            <v>m</v>
          </cell>
          <cell r="D11337">
            <v>8.67</v>
          </cell>
          <cell r="E11337">
            <v>6.94</v>
          </cell>
        </row>
        <row r="11338">
          <cell r="A11338"/>
        </row>
        <row r="11339">
          <cell r="A11339" t="str">
            <v>73811-002</v>
          </cell>
          <cell r="B11339" t="str">
            <v>ASSENTAMENTO SIMPLES DE TUBOS DE CERÂMICA COM JUNTA ASFÁLTICA - DN 200 MM.</v>
          </cell>
          <cell r="C11339" t="str">
            <v>m</v>
          </cell>
          <cell r="D11339">
            <v>12.9</v>
          </cell>
          <cell r="E11339">
            <v>10.32</v>
          </cell>
        </row>
        <row r="11340">
          <cell r="A11340"/>
        </row>
        <row r="11341">
          <cell r="A11341" t="str">
            <v>73811-003</v>
          </cell>
          <cell r="B11341" t="str">
            <v>ASSENTAMENTO SIMPLES DE TUBOS DE CERÂMICA COM JUNTA ASFÁLTICA - DN 250 MM.</v>
          </cell>
          <cell r="C11341" t="str">
            <v>m</v>
          </cell>
          <cell r="D11341">
            <v>15.85</v>
          </cell>
          <cell r="E11341">
            <v>12.68</v>
          </cell>
        </row>
        <row r="11342">
          <cell r="A11342"/>
        </row>
        <row r="11343">
          <cell r="A11343" t="str">
            <v>73811-004</v>
          </cell>
          <cell r="B11343" t="str">
            <v>ASSENTAMENTO SIMPLES DE TUBOS DE CERÂMICA COM JUNTA ASFÁLTICA - DN 300 MM.</v>
          </cell>
          <cell r="C11343" t="str">
            <v>m</v>
          </cell>
          <cell r="D11343">
            <v>18.53</v>
          </cell>
          <cell r="E11343">
            <v>14.83</v>
          </cell>
        </row>
        <row r="11344">
          <cell r="A11344"/>
        </row>
        <row r="11345">
          <cell r="A11345" t="str">
            <v>73811-005</v>
          </cell>
          <cell r="B11345" t="str">
            <v>ASSENTAMENTO SIMPLES DE TUBOS DE CERÂMICA COM JUNTA ASFÁLTICA - DN 375 MM.</v>
          </cell>
          <cell r="C11345" t="str">
            <v>m</v>
          </cell>
          <cell r="D11345">
            <v>21.65</v>
          </cell>
          <cell r="E11345">
            <v>17.32</v>
          </cell>
        </row>
        <row r="11346">
          <cell r="A11346"/>
        </row>
        <row r="11347">
          <cell r="A11347" t="str">
            <v>73811-006</v>
          </cell>
          <cell r="B11347" t="str">
            <v>ASSENTAMENTO SIMPLES DE TUBOS DE CERÂMICA COM JUNTA ASFÁLTICA - DN 450 MM.</v>
          </cell>
          <cell r="C11347" t="str">
            <v>m</v>
          </cell>
          <cell r="D11347">
            <v>25.03</v>
          </cell>
          <cell r="E11347">
            <v>20.03</v>
          </cell>
        </row>
        <row r="11348">
          <cell r="A11348"/>
        </row>
        <row r="11349">
          <cell r="A11349" t="str">
            <v>73812-001</v>
          </cell>
          <cell r="B11349" t="str">
            <v xml:space="preserve"> ASSENTAMENTO DE TUBO CERAMICO, DIAMETRO = 150 MM, COM JUNTA EM ARGAMASSA 1:3 CIMENTO:AREIA, </v>
          </cell>
          <cell r="C11349" t="str">
            <v>m</v>
          </cell>
          <cell r="D11349">
            <v>5.61</v>
          </cell>
          <cell r="E11349">
            <v>4.49</v>
          </cell>
        </row>
        <row r="11350">
          <cell r="A11350"/>
        </row>
        <row r="11351">
          <cell r="A11351" t="str">
            <v>73813-001</v>
          </cell>
          <cell r="B11351" t="str">
            <v>JANELA DE ABRIR DE MADEIRA 1A COM ALMOFADA, 1,5X1,5M, INCLUSO GUARNICOES E DOBRADICAS.</v>
          </cell>
          <cell r="C11351" t="str">
            <v>Un</v>
          </cell>
          <cell r="D11351">
            <v>699.23</v>
          </cell>
          <cell r="E11351">
            <v>559.39</v>
          </cell>
        </row>
        <row r="11352">
          <cell r="A11352"/>
        </row>
        <row r="11353">
          <cell r="A11353" t="str">
            <v>73814-001</v>
          </cell>
          <cell r="B11353" t="str">
            <v>PORTAO EM TUBO DE ACO GALVANIZADO, PAINEL UNICO, 1MX1,6M, INCLUSO CADEADO.</v>
          </cell>
          <cell r="C11353" t="str">
            <v>Un</v>
          </cell>
          <cell r="D11353">
            <v>383.33</v>
          </cell>
          <cell r="E11353">
            <v>306.67</v>
          </cell>
        </row>
        <row r="11354">
          <cell r="A11354"/>
        </row>
        <row r="11355">
          <cell r="A11355" t="str">
            <v>73814-002</v>
          </cell>
          <cell r="B11355" t="str">
            <v>PORTAO DE FERRO GALVANIZADO 4,0X1,2M PAINEL ÚNICO, INCLUSIVE CADEADO.</v>
          </cell>
          <cell r="C11355" t="str">
            <v>Un</v>
          </cell>
          <cell r="D11355">
            <v>933.96</v>
          </cell>
          <cell r="E11355">
            <v>747.17</v>
          </cell>
        </row>
        <row r="11356">
          <cell r="A11356"/>
        </row>
        <row r="11357">
          <cell r="A11357" t="str">
            <v>73816-001</v>
          </cell>
          <cell r="B11357" t="str">
            <v>EXECUÇÃO DE DRENO COM TUBOS DE PVC CORRUGADO FLEXÍVEL PERFURADO - DN 100.</v>
          </cell>
          <cell r="C11357" t="str">
            <v>m</v>
          </cell>
          <cell r="D11357">
            <v>22.92</v>
          </cell>
          <cell r="E11357">
            <v>18.34</v>
          </cell>
        </row>
        <row r="11358">
          <cell r="A11358"/>
        </row>
        <row r="11359">
          <cell r="A11359" t="str">
            <v>73816-002</v>
          </cell>
          <cell r="B11359" t="str">
            <v>DRENO VERTICAL COM PEDRISCO.</v>
          </cell>
          <cell r="C11359" t="str">
            <v>m</v>
          </cell>
          <cell r="D11359">
            <v>14.57</v>
          </cell>
          <cell r="E11359">
            <v>11.66</v>
          </cell>
        </row>
        <row r="11360">
          <cell r="A11360"/>
        </row>
        <row r="11361">
          <cell r="A11361" t="str">
            <v>73817-001</v>
          </cell>
          <cell r="B11361" t="str">
            <v>EMBASAMENTO DE MATERIAL GRANULAR - PO DE PEDRA.</v>
          </cell>
          <cell r="C11361" t="str">
            <v>m3</v>
          </cell>
          <cell r="D11361">
            <v>100.28</v>
          </cell>
          <cell r="E11361">
            <v>80.23</v>
          </cell>
        </row>
        <row r="11362">
          <cell r="A11362"/>
        </row>
        <row r="11363">
          <cell r="A11363" t="str">
            <v>73817-002</v>
          </cell>
          <cell r="B11363" t="str">
            <v>EMBASAMENTO DE MATERIAL GRANULAR - RACHAO.</v>
          </cell>
          <cell r="C11363" t="str">
            <v>m3</v>
          </cell>
          <cell r="D11363">
            <v>110.68</v>
          </cell>
          <cell r="E11363">
            <v>88.55</v>
          </cell>
        </row>
        <row r="11364">
          <cell r="A11364"/>
        </row>
        <row r="11365">
          <cell r="A11365" t="str">
            <v>73818-001</v>
          </cell>
          <cell r="B11365" t="str">
            <v xml:space="preserve">PAVIMENTACAO EM PEDRISCO, ESPESSURA 5CM. </v>
          </cell>
          <cell r="C11365" t="str">
            <v>m2</v>
          </cell>
          <cell r="D11365">
            <v>6.38</v>
          </cell>
          <cell r="E11365">
            <v>5.1100000000000003</v>
          </cell>
        </row>
        <row r="11366">
          <cell r="A11366"/>
        </row>
        <row r="11367">
          <cell r="A11367" t="str">
            <v>73819-001</v>
          </cell>
          <cell r="B11367" t="str">
            <v>ASSENTAMENTO TUBO PVC COM JUNTA SOLDADA - DN 25.</v>
          </cell>
          <cell r="C11367" t="str">
            <v>m</v>
          </cell>
          <cell r="D11367">
            <v>1.1200000000000001</v>
          </cell>
          <cell r="E11367">
            <v>0.9</v>
          </cell>
        </row>
        <row r="11368">
          <cell r="A11368"/>
        </row>
        <row r="11369">
          <cell r="A11369" t="str">
            <v>73820-001</v>
          </cell>
          <cell r="B11369" t="str">
            <v xml:space="preserve">FORMA CURVA EM CHAPA RESINADA E = 21 MM P/FUNDACAO E BALDRAME.  </v>
          </cell>
          <cell r="C11369" t="str">
            <v>m2</v>
          </cell>
          <cell r="D11369">
            <v>40.46</v>
          </cell>
          <cell r="E11369">
            <v>32.369999999999997</v>
          </cell>
        </row>
        <row r="11370">
          <cell r="A11370"/>
        </row>
        <row r="11371">
          <cell r="A11371" t="str">
            <v>73821-001</v>
          </cell>
          <cell r="B11371" t="str">
            <v xml:space="preserve">FORMA CURVA EM MADEIRA NAO APARELHADA P/VIGA, PILAR E PAREDE.  </v>
          </cell>
          <cell r="C11371" t="str">
            <v>m2</v>
          </cell>
          <cell r="D11371">
            <v>79.37</v>
          </cell>
          <cell r="E11371">
            <v>63.5</v>
          </cell>
        </row>
        <row r="11372">
          <cell r="A11372"/>
        </row>
        <row r="11373">
          <cell r="A11373" t="str">
            <v>73822-001</v>
          </cell>
          <cell r="B11373" t="str">
            <v xml:space="preserve">LIMPEZA DE TERRENO - ROÇADA DENSA (COM PEQUENOS ARBUSTOS). </v>
          </cell>
          <cell r="C11373" t="str">
            <v>m2</v>
          </cell>
          <cell r="D11373">
            <v>2.33</v>
          </cell>
          <cell r="E11373">
            <v>1.87</v>
          </cell>
        </row>
        <row r="11374">
          <cell r="A11374"/>
        </row>
        <row r="11375">
          <cell r="A11375" t="str">
            <v>73822-002</v>
          </cell>
          <cell r="B11375" t="str">
            <v>LIMPEZA DE TERRENO - RASPAGEM MECANIZADA (MOTONIVELADORA) DE CAMADA VEGETAL.</v>
          </cell>
          <cell r="C11375" t="str">
            <v>m2</v>
          </cell>
          <cell r="D11375">
            <v>0.56999999999999995</v>
          </cell>
          <cell r="E11375">
            <v>0.46</v>
          </cell>
        </row>
        <row r="11376">
          <cell r="A11376"/>
        </row>
        <row r="11377">
          <cell r="A11377" t="str">
            <v>73823-001</v>
          </cell>
          <cell r="B11377" t="str">
            <v>PORTAO EM CHAPA DE FERRO E TELA, INCLUSIVE PINTURA E PILARES DE APOIO (PARA VEICULOS).</v>
          </cell>
          <cell r="C11377" t="str">
            <v>Un</v>
          </cell>
          <cell r="D11377">
            <v>2305.5700000000002</v>
          </cell>
          <cell r="E11377">
            <v>1844.46</v>
          </cell>
        </row>
        <row r="11378">
          <cell r="A11378"/>
        </row>
        <row r="11379">
          <cell r="A11379" t="str">
            <v>73823-002</v>
          </cell>
          <cell r="B11379" t="str">
            <v>PORTAO EM CHAPA DE FERRO E TELA, INCLUSIVE PINTURA E PILARES DE APOIO (PARA PEDESTRES).</v>
          </cell>
          <cell r="C11379" t="str">
            <v>Un</v>
          </cell>
          <cell r="D11379">
            <v>948.23</v>
          </cell>
          <cell r="E11379">
            <v>758.59</v>
          </cell>
        </row>
        <row r="11380">
          <cell r="A11380"/>
        </row>
        <row r="11381">
          <cell r="A11381" t="str">
            <v>73824-001</v>
          </cell>
          <cell r="B11381" t="str">
            <v>INSTALACAO DE MISTURADOR VERTICAL.</v>
          </cell>
          <cell r="C11381" t="str">
            <v>Un</v>
          </cell>
          <cell r="D11381">
            <v>238.2</v>
          </cell>
          <cell r="E11381">
            <v>190.56</v>
          </cell>
        </row>
        <row r="11382">
          <cell r="A11382"/>
        </row>
        <row r="11383">
          <cell r="A11383" t="str">
            <v>73825-001</v>
          </cell>
          <cell r="B11383" t="str">
            <v>VERTEDOR RETANGULAR DE MADEIRA.</v>
          </cell>
          <cell r="C11383" t="str">
            <v>m2</v>
          </cell>
          <cell r="D11383">
            <v>437.51</v>
          </cell>
          <cell r="E11383">
            <v>350.01</v>
          </cell>
        </row>
        <row r="11384">
          <cell r="A11384"/>
        </row>
        <row r="11385">
          <cell r="A11385" t="str">
            <v>73825-002</v>
          </cell>
          <cell r="B11385" t="str">
            <v>VERTEDOR TRIANGULAR DE ALUMINIO.</v>
          </cell>
          <cell r="C11385" t="str">
            <v>m2</v>
          </cell>
          <cell r="D11385">
            <v>311.56</v>
          </cell>
          <cell r="E11385">
            <v>249.25</v>
          </cell>
        </row>
        <row r="11386">
          <cell r="A11386"/>
        </row>
        <row r="11387">
          <cell r="A11387" t="str">
            <v>73826-001</v>
          </cell>
          <cell r="B11387" t="str">
            <v>INSTALACAO DE COMPRESSOR DE AR, POTENCIA &lt;= 5 CV.</v>
          </cell>
          <cell r="C11387" t="str">
            <v>Un</v>
          </cell>
          <cell r="D11387">
            <v>320.57</v>
          </cell>
          <cell r="E11387">
            <v>256.45999999999998</v>
          </cell>
        </row>
        <row r="11388">
          <cell r="A11388"/>
        </row>
        <row r="11389">
          <cell r="A11389" t="str">
            <v>73826-002</v>
          </cell>
          <cell r="B11389" t="str">
            <v>INSTALACAO DE COMPRESSOR DE AR, POTENCIA &gt; 5 E &lt;= 10 CV.</v>
          </cell>
          <cell r="C11389" t="str">
            <v>Un</v>
          </cell>
          <cell r="D11389">
            <v>416.75</v>
          </cell>
          <cell r="E11389">
            <v>333.4</v>
          </cell>
        </row>
        <row r="11390">
          <cell r="A11390"/>
        </row>
        <row r="11391">
          <cell r="A11391" t="str">
            <v>73827-001</v>
          </cell>
          <cell r="B11391" t="str">
            <v>KIT CAVALETE PVC COM REGISTRO 1/2" - FORNECIMENTO E INSTALAÇÃO.</v>
          </cell>
          <cell r="C11391" t="str">
            <v>Un</v>
          </cell>
          <cell r="D11391">
            <v>66.760000000000005</v>
          </cell>
          <cell r="E11391">
            <v>53.41</v>
          </cell>
        </row>
        <row r="11392">
          <cell r="A11392"/>
        </row>
        <row r="11393">
          <cell r="A11393" t="str">
            <v>73828-001</v>
          </cell>
          <cell r="B11393" t="str">
            <v>ABRIGO PARA CAVALETE/HIDRÔMETRO PRÉ-MOLDADO DE CONCRETO - FORNECIMENTO E INSTALAÇÃO.</v>
          </cell>
          <cell r="C11393" t="str">
            <v>Un</v>
          </cell>
          <cell r="D11393">
            <v>81.06</v>
          </cell>
          <cell r="E11393">
            <v>64.849999999999994</v>
          </cell>
        </row>
        <row r="11394">
          <cell r="A11394"/>
        </row>
        <row r="11395">
          <cell r="A11395" t="str">
            <v>73829-001</v>
          </cell>
          <cell r="B11395" t="str">
            <v>PISO EM CERAMICA ESMALTADA 1A PEI-V, PADRAO MEDIO, ASSENTADA COM ARGA MASSA COLANTE.</v>
          </cell>
          <cell r="C11395" t="str">
            <v>m2</v>
          </cell>
          <cell r="D11395">
            <v>54.1</v>
          </cell>
          <cell r="E11395">
            <v>43.28</v>
          </cell>
        </row>
        <row r="11396">
          <cell r="A11396"/>
        </row>
        <row r="11397">
          <cell r="A11397" t="str">
            <v>73830-001</v>
          </cell>
          <cell r="B11397" t="str">
            <v xml:space="preserve">IMPERMEABILIZACAO DE TALUDES COM REVESTIMENTO IMPERMEABILIZANTE SEMI-FLEXIVEL BI-COMPONENTE. </v>
          </cell>
          <cell r="C11397" t="str">
            <v>m2</v>
          </cell>
          <cell r="D11397">
            <v>8.52</v>
          </cell>
          <cell r="E11397">
            <v>6.82</v>
          </cell>
        </row>
        <row r="11398">
          <cell r="A11398"/>
        </row>
        <row r="11399">
          <cell r="A11399" t="str">
            <v>73831-001</v>
          </cell>
          <cell r="B11399" t="str">
            <v>LAMPADA DE VAPOR DE MERCURIO DE 125W - FORNECIMENTO E INSTALACAO.</v>
          </cell>
          <cell r="C11399" t="str">
            <v>Un</v>
          </cell>
          <cell r="D11399">
            <v>16.46</v>
          </cell>
          <cell r="E11399">
            <v>13.17</v>
          </cell>
        </row>
        <row r="11400">
          <cell r="A11400"/>
        </row>
        <row r="11401">
          <cell r="A11401" t="str">
            <v>73831-002</v>
          </cell>
          <cell r="B11401" t="str">
            <v>LAMPADA DE VAPOR DE MERCURIO DE 250W - FORNECIMENTO E INSTALACAO.</v>
          </cell>
          <cell r="C11401" t="str">
            <v>Un</v>
          </cell>
          <cell r="D11401">
            <v>31.6</v>
          </cell>
          <cell r="E11401">
            <v>25.28</v>
          </cell>
        </row>
        <row r="11402">
          <cell r="A11402"/>
        </row>
        <row r="11403">
          <cell r="A11403" t="str">
            <v>73831-003</v>
          </cell>
          <cell r="B11403" t="str">
            <v>LAMPADA DE VAPOR DE MERCURIO DE 400W/250V - FORNECIMENTO E INSTALACAO.</v>
          </cell>
          <cell r="C11403" t="str">
            <v>Un</v>
          </cell>
          <cell r="D11403">
            <v>46.55</v>
          </cell>
          <cell r="E11403">
            <v>37.24</v>
          </cell>
        </row>
        <row r="11404">
          <cell r="A11404"/>
        </row>
        <row r="11405">
          <cell r="A11405" t="str">
            <v>73831-004</v>
          </cell>
          <cell r="B11405" t="str">
            <v>LAMPADA MISTA DE 160W - FORNECIMENTO E INSTALACAO.</v>
          </cell>
          <cell r="C11405" t="str">
            <v>Un</v>
          </cell>
          <cell r="D11405">
            <v>17.260000000000002</v>
          </cell>
          <cell r="E11405">
            <v>13.81</v>
          </cell>
        </row>
        <row r="11406">
          <cell r="A11406"/>
        </row>
        <row r="11407">
          <cell r="A11407" t="str">
            <v>73831-005</v>
          </cell>
          <cell r="B11407" t="str">
            <v>LAMPADA MISTA DE 250W - FORNECIMENTO E INSTALACAO.</v>
          </cell>
          <cell r="C11407" t="str">
            <v>Un</v>
          </cell>
          <cell r="D11407">
            <v>22.13</v>
          </cell>
          <cell r="E11407">
            <v>17.71</v>
          </cell>
        </row>
        <row r="11408">
          <cell r="A11408"/>
        </row>
        <row r="11409">
          <cell r="A11409" t="str">
            <v>73831-006</v>
          </cell>
          <cell r="B11409" t="str">
            <v>LAMPADA MISTA DE 500W - FORNECIMENTO E INSTALACAO.</v>
          </cell>
          <cell r="C11409" t="str">
            <v>Un</v>
          </cell>
          <cell r="D11409">
            <v>47.65</v>
          </cell>
          <cell r="E11409">
            <v>38.119999999999997</v>
          </cell>
        </row>
        <row r="11410">
          <cell r="A11410"/>
        </row>
        <row r="11411">
          <cell r="A11411" t="str">
            <v>73831-007</v>
          </cell>
          <cell r="B11411" t="str">
            <v>LAMPADA DE VAPOR DE SODIO DE 150WX220V - FORNECIMENTO E INSTALACAO .</v>
          </cell>
          <cell r="C11411" t="str">
            <v>Un</v>
          </cell>
          <cell r="D11411">
            <v>45.31</v>
          </cell>
          <cell r="E11411">
            <v>36.25</v>
          </cell>
        </row>
        <row r="11412">
          <cell r="A11412"/>
        </row>
        <row r="11413">
          <cell r="A11413" t="str">
            <v>73831-008</v>
          </cell>
          <cell r="B11413" t="str">
            <v>LAMPADA DE VAPOR DE SODIO DE 250WX220V - FORNECIMENTO E INSTALACAO.</v>
          </cell>
          <cell r="C11413" t="str">
            <v>Un</v>
          </cell>
          <cell r="D11413">
            <v>51.38</v>
          </cell>
          <cell r="E11413">
            <v>41.11</v>
          </cell>
        </row>
        <row r="11414">
          <cell r="A11414"/>
        </row>
        <row r="11415">
          <cell r="A11415" t="str">
            <v>73831-009</v>
          </cell>
          <cell r="B11415" t="str">
            <v>LAMPADA DE VAPOR DE SODIO DE 400WX220V - FORNECIMENTO E INSTALACAO .</v>
          </cell>
          <cell r="C11415" t="str">
            <v>Un</v>
          </cell>
          <cell r="D11415">
            <v>61.03</v>
          </cell>
          <cell r="E11415">
            <v>48.83</v>
          </cell>
        </row>
        <row r="11416">
          <cell r="A11416"/>
        </row>
        <row r="11417">
          <cell r="A11417" t="str">
            <v>73832-001</v>
          </cell>
          <cell r="B11417" t="str">
            <v xml:space="preserve">EMASSAMENTO MASSA BASE A OLEO EM MADEIRA, DUAS DEMAOS. </v>
          </cell>
          <cell r="C11417" t="str">
            <v>m2</v>
          </cell>
          <cell r="D11417">
            <v>9.5500000000000007</v>
          </cell>
          <cell r="E11417">
            <v>7.64</v>
          </cell>
        </row>
        <row r="11418">
          <cell r="A11418"/>
        </row>
        <row r="11419">
          <cell r="A11419" t="str">
            <v>73833-001</v>
          </cell>
          <cell r="B11419" t="str">
            <v>ISOLAMENTO TERMICO COM MANTA DE LA DE VIDRO, ESPESSURA 2,5CM.</v>
          </cell>
          <cell r="C11419" t="str">
            <v>m2</v>
          </cell>
          <cell r="D11419">
            <v>77.27</v>
          </cell>
          <cell r="E11419">
            <v>61.82</v>
          </cell>
        </row>
        <row r="11420">
          <cell r="A11420"/>
        </row>
        <row r="11421">
          <cell r="A11421" t="str">
            <v>73834-001</v>
          </cell>
          <cell r="B11421" t="str">
            <v>INSTALACAO DE CONJ.MOTO BOMBA SUBMERSIVEL ATE 10 CV.</v>
          </cell>
          <cell r="C11421" t="str">
            <v>Un</v>
          </cell>
          <cell r="D11421">
            <v>106.2</v>
          </cell>
          <cell r="E11421">
            <v>84.96</v>
          </cell>
        </row>
        <row r="11422">
          <cell r="A11422"/>
        </row>
        <row r="11423">
          <cell r="A11423" t="str">
            <v>73834-002</v>
          </cell>
          <cell r="B11423" t="str">
            <v>INSTALACAO DE CONJ.MOTO BOMBA SUBMERSIVEL DE 11 A 25 CV.</v>
          </cell>
          <cell r="C11423" t="str">
            <v>Un</v>
          </cell>
          <cell r="D11423">
            <v>169.91</v>
          </cell>
          <cell r="E11423">
            <v>135.93</v>
          </cell>
        </row>
        <row r="11424">
          <cell r="A11424"/>
        </row>
        <row r="11425">
          <cell r="A11425" t="str">
            <v>73834-003</v>
          </cell>
          <cell r="B11425" t="str">
            <v xml:space="preserve">INSTALACAO DE CONJ.MOTO BOMBA SUBMERSIVEL DE 26 A 50 CV. </v>
          </cell>
          <cell r="C11425" t="str">
            <v>Un</v>
          </cell>
          <cell r="D11425">
            <v>339.83</v>
          </cell>
          <cell r="E11425">
            <v>271.87</v>
          </cell>
        </row>
        <row r="11426">
          <cell r="A11426"/>
        </row>
        <row r="11427">
          <cell r="A11427" t="str">
            <v>73834-004</v>
          </cell>
          <cell r="B11427" t="str">
            <v>INSTALACAO DE CONJ.MOTO BOMBA SUBMERSIVEL DE 51 A 100 CV.</v>
          </cell>
          <cell r="C11427" t="str">
            <v>Un</v>
          </cell>
          <cell r="D11427">
            <v>509.75</v>
          </cell>
          <cell r="E11427">
            <v>407.8</v>
          </cell>
        </row>
        <row r="11428">
          <cell r="A11428"/>
        </row>
        <row r="11429">
          <cell r="A11429" t="str">
            <v>73835-001</v>
          </cell>
          <cell r="B11429" t="str">
            <v xml:space="preserve">INSTALACAO DE CONJ.MOTO BOMBA VERTICAL POT &lt;= 100 CV. </v>
          </cell>
          <cell r="C11429" t="str">
            <v>Un</v>
          </cell>
          <cell r="D11429">
            <v>731.12</v>
          </cell>
          <cell r="E11429">
            <v>584.9</v>
          </cell>
        </row>
        <row r="11430">
          <cell r="A11430"/>
        </row>
        <row r="11431">
          <cell r="A11431" t="str">
            <v>73835-002</v>
          </cell>
          <cell r="B11431" t="str">
            <v>INSTALACAO DE CONJ.MOTO BOMBA VERTICAL 100 &lt; POT &lt;= 200 CV.</v>
          </cell>
          <cell r="C11431" t="str">
            <v>Un</v>
          </cell>
          <cell r="D11431">
            <v>994.32</v>
          </cell>
          <cell r="E11431">
            <v>795.46</v>
          </cell>
        </row>
        <row r="11432">
          <cell r="A11432"/>
        </row>
        <row r="11433">
          <cell r="A11433" t="str">
            <v>73835-003</v>
          </cell>
          <cell r="B11433" t="str">
            <v>INSTALACAO DE CONJ.MOTO BOMBA VERTICAL 200 &lt; POT &lt;= 300 CV.</v>
          </cell>
          <cell r="C11433" t="str">
            <v>Un</v>
          </cell>
          <cell r="D11433">
            <v>1111.3</v>
          </cell>
          <cell r="E11433">
            <v>889.04</v>
          </cell>
        </row>
        <row r="11434">
          <cell r="A11434"/>
        </row>
        <row r="11435">
          <cell r="A11435" t="str">
            <v>73836-001</v>
          </cell>
          <cell r="B11435" t="str">
            <v xml:space="preserve">INSTALACAO DE CONJ.MOTO BOMBA HORIZONTAL ATE 10 CV. </v>
          </cell>
          <cell r="C11435" t="str">
            <v>Un</v>
          </cell>
          <cell r="D11435">
            <v>292.45</v>
          </cell>
          <cell r="E11435">
            <v>233.96</v>
          </cell>
        </row>
        <row r="11436">
          <cell r="A11436"/>
        </row>
        <row r="11437">
          <cell r="A11437" t="str">
            <v>73836-002</v>
          </cell>
          <cell r="B11437" t="str">
            <v>INSTALACAO DE CONJ.MOTO BOMBA HORIZONTAL DE 12,5 A 25 CV.</v>
          </cell>
          <cell r="C11437" t="str">
            <v>Un</v>
          </cell>
          <cell r="D11437">
            <v>380.18</v>
          </cell>
          <cell r="E11437">
            <v>304.14999999999998</v>
          </cell>
        </row>
        <row r="11438">
          <cell r="A11438"/>
        </row>
        <row r="11439">
          <cell r="A11439" t="str">
            <v>73836-003</v>
          </cell>
          <cell r="B11439" t="str">
            <v>INSTALACAO DE CONJ.MOTO BOMBA HORIZONTAL DE 30 A 75 CV.</v>
          </cell>
          <cell r="C11439" t="str">
            <v>Un</v>
          </cell>
          <cell r="D11439">
            <v>584.9</v>
          </cell>
          <cell r="E11439">
            <v>467.92</v>
          </cell>
        </row>
        <row r="11440">
          <cell r="A11440"/>
        </row>
        <row r="11441">
          <cell r="A11441" t="str">
            <v>73836-004</v>
          </cell>
          <cell r="B11441" t="str">
            <v>INSTALACAO DE CONJ.MOTO BOMBA HORIZONTAL DE 100 A 150 CV.</v>
          </cell>
          <cell r="C11441" t="str">
            <v>Un</v>
          </cell>
          <cell r="D11441">
            <v>935.83</v>
          </cell>
          <cell r="E11441">
            <v>748.67</v>
          </cell>
        </row>
        <row r="11442">
          <cell r="A11442"/>
        </row>
        <row r="11443">
          <cell r="A11443" t="str">
            <v>73837-001</v>
          </cell>
          <cell r="B11443" t="str">
            <v>INSTALACAO DE CONJ.MOTO BOMBA SUBMERSO ATE 5 CV.</v>
          </cell>
          <cell r="C11443" t="str">
            <v>Un</v>
          </cell>
          <cell r="D11443">
            <v>106.2</v>
          </cell>
          <cell r="E11443">
            <v>84.96</v>
          </cell>
        </row>
        <row r="11444">
          <cell r="A11444"/>
        </row>
        <row r="11445">
          <cell r="A11445" t="str">
            <v>73837-002</v>
          </cell>
          <cell r="B11445" t="str">
            <v>INSTALACAO DE CONJ.MOTO BOMBA SUBMERSO DE 6 A 25 CV.</v>
          </cell>
          <cell r="C11445" t="str">
            <v>Un</v>
          </cell>
          <cell r="D11445">
            <v>212.4</v>
          </cell>
          <cell r="E11445">
            <v>169.92</v>
          </cell>
        </row>
        <row r="11446">
          <cell r="A11446"/>
        </row>
        <row r="11447">
          <cell r="A11447" t="str">
            <v>73837-003</v>
          </cell>
          <cell r="B11447" t="str">
            <v>INSTALACAO DE CONJ.MOTO BOMBA SUBMERSO DE 26 A 50 CV.</v>
          </cell>
          <cell r="C11447" t="str">
            <v>Un</v>
          </cell>
          <cell r="D11447">
            <v>424.78</v>
          </cell>
          <cell r="E11447">
            <v>339.83</v>
          </cell>
        </row>
        <row r="11448">
          <cell r="A11448"/>
        </row>
        <row r="11449">
          <cell r="A11449" t="str">
            <v>73838-001</v>
          </cell>
          <cell r="B11449" t="str">
            <v>PORTA DE VIDRO TEMPERADO, 0,9X2,10M, ESPESSURA 10MM, INCLUSIVE ACESSORIOS.</v>
          </cell>
          <cell r="C11449" t="str">
            <v>Un</v>
          </cell>
          <cell r="D11449">
            <v>1609.68</v>
          </cell>
          <cell r="E11449">
            <v>1287.75</v>
          </cell>
        </row>
        <row r="11450">
          <cell r="A11450"/>
        </row>
        <row r="11451">
          <cell r="A11451" t="str">
            <v>73839-001</v>
          </cell>
          <cell r="B11451" t="str">
            <v>ASSENTAMENTO DE TUBOS DE AÇO, COM JUNTA ELÁSTICA (COMPRIMENTO DE 6,00 M) - DN 150 MM</v>
          </cell>
          <cell r="C11451" t="str">
            <v>m</v>
          </cell>
          <cell r="D11451">
            <v>4.6500000000000004</v>
          </cell>
          <cell r="E11451">
            <v>3.72</v>
          </cell>
        </row>
        <row r="11452">
          <cell r="A11452"/>
        </row>
        <row r="11453">
          <cell r="A11453" t="str">
            <v>73839-002</v>
          </cell>
          <cell r="B11453" t="str">
            <v>ASSENTAMENTO DE TUBOS DE AÇO, COM JUNTA ELÁSTICA (COMPRIMENTO DE 6,00 M) - DN 200 MM.</v>
          </cell>
          <cell r="C11453" t="str">
            <v>m</v>
          </cell>
          <cell r="D11453">
            <v>5.95</v>
          </cell>
          <cell r="E11453">
            <v>4.76</v>
          </cell>
        </row>
        <row r="11454">
          <cell r="A11454"/>
        </row>
        <row r="11455">
          <cell r="A11455" t="str">
            <v>73839-003</v>
          </cell>
          <cell r="B11455" t="str">
            <v>ASSENTAMENTO DE TUBOS DE AÇO, COM JUNTA ELÁSTICA (COMPRIMENTO DE 6,00 M) - DN 250 MM.</v>
          </cell>
          <cell r="C11455" t="str">
            <v>m</v>
          </cell>
          <cell r="D11455">
            <v>7.17</v>
          </cell>
          <cell r="E11455">
            <v>5.74</v>
          </cell>
        </row>
        <row r="11456">
          <cell r="A11456"/>
        </row>
        <row r="11457">
          <cell r="A11457" t="str">
            <v>73839-004</v>
          </cell>
          <cell r="B11457" t="str">
            <v>ASSENTAMENTO DE TUBOS DE AÇO, COM JUNTA ELÁSTICA (COMPRIMENTO DE 6,00 M) - DN 300 MM.</v>
          </cell>
          <cell r="C11457" t="str">
            <v>m</v>
          </cell>
          <cell r="D11457">
            <v>8.08</v>
          </cell>
          <cell r="E11457">
            <v>6.47</v>
          </cell>
        </row>
        <row r="11458">
          <cell r="A11458"/>
        </row>
        <row r="11459">
          <cell r="A11459" t="str">
            <v>73839-005</v>
          </cell>
          <cell r="B11459" t="str">
            <v>ASSENTAMENTO DE TUBOS DE AÇO, COM JUNTA ELÁSTICA (COMPRIMENTO DE 6,00 M) - DN 350 MM.</v>
          </cell>
          <cell r="C11459" t="str">
            <v>m</v>
          </cell>
          <cell r="D11459">
            <v>9.48</v>
          </cell>
          <cell r="E11459">
            <v>7.59</v>
          </cell>
        </row>
        <row r="11460">
          <cell r="A11460"/>
        </row>
        <row r="11461">
          <cell r="A11461" t="str">
            <v>73839-006</v>
          </cell>
          <cell r="B11461" t="str">
            <v>ASSENTAMENTO DE TUBOS DE AÇO, COM JUNTA ELÁSTICA (COMPRIMENTO DE 6,00 M) - DN 400 MM.</v>
          </cell>
          <cell r="C11461" t="str">
            <v>m</v>
          </cell>
          <cell r="D11461">
            <v>10.86</v>
          </cell>
          <cell r="E11461">
            <v>8.69</v>
          </cell>
        </row>
        <row r="11462">
          <cell r="A11462"/>
        </row>
        <row r="11463">
          <cell r="A11463" t="str">
            <v>73839-007</v>
          </cell>
          <cell r="B11463" t="str">
            <v>ASSENTAMENTO DE TUBOS DE AÇO, COM JUNTA ELÁSTICA (COMPRIMENTO DE 6,00 M) - DN 450 MM.</v>
          </cell>
          <cell r="C11463" t="str">
            <v>m</v>
          </cell>
          <cell r="D11463">
            <v>12.18</v>
          </cell>
          <cell r="E11463">
            <v>9.75</v>
          </cell>
        </row>
        <row r="11464">
          <cell r="A11464"/>
        </row>
        <row r="11465">
          <cell r="A11465" t="str">
            <v>73839-008</v>
          </cell>
          <cell r="B11465" t="str">
            <v>ASSENTAMENTO DE TUBOS DE AÇO, COM JUNTA ELÁSTICA (COMPRIMENTO DE 6,00 M) - DN 500 MM.</v>
          </cell>
          <cell r="C11465" t="str">
            <v>m</v>
          </cell>
          <cell r="D11465">
            <v>13.61</v>
          </cell>
          <cell r="E11465">
            <v>10.89</v>
          </cell>
        </row>
        <row r="11466">
          <cell r="A11466"/>
        </row>
        <row r="11467">
          <cell r="A11467" t="str">
            <v>73839-009</v>
          </cell>
          <cell r="B11467" t="str">
            <v xml:space="preserve"> ASSENTAMENTO DE TUBOS DE AÇO, COM JUNTA ELÁSTICA (COMPRIMENTO DE 6,00 M) - DN 600 MM.</v>
          </cell>
          <cell r="C11467" t="str">
            <v>m</v>
          </cell>
          <cell r="D11467">
            <v>16.38</v>
          </cell>
          <cell r="E11467">
            <v>13.11</v>
          </cell>
        </row>
        <row r="11468">
          <cell r="A11468"/>
        </row>
        <row r="11469">
          <cell r="A11469" t="str">
            <v>73839-010</v>
          </cell>
          <cell r="B11469" t="str">
            <v>ASSENTAMENTO DE TUBOS DE AÇO, COM JUNTA ELÁSTICA (COMPRIMENTO DE 6,00 M) - DN 700 MM.</v>
          </cell>
          <cell r="C11469" t="str">
            <v>m</v>
          </cell>
          <cell r="D11469">
            <v>20.12</v>
          </cell>
          <cell r="E11469">
            <v>16.100000000000001</v>
          </cell>
        </row>
        <row r="11470">
          <cell r="A11470"/>
        </row>
        <row r="11471">
          <cell r="A11471" t="str">
            <v>73839-011</v>
          </cell>
          <cell r="B11471" t="str">
            <v xml:space="preserve"> ASSENTAMENTO DE TUBOS DE AÇO, COM JUNTA ELÁSTICA (COMPRIMENTO DE 6,00 M) - DN 800 MM.</v>
          </cell>
          <cell r="C11471" t="str">
            <v>m</v>
          </cell>
          <cell r="D11471">
            <v>23.18</v>
          </cell>
          <cell r="E11471">
            <v>18.55</v>
          </cell>
        </row>
        <row r="11472">
          <cell r="A11472"/>
        </row>
        <row r="11473">
          <cell r="A11473" t="str">
            <v>73839-012</v>
          </cell>
          <cell r="B11473" t="str">
            <v>ASSENTAMENTO DE TUBOS DE AÇO, COM JUNTA ELÁSTICA (COMPRIMENTO DE 6,00 M) - DN 900 MM.</v>
          </cell>
          <cell r="C11473" t="str">
            <v>m</v>
          </cell>
          <cell r="D11473">
            <v>27.33</v>
          </cell>
          <cell r="E11473">
            <v>21.87</v>
          </cell>
        </row>
        <row r="11474">
          <cell r="A11474"/>
        </row>
        <row r="11475">
          <cell r="A11475" t="str">
            <v>73839-013</v>
          </cell>
          <cell r="B11475" t="str">
            <v>ASSENTAMENTO DE TUBOS DE AÇO, COM JUNTA ELÁSTICA (COMPRIMENTO DE 6,00 M) - DN 1000 MM.</v>
          </cell>
          <cell r="C11475" t="str">
            <v>m</v>
          </cell>
          <cell r="D11475">
            <v>29.17</v>
          </cell>
          <cell r="E11475">
            <v>23.34</v>
          </cell>
        </row>
        <row r="11476">
          <cell r="A11476"/>
        </row>
        <row r="11477">
          <cell r="A11477" t="str">
            <v>73839-014</v>
          </cell>
          <cell r="B11477" t="str">
            <v>ASSENTAMENTO DE TUBOS DE AÇO, COM JUNTA ELÁSTICA (COMPRIMENTO DE 6,00 M) - DN 1100 MM.</v>
          </cell>
          <cell r="C11477" t="str">
            <v>m</v>
          </cell>
          <cell r="D11477">
            <v>34.56</v>
          </cell>
          <cell r="E11477">
            <v>27.65</v>
          </cell>
        </row>
        <row r="11478">
          <cell r="A11478"/>
        </row>
        <row r="11479">
          <cell r="A11479" t="str">
            <v>73839-015</v>
          </cell>
          <cell r="B11479" t="str">
            <v>ASSENTAMENTO DE TUBOS DE AÇO, COM JUNTA ELÁSTICA (COMPRIMENTO DE 6,00 M) - DN 1200 MM.</v>
          </cell>
          <cell r="C11479" t="str">
            <v>m</v>
          </cell>
          <cell r="D11479">
            <v>41</v>
          </cell>
          <cell r="E11479">
            <v>32.799999999999997</v>
          </cell>
        </row>
        <row r="11480">
          <cell r="A11480"/>
        </row>
        <row r="11481">
          <cell r="A11481" t="str">
            <v>73839-022</v>
          </cell>
          <cell r="B11481" t="str">
            <v>ASSENTAMENTO DE TUBOS DE AÇO, COM JUNTA ELÁSTICA (COMPRIMENTO DE 6,00 M) - DN 200 MM.</v>
          </cell>
          <cell r="C11481" t="str">
            <v>m</v>
          </cell>
          <cell r="D11481">
            <v>5.95</v>
          </cell>
          <cell r="E11481">
            <v>4.76</v>
          </cell>
        </row>
        <row r="11482">
          <cell r="A11482"/>
        </row>
        <row r="11483">
          <cell r="A11483" t="str">
            <v>73840-001</v>
          </cell>
          <cell r="B11483" t="str">
            <v>ASSENTAMENTO TUBO PVC COM JUNTA ELASTICA - DN 100 P/ESGOTO.</v>
          </cell>
          <cell r="C11483" t="str">
            <v>m</v>
          </cell>
          <cell r="D11483">
            <v>2.42</v>
          </cell>
          <cell r="E11483">
            <v>1.94</v>
          </cell>
        </row>
        <row r="11484">
          <cell r="A11484"/>
        </row>
        <row r="11485">
          <cell r="A11485" t="str">
            <v>73840-002</v>
          </cell>
          <cell r="B11485" t="str">
            <v>ASSENTAMENTO DE TUBOS DE PVC, RPVC, PVC DE FºFº, PRFV P/ ESGOTO COM JUNTA ELÁSTICA - DN 125 MM.</v>
          </cell>
          <cell r="C11485" t="str">
            <v>m</v>
          </cell>
          <cell r="D11485">
            <v>2.48</v>
          </cell>
          <cell r="E11485">
            <v>1.99</v>
          </cell>
        </row>
        <row r="11486">
          <cell r="A11486"/>
        </row>
        <row r="11487">
          <cell r="A11487" t="str">
            <v>73840-003</v>
          </cell>
          <cell r="B11487" t="str">
            <v>ASSENTAMENTO TUBO PVC COM JUNTA ELASTICA - DN 150 P/ESGOTO.</v>
          </cell>
          <cell r="C11487" t="str">
            <v>m</v>
          </cell>
          <cell r="D11487">
            <v>2.67</v>
          </cell>
          <cell r="E11487">
            <v>2.14</v>
          </cell>
        </row>
        <row r="11488">
          <cell r="A11488"/>
        </row>
        <row r="11489">
          <cell r="A11489" t="str">
            <v>73840-004</v>
          </cell>
          <cell r="B11489" t="str">
            <v xml:space="preserve">ASSENTAMENTO TUBO PVC COM JUNTA ELASTICA - DN 200 P/ESGOTO. </v>
          </cell>
          <cell r="C11489" t="str">
            <v>m</v>
          </cell>
          <cell r="D11489">
            <v>3.07</v>
          </cell>
          <cell r="E11489">
            <v>2.46</v>
          </cell>
        </row>
        <row r="11490">
          <cell r="A11490"/>
        </row>
        <row r="11491">
          <cell r="A11491" t="str">
            <v>73840-005</v>
          </cell>
          <cell r="B11491" t="str">
            <v>ASSENTAMENTO DE TUBOS DE PVC, RPVC, PVC DE FºFº, PRFV P/ ESGOTO COM JUNTA ELÁSTICA - DN 250 MM.</v>
          </cell>
          <cell r="C11491" t="str">
            <v>m</v>
          </cell>
          <cell r="D11491">
            <v>3.53</v>
          </cell>
          <cell r="E11491">
            <v>2.83</v>
          </cell>
        </row>
        <row r="11492">
          <cell r="A11492"/>
        </row>
        <row r="11493">
          <cell r="A11493" t="str">
            <v>73840-006</v>
          </cell>
          <cell r="B11493" t="str">
            <v>ASSENTAMENTO DE TUBOS DE PVC, RPVC, PVC DE FºFº, PRFV P/ ESGOTO COM JUNTA ELÁSTICA - DN 300 MM.</v>
          </cell>
          <cell r="C11493" t="str">
            <v>m</v>
          </cell>
          <cell r="D11493">
            <v>4.01</v>
          </cell>
          <cell r="E11493">
            <v>3.21</v>
          </cell>
        </row>
        <row r="11494">
          <cell r="A11494"/>
        </row>
        <row r="11495">
          <cell r="A11495" t="str">
            <v>73840-011</v>
          </cell>
          <cell r="B11495" t="str">
            <v xml:space="preserve">ASSENTAMENTO TUBO PVC COM JUNTA ELASTICA - DN 100 P/ESGOTO.   </v>
          </cell>
          <cell r="C11495" t="str">
            <v>m</v>
          </cell>
          <cell r="D11495">
            <v>2.42</v>
          </cell>
          <cell r="E11495">
            <v>1.94</v>
          </cell>
        </row>
        <row r="11496">
          <cell r="A11496"/>
        </row>
        <row r="11497">
          <cell r="A11497" t="str">
            <v>73841-001</v>
          </cell>
          <cell r="B11497" t="str">
            <v xml:space="preserve"> CAMINHO DE SERVICO REALIZADO MECANICAMENTE INCL ESCAVACAO DESMATAMENTO DESTOCAMENTO ACERTO E COMPACTACAO.</v>
          </cell>
          <cell r="C11497" t="str">
            <v>m</v>
          </cell>
          <cell r="D11497">
            <v>7.51</v>
          </cell>
          <cell r="E11497">
            <v>6.01</v>
          </cell>
        </row>
        <row r="11498">
          <cell r="A11498"/>
        </row>
        <row r="11499">
          <cell r="A11499" t="str">
            <v>73842-001</v>
          </cell>
          <cell r="B11499" t="str">
            <v>GABIAO TIPO COLCHAO RENO COM H = 0,17 M.</v>
          </cell>
          <cell r="C11499" t="str">
            <v>m2</v>
          </cell>
          <cell r="D11499">
            <v>107.81</v>
          </cell>
          <cell r="E11499">
            <v>86.25</v>
          </cell>
        </row>
        <row r="11500">
          <cell r="A11500"/>
        </row>
        <row r="11501">
          <cell r="A11501" t="str">
            <v>73842-002</v>
          </cell>
          <cell r="B11501" t="str">
            <v>GABIAO TIPO COLCHAO RENO COM H = 0,23 M.</v>
          </cell>
          <cell r="C11501" t="str">
            <v>m2</v>
          </cell>
          <cell r="D11501">
            <v>115.58</v>
          </cell>
          <cell r="E11501">
            <v>92.47</v>
          </cell>
        </row>
        <row r="11502">
          <cell r="A11502"/>
        </row>
        <row r="11503">
          <cell r="A11503" t="str">
            <v>73842-003</v>
          </cell>
          <cell r="B11503" t="str">
            <v>GABIAO TIPO COLCHAO RENO COM H = 0,30 M.</v>
          </cell>
          <cell r="C11503" t="str">
            <v>m2</v>
          </cell>
          <cell r="D11503">
            <v>128.52000000000001</v>
          </cell>
          <cell r="E11503">
            <v>102.82</v>
          </cell>
        </row>
        <row r="11504">
          <cell r="A11504"/>
        </row>
        <row r="11505">
          <cell r="A11505" t="str">
            <v>73843-001</v>
          </cell>
          <cell r="B11505" t="str">
            <v>MURO DE ARRIMO DE CONCRETO CICLOPICO COM 30% DE PEDRA DE MAO.</v>
          </cell>
          <cell r="C11505" t="str">
            <v>m3</v>
          </cell>
          <cell r="D11505">
            <v>312.66000000000003</v>
          </cell>
          <cell r="E11505">
            <v>250.13</v>
          </cell>
        </row>
        <row r="11506">
          <cell r="A11506"/>
        </row>
        <row r="11507">
          <cell r="A11507" t="str">
            <v>73844-001</v>
          </cell>
          <cell r="B11507" t="str">
            <v>MURO DE ARRIMO DE ALVENARIA DE PEDRA ARGAMASSADA.</v>
          </cell>
          <cell r="C11507" t="str">
            <v>m3</v>
          </cell>
          <cell r="D11507">
            <v>369.07</v>
          </cell>
          <cell r="E11507">
            <v>295.26</v>
          </cell>
        </row>
        <row r="11508">
          <cell r="A11508"/>
        </row>
        <row r="11509">
          <cell r="A11509" t="str">
            <v>73844-002</v>
          </cell>
          <cell r="B11509" t="str">
            <v>MURO DE ARRIMO DE ALVENARIA DE TIJOLOS.</v>
          </cell>
          <cell r="C11509" t="str">
            <v>m3</v>
          </cell>
          <cell r="D11509">
            <v>459.07</v>
          </cell>
          <cell r="E11509">
            <v>367.26</v>
          </cell>
        </row>
        <row r="11510">
          <cell r="A11510"/>
        </row>
        <row r="11511">
          <cell r="A11511" t="str">
            <v>73846-001</v>
          </cell>
          <cell r="B11511" t="str">
            <v>MURO DE ARRIMO CELULAR PECAS PRE-MOLDADAS CONCRETO EXCL FORMAS INCL CONFECCAO DAS PECAS MONTAGEM E COMPACTACAO DO SOLO DE ENCHIMENTO.</v>
          </cell>
          <cell r="C11511" t="str">
            <v>m3</v>
          </cell>
          <cell r="D11511">
            <v>216.26</v>
          </cell>
          <cell r="E11511">
            <v>173.01</v>
          </cell>
        </row>
        <row r="11512">
          <cell r="A11512"/>
        </row>
        <row r="11513">
          <cell r="A11513" t="str">
            <v>73846-002</v>
          </cell>
          <cell r="B11513" t="str">
            <v>MURO DE ARRIMO CELULAR PECAS PRE-MOLDADAS CONCRETO EXCL MATERIAIS E FORMAS INCL CONFECCAO PECAS MONTAGEM E COMPACTACAO DO SOLO(ENCHIMENTO).</v>
          </cell>
          <cell r="C11513" t="str">
            <v>m3</v>
          </cell>
          <cell r="D11513">
            <v>63.43</v>
          </cell>
          <cell r="E11513">
            <v>50.75</v>
          </cell>
        </row>
        <row r="11514">
          <cell r="A11514"/>
        </row>
        <row r="11515">
          <cell r="A11515" t="str">
            <v>73847-001</v>
          </cell>
          <cell r="B11515" t="str">
            <v xml:space="preserve"> ALUGUEL CONTAINER/ESCRIT INCL INST ELET LARG=2,20 COMP=6,20M  ALT=2,50M CHAPA ACO C/NERV TRAPEZ FORRO C/ISOL TERMO/ACUSTICO  CHASSIS REFORC PISO COMPENS NAVAL EXC TRANSP/CARGA/DESCARGA.</v>
          </cell>
          <cell r="C11515" t="str">
            <v>Mês</v>
          </cell>
          <cell r="D11515">
            <v>425.88</v>
          </cell>
          <cell r="E11515">
            <v>340.71</v>
          </cell>
        </row>
        <row r="11516">
          <cell r="A11516"/>
        </row>
        <row r="11517">
          <cell r="A11517" t="str">
            <v>73847-002</v>
          </cell>
          <cell r="B11517" t="str">
            <v>ALUGUEL CONTAINER/ESCRIT/WC C/1 VASO/1 LAV/1 MIC/4 CHUV LARG   =2,20M COMPR=6,20M ALT=2,50M CHAPA ACO NERV TRAPEZ FORROC/  ISOL TERMO-ACUST CHASSIS REFORC PISO COMPENS NAVAL INCL INST  ELETR/HIDRO-SANIT EXCL TRANSP/CARGA/DESCARGA.</v>
          </cell>
          <cell r="C11517" t="str">
            <v>Mês</v>
          </cell>
          <cell r="D11517">
            <v>459.95</v>
          </cell>
          <cell r="E11517">
            <v>367.96</v>
          </cell>
        </row>
        <row r="11518">
          <cell r="A11518"/>
        </row>
        <row r="11519">
          <cell r="A11519" t="str">
            <v>73847-003</v>
          </cell>
          <cell r="B11519" t="str">
            <v xml:space="preserve"> ALUGUEL CONTAINER/SANIT C/2 VASOS/1 LAVAT/1 MIC/4 CHUV LARG= 2,20M COMPR=6,20M ALT=2,50M CHAPA ACO C/NERV TRAPEZ FORRO C/  ISOLAM TERMO/ACUSTICO CHASSIS REFORC PISO COMPENS NAVAL INCL  INST ELETR/HIDR EXCL TRANSP/CARGA/DESCARGA.</v>
          </cell>
          <cell r="C11519" t="str">
            <v>Mês</v>
          </cell>
          <cell r="D11519">
            <v>655.35</v>
          </cell>
          <cell r="E11519">
            <v>524.28</v>
          </cell>
        </row>
        <row r="11520">
          <cell r="A11520"/>
        </row>
        <row r="11521">
          <cell r="A11521" t="str">
            <v>73847-004</v>
          </cell>
          <cell r="B11521" t="str">
            <v xml:space="preserve"> ALUGUEL CONTAINER/SANIT C/4 VASOS/1 LAVAT/1 MIC/4 CHUV LARG= 2,20M COMPR=6,20M ALT=2,50M CHAPAS ACO C/NERV TRAPEZ FORRO C/  ISOL TERMO-ACUST CHASSIS REFORC PISO COMPENS NAVAL INCL INST RA  ELETR/HIDRO-SANIT EXCL TRANSP/CARGA/DESCARGA.</v>
          </cell>
          <cell r="C11521" t="str">
            <v>M/0</v>
          </cell>
          <cell r="D11521">
            <v>702.83</v>
          </cell>
          <cell r="E11521">
            <v>562.27</v>
          </cell>
        </row>
        <row r="11522">
          <cell r="A11522"/>
        </row>
        <row r="11523">
          <cell r="A11523" t="str">
            <v>73847-005</v>
          </cell>
          <cell r="B11523" t="str">
            <v xml:space="preserve"> ALUGUEL CONTAINER/SANIT C/7 VASOS/1 LAVAT/1 MIC LARG=2,20M COMPR=6,20M ALT=2,50M CHAPA ACO NERV TRAPEZ FORRO C/ISOL  TERMO-ACUST CHASSIS REFORC PISO COMPENS NAVAL INCL INST ELET  /HIDRO-SANIT EXCL TRANSP/CARGA/DESCARGA.</v>
          </cell>
          <cell r="C11523" t="str">
            <v>Mês</v>
          </cell>
          <cell r="D11523">
            <v>720.26</v>
          </cell>
          <cell r="E11523">
            <v>576.21</v>
          </cell>
        </row>
        <row r="11524">
          <cell r="A11524"/>
        </row>
        <row r="11525">
          <cell r="A11525" t="str">
            <v>73849-001</v>
          </cell>
          <cell r="B11525" t="str">
            <v>AREIA ASFALTO A QUENTE (AAUQ) COM CAP 50/70, INCLUSO USINAGEM E APLICACAO, EXCLUSIVE TRANSPORTE.</v>
          </cell>
          <cell r="C11525" t="str">
            <v>m3</v>
          </cell>
          <cell r="D11525">
            <v>594.67999999999995</v>
          </cell>
          <cell r="E11525">
            <v>475.75</v>
          </cell>
        </row>
        <row r="11526">
          <cell r="A11526"/>
        </row>
        <row r="11527">
          <cell r="A11527" t="str">
            <v>73849-002</v>
          </cell>
          <cell r="B11527" t="str">
            <v>AREIA ASFALTO A FRIO (AAUF), COM CAP 50/70 INCLUSO USINAGEM E APLICACAO, EXCLUSIVE TRANSPORTE.</v>
          </cell>
          <cell r="C11527" t="str">
            <v>m3</v>
          </cell>
          <cell r="D11527">
            <v>498.55</v>
          </cell>
          <cell r="E11527">
            <v>398.84</v>
          </cell>
        </row>
        <row r="11528">
          <cell r="A11528"/>
        </row>
        <row r="11529">
          <cell r="A11529" t="str">
            <v>73850-001</v>
          </cell>
          <cell r="B11529" t="str">
            <v xml:space="preserve">RODAPE EM MARMORITE, ALTURA 10CM. </v>
          </cell>
          <cell r="C11529" t="str">
            <v>m</v>
          </cell>
          <cell r="D11529">
            <v>15.28</v>
          </cell>
          <cell r="E11529">
            <v>12.23</v>
          </cell>
        </row>
        <row r="11530">
          <cell r="A11530"/>
        </row>
        <row r="11531">
          <cell r="A11531" t="str">
            <v>73851-001</v>
          </cell>
          <cell r="B11531" t="str">
            <v xml:space="preserve"> ARMACAO SECUNDARIA OU REX COMPLETA PARA DUAS LINHAS-FORNECIMENTO E INSTALACAO.</v>
          </cell>
          <cell r="C11531" t="str">
            <v>Un</v>
          </cell>
          <cell r="D11531">
            <v>81.25</v>
          </cell>
          <cell r="E11531">
            <v>65</v>
          </cell>
        </row>
        <row r="11532">
          <cell r="A11532"/>
        </row>
        <row r="11533">
          <cell r="A11533" t="str">
            <v>73851-002</v>
          </cell>
          <cell r="B11533" t="str">
            <v>ARMACAO SECUNDARIA OU REX COMPLETA PARA TRESLINHAS-FORNECIMENTO E INSTALACAO.</v>
          </cell>
          <cell r="C11533" t="str">
            <v>Un</v>
          </cell>
          <cell r="D11533">
            <v>123.47</v>
          </cell>
          <cell r="E11533">
            <v>98.78</v>
          </cell>
        </row>
        <row r="11534">
          <cell r="A11534"/>
        </row>
        <row r="11535">
          <cell r="A11535" t="str">
            <v>73851-003</v>
          </cell>
          <cell r="B11535" t="str">
            <v>ARMACAO SECUNDARIA OU REX COMPLETA PARA QUATRO LINHAS-FORNECIMENTO E INSTALACAO.</v>
          </cell>
          <cell r="C11535" t="str">
            <v>Un</v>
          </cell>
          <cell r="D11535">
            <v>144.52000000000001</v>
          </cell>
          <cell r="E11535">
            <v>115.62</v>
          </cell>
        </row>
        <row r="11536">
          <cell r="A11536"/>
        </row>
        <row r="11537">
          <cell r="A11537" t="str">
            <v>73852-002</v>
          </cell>
          <cell r="B11537" t="str">
            <v>TUBULAO CONCRETO C/CAMISA ACO INCORPORADA D=1,00M ESPES 1/4 PLANO INFERIOR DA BASE ATE 10,00M DA COTA DE ARRASAMENTO A CEU ABERTO TERRENO 1A CAT EXCL ESCAVACAO E ARMACAO DO FUSTE INCL FERRAGEM DE TRANSICAO A BASE E AOS BLOCOS DE FUNDACAO E O CONCRETO.</v>
          </cell>
          <cell r="C11537" t="str">
            <v>m</v>
          </cell>
          <cell r="D11537">
            <v>4013.51</v>
          </cell>
          <cell r="E11537">
            <v>3210.81</v>
          </cell>
        </row>
        <row r="11538">
          <cell r="A11538"/>
        </row>
        <row r="11539">
          <cell r="A11539" t="str">
            <v>73852-003</v>
          </cell>
          <cell r="B11539" t="str">
            <v>TUBULAO CONCRETO C/CAMISA ACO INCORPORADA D=1,25M ESPES 1/4 PLAN0 INFERIOR DA BASE ATE 10,00M DA COTA DE ARRASAMENTO A CEU ABERTO EM TERRENO 1A CAT EXCL ESCAVACAO E ARMACAO DO FUSTE INCL FERRAGEM DE TRANSICAO A BASE E AOS BLOCOS DE FUNDACAO E O CONCRETO.</v>
          </cell>
          <cell r="C11539" t="str">
            <v>m</v>
          </cell>
          <cell r="D11539">
            <v>5347.7</v>
          </cell>
          <cell r="E11539">
            <v>4278.16</v>
          </cell>
        </row>
        <row r="11540">
          <cell r="A11540"/>
        </row>
        <row r="11541">
          <cell r="A11541" t="str">
            <v>73852-004</v>
          </cell>
          <cell r="B11541" t="str">
            <v>TUBULAO CONCRETO C/CAMISA ACO INCORPORADA D=1,50M ESPES 1/4 PLANO INFERIOR DA BASE ATE 10,00M DA COTA DE ARRASAMENTO A CEU ABERTO EM TERRENO 1A CAT EXCL ESCAVACAO E ARMACAO DO FUSTE INCL FERRAGEM DE TRANSICAOA BASE E AOS BLOCOS DE FUNDACAO E O CONCRETO.</v>
          </cell>
          <cell r="C11541" t="str">
            <v>m</v>
          </cell>
          <cell r="D11541">
            <v>8690.27</v>
          </cell>
          <cell r="E11541">
            <v>6952.22</v>
          </cell>
        </row>
        <row r="11542">
          <cell r="A11542"/>
        </row>
        <row r="11543">
          <cell r="A11543" t="str">
            <v>73853-001</v>
          </cell>
          <cell r="B11543" t="str">
            <v>INSTALACAO DE REDE AEREA, BAIXA TENSAO COM UM CONDUTOR - COBRE. MAO DE OBRA.</v>
          </cell>
          <cell r="C11543" t="str">
            <v>Un</v>
          </cell>
          <cell r="D11543">
            <v>14.53</v>
          </cell>
          <cell r="E11543">
            <v>11.63</v>
          </cell>
        </row>
        <row r="11544">
          <cell r="A11544"/>
        </row>
        <row r="11545">
          <cell r="A11545" t="str">
            <v>73853-002</v>
          </cell>
          <cell r="B11545" t="str">
            <v>INSTALACAO DE REDE AEREA, BAIXA TENSAO COM DOIS CONDUTORES - COBRE. MAO DE OBRA.</v>
          </cell>
          <cell r="C11545" t="str">
            <v>Un</v>
          </cell>
          <cell r="D11545">
            <v>29.07</v>
          </cell>
          <cell r="E11545">
            <v>23.26</v>
          </cell>
        </row>
        <row r="11546">
          <cell r="A11546"/>
        </row>
        <row r="11547">
          <cell r="A11547" t="str">
            <v>73853-003</v>
          </cell>
          <cell r="B11547" t="str">
            <v>INSTALACAO DE REDE AEREA, BAIXA TENSAO COM TRES CONDUTORES - COBRE. MAO DE OBRA.</v>
          </cell>
          <cell r="C11547" t="str">
            <v>Un</v>
          </cell>
          <cell r="D11547">
            <v>43.61</v>
          </cell>
          <cell r="E11547">
            <v>34.89</v>
          </cell>
        </row>
        <row r="11548">
          <cell r="A11548"/>
        </row>
        <row r="11549">
          <cell r="A11549" t="str">
            <v>73853-004</v>
          </cell>
          <cell r="B11549" t="str">
            <v>INSTALACAO DE REDE AEREA, BAIXA TENSAO COM QUATRO CONDUTORES - COBRE. MAO DE OBRA.</v>
          </cell>
          <cell r="C11549" t="str">
            <v>Un</v>
          </cell>
          <cell r="D11549">
            <v>58.16</v>
          </cell>
          <cell r="E11549">
            <v>46.53</v>
          </cell>
        </row>
        <row r="11550">
          <cell r="A11550"/>
        </row>
        <row r="11551">
          <cell r="A11551" t="str">
            <v>73853-005</v>
          </cell>
          <cell r="B11551" t="str">
            <v>INSTALACAO DE REDE AEREA, BAIXA TENSAO COM TRES CONDUTORES - ALUMINIO. MAO DE OBRA.</v>
          </cell>
          <cell r="C11551" t="str">
            <v>Un</v>
          </cell>
          <cell r="D11551">
            <v>47.25</v>
          </cell>
          <cell r="E11551">
            <v>37.799999999999997</v>
          </cell>
        </row>
        <row r="11552">
          <cell r="A11552"/>
        </row>
        <row r="11553">
          <cell r="A11553" t="str">
            <v>73853-006</v>
          </cell>
          <cell r="B11553" t="str">
            <v>INSTALACAO DE REDE AEREA, BAIXA TENSAO COM QUATRO CONDUTORES - ALUMINIO. MAO DE OBRA.</v>
          </cell>
          <cell r="C11553" t="str">
            <v>Un</v>
          </cell>
          <cell r="D11553">
            <v>72.7</v>
          </cell>
          <cell r="E11553">
            <v>58.16</v>
          </cell>
        </row>
        <row r="11554">
          <cell r="A11554"/>
        </row>
        <row r="11555">
          <cell r="A11555" t="str">
            <v>73853-007</v>
          </cell>
          <cell r="B11555" t="str">
            <v>INSTALACAO DE REDE AEREA, BAIXA TENSAO COM UM CONDUTOR - ALUMINIO. MAO DE OBRA.</v>
          </cell>
          <cell r="C11555" t="str">
            <v>Un</v>
          </cell>
          <cell r="D11555">
            <v>21.81</v>
          </cell>
          <cell r="E11555">
            <v>17.45</v>
          </cell>
        </row>
        <row r="11556">
          <cell r="A11556"/>
        </row>
        <row r="11557">
          <cell r="A11557" t="str">
            <v>73853-008</v>
          </cell>
          <cell r="B11557" t="str">
            <v>INSTALACAO DE REDE AEREA, BAIXA TENSAO COM DOIS CONDUTORES - ALUMINIO. MAO DE OBRA.</v>
          </cell>
          <cell r="C11557" t="str">
            <v>Un</v>
          </cell>
          <cell r="D11557">
            <v>36.35</v>
          </cell>
          <cell r="E11557">
            <v>29.08</v>
          </cell>
        </row>
        <row r="11558">
          <cell r="A11558"/>
        </row>
        <row r="11559">
          <cell r="A11559" t="str">
            <v>73854-001</v>
          </cell>
          <cell r="B11559" t="str">
            <v>ARMACAO SECUNDARIA VERTICAL COMPLETA PARA REDE BAIXA TENSAO.MAO DE OBRA PARA INSTALACAO.</v>
          </cell>
          <cell r="C11559" t="str">
            <v>Un</v>
          </cell>
          <cell r="D11559">
            <v>7.27</v>
          </cell>
          <cell r="E11559">
            <v>5.82</v>
          </cell>
        </row>
        <row r="11560">
          <cell r="A11560"/>
        </row>
        <row r="11561">
          <cell r="A11561" t="str">
            <v>73854-002</v>
          </cell>
          <cell r="B11561" t="str">
            <v>ARMACAO SECUNDARIA VERTICAL COMPLETA PARA REDE DE BAIXA TENSÃO, CONJUNTO DE 4 ESTRIBOS COM CONDUTORES, ALINHAMENTO RETO, ANGULO INFERIOR A 90 GRAUS E PONTO TERMINAL. FORNECIMENTO E INSTALAÇÃO.</v>
          </cell>
          <cell r="C11561" t="str">
            <v>Un</v>
          </cell>
          <cell r="D11561">
            <v>62.47</v>
          </cell>
          <cell r="E11561">
            <v>49.98</v>
          </cell>
        </row>
        <row r="11562">
          <cell r="A11562"/>
        </row>
        <row r="11563">
          <cell r="A11563" t="str">
            <v>73854-003</v>
          </cell>
          <cell r="B11563" t="str">
            <v>ARMACAO SECUNDARIA VERTICAL COMPLETA PARA REDE DE BAIXA TENSÃO, CONJUNTO DE 3 ESTRIBOS COM CONDUTORES , ALINHAMENTO RETO, ANGULO INFERIOR A 90GRAUS E PONTO TERMINAL. FORNECIMENTO E INSTALACAO.</v>
          </cell>
          <cell r="C11563" t="str">
            <v>Un</v>
          </cell>
          <cell r="D11563">
            <v>45.07</v>
          </cell>
          <cell r="E11563">
            <v>36.06</v>
          </cell>
        </row>
        <row r="11564">
          <cell r="A11564"/>
        </row>
        <row r="11565">
          <cell r="A11565" t="str">
            <v>73855-001</v>
          </cell>
          <cell r="B11565" t="str">
            <v>CHUMBADOR DE AÇO PARA FIXAÇÃO DE POSTE DE ACO RETO OU CURVO 7 A 9M COM FLANGE - FORNECIMENTO E INSTALACAO.</v>
          </cell>
          <cell r="C11565" t="str">
            <v>Un</v>
          </cell>
          <cell r="D11565">
            <v>354.15</v>
          </cell>
          <cell r="E11565">
            <v>283.32</v>
          </cell>
        </row>
        <row r="11566">
          <cell r="A11566"/>
        </row>
        <row r="11567">
          <cell r="A11567" t="str">
            <v>73856-001</v>
          </cell>
          <cell r="B11567" t="str">
            <v>BOCA P/BUEIRO SIMPLES TUBULAR D=0,40M EM CONC CICLOP INCL FORMAS ESCAVACAO REATERRO E MATERIAIS EXCL MATERIAL REATERRO JAZIDA E TRANSPORTE.</v>
          </cell>
          <cell r="C11567" t="str">
            <v>Un</v>
          </cell>
          <cell r="D11567">
            <v>299.60000000000002</v>
          </cell>
          <cell r="E11567">
            <v>239.68</v>
          </cell>
        </row>
        <row r="11568">
          <cell r="A11568"/>
        </row>
        <row r="11569">
          <cell r="A11569" t="str">
            <v>73856-002</v>
          </cell>
          <cell r="B11569" t="str">
            <v>BOCA PARA BUEIRO SIMPLES TUBULAR, DIAMETRO =0,60M, EM CONCRETO CICLOPICO, INCLUINDO FORMAS, ESCAVACAO, REATERRO E MATERIAIS, EXCLUINDO MATERIAL REATERRO JAZIDA E TRANSPORTE.</v>
          </cell>
          <cell r="C11569" t="str">
            <v>Un</v>
          </cell>
          <cell r="D11569">
            <v>506.68</v>
          </cell>
          <cell r="E11569">
            <v>405.35</v>
          </cell>
        </row>
        <row r="11570">
          <cell r="A11570"/>
        </row>
        <row r="11571">
          <cell r="A11571" t="str">
            <v>73856-003</v>
          </cell>
          <cell r="B11571" t="str">
            <v>BOCA PARA BUEIRO SIMPLES TUBULAR, DIAMETRO =0,80M, EM CONCRETO CICLOPICO, INCLUINDO FORMAS, ESCAVACAO, REATERRO E MATERIAIS, EXCLUINDO MATERIAL REATERRO JAZIDA E TRANSPORTE.</v>
          </cell>
          <cell r="C11571" t="str">
            <v>Un</v>
          </cell>
          <cell r="D11571">
            <v>778.11</v>
          </cell>
          <cell r="E11571">
            <v>622.49</v>
          </cell>
        </row>
        <row r="11572">
          <cell r="A11572"/>
        </row>
        <row r="11573">
          <cell r="A11573" t="str">
            <v>73856-004</v>
          </cell>
          <cell r="B11573" t="str">
            <v>BOCA PARA BUEIRO SIMPLES TUBULAR, DIAMETRO =1,00M, EM CONCRETO CICLOPICO, INCLUINDO FORMAS, ESCAVACAO, REATERRO E MATERIAIS, EXCLUINDO MATERIAL REATERRO JAZIDA E TRANSPORTE.</v>
          </cell>
          <cell r="C11573" t="str">
            <v>Un</v>
          </cell>
          <cell r="D11573">
            <v>1119.76</v>
          </cell>
          <cell r="E11573">
            <v>895.81</v>
          </cell>
        </row>
        <row r="11574">
          <cell r="A11574"/>
        </row>
        <row r="11575">
          <cell r="A11575" t="str">
            <v>73856-005</v>
          </cell>
          <cell r="B11575" t="str">
            <v>BOCA PARA BUEIRO SIMPLES TUBULAR, DIAMETRO =1,20M, EM CONCRETO CICLOPICO, INCLUINDO FORMAS, ESCAVACAO, REATERRO E MATERIAIS, EXCLUINDO MATERIAL REATERRO JAZIDA E TRANSPORTE.</v>
          </cell>
          <cell r="C11575" t="str">
            <v>Un</v>
          </cell>
          <cell r="D11575">
            <v>1536.22</v>
          </cell>
          <cell r="E11575">
            <v>1228.98</v>
          </cell>
        </row>
        <row r="11576">
          <cell r="A11576"/>
        </row>
        <row r="11577">
          <cell r="A11577" t="str">
            <v>73856-006</v>
          </cell>
          <cell r="B11577" t="str">
            <v>BOCA PARA BUEIRO DUPLO TUBULAR, DIAMETRO =0,40M, EM CONCRETO CICLOPICO, INCLUINDO FORMAS, ESCAVACAO, REATERRO E MATERIAIS, EXCLUINDO MATERIAL REATERRO JAZIDA E TRANSPORTE.</v>
          </cell>
          <cell r="C11577" t="str">
            <v>Un</v>
          </cell>
          <cell r="D11577">
            <v>431.65</v>
          </cell>
          <cell r="E11577">
            <v>345.32</v>
          </cell>
        </row>
        <row r="11578">
          <cell r="A11578"/>
        </row>
        <row r="11579">
          <cell r="A11579" t="str">
            <v>73856-007</v>
          </cell>
          <cell r="B11579" t="str">
            <v>BOCA PARA BUEIRO DUPLO TUBULAR, DIAMETRO =0,60M, EM CONCRETO CICLOPICO, INCLUINDO FORMAS, ESCAVACAO, REATERRO E MATERIAIS, EXCLUINDO MATERIAL REATERRO JAZIDA E TRANSPORTE.</v>
          </cell>
          <cell r="C11579" t="str">
            <v>Un</v>
          </cell>
          <cell r="D11579">
            <v>732.08</v>
          </cell>
          <cell r="E11579">
            <v>585.66999999999996</v>
          </cell>
        </row>
        <row r="11580">
          <cell r="A11580"/>
        </row>
        <row r="11581">
          <cell r="A11581" t="str">
            <v>73856-008</v>
          </cell>
          <cell r="B11581" t="str">
            <v>BOCA PARA BUEIRO DUPLO TUBULAR, DIAMETRO =0,80M, EM CONCRETO CICLOPICO, INCLUINDO FORMAS, ESCAVACAO, REATERRO E MATERIAIS, EXCLUINDO MATERIAL REATERRO JAZIDA E TRANSPORTE.</v>
          </cell>
          <cell r="C11581" t="str">
            <v>Un</v>
          </cell>
          <cell r="D11581">
            <v>1123.1600000000001</v>
          </cell>
          <cell r="E11581">
            <v>898.53</v>
          </cell>
        </row>
        <row r="11582">
          <cell r="A11582"/>
        </row>
        <row r="11583">
          <cell r="A11583" t="str">
            <v>73856-009</v>
          </cell>
          <cell r="B11583" t="str">
            <v>BOCA PARA BUEIRO DUPLO TUBULAR, DIAMETRO =1,00M, EM CONCRETO CICLOPICO, INCLUINDO FORMAS, ESCAVACAO, REATERRO E MATERIAIS, EXCLUINDO MATERIAL REATERRO JAZIDA E TRANSPORTE.</v>
          </cell>
          <cell r="C11583" t="str">
            <v>Un</v>
          </cell>
          <cell r="D11583">
            <v>1611.11</v>
          </cell>
          <cell r="E11583">
            <v>1288.8900000000001</v>
          </cell>
        </row>
        <row r="11584">
          <cell r="A11584"/>
        </row>
        <row r="11585">
          <cell r="A11585" t="str">
            <v>73856-010</v>
          </cell>
          <cell r="B11585" t="str">
            <v>BOCA PARA BUEIRO DUPLOTUBULAR, DIAMETRO =1,20M, EM CONCRETO CICLOPICO, INCLUINDO FORMAS, ESCAVACAO, REATERRO E MATERIAIS, EXCLUINDO MATERIAL REATERRO JAZIDA E TRANSPORTE.</v>
          </cell>
          <cell r="C11585" t="str">
            <v>Un</v>
          </cell>
          <cell r="D11585">
            <v>2202.46</v>
          </cell>
          <cell r="E11585">
            <v>1761.97</v>
          </cell>
        </row>
        <row r="11586">
          <cell r="A11586"/>
        </row>
        <row r="11587">
          <cell r="A11587" t="str">
            <v>73856-011</v>
          </cell>
          <cell r="B11587" t="str">
            <v>BOCA PARA BUEIRO TRIPLO TUBULAR, DIAMETRO =0,40M, EM CONCRETO CICLOPICO, INCLUINDO FORMAS, ESCAVACAO, REATERRO E MATERIAIS, EXCLUINDO MATERIAL REATERRO JAZIDA E TRANSPORTE.</v>
          </cell>
          <cell r="C11587" t="str">
            <v>Un</v>
          </cell>
          <cell r="D11587">
            <v>563.37</v>
          </cell>
          <cell r="E11587">
            <v>450.7</v>
          </cell>
        </row>
        <row r="11588">
          <cell r="A11588"/>
        </row>
        <row r="11589">
          <cell r="A11589" t="str">
            <v>73856-012</v>
          </cell>
          <cell r="B11589" t="str">
            <v>BOCA PARA BUEIRO TRIPLO TUBULAR, DIAMETRO =0,60M, EM CONCRETO CICLOPICO, INCLUINDO FORMAS, ESCAVACAO, REATERRO E MATERIAIS, EXCLUINDO MATERIAL REATERRO JAZIDA E TRANSPORTE.</v>
          </cell>
          <cell r="C11589" t="str">
            <v>Un</v>
          </cell>
          <cell r="D11589">
            <v>957.16</v>
          </cell>
          <cell r="E11589">
            <v>765.73</v>
          </cell>
        </row>
        <row r="11590">
          <cell r="A11590"/>
        </row>
        <row r="11591">
          <cell r="A11591" t="str">
            <v>73856-013</v>
          </cell>
          <cell r="B11591" t="str">
            <v>BOCA PARA BUEIRO TRIPLO TUBULAR, DIAMETRO =0,80M, EM CONCRETO CICLOPICO, INCLUINDO FORMAS, ESCAVACAO, REATERRO E MATERIAIS, EXCLUINDO MATERIAL REATERRO JAZIDA E TRANSPORTE.</v>
          </cell>
          <cell r="C11591" t="str">
            <v>Un</v>
          </cell>
          <cell r="D11591">
            <v>1467.9</v>
          </cell>
          <cell r="E11591">
            <v>1174.32</v>
          </cell>
        </row>
        <row r="11592">
          <cell r="A11592"/>
        </row>
        <row r="11593">
          <cell r="A11593" t="str">
            <v>73856-014</v>
          </cell>
          <cell r="B11593" t="str">
            <v>BOCA PARA BUEIRO TRIPLO TUBULAR, DIAMETRO =1,00M, EM CONCRETO CICLOPICO, INCLUINDO FORMAS, ESCAVACAO, REATERRO E MATERIAIS, EXCLUINDO MATERIAL REATERRO JAZIDA E TRANSPORTE.</v>
          </cell>
          <cell r="C11593" t="str">
            <v>Un</v>
          </cell>
          <cell r="D11593">
            <v>2102.7800000000002</v>
          </cell>
          <cell r="E11593">
            <v>1682.23</v>
          </cell>
        </row>
        <row r="11594">
          <cell r="A11594"/>
        </row>
        <row r="11595">
          <cell r="A11595" t="str">
            <v>73856-015</v>
          </cell>
          <cell r="B11595" t="str">
            <v>BOCA PARA BUEIRO TRIPLO TUBULAR, DIAMETRO =1,20M, EM CONCRETO CICLOPICO, INCLUINDO FORMAS, ESCAVACAO, REATERRO E MATERIAIS, EXCLUINDO MATERIAL REATERRO JAZIDA E TRANSPORTE.</v>
          </cell>
          <cell r="C11595" t="str">
            <v>Un</v>
          </cell>
          <cell r="D11595">
            <v>2868.68</v>
          </cell>
          <cell r="E11595">
            <v>2294.9499999999998</v>
          </cell>
        </row>
        <row r="11596">
          <cell r="A11596"/>
        </row>
        <row r="11597">
          <cell r="A11597" t="str">
            <v>73857-001</v>
          </cell>
          <cell r="B11597" t="str">
            <v>TRANSFORMADOR DISTRIBUICAO 75KVA TRIFASICO 60HZ CLASSE 15KV IMERSO EM ÓLEO MINERAL FORNECIMENTO E INSTALACAO.</v>
          </cell>
          <cell r="C11597" t="str">
            <v>Un</v>
          </cell>
          <cell r="D11597">
            <v>6918.33</v>
          </cell>
          <cell r="E11597">
            <v>5534.67</v>
          </cell>
        </row>
        <row r="11598">
          <cell r="A11598"/>
        </row>
        <row r="11599">
          <cell r="A11599" t="str">
            <v>73857-002</v>
          </cell>
          <cell r="B11599" t="str">
            <v>TRANSFORMADOR DISTRIBUICAO 112,5KVA TRIFASICO 60HZ CLASSE 15KV IMERSO EM ÓLEO MINERAL FORNECIMENTO E INSTALACAO.</v>
          </cell>
          <cell r="C11599" t="str">
            <v>Un</v>
          </cell>
          <cell r="D11599">
            <v>8932.68</v>
          </cell>
          <cell r="E11599">
            <v>7146.15</v>
          </cell>
        </row>
        <row r="11600">
          <cell r="A11600"/>
        </row>
        <row r="11601">
          <cell r="A11601" t="str">
            <v>73857-003</v>
          </cell>
          <cell r="B11601" t="str">
            <v>TRANSFORMADOR DISTRIBUICAO 150KVA TRIFASICO 60HZ CLASSE 15KV IMERSO EM ÓLEO MINERAL FORNECIMENTO E INSTALACAO.</v>
          </cell>
          <cell r="C11601" t="str">
            <v>Un</v>
          </cell>
          <cell r="D11601">
            <v>10367.77</v>
          </cell>
          <cell r="E11601">
            <v>8294.2199999999993</v>
          </cell>
        </row>
        <row r="11602">
          <cell r="A11602"/>
        </row>
        <row r="11603">
          <cell r="A11603" t="str">
            <v>73857-004</v>
          </cell>
          <cell r="B11603" t="str">
            <v>TRANSFORMADOR DISTRIBUICAO 225KVA TRIFASICO 60HZ CLASSE 15KV IMERSO EM ÓLEO MINERAL FORNECIMENTO E INSTALACAO.</v>
          </cell>
          <cell r="C11603" t="str">
            <v>Un</v>
          </cell>
          <cell r="D11603">
            <v>14902.88</v>
          </cell>
          <cell r="E11603">
            <v>11922.31</v>
          </cell>
        </row>
        <row r="11604">
          <cell r="A11604"/>
        </row>
        <row r="11605">
          <cell r="A11605" t="str">
            <v>73857-005</v>
          </cell>
          <cell r="B11605" t="str">
            <v>TRANSFORMADOR DISTRIBUICAO 300KVA TRIFASICO 60HZ CLASSE 15KV IMERSO EM ÓLEO MINERAL FORNECIMENTO E INSTALACAO.</v>
          </cell>
          <cell r="C11605" t="str">
            <v>Un</v>
          </cell>
          <cell r="D11605">
            <v>18340.98</v>
          </cell>
          <cell r="E11605">
            <v>14672.79</v>
          </cell>
        </row>
        <row r="11606">
          <cell r="A11606"/>
        </row>
        <row r="11607">
          <cell r="A11607" t="str">
            <v>73857-006</v>
          </cell>
          <cell r="B11607" t="str">
            <v>TRANSFORMADOR DISTRIBUICAO 500KVA TRIFASICO 60HZ CLASSE 15KV IMERSO EM ÓLEO MINERAL FORNECIMENTO E INSTALACAO.</v>
          </cell>
          <cell r="C11607" t="str">
            <v>Un</v>
          </cell>
          <cell r="D11607">
            <v>27431.91</v>
          </cell>
          <cell r="E11607">
            <v>21945.53</v>
          </cell>
        </row>
        <row r="11608">
          <cell r="A11608"/>
        </row>
        <row r="11609">
          <cell r="A11609" t="str">
            <v>73857-007</v>
          </cell>
          <cell r="B11609" t="str">
            <v>TRANSFORMADOR DISTRIBUICAO 30KVA TRIFASICO 60HZ CLASSE 15KV IMERSO EM ÓLEO MINERAL FORNECIMENTO E INSTALACAO.</v>
          </cell>
          <cell r="C11609" t="str">
            <v>Un</v>
          </cell>
          <cell r="D11609">
            <v>4627.05</v>
          </cell>
          <cell r="E11609">
            <v>3701.64</v>
          </cell>
        </row>
        <row r="11610">
          <cell r="A11610"/>
        </row>
        <row r="11611">
          <cell r="A11611" t="str">
            <v>73857-008</v>
          </cell>
          <cell r="B11611" t="str">
            <v>TRANSFORMADOR DISTRIBUICAO 45KVA TRIFASICO 60HZ CLASSE 15KV IMERSO EM ÓLEO MINERAL FORNECIMENTO E INSTALACAO.</v>
          </cell>
          <cell r="C11611" t="str">
            <v>Un</v>
          </cell>
          <cell r="D11611">
            <v>5397.96</v>
          </cell>
          <cell r="E11611">
            <v>4318.37</v>
          </cell>
        </row>
        <row r="11612">
          <cell r="A11612"/>
        </row>
        <row r="11613">
          <cell r="A11613" t="str">
            <v>73857-009</v>
          </cell>
          <cell r="B11613" t="str">
            <v>TRANSFORMADOR DISTRIBUICAO 750KVA TRIFASICO 60HZ CLASSE 15KV IMERSO EM ÓLEO MINERAL FORNECIMENTO E INSTALACAO.</v>
          </cell>
          <cell r="C11613" t="str">
            <v>Un</v>
          </cell>
          <cell r="D11613">
            <v>48492.72</v>
          </cell>
          <cell r="E11613">
            <v>38794.18</v>
          </cell>
        </row>
        <row r="11614">
          <cell r="A11614"/>
        </row>
        <row r="11615">
          <cell r="A11615" t="str">
            <v>73857-010</v>
          </cell>
          <cell r="B11615" t="str">
            <v>TRANSFORMADOR DISTRIBUICAO 1000KVA TRIFASICO 60HZ CLASSE 15KV IMERSO EM ÓLEO MINERAL FORNECIMENTO E INSTALACAO.</v>
          </cell>
          <cell r="C11615" t="str">
            <v>Un</v>
          </cell>
          <cell r="D11615">
            <v>71629.47</v>
          </cell>
          <cell r="E11615">
            <v>57303.58</v>
          </cell>
        </row>
        <row r="11616">
          <cell r="A11616"/>
        </row>
        <row r="11617">
          <cell r="A11617" t="str">
            <v>73859-001</v>
          </cell>
          <cell r="B11617" t="str">
            <v xml:space="preserve"> DESMATAMENTO/LIMPEZA TERRENOS C/EQUIP ECAN(TRATOR:1000M2/H).</v>
          </cell>
          <cell r="C11617" t="str">
            <v>m2</v>
          </cell>
          <cell r="D11617">
            <v>0.25</v>
          </cell>
          <cell r="E11617">
            <v>0.2</v>
          </cell>
        </row>
        <row r="11618">
          <cell r="A11618"/>
        </row>
        <row r="11619">
          <cell r="A11619" t="str">
            <v>73859-002</v>
          </cell>
          <cell r="B11619" t="str">
            <v xml:space="preserve">CAPINA MANUAL EM SERVICOS RODOVIARIOS. </v>
          </cell>
          <cell r="C11619" t="str">
            <v>m2</v>
          </cell>
          <cell r="D11619">
            <v>0.62</v>
          </cell>
          <cell r="E11619">
            <v>0.5</v>
          </cell>
        </row>
        <row r="11620">
          <cell r="A11620"/>
        </row>
        <row r="11621">
          <cell r="A11621" t="str">
            <v>73860-007</v>
          </cell>
          <cell r="B11621" t="str">
            <v>CABO DE COBRE ISOLADO PVC RESISTENTE A CHAMA 450/750 V 1,5 MM2 FORNECIMENTO E INSTALACAO.</v>
          </cell>
          <cell r="C11621" t="str">
            <v>m</v>
          </cell>
          <cell r="D11621">
            <v>1.88</v>
          </cell>
          <cell r="E11621">
            <v>1.51</v>
          </cell>
        </row>
        <row r="11622">
          <cell r="A11622"/>
        </row>
        <row r="11623">
          <cell r="A11623" t="str">
            <v>73860-008</v>
          </cell>
          <cell r="B11623" t="str">
            <v xml:space="preserve"> CABO DE COBRE ISOLADO PVC RESISTENTE A CHAMA 450/750 V 2,5 MM2 FORNECIMENTO E INSTALACAO.</v>
          </cell>
          <cell r="C11623" t="str">
            <v>m</v>
          </cell>
          <cell r="D11623">
            <v>2.5299999999999998</v>
          </cell>
          <cell r="E11623">
            <v>2.0299999999999998</v>
          </cell>
        </row>
        <row r="11624">
          <cell r="A11624"/>
        </row>
        <row r="11625">
          <cell r="A11625" t="str">
            <v>73860-009</v>
          </cell>
          <cell r="B11625" t="str">
            <v>CABO DE COBRE ISOLADO PVC RESISTENTE A CHAMA 450/750 V 4 MM2 FORNECIMENTO E INSTALACAO.</v>
          </cell>
          <cell r="C11625" t="str">
            <v>m</v>
          </cell>
          <cell r="D11625">
            <v>3.88</v>
          </cell>
          <cell r="E11625">
            <v>3.11</v>
          </cell>
        </row>
        <row r="11626">
          <cell r="A11626"/>
        </row>
        <row r="11627">
          <cell r="A11627" t="str">
            <v>73860-010</v>
          </cell>
          <cell r="B11627" t="str">
            <v>CABO DE COBRE ISOLADO PVC RESISTENTE A CHAMA 450/750 V 6 MM2 FORNECIMENTO E INSTALACAO.</v>
          </cell>
          <cell r="C11627" t="str">
            <v>m</v>
          </cell>
          <cell r="D11627">
            <v>5.42</v>
          </cell>
          <cell r="E11627">
            <v>4.34</v>
          </cell>
        </row>
        <row r="11628">
          <cell r="A11628"/>
        </row>
        <row r="11629">
          <cell r="A11629" t="str">
            <v>73860-011</v>
          </cell>
          <cell r="B11629" t="str">
            <v>CABO DE COBRE ISOLADO PVC RESISTENTE A CHAMA 450/750 V 10 MM2 FORNECIMENTO E INSTALACAO.</v>
          </cell>
          <cell r="C11629" t="str">
            <v>m</v>
          </cell>
          <cell r="D11629">
            <v>8.73</v>
          </cell>
          <cell r="E11629">
            <v>6.99</v>
          </cell>
        </row>
        <row r="11630">
          <cell r="A11630"/>
        </row>
        <row r="11631">
          <cell r="A11631" t="str">
            <v>73860-012</v>
          </cell>
          <cell r="B11631" t="str">
            <v>CABO DE COBRE ISOLADO PVC RESISTENTE A CHAMA 450/750 V 16 MM2 FORNECIMENTO E INSTALACAO.</v>
          </cell>
          <cell r="C11631" t="str">
            <v>m</v>
          </cell>
          <cell r="D11631">
            <v>10.06</v>
          </cell>
          <cell r="E11631">
            <v>8.0500000000000007</v>
          </cell>
        </row>
        <row r="11632">
          <cell r="A11632"/>
        </row>
        <row r="11633">
          <cell r="A11633" t="str">
            <v>73860-013</v>
          </cell>
          <cell r="B11633" t="str">
            <v>CABO DE COBRE ISOLADO PVC RESISTENTE A CHAMA 450/750 V 25 MM2 FORNECIMENTO E INSTALACAO.</v>
          </cell>
          <cell r="C11633" t="str">
            <v>m</v>
          </cell>
          <cell r="D11633">
            <v>14.98</v>
          </cell>
          <cell r="E11633">
            <v>11.99</v>
          </cell>
        </row>
        <row r="11634">
          <cell r="A11634"/>
        </row>
        <row r="11635">
          <cell r="A11635" t="str">
            <v>73860-014</v>
          </cell>
          <cell r="B11635" t="str">
            <v>CABO DE COBRE ISOLADO PVC RESISTENTE A CHAMA 450/750 V 50 MM2 FORNECIMENTO E INSTALACAO.</v>
          </cell>
          <cell r="C11635" t="str">
            <v>m</v>
          </cell>
          <cell r="D11635">
            <v>27.22</v>
          </cell>
          <cell r="E11635">
            <v>21.78</v>
          </cell>
        </row>
        <row r="11636">
          <cell r="A11636"/>
        </row>
        <row r="11637">
          <cell r="A11637" t="str">
            <v>73860-015</v>
          </cell>
          <cell r="B11637" t="str">
            <v>CABO DE COBRE ISOLADO PVC RESISTENTE A CHAMA 450/750 V 70 MM2 FORNECIMENTO E INSTALACAO.</v>
          </cell>
          <cell r="C11637" t="str">
            <v>m</v>
          </cell>
          <cell r="D11637">
            <v>39.159999999999997</v>
          </cell>
          <cell r="E11637">
            <v>31.33</v>
          </cell>
        </row>
        <row r="11638">
          <cell r="A11638"/>
        </row>
        <row r="11639">
          <cell r="A11639" t="str">
            <v>73860-016</v>
          </cell>
          <cell r="B11639" t="str">
            <v>CABO DE COBRE ISOLADO PVC RESISTENTE A CHAMA 450/750 V 95 MM2 FORNECIMENTO E INSTALACAO.</v>
          </cell>
          <cell r="C11639" t="str">
            <v>m</v>
          </cell>
          <cell r="D11639">
            <v>52.1</v>
          </cell>
          <cell r="E11639">
            <v>41.68</v>
          </cell>
        </row>
        <row r="11640">
          <cell r="A11640"/>
        </row>
        <row r="11641">
          <cell r="A11641" t="str">
            <v>73860-017</v>
          </cell>
          <cell r="B11641" t="str">
            <v>CABO DE COBRE ISOLADO PVC RESISTENTE A CHAMA 450/750 V 120 MM2 FORNECIMENTO E INSTALACAO.</v>
          </cell>
          <cell r="C11641" t="str">
            <v>m</v>
          </cell>
          <cell r="D11641">
            <v>64.5</v>
          </cell>
          <cell r="E11641">
            <v>51.6</v>
          </cell>
        </row>
        <row r="11642">
          <cell r="A11642"/>
        </row>
        <row r="11643">
          <cell r="A11643" t="str">
            <v>73860-018</v>
          </cell>
          <cell r="B11643" t="str">
            <v>CABO DE COBRE ISOLADO PVC RESISTENTE A CHAMA 450/750 V 150 MM2 FORNECIMENTO E INSTALACAO.</v>
          </cell>
          <cell r="C11643" t="str">
            <v>m</v>
          </cell>
          <cell r="D11643">
            <v>77.510000000000005</v>
          </cell>
          <cell r="E11643">
            <v>62.01</v>
          </cell>
        </row>
        <row r="11644">
          <cell r="A11644"/>
        </row>
        <row r="11645">
          <cell r="A11645" t="str">
            <v>73860-019</v>
          </cell>
          <cell r="B11645" t="str">
            <v>CABO DE COBRE ISOLADO PVC RESISTENTE A CHAMA 450/750 V 185 MM2 FORNECIMENTO E INSTALACAO.</v>
          </cell>
          <cell r="C11645" t="str">
            <v>m</v>
          </cell>
          <cell r="D11645">
            <v>96.03</v>
          </cell>
          <cell r="E11645">
            <v>76.83</v>
          </cell>
        </row>
        <row r="11646">
          <cell r="A11646"/>
        </row>
        <row r="11647">
          <cell r="A11647" t="str">
            <v>73860-020</v>
          </cell>
          <cell r="B11647" t="str">
            <v>CABO DE COBRE ISOLADO PVC RESISTENTE A CHAMA 450/750 V 240 MM2 FORNECIMENTO E INSTALACAO.</v>
          </cell>
          <cell r="C11647" t="str">
            <v>m</v>
          </cell>
          <cell r="D11647">
            <v>123.45</v>
          </cell>
          <cell r="E11647">
            <v>98.76</v>
          </cell>
        </row>
        <row r="11648">
          <cell r="A11648"/>
        </row>
        <row r="11649">
          <cell r="A11649" t="str">
            <v>73860-021</v>
          </cell>
          <cell r="B11649" t="str">
            <v>CABO DE COBRE ISOLADO PVC RESISTENTE A CHAMA 450/750 V 300 MM2 FORNECIMENTO E INSTALACAO.</v>
          </cell>
          <cell r="C11649" t="str">
            <v>m</v>
          </cell>
          <cell r="D11649">
            <v>149.02000000000001</v>
          </cell>
          <cell r="E11649">
            <v>119.22</v>
          </cell>
        </row>
        <row r="11650">
          <cell r="A11650"/>
        </row>
        <row r="11651">
          <cell r="A11651" t="str">
            <v>73860-022</v>
          </cell>
          <cell r="B11651" t="str">
            <v>CABO DE COBRE ISOLADO PVC RESISTENTE A CHAMA 450/750 V 35 MM2 FORNECIMENTO E INSTALACAO.</v>
          </cell>
          <cell r="C11651" t="str">
            <v>m</v>
          </cell>
          <cell r="D11651">
            <v>20.18</v>
          </cell>
          <cell r="E11651">
            <v>16.149999999999999</v>
          </cell>
        </row>
        <row r="11652">
          <cell r="A11652"/>
        </row>
        <row r="11653">
          <cell r="A11653" t="str">
            <v>73861-001</v>
          </cell>
          <cell r="B11653" t="str">
            <v>CONDULETE 1/2" EM LIGA DE ALUMÍNIO FUNDIDO TIPO B - FORNECIMENTO E      INSTALACAO.</v>
          </cell>
          <cell r="C11653" t="str">
            <v>Un</v>
          </cell>
          <cell r="D11653">
            <v>12.06</v>
          </cell>
          <cell r="E11653">
            <v>9.65</v>
          </cell>
        </row>
        <row r="11654">
          <cell r="A11654"/>
        </row>
        <row r="11655">
          <cell r="A11655" t="str">
            <v>73861-002</v>
          </cell>
          <cell r="B11655" t="str">
            <v>CONDULETE 3/4" EM LIGA DE ALUMÍNIO FUNDIDO TIPO "B" - FORNECIMENTO E  INSTALACAO.</v>
          </cell>
          <cell r="C11655" t="str">
            <v>Un</v>
          </cell>
          <cell r="D11655">
            <v>13.66</v>
          </cell>
          <cell r="E11655">
            <v>10.93</v>
          </cell>
        </row>
        <row r="11656">
          <cell r="A11656"/>
        </row>
        <row r="11657">
          <cell r="A11657" t="str">
            <v>73861-003</v>
          </cell>
          <cell r="B11657" t="str">
            <v>CONDULETE 1" EM LIGA DE ALUMÍNIO FUNDIDO TIPO "B" - FORNECIMENTO E INSTALACAO.</v>
          </cell>
          <cell r="C11657" t="str">
            <v>Un</v>
          </cell>
          <cell r="D11657">
            <v>19.350000000000001</v>
          </cell>
          <cell r="E11657">
            <v>15.48</v>
          </cell>
        </row>
        <row r="11658">
          <cell r="A11658"/>
        </row>
        <row r="11659">
          <cell r="A11659" t="str">
            <v>73861-004</v>
          </cell>
          <cell r="B11659" t="str">
            <v>CONDULETE 1/2" EM LIGA DE ALUMÍNIO FUNDIDO TIPO "C" - FORNECIMENTO E  INSTALACAO.</v>
          </cell>
          <cell r="C11659" t="str">
            <v>Un</v>
          </cell>
          <cell r="D11659">
            <v>13.51</v>
          </cell>
          <cell r="E11659">
            <v>10.81</v>
          </cell>
        </row>
        <row r="11660">
          <cell r="A11660"/>
        </row>
        <row r="11661">
          <cell r="A11661" t="str">
            <v>73861-005</v>
          </cell>
          <cell r="B11661" t="str">
            <v>CONDULETE 3/4" EM LIGA DE ALUMÍNIO FUNDIDO TIPO "C" - FORNECIMENTO E   INSTALACAO.</v>
          </cell>
          <cell r="C11661" t="str">
            <v>Un</v>
          </cell>
          <cell r="D11661">
            <v>14.22</v>
          </cell>
          <cell r="E11661">
            <v>11.38</v>
          </cell>
        </row>
        <row r="11662">
          <cell r="A11662"/>
        </row>
        <row r="11663">
          <cell r="A11663" t="str">
            <v>73861-006</v>
          </cell>
          <cell r="B11663" t="str">
            <v>CONDULETE 1" EM LIGA DE ALUMÍNIO FUNDIDO TIPO "C" - FORNECIMENTO E INSTALACAO.</v>
          </cell>
          <cell r="C11663" t="str">
            <v>Un</v>
          </cell>
          <cell r="D11663">
            <v>21.46</v>
          </cell>
          <cell r="E11663">
            <v>17.170000000000002</v>
          </cell>
        </row>
        <row r="11664">
          <cell r="A11664"/>
        </row>
        <row r="11665">
          <cell r="A11665" t="str">
            <v>73861-007</v>
          </cell>
          <cell r="B11665" t="str">
            <v>CONDULETE 1/2" EM LIGA DE ALUMÍNIO FUNDIDO TIPO "E" - FORNECIMENTO E  INSTALACAO.</v>
          </cell>
          <cell r="C11665" t="str">
            <v>Un</v>
          </cell>
          <cell r="D11665">
            <v>11.3</v>
          </cell>
          <cell r="E11665">
            <v>9.0399999999999991</v>
          </cell>
        </row>
        <row r="11666">
          <cell r="A11666"/>
        </row>
        <row r="11667">
          <cell r="A11667" t="str">
            <v>73861-008</v>
          </cell>
          <cell r="B11667" t="str">
            <v>CONDULETE 3/4" EM LIGA DE ALUMÍNIO FUNDIDO TIPO "E" - FORNECIMENTO E  INSTALACAO.</v>
          </cell>
          <cell r="C11667" t="str">
            <v>Un</v>
          </cell>
          <cell r="D11667">
            <v>12.7</v>
          </cell>
          <cell r="E11667">
            <v>10.16</v>
          </cell>
        </row>
        <row r="11668">
          <cell r="A11668"/>
        </row>
        <row r="11669">
          <cell r="A11669" t="str">
            <v>73861-009</v>
          </cell>
          <cell r="B11669" t="str">
            <v>CONDULETE 1" EM LIGA DE ALUMÍNIO FUNDIDO TIPO "E" - FORNECIMENTO E INSTALACAO.</v>
          </cell>
          <cell r="C11669" t="str">
            <v>Un</v>
          </cell>
          <cell r="D11669">
            <v>19.71</v>
          </cell>
          <cell r="E11669">
            <v>15.77</v>
          </cell>
        </row>
        <row r="11670">
          <cell r="A11670"/>
        </row>
        <row r="11671">
          <cell r="A11671" t="str">
            <v>73861-010</v>
          </cell>
          <cell r="B11671" t="str">
            <v>CONDULETE 1/2" EM LIGA DE ALUMÍNIO FUNDIDO TIPO "LB" - FORNECIMENTO E   INSTALACAO</v>
          </cell>
          <cell r="C11671" t="str">
            <v>Un</v>
          </cell>
          <cell r="D11671">
            <v>12.68</v>
          </cell>
          <cell r="E11671">
            <v>10.15</v>
          </cell>
        </row>
        <row r="11672">
          <cell r="A11672"/>
        </row>
        <row r="11673">
          <cell r="A11673" t="str">
            <v>73861-011</v>
          </cell>
          <cell r="B11673" t="str">
            <v>CONDULETE 3/4" EM LIGA DE ALUMÍNIO FUNDIDO TIPO "LB" - FORNECIMENTO E INSTALACAO.</v>
          </cell>
          <cell r="C11673" t="str">
            <v>Un</v>
          </cell>
          <cell r="D11673">
            <v>14.28</v>
          </cell>
          <cell r="E11673">
            <v>11.43</v>
          </cell>
        </row>
        <row r="11674">
          <cell r="A11674"/>
        </row>
        <row r="11675">
          <cell r="A11675" t="str">
            <v>73861-012</v>
          </cell>
          <cell r="B11675" t="str">
            <v>CONDULETE 1" EM LIGA DE ALUMÍNIO FUNDIDO TIPO "LB" - FORNECIMENTO E INSTALACAO.</v>
          </cell>
          <cell r="C11675" t="str">
            <v>Un</v>
          </cell>
          <cell r="D11675">
            <v>21.12</v>
          </cell>
          <cell r="E11675">
            <v>16.899999999999999</v>
          </cell>
        </row>
        <row r="11676">
          <cell r="A11676"/>
        </row>
        <row r="11677">
          <cell r="A11677" t="str">
            <v>73861-013</v>
          </cell>
          <cell r="B11677" t="str">
            <v>CONDULETE 1/2" EM LIGA DE ALUMÍNIO FUNDIDO TIPO "LL" - FORNECIMENTO E   INSTALACAO.</v>
          </cell>
          <cell r="C11677" t="str">
            <v>Un</v>
          </cell>
          <cell r="D11677">
            <v>12.68</v>
          </cell>
          <cell r="E11677">
            <v>10.15</v>
          </cell>
        </row>
        <row r="11678">
          <cell r="A11678"/>
        </row>
        <row r="11679">
          <cell r="A11679" t="str">
            <v>73861-014</v>
          </cell>
          <cell r="B11679" t="str">
            <v>CONDULETE 3/4" EM LIGA DE ALUMÍNIO FUNDIDO TIPO "LL" - FORNECIMENTO E   INSTALACAO.</v>
          </cell>
          <cell r="C11679" t="str">
            <v>Un</v>
          </cell>
          <cell r="D11679">
            <v>14.28</v>
          </cell>
          <cell r="E11679">
            <v>11.43</v>
          </cell>
        </row>
        <row r="11680">
          <cell r="A11680"/>
        </row>
        <row r="11681">
          <cell r="A11681" t="str">
            <v>73861-015</v>
          </cell>
          <cell r="B11681" t="str">
            <v>CONDULETE 1" EM LIGA DE ALUMÍNIO FUNDIDO TIPO "LL" - FORNECIMENTO E  INSTALACAO.</v>
          </cell>
          <cell r="C11681" t="str">
            <v>Un</v>
          </cell>
          <cell r="D11681">
            <v>21.12</v>
          </cell>
          <cell r="E11681">
            <v>16.899999999999999</v>
          </cell>
        </row>
        <row r="11682">
          <cell r="A11682"/>
        </row>
        <row r="11683">
          <cell r="A11683" t="str">
            <v>73861-016</v>
          </cell>
          <cell r="B11683" t="str">
            <v>CONDULETE 1/2" EM LIGA DE ALUMÍNIO FUNDIDO TIPO "X" - FORNECIMENTO E     INSTALACAO.</v>
          </cell>
          <cell r="C11683" t="str">
            <v>Un</v>
          </cell>
          <cell r="D11683">
            <v>15.38</v>
          </cell>
          <cell r="E11683">
            <v>12.31</v>
          </cell>
        </row>
        <row r="11684">
          <cell r="A11684"/>
        </row>
        <row r="11685">
          <cell r="A11685" t="str">
            <v>73861-017</v>
          </cell>
          <cell r="B11685" t="str">
            <v xml:space="preserve"> CONDULETE 3/4" EM LIGA DE ALUMÍNIO FUNDIDO TIPO "X" - FORNECIMENTO E INSTALACAO.</v>
          </cell>
          <cell r="C11685" t="str">
            <v>Un</v>
          </cell>
          <cell r="D11685">
            <v>17.350000000000001</v>
          </cell>
          <cell r="E11685">
            <v>13.88</v>
          </cell>
        </row>
        <row r="11686">
          <cell r="A11686"/>
        </row>
        <row r="11687">
          <cell r="A11687" t="str">
            <v>73861-018</v>
          </cell>
          <cell r="B11687" t="str">
            <v>CONDULETE 1" EM LIGA DE ALUMÍNIO FUNDIDO TIPO "X" - FORNECIMENTO E INSTALACAO.</v>
          </cell>
          <cell r="C11687" t="str">
            <v>Un</v>
          </cell>
          <cell r="D11687">
            <v>28.07</v>
          </cell>
          <cell r="E11687">
            <v>22.46</v>
          </cell>
        </row>
        <row r="11688">
          <cell r="A11688"/>
        </row>
        <row r="11689">
          <cell r="A11689" t="str">
            <v>73861-019</v>
          </cell>
          <cell r="B11689" t="str">
            <v>CONDULETE 1/2" EM LIGA DE ALUMÍNIO FUNDIDO TIPO "T" - FORNECIMENTO E  INSTALACAO.</v>
          </cell>
          <cell r="C11689" t="str">
            <v>Un</v>
          </cell>
          <cell r="D11689">
            <v>14.76</v>
          </cell>
          <cell r="E11689">
            <v>11.81</v>
          </cell>
        </row>
        <row r="11690">
          <cell r="A11690"/>
        </row>
        <row r="11691">
          <cell r="A11691" t="str">
            <v>73861-020</v>
          </cell>
          <cell r="B11691" t="str">
            <v>CONDULETE 3/4" EM LIGA DE ALUMÍNIO FUNDIDO TIPO "T" - FORNECIMENTO E  INSTALACAO.</v>
          </cell>
          <cell r="C11691" t="str">
            <v>Un</v>
          </cell>
          <cell r="D11691">
            <v>15.85</v>
          </cell>
          <cell r="E11691">
            <v>12.68</v>
          </cell>
        </row>
        <row r="11692">
          <cell r="A11692"/>
        </row>
        <row r="11693">
          <cell r="A11693" t="str">
            <v>73861-021</v>
          </cell>
          <cell r="B11693" t="str">
            <v>CONDULETE 1" EM LIGA DE ALUMÍNIO FUNDIDO TIPO "T" - FORNECIMENTO E INSTALACAO.</v>
          </cell>
          <cell r="C11693" t="str">
            <v>Un</v>
          </cell>
          <cell r="D11693">
            <v>25.16</v>
          </cell>
          <cell r="E11693">
            <v>20.13</v>
          </cell>
        </row>
        <row r="11694">
          <cell r="A11694"/>
        </row>
        <row r="11695">
          <cell r="A11695" t="str">
            <v>73862-001</v>
          </cell>
          <cell r="B11695" t="str">
            <v xml:space="preserve"> DIVISORIA EM CHAPA DE FIBRA DE MADEIRA PAINEL CEGO ESPESSURA 12MM, INCLUSIVE PORTAS E MATA-JUNTAS, EXCLUSIVE FERRAGENS.</v>
          </cell>
          <cell r="C11695" t="str">
            <v>m2</v>
          </cell>
          <cell r="D11695">
            <v>235.31</v>
          </cell>
          <cell r="E11695">
            <v>188.25</v>
          </cell>
        </row>
        <row r="11696">
          <cell r="A11696"/>
        </row>
        <row r="11697">
          <cell r="A11697" t="str">
            <v>73862-002</v>
          </cell>
          <cell r="B11697" t="str">
            <v>DIVISORIA EM CHAPA DE FIBRA DE MADEIRA ESPESSURA 12MM COM VIDRO LISO ESPESSURA 4MM NA PARTE SUPERIOR, INCLUSIVE PORTAS E MATA-JUNTAS, EXCLUSIVE FERRAGENS.</v>
          </cell>
          <cell r="C11697" t="str">
            <v>m2</v>
          </cell>
          <cell r="D11697">
            <v>258.23</v>
          </cell>
          <cell r="E11697">
            <v>206.59</v>
          </cell>
        </row>
        <row r="11698">
          <cell r="A11698"/>
        </row>
        <row r="11699">
          <cell r="A11699" t="str">
            <v>73862-003</v>
          </cell>
          <cell r="B11699" t="str">
            <v xml:space="preserve"> DIVISORIA 35MM PAINEL CEGO MIOLO COLMEIA REVESTIDA C/CHAPA LAMINADA EM CORES FIBRA MADEIRA PRENSADA C/MONTANTES ALUMINIO ANODIZADO NATURAL EM "L" "T" OU "X" INCL PORTAS EXCL SUAS FERRAGENS.</v>
          </cell>
          <cell r="C11699" t="str">
            <v>m2</v>
          </cell>
          <cell r="D11699">
            <v>92.13</v>
          </cell>
          <cell r="E11699">
            <v>73.709999999999994</v>
          </cell>
        </row>
        <row r="11700">
          <cell r="A11700"/>
        </row>
        <row r="11701">
          <cell r="A11701" t="str">
            <v>73862-004</v>
          </cell>
          <cell r="B11701" t="str">
            <v>DIVISORIA 35MM PAINEL CEGO MIOLO VERMICULITA REVESTIDA C/CHAPA LAMINADA EM CORES DE MADEIRA PRENSADA C/MONTANTES ALUMINO ANODIZADO NATURAL EM "L" "T" OU "X" INCL PORTAS EXCL SUAS FERRAGENS.</v>
          </cell>
          <cell r="C11701" t="str">
            <v>m2</v>
          </cell>
          <cell r="D11701">
            <v>218.83</v>
          </cell>
          <cell r="E11701">
            <v>175.07</v>
          </cell>
        </row>
        <row r="11702">
          <cell r="A11702"/>
        </row>
        <row r="11703">
          <cell r="A11703" t="str">
            <v>73862-005</v>
          </cell>
          <cell r="B11703" t="str">
            <v>DIVISORIA 35MM PAINEL CEGO MIOLO COLMEIA REVESTIDA C/FORMICA EM CHAPA DE FIBRA DE MADEIRA PRENSADA C/MONTANTES ALUMINIO ANODIZADO NATURAL EM "L" "T" OU "X" INCL PORTAS EXCL SUAS FERRAGENS.</v>
          </cell>
          <cell r="C11703" t="str">
            <v>m2</v>
          </cell>
          <cell r="D11703">
            <v>92.13</v>
          </cell>
          <cell r="E11703">
            <v>73.709999999999994</v>
          </cell>
        </row>
        <row r="11704">
          <cell r="A11704"/>
        </row>
        <row r="11705">
          <cell r="A11705" t="str">
            <v>73862-006</v>
          </cell>
          <cell r="B11705" t="str">
            <v>DIVISORIA 35MM PAINEL CEGO MIOLO VERMICULITA REVESTIDA C/FORMICA EM   CHAPA DE FIBRA DE MADEIRA PRENSADA C/MONTANTES ALUMINIO ANODIZADO NATURAL EM "L" "T" OU "X" INCL PORTAS EXCL SUAS FERRAGENS.</v>
          </cell>
          <cell r="C11705" t="str">
            <v>m2</v>
          </cell>
          <cell r="D11705">
            <v>218.83</v>
          </cell>
          <cell r="E11705">
            <v>175.07</v>
          </cell>
        </row>
        <row r="11706">
          <cell r="A11706"/>
        </row>
        <row r="11707">
          <cell r="A11707" t="str">
            <v>73862-007</v>
          </cell>
          <cell r="B11707" t="str">
            <v>DIVISORIA 35MM BANDEIRA VIDRO MIOLO COLMEIA REVESTIDA C/CHAPA LAMINADA EM FIBRA MADEIRA PRENSADA CORES C/MONTANTES ALUMINIO ANODIZADO NATURAL EM "L" "T" OU "X" INCL PORTAS EXCL FERRAGENS.</v>
          </cell>
          <cell r="C11707" t="str">
            <v>m2</v>
          </cell>
          <cell r="D11707">
            <v>101.88</v>
          </cell>
          <cell r="E11707">
            <v>81.510000000000005</v>
          </cell>
        </row>
        <row r="11708">
          <cell r="A11708"/>
        </row>
        <row r="11709">
          <cell r="A11709" t="str">
            <v>73862-008</v>
          </cell>
          <cell r="B11709" t="str">
            <v>DIVISORIA 35MM BANDEIRA VIDRO MIOLO VERMICULITA REVESTIDA CHAPA LA-   MINADA EM CORES DE MADEIRA PRENSADA C/MONTANTES ALUMINO ANODIZADO NATURAL EM "L" "T" OU "X" INCL PORTAS EXCL SUAS FERRAGENS.</v>
          </cell>
          <cell r="C11709" t="str">
            <v>m2</v>
          </cell>
          <cell r="D11709">
            <v>228.05</v>
          </cell>
          <cell r="E11709">
            <v>182.44</v>
          </cell>
        </row>
        <row r="11710">
          <cell r="A11710"/>
        </row>
        <row r="11711">
          <cell r="A11711" t="str">
            <v>73862-009</v>
          </cell>
          <cell r="B11711" t="str">
            <v>DIVISORIA 35MM BANDEIRA VIDRO MIOLO COLMEIA REVESTIDA C/FORMICA EM CHAPA FIBRA MADEIRA PRENSADA C/MONTANTES ALUMINIO ANODIZADO NATURAL EM"L" "T" OU "X" INCL PORTAS EXCL SUAS FERRAGENS E VIDRO.</v>
          </cell>
          <cell r="C11711" t="str">
            <v>m2</v>
          </cell>
          <cell r="D11711">
            <v>101.88</v>
          </cell>
          <cell r="E11711">
            <v>81.510000000000005</v>
          </cell>
        </row>
        <row r="11712">
          <cell r="A11712"/>
        </row>
        <row r="11713">
          <cell r="A11713" t="str">
            <v>73862-010</v>
          </cell>
          <cell r="B11713" t="str">
            <v xml:space="preserve"> DIVISORIA 35MM BANDEIRA VIDRO MIOLO VERMICULITA REVESTIDA C/FORMICA EM CHAPA FIBRA MADEIRA PRENSADA C/MONTANTES ALUMINIO ANODIZADO NATURAL EM "L" "T" OU "X" INCL PORTAS EXCL SUAS FERRAGENS.</v>
          </cell>
          <cell r="C11713" t="str">
            <v>m2</v>
          </cell>
          <cell r="D11713">
            <v>228.05</v>
          </cell>
          <cell r="E11713">
            <v>182.44</v>
          </cell>
        </row>
        <row r="11714">
          <cell r="A11714"/>
        </row>
        <row r="11715">
          <cell r="A11715" t="str">
            <v>73862-011</v>
          </cell>
          <cell r="B11715" t="str">
            <v>DIVISORIA 35MM PAINEL C/VIDRO MIOLO COLMEIA REVESTIDA C/CHAPA LAMINADA EM FIBRA MADEIRA PRENSADA CORES C/MONTANTES ALUMINIO ANODIZADO NATURAL EM "L" "T" OU "X" INCL PORTAS EXCL SUAS FERRAGENS.</v>
          </cell>
          <cell r="C11715" t="str">
            <v>m2</v>
          </cell>
          <cell r="D11715">
            <v>97.43</v>
          </cell>
          <cell r="E11715">
            <v>77.95</v>
          </cell>
        </row>
        <row r="11716">
          <cell r="A11716"/>
        </row>
        <row r="11717">
          <cell r="A11717" t="str">
            <v>73862-012</v>
          </cell>
          <cell r="B11717" t="str">
            <v>DIVISORIA 35MM PAINEL C/VIDRO MIOLO VERMICULITA REVESTIDA C/CHAPA LAMINADA EM CORES FIBRA MADEIRA PRENSADA C/MONTANTES ALUMINIO ANODIZADO NATURAL EM "L" "T" OU "X" INCL PORTAS EXCL SUAS FERRAGENS.</v>
          </cell>
          <cell r="C11717" t="str">
            <v>m2</v>
          </cell>
          <cell r="D11717">
            <v>228.05</v>
          </cell>
          <cell r="E11717">
            <v>182.44</v>
          </cell>
        </row>
        <row r="11718">
          <cell r="A11718"/>
        </row>
        <row r="11719">
          <cell r="A11719" t="str">
            <v>73862-013</v>
          </cell>
          <cell r="B11719" t="str">
            <v>DIVISORIA 35MM PAINEL C/VIDRO MIOLO COLMEIA REVESTIDA C/FORMICA EM CHAPA FIBRA MADEIRA PRENSADA C/MONTANTES ALUMINIO ANODIZADO NATURAL EM"L" "T" OU "X" INCL PORTAS EXCL SUAS FERRAGENS.</v>
          </cell>
          <cell r="C11719" t="str">
            <v>m2</v>
          </cell>
          <cell r="D11719">
            <v>97.43</v>
          </cell>
          <cell r="E11719">
            <v>77.95</v>
          </cell>
        </row>
        <row r="11720">
          <cell r="A11720"/>
        </row>
        <row r="11721">
          <cell r="A11721" t="str">
            <v>73862-014</v>
          </cell>
          <cell r="B11721" t="str">
            <v>DIVISORIA 35MM PAINEL C/VIDRO MIOLO VERMICULITA REVESTIDA C/FORMICA EM CHAPA FIBRA MADEIRA PRENSADA C/MONTANTES ALUMINIO ANODIZADO NATURAL EM "L" "T" OU "X" INCL PORTAS EXCL SUAS FERRAGENS.</v>
          </cell>
          <cell r="C11721" t="str">
            <v>m2</v>
          </cell>
          <cell r="D11721">
            <v>228.05</v>
          </cell>
          <cell r="E11721">
            <v>182.44</v>
          </cell>
        </row>
        <row r="11722">
          <cell r="A11722"/>
        </row>
        <row r="11723">
          <cell r="A11723" t="str">
            <v>73863-001</v>
          </cell>
          <cell r="B11723" t="str">
            <v>ALVENARIA COM BLOCOS DE CONCRETO CELULAR 10X30X60CM, ESPESSURA 10CM, ASSENTADOS COM ARGAMASSA TRACO 1:2:9 (CIMENTO, CAL E AREIA) PREPARO MANUAL.</v>
          </cell>
          <cell r="C11723" t="str">
            <v>m2</v>
          </cell>
          <cell r="D11723">
            <v>52.48</v>
          </cell>
          <cell r="E11723">
            <v>41.99</v>
          </cell>
        </row>
        <row r="11724">
          <cell r="A11724"/>
        </row>
        <row r="11725">
          <cell r="A11725" t="str">
            <v>73863-002</v>
          </cell>
          <cell r="B11725" t="str">
            <v xml:space="preserve"> ALVENARIA COM BLOCOS DE CONCRETO CELULAR 20X30X60CM, ESPESSURA 20CM, ASSENTADOS COM ARGAMASSA TRACO 1:2:9 (CIMENTO, CAL E AREIA) PREPARO MANUAL.</v>
          </cell>
          <cell r="C11725" t="str">
            <v>m2</v>
          </cell>
          <cell r="D11725">
            <v>104.63</v>
          </cell>
          <cell r="E11725">
            <v>83.71</v>
          </cell>
        </row>
        <row r="11726">
          <cell r="A11726"/>
        </row>
        <row r="11727">
          <cell r="A11727" t="str">
            <v>73864-001</v>
          </cell>
          <cell r="B11727" t="str">
            <v xml:space="preserve">NIVELAMENTO E COMPACTACAO D/AREAS ENSAIBRADAS. </v>
          </cell>
          <cell r="C11727" t="str">
            <v>HA</v>
          </cell>
          <cell r="D11727">
            <v>2106.7800000000002</v>
          </cell>
          <cell r="E11727">
            <v>1685.43</v>
          </cell>
        </row>
        <row r="11728">
          <cell r="A11728"/>
        </row>
        <row r="11729">
          <cell r="A11729" t="str">
            <v>73865-001</v>
          </cell>
          <cell r="B11729" t="str">
            <v>PINTURA EM PRIMER EPOXI EM ESTRUTURA DE ACO CARBONO APLICADO A REVOLVER, UMA DEMAO, ESPESSURA 25MICRA.</v>
          </cell>
          <cell r="C11729" t="str">
            <v>m2</v>
          </cell>
          <cell r="D11729">
            <v>8.1300000000000008</v>
          </cell>
          <cell r="E11729">
            <v>6.51</v>
          </cell>
        </row>
        <row r="11730">
          <cell r="A11730"/>
        </row>
        <row r="11731">
          <cell r="A11731" t="str">
            <v>73866-001</v>
          </cell>
          <cell r="B11731" t="str">
            <v>ESTRUTURA PARA COBERTURA TIPO FINK, EM ALUMINIO ANODIZADO, VAO DE 20M, ESPACAMENTO DAS TESOURAS DE 5M ATE 6,5M.</v>
          </cell>
          <cell r="C11731" t="str">
            <v>m2</v>
          </cell>
          <cell r="D11731">
            <v>457.78</v>
          </cell>
          <cell r="E11731">
            <v>366.23</v>
          </cell>
        </row>
        <row r="11732">
          <cell r="A11732"/>
        </row>
        <row r="11733">
          <cell r="A11733" t="str">
            <v>73866-002</v>
          </cell>
          <cell r="B11733" t="str">
            <v>ESTRUTURA PARA COBERTURA TIPO FINK, EM ALUMINIO ANODIZADO, VAO DE 30M, ESPACAMENTO DAS TESOURAS DE 5M ATE 6,5M.</v>
          </cell>
          <cell r="C11733" t="str">
            <v>m2</v>
          </cell>
          <cell r="D11733">
            <v>480.57</v>
          </cell>
          <cell r="E11733">
            <v>384.46</v>
          </cell>
        </row>
        <row r="11734">
          <cell r="A11734"/>
        </row>
        <row r="11735">
          <cell r="A11735" t="str">
            <v>73866-003</v>
          </cell>
          <cell r="B11735" t="str">
            <v>ESTRUTURA PARA COBERTURA TIPO FINK, EM ALUMINIO ANODIZADO, VAO DE 40M, ESPACAMENTO DAS TESOURAS DE 5M ATE 6,5M.</v>
          </cell>
          <cell r="C11735" t="str">
            <v>m2</v>
          </cell>
          <cell r="D11735">
            <v>502.43</v>
          </cell>
          <cell r="E11735">
            <v>401.95</v>
          </cell>
        </row>
        <row r="11736">
          <cell r="A11736"/>
        </row>
        <row r="11737">
          <cell r="A11737" t="str">
            <v>73866-004</v>
          </cell>
          <cell r="B11737" t="str">
            <v>ESTRUTURA PARA COBERTURA EM ARCO, EM ALUMINIO ANODIZADO, VAO DE 20M, ESPACAMENTO DE 5M ATE 6,5M.</v>
          </cell>
          <cell r="C11737" t="str">
            <v>m2</v>
          </cell>
          <cell r="D11737">
            <v>418.87</v>
          </cell>
          <cell r="E11737">
            <v>335.1</v>
          </cell>
        </row>
        <row r="11738">
          <cell r="A11738"/>
        </row>
        <row r="11739">
          <cell r="A11739" t="str">
            <v>73866-005</v>
          </cell>
          <cell r="B11739" t="str">
            <v>ESTRUTURA PARA COBERTURA EM ARCO, EM ALUMINIO ANODIZADO, VAO DE 30M, ESPACAMENTO DE 5M ATE 6,5M.</v>
          </cell>
          <cell r="C11739" t="str">
            <v>m2</v>
          </cell>
          <cell r="D11739">
            <v>445.52</v>
          </cell>
          <cell r="E11739">
            <v>356.42</v>
          </cell>
        </row>
        <row r="11740">
          <cell r="A11740"/>
        </row>
        <row r="11741">
          <cell r="A11741" t="str">
            <v>73866-006</v>
          </cell>
          <cell r="B11741" t="str">
            <v>ESTRUTURA PARA COBERTURA EM ARCO, EM ALUMINIO ANODIZADO, VAO DE 40M, ESPACAMENTO DE 5M ATE 6,5M.</v>
          </cell>
          <cell r="C11741" t="str">
            <v>m2</v>
          </cell>
          <cell r="D11741">
            <v>467.11</v>
          </cell>
          <cell r="E11741">
            <v>373.69</v>
          </cell>
        </row>
        <row r="11742">
          <cell r="A11742"/>
        </row>
        <row r="11743">
          <cell r="A11743" t="str">
            <v>73866-007</v>
          </cell>
          <cell r="B11743" t="str">
            <v>ESTRUTURA PARA COBERTURA TIPO SHED, EM ALUMINIO ANODIZADO, VAO DE 20M, ESPACAMENTO DAS TESOURAS DE 5M ATE 6,5M.</v>
          </cell>
          <cell r="C11743" t="str">
            <v>m2</v>
          </cell>
          <cell r="D11743">
            <v>501.9</v>
          </cell>
          <cell r="E11743">
            <v>401.52</v>
          </cell>
        </row>
        <row r="11744">
          <cell r="A11744"/>
        </row>
        <row r="11745">
          <cell r="A11745" t="str">
            <v>73866-008</v>
          </cell>
          <cell r="B11745" t="str">
            <v>ESTRUTURA PARA COBERTURA TIPO SHED, EM ALUMINIO ANODIZADO, VAO DE 30M, ESPACAMENTO DAS TESOURAS DE 5M ATE 6,5M.</v>
          </cell>
          <cell r="C11745" t="str">
            <v>m2</v>
          </cell>
          <cell r="D11745">
            <v>604.51</v>
          </cell>
          <cell r="E11745">
            <v>483.61</v>
          </cell>
        </row>
        <row r="11746">
          <cell r="A11746"/>
        </row>
        <row r="11747">
          <cell r="A11747" t="str">
            <v>73866-009</v>
          </cell>
          <cell r="B11747" t="str">
            <v>ESTRUTURA PARA COBERTURA TIPO SHED, EM ALUMINIO ANODIZADO, VAO DE 40M, ESPACAMENTO DAS TESOURAS DE 5M ATE 6,5M.</v>
          </cell>
          <cell r="C11747" t="str">
            <v>m2</v>
          </cell>
          <cell r="D11747">
            <v>626.98</v>
          </cell>
          <cell r="E11747">
            <v>501.59</v>
          </cell>
        </row>
        <row r="11748">
          <cell r="A11748"/>
        </row>
        <row r="11749">
          <cell r="A11749" t="str">
            <v>73867-001</v>
          </cell>
          <cell r="B11749" t="str">
            <v>ESTRUTURA TIPO ESPACIAL EM ALUMINIO ANODIZADO, VAO DE 20M</v>
          </cell>
          <cell r="C11749" t="str">
            <v>m2</v>
          </cell>
          <cell r="D11749">
            <v>199.96</v>
          </cell>
          <cell r="E11749">
            <v>159.97</v>
          </cell>
        </row>
        <row r="11750">
          <cell r="A11750"/>
        </row>
        <row r="11751">
          <cell r="A11751" t="str">
            <v>73867-002</v>
          </cell>
          <cell r="B11751" t="str">
            <v>ESTRUTURA TIPO ESPACIAL EM ALUMINIO ANODIZADO, VAO DE 30M.</v>
          </cell>
          <cell r="C11751" t="str">
            <v>m2</v>
          </cell>
          <cell r="D11751">
            <v>223.95</v>
          </cell>
          <cell r="E11751">
            <v>179.16</v>
          </cell>
        </row>
        <row r="11752">
          <cell r="A11752"/>
        </row>
        <row r="11753">
          <cell r="A11753" t="str">
            <v>73867-003</v>
          </cell>
          <cell r="B11753" t="str">
            <v>ESTRUTURA TIPO ESPACIAL EM ALUMINIO ANODIZADO, VAO DE 40M.</v>
          </cell>
          <cell r="C11753" t="str">
            <v>m2</v>
          </cell>
          <cell r="D11753">
            <v>277.25</v>
          </cell>
          <cell r="E11753">
            <v>221.8</v>
          </cell>
        </row>
        <row r="11754">
          <cell r="A11754"/>
        </row>
        <row r="11755">
          <cell r="A11755" t="str">
            <v>73867-004</v>
          </cell>
          <cell r="B11755" t="str">
            <v>ESTRUTURA TIPO ESPACIAL EM ALUMINIO ANODIZADO, VAO DE 50M.</v>
          </cell>
          <cell r="C11755" t="str">
            <v>m2</v>
          </cell>
          <cell r="D11755">
            <v>287.91000000000003</v>
          </cell>
          <cell r="E11755">
            <v>230.33</v>
          </cell>
        </row>
        <row r="11756">
          <cell r="A11756"/>
        </row>
        <row r="11757">
          <cell r="A11757" t="str">
            <v>73868-001</v>
          </cell>
          <cell r="B11757" t="str">
            <v>RUFO EM FIBROCIMENTO, INCLUSO ACESSORIOS DE FIXACAO E VEDACAO.</v>
          </cell>
          <cell r="C11757" t="str">
            <v>m</v>
          </cell>
          <cell r="D11757">
            <v>46.81</v>
          </cell>
          <cell r="E11757">
            <v>37.450000000000003</v>
          </cell>
        </row>
        <row r="11758">
          <cell r="A11758"/>
        </row>
        <row r="11759">
          <cell r="A11759" t="str">
            <v>73869-001</v>
          </cell>
          <cell r="B11759" t="str">
            <v>LIGAÇÃO DE ESGOTO EM TUBO CERÂMICO DN 100MM, DA CAIXA ATÉ A REDE, INCLUINDO ESCAVAÇÃO E REATERRO ATÉ 1,00M, COMPOSTO POR 11,48M DE TUBO CERÂMICO ESGOTO DN 100MM E CURVA CERÂMICA 45GRAUS ESGOTO DN 100MM - FORNECIMENTO E INSTALAÇÃO.</v>
          </cell>
          <cell r="C11759" t="str">
            <v>Un</v>
          </cell>
          <cell r="D11759">
            <v>576.36</v>
          </cell>
          <cell r="E11759">
            <v>461.09</v>
          </cell>
        </row>
        <row r="11760">
          <cell r="A11760"/>
        </row>
        <row r="11761">
          <cell r="A11761" t="str">
            <v>73869-002</v>
          </cell>
          <cell r="B11761" t="str">
            <v>LIGAÇÃO DE ESGOTO EM TUBO CERÂMICO DN 150MM, DA CAIXA ATÉ A REDE, INCLUINDO ESCAVAÇÃO E REATERRO ATÉ 1,00M, COMPOSTO POR 11,48M DE TUBO CERÂMICO ESGOTO DN 150MM E CURVA CERÂMICA 45GRAUS ESGOTO DN 150MM - FORNECIMENTO E INSTALAÇÃO.</v>
          </cell>
          <cell r="C11761" t="str">
            <v>Un</v>
          </cell>
          <cell r="D11761">
            <v>643.66999999999996</v>
          </cell>
          <cell r="E11761">
            <v>514.94000000000005</v>
          </cell>
        </row>
        <row r="11762">
          <cell r="A11762"/>
        </row>
        <row r="11763">
          <cell r="A11763" t="str">
            <v>73869-003</v>
          </cell>
          <cell r="B11763" t="str">
            <v>LIGAÇÃO DE ESGOTO EM TUBO CERÂMICO DN 200MM, DA CAIXA ATÉ A REDE, INCLUINDO ESCAVAÇÃO E REATERRO ATÉ 1,00M, COMPOSTO POR 11,48M DE TUBO CERÂMICO ESGOTO DN 200MM E CURVA CERÂMICA 45GRAUS ESGOTO DN 200MM - FORNECIMENTO E INSTALAÇÃO.</v>
          </cell>
          <cell r="C11763" t="str">
            <v>Un</v>
          </cell>
          <cell r="D11763">
            <v>764.58</v>
          </cell>
          <cell r="E11763">
            <v>611.66999999999996</v>
          </cell>
        </row>
        <row r="11764">
          <cell r="A11764"/>
        </row>
        <row r="11765">
          <cell r="A11765" t="str">
            <v>73870-001</v>
          </cell>
          <cell r="B11765" t="str">
            <v>VÁLVULA DE ESFERA EM BRONZE Ø 1/2" - FORNECIMENTO E INSTALAÇÃO.</v>
          </cell>
          <cell r="C11765" t="str">
            <v>Un</v>
          </cell>
          <cell r="D11765">
            <v>42.73</v>
          </cell>
          <cell r="E11765">
            <v>34.19</v>
          </cell>
        </row>
        <row r="11766">
          <cell r="A11766"/>
        </row>
        <row r="11767">
          <cell r="A11767" t="str">
            <v>73870-002</v>
          </cell>
          <cell r="B11767" t="str">
            <v xml:space="preserve">VÁLVULA DE ESFERA EM BRONZE Ø 3/4" - FORNECIMENTO E INSTALAÇÃO. </v>
          </cell>
          <cell r="C11767" t="str">
            <v>Un</v>
          </cell>
          <cell r="D11767">
            <v>48.5</v>
          </cell>
          <cell r="E11767">
            <v>38.799999999999997</v>
          </cell>
        </row>
        <row r="11768">
          <cell r="A11768"/>
        </row>
        <row r="11769">
          <cell r="A11769" t="str">
            <v>73870-003</v>
          </cell>
          <cell r="B11769" t="str">
            <v xml:space="preserve">VÁLVULA DE ESFERA EM BRONZE Ø 1.1/4" - FORNECIMENTO E INSTALAÇÃO. </v>
          </cell>
          <cell r="C11769" t="str">
            <v>Un</v>
          </cell>
          <cell r="D11769">
            <v>63.07</v>
          </cell>
          <cell r="E11769">
            <v>50.46</v>
          </cell>
        </row>
        <row r="11770">
          <cell r="A11770"/>
        </row>
        <row r="11771">
          <cell r="A11771" t="str">
            <v>73870-004</v>
          </cell>
          <cell r="B11771" t="str">
            <v>REGISTRO DE ESFERA EM BRONZE D= 1.1/4" FORNEC E COLOCACAO.</v>
          </cell>
          <cell r="C11771" t="str">
            <v>Un</v>
          </cell>
          <cell r="D11771">
            <v>88.77</v>
          </cell>
          <cell r="E11771">
            <v>71.02</v>
          </cell>
        </row>
        <row r="11772">
          <cell r="A11772"/>
        </row>
        <row r="11773">
          <cell r="A11773" t="str">
            <v>73870-005</v>
          </cell>
          <cell r="B11773" t="str">
            <v xml:space="preserve">VÁLVULA DE ESFERA EM BRONZE Ø 1.1/2" - FORNECIMENTO E INSTALAÇÃO. </v>
          </cell>
          <cell r="C11773" t="str">
            <v>Un</v>
          </cell>
          <cell r="D11773">
            <v>106.45</v>
          </cell>
          <cell r="E11773">
            <v>85.16</v>
          </cell>
        </row>
        <row r="11774">
          <cell r="A11774"/>
        </row>
        <row r="11775">
          <cell r="A11775" t="str">
            <v>73870-006</v>
          </cell>
          <cell r="B11775" t="str">
            <v xml:space="preserve">VÁLVULA DE ESFERA EM BRONZE Ø 2" - FORNECIMENTO E INSTALAÇÃO. </v>
          </cell>
          <cell r="C11775" t="str">
            <v>Un</v>
          </cell>
          <cell r="D11775">
            <v>158.68</v>
          </cell>
          <cell r="E11775">
            <v>126.95</v>
          </cell>
        </row>
        <row r="11776">
          <cell r="A11776"/>
        </row>
        <row r="11777">
          <cell r="A11777" t="str">
            <v>73871-001</v>
          </cell>
          <cell r="B11777" t="str">
            <v xml:space="preserve">DESTOCA ARVORE PORTE MEDIO/RAIZ PROFUNDA S/REMOCAO/AUX MECAN </v>
          </cell>
          <cell r="C11777" t="str">
            <v>Un</v>
          </cell>
          <cell r="D11777">
            <v>96.85</v>
          </cell>
          <cell r="E11777">
            <v>77.48</v>
          </cell>
        </row>
        <row r="11778">
          <cell r="A11778"/>
        </row>
        <row r="11779">
          <cell r="A11779" t="str">
            <v>73871-002</v>
          </cell>
          <cell r="B11779" t="str">
            <v xml:space="preserve">DESTOCAMENTO MECANICO DE TOCOS D&lt;=30CM.   </v>
          </cell>
          <cell r="C11779" t="str">
            <v>Un</v>
          </cell>
          <cell r="D11779">
            <v>31.86</v>
          </cell>
          <cell r="E11779">
            <v>25.49</v>
          </cell>
        </row>
        <row r="11780">
          <cell r="A11780"/>
        </row>
        <row r="11781">
          <cell r="A11781" t="str">
            <v>73871-003</v>
          </cell>
          <cell r="B11781" t="str">
            <v xml:space="preserve">DESTOCAMENTO MECANICO DE TOCOS D=30 A 50CM. </v>
          </cell>
          <cell r="C11781" t="str">
            <v>Un</v>
          </cell>
          <cell r="D11781">
            <v>57.01</v>
          </cell>
          <cell r="E11781">
            <v>45.61</v>
          </cell>
        </row>
        <row r="11782">
          <cell r="A11782"/>
        </row>
        <row r="11783">
          <cell r="A11783" t="str">
            <v>73871-004</v>
          </cell>
          <cell r="B11783" t="str">
            <v xml:space="preserve">DESTOCAMENTO MECANICO DE TOCOS D&gt;50CM. </v>
          </cell>
          <cell r="C11783" t="str">
            <v>Un</v>
          </cell>
          <cell r="D11783">
            <v>95.46</v>
          </cell>
          <cell r="E11783">
            <v>76.37</v>
          </cell>
        </row>
        <row r="11784">
          <cell r="A11784"/>
        </row>
        <row r="11785">
          <cell r="A11785" t="str">
            <v>73871/001</v>
          </cell>
          <cell r="B11785" t="str">
            <v xml:space="preserve"> DESTOCA ARVORE PORTE MEDIO/RAIZ PROFUNDA S/REMOCAO/AUX MECAN.</v>
          </cell>
          <cell r="C11785" t="str">
            <v>Un</v>
          </cell>
          <cell r="D11785">
            <v>96.85</v>
          </cell>
          <cell r="E11785">
            <v>77.48</v>
          </cell>
        </row>
        <row r="11786">
          <cell r="A11786"/>
        </row>
        <row r="11787">
          <cell r="A11787" t="str">
            <v>73872-001</v>
          </cell>
          <cell r="B11787" t="str">
            <v xml:space="preserve"> PINTURA IMPERMEABILIZANTE COM TINTA A BASE DE RESINA EPOXI ALCATRAO, UMA DEMAO.</v>
          </cell>
          <cell r="C11787" t="str">
            <v>m2</v>
          </cell>
          <cell r="D11787">
            <v>19.2</v>
          </cell>
          <cell r="E11787">
            <v>15.36</v>
          </cell>
        </row>
        <row r="11788">
          <cell r="A11788"/>
        </row>
        <row r="11789">
          <cell r="A11789" t="str">
            <v>73872-002</v>
          </cell>
          <cell r="B11789" t="str">
            <v xml:space="preserve"> PINTURA IMPERMEABILIZANTE COM TINTA A BASE DE RESINA EPOXI ALCATRAO, DUAS DEMAOS.</v>
          </cell>
          <cell r="C11789" t="str">
            <v>m2</v>
          </cell>
          <cell r="D11789">
            <v>37.03</v>
          </cell>
          <cell r="E11789">
            <v>29.63</v>
          </cell>
        </row>
        <row r="11790">
          <cell r="A11790"/>
        </row>
        <row r="11791">
          <cell r="A11791" t="str">
            <v>73873-001</v>
          </cell>
          <cell r="B11791" t="str">
            <v>LEITO FILTRANTE - COLOCACAO E APILOAMENTO DE TERRA NO FILTRO.</v>
          </cell>
          <cell r="C11791" t="str">
            <v>m3</v>
          </cell>
          <cell r="D11791">
            <v>38.21</v>
          </cell>
          <cell r="E11791">
            <v>30.57</v>
          </cell>
        </row>
        <row r="11792">
          <cell r="A11792"/>
        </row>
        <row r="11793">
          <cell r="A11793" t="str">
            <v>73873-002</v>
          </cell>
          <cell r="B11793" t="str">
            <v>LEITO FILTRANTE - FORN.E ENCHIMENTO C/ BRITA NO. 4.</v>
          </cell>
          <cell r="C11793" t="str">
            <v>m3</v>
          </cell>
          <cell r="D11793">
            <v>130.94999999999999</v>
          </cell>
          <cell r="E11793">
            <v>104.76</v>
          </cell>
        </row>
        <row r="11794">
          <cell r="A11794"/>
        </row>
        <row r="11795">
          <cell r="A11795" t="str">
            <v>73873-003</v>
          </cell>
          <cell r="B11795" t="str">
            <v>LEITO FILTRANTE - COLOCACAO DE AREIA NOS FILTROS.</v>
          </cell>
          <cell r="C11795" t="str">
            <v>m3</v>
          </cell>
          <cell r="D11795">
            <v>38.21</v>
          </cell>
          <cell r="E11795">
            <v>30.57</v>
          </cell>
        </row>
        <row r="11796">
          <cell r="A11796"/>
        </row>
        <row r="11797">
          <cell r="A11797" t="str">
            <v>73873-004</v>
          </cell>
          <cell r="B11797" t="str">
            <v>LEITO FILTRANTE - COLOCACAO DE PEDREGULHOS NOS FILTROS.</v>
          </cell>
          <cell r="C11797" t="str">
            <v>m3</v>
          </cell>
          <cell r="D11797">
            <v>41.85</v>
          </cell>
          <cell r="E11797">
            <v>33.479999999999997</v>
          </cell>
        </row>
        <row r="11798">
          <cell r="A11798"/>
        </row>
        <row r="11799">
          <cell r="A11799" t="str">
            <v>73873-005</v>
          </cell>
          <cell r="B11799" t="str">
            <v>LEITO FILTRANTE - COLOCACAO DE ANTRACITO NOS FILTROS.</v>
          </cell>
          <cell r="C11799" t="str">
            <v>m3</v>
          </cell>
          <cell r="D11799">
            <v>38.21</v>
          </cell>
          <cell r="E11799">
            <v>30.57</v>
          </cell>
        </row>
        <row r="11800">
          <cell r="A11800"/>
        </row>
        <row r="11801">
          <cell r="A11801" t="str">
            <v>73874-001</v>
          </cell>
          <cell r="B11801" t="str">
            <v>REMOCAO DE PINTURAS COM JATEAMENTO DE AREIA, EM SUPERFICIES METALICAS.</v>
          </cell>
          <cell r="C11801" t="str">
            <v>m2</v>
          </cell>
          <cell r="D11801">
            <v>13.75</v>
          </cell>
          <cell r="E11801">
            <v>11</v>
          </cell>
        </row>
        <row r="11802">
          <cell r="A11802"/>
        </row>
        <row r="11803">
          <cell r="A11803" t="str">
            <v>73875-001</v>
          </cell>
          <cell r="B11803" t="str">
            <v>LOCACAO DE ANDAIME METALICO TUBULAR TIPO TORRE.</v>
          </cell>
          <cell r="C11803" t="str">
            <v>m/mês</v>
          </cell>
          <cell r="D11803">
            <v>16.399999999999999</v>
          </cell>
          <cell r="E11803">
            <v>13.12</v>
          </cell>
        </row>
        <row r="11804">
          <cell r="A11804"/>
        </row>
        <row r="11805">
          <cell r="A11805" t="str">
            <v>73876-001</v>
          </cell>
          <cell r="B11805" t="str">
            <v>PISO EM BORRACHA SINTETICA ESPESSURA 7MM, PASTILHADO, ASSENTADO EM COLA.</v>
          </cell>
          <cell r="C11805" t="str">
            <v>m2</v>
          </cell>
          <cell r="D11805">
            <v>146.25</v>
          </cell>
          <cell r="E11805">
            <v>117</v>
          </cell>
        </row>
        <row r="11806">
          <cell r="A11806"/>
        </row>
        <row r="11807">
          <cell r="A11807" t="str">
            <v>73877-001</v>
          </cell>
          <cell r="B11807" t="str">
            <v>ESCORAMENTO DE VALAS COM PRANCHOES METALICOS E QUADROS UTILIZANDO LONGARINAS DE MADEIRA DE 3X5", INCLUSIVE POSTERIOR RETIRADA - AREA CRAVADA.</v>
          </cell>
          <cell r="C11807" t="str">
            <v>m2</v>
          </cell>
          <cell r="D11807">
            <v>42.26</v>
          </cell>
          <cell r="E11807">
            <v>33.81</v>
          </cell>
        </row>
        <row r="11808">
          <cell r="A11808"/>
        </row>
        <row r="11809">
          <cell r="A11809" t="str">
            <v>73877-002</v>
          </cell>
          <cell r="B11809" t="str">
            <v>ESCORAMENTO DE VALAS COM PRANCHOES METALICOS E QUADROS UTILIZANDO LONGARINAS DE MADEIRA DE 3X5", INCLUSIVE POSTERIOR RETIRADA - AREA NAO CRAVADA.</v>
          </cell>
          <cell r="C11809" t="str">
            <v>m2</v>
          </cell>
          <cell r="D11809">
            <v>27.86</v>
          </cell>
          <cell r="E11809">
            <v>22.29</v>
          </cell>
        </row>
        <row r="11810">
          <cell r="A11810"/>
        </row>
        <row r="11811">
          <cell r="A11811" t="str">
            <v>73878-001</v>
          </cell>
          <cell r="B11811" t="str">
            <v>EXECUÇÃO DE CONCRETO PROJETADO, COM CONSUMO DE CIMENTO 350 KG/M3, VIA SECA MEDIDO POR SACO DE CIMENTO, PASSADO NA MAQUINA.</v>
          </cell>
          <cell r="C11811" t="str">
            <v>m3</v>
          </cell>
          <cell r="D11811">
            <v>2009.62</v>
          </cell>
          <cell r="E11811">
            <v>1607.7</v>
          </cell>
        </row>
        <row r="11812">
          <cell r="A11812"/>
        </row>
        <row r="11813">
          <cell r="A11813" t="str">
            <v>73878-002</v>
          </cell>
          <cell r="B11813" t="str">
            <v>EXECUÇÃO DE ARGAMASSA PROJETADA, COM CONSUMO DE CIMENTO 400 KG/M3, VIA SECA, MEDIDO POR SACO DE CIMENTO, PASSADO NA MAQUINA.</v>
          </cell>
          <cell r="C11813" t="str">
            <v>m3</v>
          </cell>
          <cell r="D11813">
            <v>2019.22</v>
          </cell>
          <cell r="E11813">
            <v>1615.38</v>
          </cell>
        </row>
        <row r="11814">
          <cell r="A11814"/>
        </row>
        <row r="11815">
          <cell r="A11815" t="str">
            <v>73879-001</v>
          </cell>
          <cell r="B11815" t="str">
            <v xml:space="preserve">ASSENTAMENTO DE TUBOS DE CONCRETO COM JUNTA ELÁSTICA - DN 300 MM. </v>
          </cell>
          <cell r="C11815" t="str">
            <v>m</v>
          </cell>
          <cell r="D11815">
            <v>14.58</v>
          </cell>
          <cell r="E11815">
            <v>11.67</v>
          </cell>
        </row>
        <row r="11816">
          <cell r="A11816"/>
        </row>
        <row r="11817">
          <cell r="A11817" t="str">
            <v>73879-002</v>
          </cell>
          <cell r="B11817" t="str">
            <v>ASSENTAMENTO DE TUBO DE CONCRETO DIAMETRO 400 MM, JUNTAS COM ANEL DE BORRACHA, MONTAGEM COM AUXÍLIO DE EQUIPAMENTOS.</v>
          </cell>
          <cell r="C11817" t="str">
            <v>m</v>
          </cell>
          <cell r="D11817">
            <v>22.66</v>
          </cell>
          <cell r="E11817">
            <v>18.13</v>
          </cell>
        </row>
        <row r="11818">
          <cell r="A11818"/>
        </row>
        <row r="11819">
          <cell r="A11819" t="str">
            <v>73879-003</v>
          </cell>
          <cell r="B11819" t="str">
            <v>ASSENTAMENTO DE TUBO DE CONCRETO DIAMETRO 500 MM, JUNTAS COM ANEL DE BORRACHA, MONTAGEM COM AUXÍLIO DE EQUIPAMENTOS.</v>
          </cell>
          <cell r="C11819" t="str">
            <v>m</v>
          </cell>
          <cell r="D11819">
            <v>34.409999999999997</v>
          </cell>
          <cell r="E11819">
            <v>27.53</v>
          </cell>
        </row>
        <row r="11820">
          <cell r="A11820"/>
        </row>
        <row r="11821">
          <cell r="A11821" t="str">
            <v>73879-004</v>
          </cell>
          <cell r="B11821" t="str">
            <v>ASSENTAMENTO DE TUBO DE CONCRETO DIAMETRO 600 MM, JUNTAS COM ANEL DE BORRACHA, MONTAGEM COM AUXÍLIO DE EQUIPAMENTOS</v>
          </cell>
          <cell r="C11821" t="str">
            <v>m</v>
          </cell>
          <cell r="D11821">
            <v>44.47</v>
          </cell>
          <cell r="E11821">
            <v>35.58</v>
          </cell>
        </row>
        <row r="11822">
          <cell r="A11822"/>
        </row>
        <row r="11823">
          <cell r="A11823" t="str">
            <v>73879-005</v>
          </cell>
          <cell r="B11823" t="str">
            <v>ASSENTAMENTO DE TUBO DE CONCRETO DIAMETRO 700 MM, JUNTAS COM ANEL DE BORRACHA, MONTAGEM COM AUXÍLIO DE EQUIPAMENTOS.</v>
          </cell>
          <cell r="C11823" t="str">
            <v>m</v>
          </cell>
          <cell r="D11823">
            <v>64.8</v>
          </cell>
          <cell r="E11823">
            <v>51.84</v>
          </cell>
        </row>
        <row r="11824">
          <cell r="A11824"/>
        </row>
        <row r="11825">
          <cell r="A11825" t="str">
            <v>73879-006</v>
          </cell>
          <cell r="B11825" t="str">
            <v xml:space="preserve"> ASSENTAMENTO DE TUBO DE CONCRETO DIAMETRO 800 MM, JUNTAS COM ANEL DE BORRACHA, MONTAGEM COM AUXÍLIO DE EQUIPAMENTOS.</v>
          </cell>
          <cell r="C11825" t="str">
            <v>m</v>
          </cell>
          <cell r="D11825">
            <v>71.959999999999994</v>
          </cell>
          <cell r="E11825">
            <v>57.57</v>
          </cell>
        </row>
        <row r="11826">
          <cell r="A11826"/>
        </row>
        <row r="11827">
          <cell r="A11827" t="str">
            <v>73879-007</v>
          </cell>
          <cell r="B11827" t="str">
            <v>ASSENTAMENTO DE TUBO DE CONCRETO DIAMETRO 900 MM, JUNTAS COM ANEL DE BORRACHA, MONTAGEM COM AUXÍLIO DE EQUIPAMENTOS.</v>
          </cell>
          <cell r="C11827" t="str">
            <v>m</v>
          </cell>
          <cell r="D11827">
            <v>102.85</v>
          </cell>
          <cell r="E11827">
            <v>82.28</v>
          </cell>
        </row>
        <row r="11828">
          <cell r="A11828"/>
        </row>
        <row r="11829">
          <cell r="A11829" t="str">
            <v>73879-008</v>
          </cell>
          <cell r="B11829" t="str">
            <v>ASSENTAMENTO DE TUBO DE CONCRETO DIAMETRO 1000MM, JUNTAS COM ANEL DE BORRACHA, MONTAGEM COM AUXÍLIO DE EQUIPAMENTOS.</v>
          </cell>
          <cell r="C11829" t="str">
            <v>m</v>
          </cell>
          <cell r="D11829">
            <v>112.45</v>
          </cell>
          <cell r="E11829">
            <v>89.96</v>
          </cell>
        </row>
        <row r="11830">
          <cell r="A11830"/>
        </row>
        <row r="11831">
          <cell r="A11831" t="str">
            <v>73879-009</v>
          </cell>
          <cell r="B11831" t="str">
            <v>ASSENTAMENTO DE TUBO DE CONCRETO DIAMETRO 1200 MM, JUNTAS COM ANEL DE BORRACHA, MONTAGEM COM AUXÍLIO DE EQUIPAMENTOS.</v>
          </cell>
          <cell r="C11831" t="str">
            <v>m</v>
          </cell>
          <cell r="D11831">
            <v>151.05000000000001</v>
          </cell>
          <cell r="E11831">
            <v>120.84</v>
          </cell>
        </row>
        <row r="11832">
          <cell r="A11832"/>
        </row>
        <row r="11833">
          <cell r="A11833" t="str">
            <v>73880-002</v>
          </cell>
          <cell r="B11833" t="str">
            <v>PORTA DE MADEIRA ALMOFADADA SEMI-OCA 1A 0,80 A 2,10 INCLUSO ADUELA, ALIZAR, DOBRADIÇA E FECHADURA EXTERNA PADRÃO POPULAR.</v>
          </cell>
          <cell r="C11833" t="str">
            <v>Un</v>
          </cell>
          <cell r="D11833">
            <v>499.87</v>
          </cell>
          <cell r="E11833">
            <v>399.9</v>
          </cell>
        </row>
        <row r="11834">
          <cell r="A11834"/>
        </row>
        <row r="11835">
          <cell r="A11835" t="str">
            <v>73881-001</v>
          </cell>
          <cell r="B11835" t="str">
            <v>DRENO COM MANTA GEOTEXTIL 200 G/M2.</v>
          </cell>
          <cell r="C11835" t="str">
            <v>m2</v>
          </cell>
          <cell r="D11835">
            <v>7.62</v>
          </cell>
          <cell r="E11835">
            <v>6.1</v>
          </cell>
        </row>
        <row r="11836">
          <cell r="A11836"/>
        </row>
        <row r="11837">
          <cell r="A11837" t="str">
            <v>73881-002</v>
          </cell>
          <cell r="B11837" t="str">
            <v>DRENO COM MANTA GEOTEXTIL 300 G/M2.</v>
          </cell>
          <cell r="C11837" t="str">
            <v>m2</v>
          </cell>
          <cell r="D11837">
            <v>11.55</v>
          </cell>
          <cell r="E11837">
            <v>9.24</v>
          </cell>
        </row>
        <row r="11838">
          <cell r="A11838"/>
        </row>
        <row r="11839">
          <cell r="A11839" t="str">
            <v>73881-003</v>
          </cell>
          <cell r="B11839" t="str">
            <v>DRENO COM MANTA GEOTEXTIL 400 G/M2.</v>
          </cell>
          <cell r="C11839" t="str">
            <v>m2</v>
          </cell>
          <cell r="D11839">
            <v>14.08</v>
          </cell>
          <cell r="E11839">
            <v>11.27</v>
          </cell>
        </row>
        <row r="11840">
          <cell r="A11840"/>
        </row>
        <row r="11841">
          <cell r="A11841" t="str">
            <v>73882-001</v>
          </cell>
          <cell r="B11841" t="str">
            <v>CALHA EM CONCRETO SIMPLES, EM MEIA CANA, DIAMETRO 200 MM.</v>
          </cell>
          <cell r="C11841" t="str">
            <v>m</v>
          </cell>
          <cell r="D11841">
            <v>16.82</v>
          </cell>
          <cell r="E11841">
            <v>13.46</v>
          </cell>
        </row>
        <row r="11842">
          <cell r="A11842"/>
        </row>
        <row r="11843">
          <cell r="A11843" t="str">
            <v>73882-002</v>
          </cell>
          <cell r="B11843" t="str">
            <v>MEIA CANA DE CONCRETO, DIAMETRO 300 MM.</v>
          </cell>
          <cell r="C11843" t="str">
            <v>m</v>
          </cell>
          <cell r="D11843">
            <v>20.98</v>
          </cell>
          <cell r="E11843">
            <v>16.79</v>
          </cell>
        </row>
        <row r="11844">
          <cell r="A11844"/>
        </row>
        <row r="11845">
          <cell r="A11845" t="str">
            <v>73882-003</v>
          </cell>
          <cell r="B11845" t="str">
            <v>MEIA CANA DE CONCRETO, DIAMETRO 400 MM.</v>
          </cell>
          <cell r="C11845" t="str">
            <v>m</v>
          </cell>
          <cell r="D11845">
            <v>27.03</v>
          </cell>
          <cell r="E11845">
            <v>21.63</v>
          </cell>
        </row>
        <row r="11846">
          <cell r="A11846"/>
        </row>
        <row r="11847">
          <cell r="A11847" t="str">
            <v>73882-004</v>
          </cell>
          <cell r="B11847" t="str">
            <v>MEIA CANA DE CONCRETO, DIAMETRO 500 MM.</v>
          </cell>
          <cell r="C11847" t="str">
            <v>m</v>
          </cell>
          <cell r="D11847">
            <v>41.7</v>
          </cell>
          <cell r="E11847">
            <v>33.36</v>
          </cell>
        </row>
        <row r="11848">
          <cell r="A11848"/>
        </row>
        <row r="11849">
          <cell r="A11849" t="str">
            <v>73882-005</v>
          </cell>
          <cell r="B11849" t="str">
            <v>MEIA CANA DE CONCRETO, DIAMETRO 600 MM.</v>
          </cell>
          <cell r="C11849" t="str">
            <v>m</v>
          </cell>
          <cell r="D11849">
            <v>52.13</v>
          </cell>
          <cell r="E11849">
            <v>41.71</v>
          </cell>
        </row>
        <row r="11850">
          <cell r="A11850"/>
        </row>
        <row r="11851">
          <cell r="A11851" t="str">
            <v>73883-001</v>
          </cell>
          <cell r="B11851" t="str">
            <v>DRENO FRANCES COM AREIA.</v>
          </cell>
          <cell r="C11851" t="str">
            <v>m3</v>
          </cell>
          <cell r="D11851">
            <v>107.65</v>
          </cell>
          <cell r="E11851">
            <v>86.12</v>
          </cell>
        </row>
        <row r="11852">
          <cell r="A11852"/>
        </row>
        <row r="11853">
          <cell r="A11853" t="str">
            <v>73883-002</v>
          </cell>
          <cell r="B11853" t="str">
            <v>DRENO FRANCES COM BRITA.</v>
          </cell>
          <cell r="C11853" t="str">
            <v>m3</v>
          </cell>
          <cell r="D11853">
            <v>123.43</v>
          </cell>
          <cell r="E11853">
            <v>98.75</v>
          </cell>
        </row>
        <row r="11854">
          <cell r="A11854"/>
        </row>
        <row r="11855">
          <cell r="A11855" t="str">
            <v>73883-003</v>
          </cell>
          <cell r="B11855" t="str">
            <v>DRENO FRANCES COM CASCALHO.</v>
          </cell>
          <cell r="C11855" t="str">
            <v>m3</v>
          </cell>
          <cell r="D11855">
            <v>36.020000000000003</v>
          </cell>
          <cell r="E11855">
            <v>28.82</v>
          </cell>
        </row>
        <row r="11856">
          <cell r="A11856"/>
        </row>
        <row r="11857">
          <cell r="A11857" t="str">
            <v>73884-001</v>
          </cell>
          <cell r="B11857" t="str">
            <v xml:space="preserve">INSTALAÇÃO DE VÁLVULAS OU REGISTROS COM JUNTA FLANGEADA - DN 50.   </v>
          </cell>
          <cell r="C11857" t="str">
            <v>Un</v>
          </cell>
          <cell r="D11857">
            <v>34.979999999999997</v>
          </cell>
          <cell r="E11857">
            <v>27.99</v>
          </cell>
        </row>
        <row r="11858">
          <cell r="A11858"/>
        </row>
        <row r="11859">
          <cell r="A11859" t="str">
            <v>73884-002</v>
          </cell>
          <cell r="B11859" t="str">
            <v xml:space="preserve">INSTALAÇÃO DE VÁLVULAS OU REGISTROS COM JUNTA FLANGEADA - DN 75. </v>
          </cell>
          <cell r="C11859" t="str">
            <v>Un</v>
          </cell>
          <cell r="D11859">
            <v>51.35</v>
          </cell>
          <cell r="E11859">
            <v>41.08</v>
          </cell>
        </row>
        <row r="11860">
          <cell r="A11860"/>
        </row>
        <row r="11861">
          <cell r="A11861" t="str">
            <v>73884-003</v>
          </cell>
          <cell r="B11861" t="str">
            <v>INSTALAÇÃO DE VÁLVULAS OU REGISTROS COM JUNTA FLANGEADA - DN 100 .</v>
          </cell>
          <cell r="C11861" t="str">
            <v>Un</v>
          </cell>
          <cell r="D11861">
            <v>64.180000000000007</v>
          </cell>
          <cell r="E11861">
            <v>51.35</v>
          </cell>
        </row>
        <row r="11862">
          <cell r="A11862"/>
        </row>
        <row r="11863">
          <cell r="A11863" t="str">
            <v>73884-004</v>
          </cell>
          <cell r="B11863" t="str">
            <v xml:space="preserve">INSTALAÇÃO DE VÁLVULAS OU REGISTROS COM JUNTA FLANGEADA - DN 150.  </v>
          </cell>
          <cell r="C11863" t="str">
            <v>Un</v>
          </cell>
          <cell r="D11863">
            <v>350.08</v>
          </cell>
          <cell r="E11863">
            <v>280.07</v>
          </cell>
        </row>
        <row r="11864">
          <cell r="A11864"/>
        </row>
        <row r="11865">
          <cell r="A11865" t="str">
            <v>73884-005</v>
          </cell>
          <cell r="B11865" t="str">
            <v xml:space="preserve">INSTALAÇÃO DE VÁLVULAS OU REGISTROS COM JUNTA FLANGEADA - DN 200. </v>
          </cell>
          <cell r="C11865" t="str">
            <v>Un</v>
          </cell>
          <cell r="D11865">
            <v>408.43</v>
          </cell>
          <cell r="E11865">
            <v>326.75</v>
          </cell>
        </row>
        <row r="11866">
          <cell r="A11866"/>
        </row>
        <row r="11867">
          <cell r="A11867" t="str">
            <v>73884-006</v>
          </cell>
          <cell r="B11867" t="str">
            <v xml:space="preserve">INSTALAÇÃO DE VÁLVULAS OU REGISTROS COM JUNTA FLANGEADA - DN 250. </v>
          </cell>
          <cell r="C11867" t="str">
            <v>Un</v>
          </cell>
          <cell r="D11867">
            <v>495.96</v>
          </cell>
          <cell r="E11867">
            <v>396.77</v>
          </cell>
        </row>
        <row r="11868">
          <cell r="A11868"/>
        </row>
        <row r="11869">
          <cell r="A11869" t="str">
            <v>73884-007</v>
          </cell>
          <cell r="B11869" t="str">
            <v xml:space="preserve"> INSTALAÇÃO DE VÁLVULAS OU REGISTROS COM JUNTA FLANGEADA - DN 300.</v>
          </cell>
          <cell r="C11869" t="str">
            <v>Un</v>
          </cell>
          <cell r="D11869">
            <v>554.30999999999995</v>
          </cell>
          <cell r="E11869">
            <v>443.45</v>
          </cell>
        </row>
        <row r="11870">
          <cell r="A11870"/>
        </row>
        <row r="11871">
          <cell r="A11871" t="str">
            <v>73884-008</v>
          </cell>
          <cell r="B11871" t="str">
            <v>INSTALAÇÃO DE VÁLVULAS OU REGISTROS COM JUNTA FLANGEADA - DN 350.</v>
          </cell>
          <cell r="C11871" t="str">
            <v>Un</v>
          </cell>
          <cell r="D11871">
            <v>583.48</v>
          </cell>
          <cell r="E11871">
            <v>466.79</v>
          </cell>
        </row>
        <row r="11872">
          <cell r="A11872"/>
        </row>
        <row r="11873">
          <cell r="A11873" t="str">
            <v>73884-009</v>
          </cell>
          <cell r="B11873" t="str">
            <v xml:space="preserve">INSTALAÇÃO DE VÁLVULAS OU REGISTROS COM JUNTA FLANGEADA - DN 400. </v>
          </cell>
          <cell r="C11873" t="str">
            <v>Un</v>
          </cell>
          <cell r="D11873">
            <v>641.83000000000004</v>
          </cell>
          <cell r="E11873">
            <v>513.47</v>
          </cell>
        </row>
        <row r="11874">
          <cell r="A11874"/>
        </row>
        <row r="11875">
          <cell r="A11875" t="str">
            <v>73884-010</v>
          </cell>
          <cell r="B11875" t="str">
            <v xml:space="preserve">INSTALAÇÃO DE VÁLVULAS OU REGISTROS COM JUNTA FLANGEADA - DN 450.   </v>
          </cell>
          <cell r="C11875" t="str">
            <v>Un</v>
          </cell>
          <cell r="D11875">
            <v>671.01</v>
          </cell>
          <cell r="E11875">
            <v>536.80999999999995</v>
          </cell>
        </row>
        <row r="11876">
          <cell r="A11876"/>
        </row>
        <row r="11877">
          <cell r="A11877" t="str">
            <v>73884-011</v>
          </cell>
          <cell r="B11877" t="str">
            <v xml:space="preserve"> INSTALAÇÃO DE VÁLVULAS OU REGISTROS COM JUNTA FLANGEADA - DN 500.</v>
          </cell>
          <cell r="C11877" t="str">
            <v>Un</v>
          </cell>
          <cell r="D11877">
            <v>729.36</v>
          </cell>
          <cell r="E11877">
            <v>583.49</v>
          </cell>
        </row>
        <row r="11878">
          <cell r="A11878"/>
        </row>
        <row r="11879">
          <cell r="A11879" t="str">
            <v>73884-012</v>
          </cell>
          <cell r="B11879" t="str">
            <v xml:space="preserve"> INSTALAÇÃO DE VÁLVULAS OU REGISTROS COM JUNTA FLANGEADA - DN 600.</v>
          </cell>
          <cell r="C11879" t="str">
            <v>Un</v>
          </cell>
          <cell r="D11879">
            <v>787.71</v>
          </cell>
          <cell r="E11879">
            <v>630.16999999999996</v>
          </cell>
        </row>
        <row r="11880">
          <cell r="A11880"/>
        </row>
        <row r="11881">
          <cell r="A11881" t="str">
            <v>73884-013</v>
          </cell>
          <cell r="B11881" t="str">
            <v>INSTALAÇÃO DE VÁLVULAS OU REGISTROS COM JUNTA FLANGEADA - DN 700.</v>
          </cell>
          <cell r="C11881" t="str">
            <v>Un</v>
          </cell>
          <cell r="D11881">
            <v>860.61</v>
          </cell>
          <cell r="E11881">
            <v>688.49</v>
          </cell>
        </row>
        <row r="11882">
          <cell r="A11882"/>
        </row>
        <row r="11883">
          <cell r="A11883" t="str">
            <v>73884-014</v>
          </cell>
          <cell r="B11883" t="str">
            <v>INSTALAÇÃO DE VÁLVULAS OU REGISTROS COM JUNTA FLANGEADA - DN 800.</v>
          </cell>
          <cell r="C11883" t="str">
            <v>Un</v>
          </cell>
          <cell r="D11883">
            <v>860.61</v>
          </cell>
          <cell r="E11883">
            <v>688.49</v>
          </cell>
        </row>
        <row r="11884">
          <cell r="A11884"/>
        </row>
        <row r="11885">
          <cell r="A11885" t="str">
            <v>73884-015</v>
          </cell>
          <cell r="B11885" t="str">
            <v>INSTALAÇÃO DE VÁLVULAS OU REGISTROS COM JUNTA FLANGEADA - DN 900.</v>
          </cell>
          <cell r="C11885" t="str">
            <v>Un</v>
          </cell>
          <cell r="D11885">
            <v>891.35</v>
          </cell>
          <cell r="E11885">
            <v>713.08</v>
          </cell>
        </row>
        <row r="11886">
          <cell r="A11886"/>
        </row>
        <row r="11887">
          <cell r="A11887" t="str">
            <v>73884-016</v>
          </cell>
          <cell r="B11887" t="str">
            <v xml:space="preserve">INSTALAÇÃO DE VÁLVULAS OU REGISTROS COM JUNTA FLANGEADA - DN 1000. </v>
          </cell>
          <cell r="C11887" t="str">
            <v>Un</v>
          </cell>
          <cell r="D11887">
            <v>983.56</v>
          </cell>
          <cell r="E11887">
            <v>786.85</v>
          </cell>
        </row>
        <row r="11888">
          <cell r="A11888"/>
        </row>
        <row r="11889">
          <cell r="A11889" t="str">
            <v>73885-001</v>
          </cell>
          <cell r="B11889" t="str">
            <v>INSTALAÇÃO DE VÁLVULAS OU REGISTROS COM JUNTA ELÁSTICA - DN 50 .</v>
          </cell>
          <cell r="C11889" t="str">
            <v>Un</v>
          </cell>
          <cell r="D11889">
            <v>15.81</v>
          </cell>
          <cell r="E11889">
            <v>12.65</v>
          </cell>
        </row>
        <row r="11890">
          <cell r="A11890"/>
        </row>
        <row r="11891">
          <cell r="A11891" t="str">
            <v>73885-002</v>
          </cell>
          <cell r="B11891" t="str">
            <v>INSTALAÇÃO DE VÁLVULAS OU REGISTROS COM JUNTA ELÁSTICA - DN 75.</v>
          </cell>
          <cell r="C11891" t="str">
            <v>Un</v>
          </cell>
          <cell r="D11891">
            <v>19.260000000000002</v>
          </cell>
          <cell r="E11891">
            <v>15.41</v>
          </cell>
        </row>
        <row r="11892">
          <cell r="A11892"/>
        </row>
        <row r="11893">
          <cell r="A11893" t="str">
            <v>73885-003</v>
          </cell>
          <cell r="B11893" t="str">
            <v>INSTALAÇÃO DE VÁLVULAS OU REGISTROS COM JUNTA ELÁSTICA - DN 100.</v>
          </cell>
          <cell r="C11893" t="str">
            <v>Un</v>
          </cell>
          <cell r="D11893">
            <v>21.82</v>
          </cell>
          <cell r="E11893">
            <v>17.46</v>
          </cell>
        </row>
        <row r="11894">
          <cell r="A11894"/>
        </row>
        <row r="11895">
          <cell r="A11895" t="str">
            <v>73885-004</v>
          </cell>
          <cell r="B11895" t="str">
            <v>INSTALAÇÃO DE VÁLVULAS OU REGISTROS COM JUNTA ELÁSTICA - DN 150.</v>
          </cell>
          <cell r="C11895" t="str">
            <v>Un</v>
          </cell>
          <cell r="D11895">
            <v>128.36000000000001</v>
          </cell>
          <cell r="E11895">
            <v>102.69</v>
          </cell>
        </row>
        <row r="11896">
          <cell r="A11896"/>
        </row>
        <row r="11897">
          <cell r="A11897" t="str">
            <v>73885-006</v>
          </cell>
          <cell r="B11897" t="str">
            <v>INSTALAÇÃO DE VÁLVULAS OU REGISTROS COM JUNTA ELÁSTICA - DN 250.</v>
          </cell>
          <cell r="C11897" t="str">
            <v>Un</v>
          </cell>
          <cell r="D11897">
            <v>195.46</v>
          </cell>
          <cell r="E11897">
            <v>156.37</v>
          </cell>
        </row>
        <row r="11898">
          <cell r="A11898"/>
        </row>
        <row r="11899">
          <cell r="A11899" t="str">
            <v>73885-007</v>
          </cell>
          <cell r="B11899" t="str">
            <v>INSTALAÇÃO DE VÁLVULAS OU REGISTROS COM JUNTA ELÁSTICA - DN 300.</v>
          </cell>
          <cell r="C11899" t="str">
            <v>Un</v>
          </cell>
          <cell r="D11899">
            <v>212.97</v>
          </cell>
          <cell r="E11899">
            <v>170.38</v>
          </cell>
        </row>
        <row r="11900">
          <cell r="A11900"/>
        </row>
        <row r="11901">
          <cell r="A11901" t="str">
            <v>73885-008</v>
          </cell>
          <cell r="B11901" t="str">
            <v xml:space="preserve"> INSTALAÇÃO DE VÁLVULAS OU REGISTROS COM JUNTA ELÁSTICA - DN 350.</v>
          </cell>
          <cell r="C11901" t="str">
            <v>Un</v>
          </cell>
          <cell r="D11901">
            <v>233.4</v>
          </cell>
          <cell r="E11901">
            <v>186.72</v>
          </cell>
        </row>
        <row r="11902">
          <cell r="A11902"/>
        </row>
        <row r="11903">
          <cell r="A11903" t="str">
            <v>73885-009</v>
          </cell>
          <cell r="B11903" t="str">
            <v xml:space="preserve"> INSTALAÇÃO DE VÁLVULAS OU REGISTROS COM JUNTA ELÁSTICA - DN 400. </v>
          </cell>
          <cell r="C11903" t="str">
            <v>Un</v>
          </cell>
          <cell r="D11903">
            <v>256.73</v>
          </cell>
          <cell r="E11903">
            <v>205.39</v>
          </cell>
        </row>
        <row r="11904">
          <cell r="A11904"/>
        </row>
        <row r="11905">
          <cell r="A11905" t="str">
            <v>73885-010</v>
          </cell>
          <cell r="B11905" t="str">
            <v>INSTALAÇÃO DE VÁLVULAS OU REGISTROS COM JUNTA ELÁSTICA - DN 450.</v>
          </cell>
          <cell r="C11905" t="str">
            <v>Un</v>
          </cell>
          <cell r="D11905">
            <v>277.14999999999998</v>
          </cell>
          <cell r="E11905">
            <v>221.72</v>
          </cell>
        </row>
        <row r="11906">
          <cell r="A11906"/>
        </row>
        <row r="11907">
          <cell r="A11907" t="str">
            <v>73885-011</v>
          </cell>
          <cell r="B11907" t="str">
            <v>NSTALAÇÃO DE VÁLVULAS OU REGISTROS COM JUNTA ELÁSTICA - DN 500.</v>
          </cell>
          <cell r="C11907" t="str">
            <v>Un</v>
          </cell>
          <cell r="D11907">
            <v>291.73</v>
          </cell>
          <cell r="E11907">
            <v>233.39</v>
          </cell>
        </row>
        <row r="11908">
          <cell r="A11908"/>
        </row>
        <row r="11909">
          <cell r="A11909" t="str">
            <v>73885-012</v>
          </cell>
          <cell r="B11909" t="str">
            <v>INSTALAÇÃO DE VÁLVULAS OU REGISTROS COM JUNTA ELÁSTICA - DN 600.</v>
          </cell>
          <cell r="C11909" t="str">
            <v>Un</v>
          </cell>
          <cell r="D11909">
            <v>332.58</v>
          </cell>
          <cell r="E11909">
            <v>266.07</v>
          </cell>
        </row>
        <row r="11910">
          <cell r="A11910"/>
        </row>
        <row r="11911">
          <cell r="A11911" t="str">
            <v>73886-001</v>
          </cell>
          <cell r="B11911" t="str">
            <v>RODAPE EM MADEIRA, ALTURA 7CM, FIXADO EM PECAS DE MADEIRA .</v>
          </cell>
          <cell r="C11911" t="str">
            <v>m</v>
          </cell>
          <cell r="D11911">
            <v>11.28</v>
          </cell>
          <cell r="E11911">
            <v>9.0299999999999994</v>
          </cell>
        </row>
        <row r="11912">
          <cell r="A11912"/>
        </row>
        <row r="11913">
          <cell r="A11913" t="str">
            <v>73887-001</v>
          </cell>
          <cell r="B11913" t="str">
            <v>ASSENTAMENTO SIMPLES DE TUBOS DE FºFº C/ JUNTA ELÁSTICA - DN 75 MM.</v>
          </cell>
          <cell r="C11913" t="str">
            <v>m</v>
          </cell>
          <cell r="D11913">
            <v>1.91</v>
          </cell>
          <cell r="E11913">
            <v>1.53</v>
          </cell>
        </row>
        <row r="11914">
          <cell r="A11914"/>
        </row>
        <row r="11915">
          <cell r="A11915" t="str">
            <v>73887-002</v>
          </cell>
          <cell r="B11915" t="str">
            <v>ASSENTAMENTO DE TUBO FOFO COM JUNTA ELASTICA - DN 100 - INCLUSIVE TRANSPORTE.</v>
          </cell>
          <cell r="C11915" t="str">
            <v>m</v>
          </cell>
          <cell r="D11915">
            <v>2.2999999999999998</v>
          </cell>
          <cell r="E11915">
            <v>1.84</v>
          </cell>
        </row>
        <row r="11916">
          <cell r="A11916"/>
        </row>
        <row r="11917">
          <cell r="A11917" t="str">
            <v>73887-003</v>
          </cell>
          <cell r="B11917" t="str">
            <v>ASSENTAMENTO DE TUBO FOFO COM JUNTA ELASTICA - DN 150 - INCLUSIVE TRANSPORTE.</v>
          </cell>
          <cell r="C11917" t="str">
            <v>m</v>
          </cell>
          <cell r="D11917">
            <v>4.28</v>
          </cell>
          <cell r="E11917">
            <v>3.43</v>
          </cell>
        </row>
        <row r="11918">
          <cell r="A11918"/>
        </row>
        <row r="11919">
          <cell r="A11919" t="str">
            <v>73887-004</v>
          </cell>
          <cell r="B11919" t="str">
            <v>ASSENTAMENTO DE TUBO FOFO COM JUNTA ELASTICA - DN 200 - INCLUSIVE TRANSPORTE.</v>
          </cell>
          <cell r="C11919" t="str">
            <v>m</v>
          </cell>
          <cell r="D11919">
            <v>5.48</v>
          </cell>
          <cell r="E11919">
            <v>4.3899999999999997</v>
          </cell>
        </row>
        <row r="11920">
          <cell r="A11920"/>
        </row>
        <row r="11921">
          <cell r="A11921" t="str">
            <v>73887-005</v>
          </cell>
          <cell r="B11921" t="str">
            <v xml:space="preserve"> ASSENTAMENTO SIMPLES DE TUBOS DE FºFº C/ JUNTA ELÁSTICA - DN 250 MM.</v>
          </cell>
          <cell r="C11921" t="str">
            <v>m</v>
          </cell>
          <cell r="D11921">
            <v>6.62</v>
          </cell>
          <cell r="E11921">
            <v>5.3</v>
          </cell>
        </row>
        <row r="11922">
          <cell r="A11922"/>
        </row>
        <row r="11923">
          <cell r="A11923" t="str">
            <v>73887-006</v>
          </cell>
          <cell r="B11923" t="str">
            <v>ASSENTAMENTO DE TUBO FOFO COM JUNTA ELASTICA - DN 300 - INCLUSIVE TRANSPORTE.</v>
          </cell>
          <cell r="C11923" t="str">
            <v>m</v>
          </cell>
          <cell r="D11923">
            <v>7.48</v>
          </cell>
          <cell r="E11923">
            <v>5.99</v>
          </cell>
        </row>
        <row r="11924">
          <cell r="A11924"/>
        </row>
        <row r="11925">
          <cell r="A11925" t="str">
            <v>73887-007</v>
          </cell>
          <cell r="B11925" t="str">
            <v>ASSENTAMENTO SIMPLES DE TUBOS DE FºFº C/ JUNTA ELÁSTICA - DN 350 MM.</v>
          </cell>
          <cell r="C11925" t="str">
            <v>m</v>
          </cell>
          <cell r="D11925">
            <v>8.8000000000000007</v>
          </cell>
          <cell r="E11925">
            <v>7.04</v>
          </cell>
        </row>
        <row r="11926">
          <cell r="A11926"/>
        </row>
        <row r="11927">
          <cell r="A11927" t="str">
            <v>73887-008</v>
          </cell>
          <cell r="B11927" t="str">
            <v>ASSENTAMENTO SIMPLES DE TUBOS DE FºFº C/ JUNTA ELÁSTICA - DN 400 MM.</v>
          </cell>
          <cell r="C11927" t="str">
            <v>m</v>
          </cell>
          <cell r="D11927">
            <v>10.07</v>
          </cell>
          <cell r="E11927">
            <v>8.06</v>
          </cell>
        </row>
        <row r="11928">
          <cell r="A11928"/>
        </row>
        <row r="11929">
          <cell r="A11929" t="str">
            <v>73887-009</v>
          </cell>
          <cell r="B11929" t="str">
            <v xml:space="preserve">ASSENTAMENTO SIMPLES DE TUBOS DE FºFº C/ JUNTA ELÁSTICA - DN 450 MM. </v>
          </cell>
          <cell r="C11929" t="str">
            <v>m</v>
          </cell>
          <cell r="D11929">
            <v>11.32</v>
          </cell>
          <cell r="E11929">
            <v>9.06</v>
          </cell>
        </row>
        <row r="11930">
          <cell r="A11930"/>
        </row>
        <row r="11931">
          <cell r="A11931" t="str">
            <v>73887-010</v>
          </cell>
          <cell r="B11931" t="str">
            <v xml:space="preserve">ASSENTAMENTO SIMPLES DE TUBOS DE FºFº C/ JUNTA ELÁSTICA - DN 500 MM. </v>
          </cell>
          <cell r="C11931" t="str">
            <v>m</v>
          </cell>
          <cell r="D11931">
            <v>12.65</v>
          </cell>
          <cell r="E11931">
            <v>10.119999999999999</v>
          </cell>
        </row>
        <row r="11932">
          <cell r="A11932"/>
        </row>
        <row r="11933">
          <cell r="A11933" t="str">
            <v>73887-011</v>
          </cell>
          <cell r="B11933" t="str">
            <v>ASSENTAMENTO SIMPLES DE TUBOS DE FºFº C/ JUNTA ELÁSTICA - DN 600 MM.</v>
          </cell>
          <cell r="C11933" t="str">
            <v>m</v>
          </cell>
          <cell r="D11933">
            <v>15.26</v>
          </cell>
          <cell r="E11933">
            <v>12.21</v>
          </cell>
        </row>
        <row r="11934">
          <cell r="A11934"/>
        </row>
        <row r="11935">
          <cell r="A11935" t="str">
            <v>73887-012</v>
          </cell>
          <cell r="B11935" t="str">
            <v xml:space="preserve">ASSENTAMENTO SIMPLES DE TUBOS DE FºFº C/ JUNTA ELÁSTICA - DN 700 MM. </v>
          </cell>
          <cell r="C11935" t="str">
            <v>m</v>
          </cell>
          <cell r="D11935">
            <v>18.760000000000002</v>
          </cell>
          <cell r="E11935">
            <v>15.01</v>
          </cell>
        </row>
        <row r="11936">
          <cell r="A11936"/>
        </row>
        <row r="11937">
          <cell r="A11937" t="str">
            <v>73887-013</v>
          </cell>
          <cell r="B11937" t="str">
            <v>ASSENTAMENTO SIMPLES DE TUBOS DE FºFº C/ JUNTA ELÁSTICA - DN 800 MM.</v>
          </cell>
          <cell r="C11937" t="str">
            <v>m</v>
          </cell>
          <cell r="D11937">
            <v>21.65</v>
          </cell>
          <cell r="E11937">
            <v>17.32</v>
          </cell>
        </row>
        <row r="11938">
          <cell r="A11938"/>
        </row>
        <row r="11939">
          <cell r="A11939" t="str">
            <v>73887-014</v>
          </cell>
          <cell r="B11939" t="str">
            <v>ASSENTAMENTO SIMPLES DE TUBOS DE FºFº C/ JUNTA ELÁSTICA - DN 900 MM.</v>
          </cell>
          <cell r="C11939" t="str">
            <v>m</v>
          </cell>
          <cell r="D11939">
            <v>25.55</v>
          </cell>
          <cell r="E11939">
            <v>20.440000000000001</v>
          </cell>
        </row>
        <row r="11940">
          <cell r="A11940"/>
        </row>
        <row r="11941">
          <cell r="A11941" t="str">
            <v>73887-015</v>
          </cell>
          <cell r="B11941" t="str">
            <v xml:space="preserve"> ASSENTAMENTO SIMPLES DE TUBOS DE FºFº C/ JUNTA ELÁSTICA - DN 1000 MM. </v>
          </cell>
          <cell r="C11941" t="str">
            <v>m</v>
          </cell>
          <cell r="D11941">
            <v>27.33</v>
          </cell>
          <cell r="E11941">
            <v>21.87</v>
          </cell>
        </row>
        <row r="11942">
          <cell r="A11942"/>
        </row>
        <row r="11943">
          <cell r="A11943" t="str">
            <v>73887-016</v>
          </cell>
          <cell r="B11943" t="str">
            <v xml:space="preserve">ASSENTAMENTO SIMPLES DE TUBOS DE FºFº C/ JUNTA ELÁSTICA - DN 1100 MM. </v>
          </cell>
          <cell r="C11943" t="str">
            <v>m</v>
          </cell>
          <cell r="D11943">
            <v>32.36</v>
          </cell>
          <cell r="E11943">
            <v>25.89</v>
          </cell>
        </row>
        <row r="11944">
          <cell r="A11944"/>
        </row>
        <row r="11945">
          <cell r="A11945" t="str">
            <v>73887-017</v>
          </cell>
          <cell r="B11945" t="str">
            <v xml:space="preserve">ASSENTAMENTO SIMPLES DE TUBOS DE FºFº C/ JUNTA ELÁSTICA - DN 1200 MM. </v>
          </cell>
          <cell r="C11945" t="str">
            <v>m</v>
          </cell>
          <cell r="D11945">
            <v>38.36</v>
          </cell>
          <cell r="E11945">
            <v>30.69</v>
          </cell>
        </row>
        <row r="11946">
          <cell r="A11946"/>
        </row>
        <row r="11947">
          <cell r="A11947" t="str">
            <v>73888-001</v>
          </cell>
          <cell r="B11947" t="str">
            <v>ASSENTAMENTO TUBO PVC COM JUNTA ELASTICA - DN 50 P/AGUA.</v>
          </cell>
          <cell r="C11947" t="str">
            <v>m</v>
          </cell>
          <cell r="D11947">
            <v>1.05</v>
          </cell>
          <cell r="E11947">
            <v>0.84</v>
          </cell>
        </row>
        <row r="11948">
          <cell r="A11948"/>
        </row>
        <row r="11949">
          <cell r="A11949" t="str">
            <v>73888-002</v>
          </cell>
          <cell r="B11949" t="str">
            <v xml:space="preserve"> ASSENTAMENTO TUBO PVC COM JUNTA ELASTICA - DN 75 P/AGUA. </v>
          </cell>
          <cell r="C11949" t="str">
            <v>m</v>
          </cell>
          <cell r="D11949">
            <v>1.42</v>
          </cell>
          <cell r="E11949">
            <v>1.1399999999999999</v>
          </cell>
        </row>
        <row r="11950">
          <cell r="A11950"/>
        </row>
        <row r="11951">
          <cell r="A11951" t="str">
            <v>73888-003</v>
          </cell>
          <cell r="B11951" t="str">
            <v>ASSENTAMENTO TUBO PVC COM JUNTA ELASTICA - DN 100 P/AGUA - INCLUSIVE TRANSPORTE.</v>
          </cell>
          <cell r="C11951" t="str">
            <v>m</v>
          </cell>
          <cell r="D11951">
            <v>1.78</v>
          </cell>
          <cell r="E11951">
            <v>1.43</v>
          </cell>
        </row>
        <row r="11952">
          <cell r="A11952"/>
        </row>
        <row r="11953">
          <cell r="A11953" t="str">
            <v>73888-004</v>
          </cell>
          <cell r="B11953" t="str">
            <v>ASSENTAMENTO TUBO PVC COM JUNTA ELASTICA - DN 150 P/AGUA - INCLUSIVE TRANSPORTE.</v>
          </cell>
          <cell r="C11953" t="str">
            <v>m</v>
          </cell>
          <cell r="D11953">
            <v>2.0299999999999998</v>
          </cell>
          <cell r="E11953">
            <v>1.63</v>
          </cell>
        </row>
        <row r="11954">
          <cell r="A11954"/>
        </row>
        <row r="11955">
          <cell r="A11955" t="str">
            <v>73888-005</v>
          </cell>
          <cell r="B11955" t="str">
            <v>ASSENTAMENTO TUBO PVC COM JUNTA ELASTICA - DN 200 P/AGUA - INCLUSIVE TRANSPORTE.</v>
          </cell>
          <cell r="C11955" t="str">
            <v>m</v>
          </cell>
          <cell r="D11955">
            <v>2.4300000000000002</v>
          </cell>
          <cell r="E11955">
            <v>1.95</v>
          </cell>
        </row>
        <row r="11956">
          <cell r="A11956"/>
        </row>
        <row r="11957">
          <cell r="A11957" t="str">
            <v>73888-006</v>
          </cell>
          <cell r="B11957" t="str">
            <v xml:space="preserve">ASSENTAMENTO TUBO PVC COM JUNTA ELASTICA - DN 250 P/AGUA. </v>
          </cell>
          <cell r="C11957" t="str">
            <v>m</v>
          </cell>
          <cell r="D11957">
            <v>2.9</v>
          </cell>
          <cell r="E11957">
            <v>2.3199999999999998</v>
          </cell>
        </row>
        <row r="11958">
          <cell r="A11958"/>
        </row>
        <row r="11959">
          <cell r="A11959" t="str">
            <v>73888-007</v>
          </cell>
          <cell r="B11959" t="str">
            <v>ASSENTAMENTO TUBO PVC COM JUNTA ELASTICA - DN 300 P/AGUA.</v>
          </cell>
          <cell r="C11959" t="str">
            <v>m</v>
          </cell>
          <cell r="D11959">
            <v>3.7</v>
          </cell>
          <cell r="E11959">
            <v>2.96</v>
          </cell>
        </row>
        <row r="11960">
          <cell r="A11960"/>
        </row>
        <row r="11961">
          <cell r="A11961" t="str">
            <v>73888-008</v>
          </cell>
          <cell r="B11961" t="str">
            <v>ASSENTAMENTO DE TUBOS DE PVC, RPVC, PVC DE FºFº, PRFV P/ ÁGUA COM JUNTA ELÁSTICA - DN 350 MM.</v>
          </cell>
          <cell r="C11961" t="str">
            <v>m</v>
          </cell>
          <cell r="D11961">
            <v>4.2699999999999996</v>
          </cell>
          <cell r="E11961">
            <v>3.42</v>
          </cell>
        </row>
        <row r="11962">
          <cell r="A11962"/>
        </row>
        <row r="11963">
          <cell r="A11963" t="str">
            <v>73888-009</v>
          </cell>
          <cell r="B11963" t="str">
            <v>ASSENTAMENTO DE TUBOS DE PVC, RPVC, PVC DE FºFº, PRFV P/ ÁGUA COM JUNTA ELÁSTICA - DN 400 MM.</v>
          </cell>
          <cell r="C11963" t="str">
            <v>m</v>
          </cell>
          <cell r="D11963">
            <v>6.18</v>
          </cell>
          <cell r="E11963">
            <v>4.95</v>
          </cell>
        </row>
        <row r="11964">
          <cell r="A11964"/>
        </row>
        <row r="11965">
          <cell r="A11965" t="str">
            <v>73888-010</v>
          </cell>
          <cell r="B11965" t="str">
            <v xml:space="preserve"> ASSENTAMENTO DE TUBOS DE PVC, RPVC, PVC DE FºFº, PRFV P/ ÁGUA COM JUNTA ELÁSTICA - DN 500 MM.</v>
          </cell>
          <cell r="C11965" t="str">
            <v>m</v>
          </cell>
          <cell r="D11965">
            <v>7.16</v>
          </cell>
          <cell r="E11965">
            <v>5.73</v>
          </cell>
        </row>
        <row r="11966">
          <cell r="A11966"/>
        </row>
        <row r="11967">
          <cell r="A11967" t="str">
            <v>73888-011</v>
          </cell>
          <cell r="B11967" t="str">
            <v>ASSENTAMENTO DE TUBOS DE PVC, RPVC, PVC DE FºFº, PRFV P/ ÁGUA COM JUNTA ELÁSTICA - DN 600 MM</v>
          </cell>
          <cell r="C11967" t="str">
            <v>m</v>
          </cell>
          <cell r="D11967">
            <v>8.3800000000000008</v>
          </cell>
          <cell r="E11967">
            <v>6.71</v>
          </cell>
        </row>
        <row r="11968">
          <cell r="A11968"/>
        </row>
        <row r="11969">
          <cell r="A11969" t="str">
            <v>73888-012</v>
          </cell>
          <cell r="B11969" t="str">
            <v>ASSENTAMENTO DE TUBOS DE PVC, RPVC, PVC DE FºFº, PRFV P/ ÁGUA COM JUNTA ELÁSTICA - DN 700 MM.</v>
          </cell>
          <cell r="C11969" t="str">
            <v>m</v>
          </cell>
          <cell r="D11969">
            <v>9.5500000000000007</v>
          </cell>
          <cell r="E11969">
            <v>7.64</v>
          </cell>
        </row>
        <row r="11970">
          <cell r="A11970"/>
        </row>
        <row r="11971">
          <cell r="A11971" t="str">
            <v>73888-013</v>
          </cell>
          <cell r="B11971" t="str">
            <v xml:space="preserve"> ASSENTAMENTO DE TUBOS DE PVC, RPVC, PVC DE FºFº, PRFV P/ ÁGUA COM JUNTA ELÁSTICA - DN 800 MM.</v>
          </cell>
          <cell r="C11971" t="str">
            <v>m</v>
          </cell>
          <cell r="D11971">
            <v>10.83</v>
          </cell>
          <cell r="E11971">
            <v>8.67</v>
          </cell>
        </row>
        <row r="11972">
          <cell r="A11972"/>
        </row>
        <row r="11973">
          <cell r="A11973" t="str">
            <v>73888-014</v>
          </cell>
          <cell r="B11973" t="str">
            <v>ASSENTAMENTO DE TUBOS DE PVC, RPVC, PVC DE FºFº, PRFV P/ ÁGUA COM JUNTA ELÁSTICA - DN 900 MM.</v>
          </cell>
          <cell r="C11973" t="str">
            <v>m</v>
          </cell>
          <cell r="D11973">
            <v>12.15</v>
          </cell>
          <cell r="E11973">
            <v>9.7200000000000006</v>
          </cell>
        </row>
        <row r="11974">
          <cell r="A11974"/>
        </row>
        <row r="11975">
          <cell r="A11975" t="str">
            <v>73888-015</v>
          </cell>
          <cell r="B11975" t="str">
            <v>ASSENTAMENTO DE TUBOS DE PVC, RPVC, PVC DE FºFº, PRFV P/ ÁGUA COM JUNTA ELÁSTICA - DN 1000 MM.</v>
          </cell>
          <cell r="C11975" t="str">
            <v>m</v>
          </cell>
          <cell r="D11975">
            <v>13.42</v>
          </cell>
          <cell r="E11975">
            <v>10.74</v>
          </cell>
        </row>
        <row r="11976">
          <cell r="A11976"/>
        </row>
        <row r="11977">
          <cell r="A11977" t="str">
            <v>73889-001</v>
          </cell>
          <cell r="B11977" t="str">
            <v>GABIAO TIPO CAIXA COM DIAFRAGMA GALVANIZADO.</v>
          </cell>
          <cell r="C11977" t="str">
            <v>m3</v>
          </cell>
          <cell r="D11977">
            <v>314.56</v>
          </cell>
          <cell r="E11977">
            <v>251.65</v>
          </cell>
        </row>
        <row r="11978">
          <cell r="A11978"/>
        </row>
        <row r="11979">
          <cell r="A11979" t="str">
            <v>73889-002</v>
          </cell>
          <cell r="B11979" t="str">
            <v>GABIAO TIPO CAIXA COM DIAFRAGMA GALVANIZADO PLASTIFICADO.</v>
          </cell>
          <cell r="C11979" t="str">
            <v>m3</v>
          </cell>
          <cell r="D11979">
            <v>314.56</v>
          </cell>
          <cell r="E11979">
            <v>251.65</v>
          </cell>
        </row>
        <row r="11980">
          <cell r="A11980"/>
        </row>
        <row r="11981">
          <cell r="A11981" t="str">
            <v>73890-001</v>
          </cell>
          <cell r="B11981" t="str">
            <v>ENSECADEIRA DE MADEIRA COM PAREDE SIMPLES.</v>
          </cell>
          <cell r="C11981" t="str">
            <v>m2</v>
          </cell>
          <cell r="D11981">
            <v>96.31</v>
          </cell>
          <cell r="E11981">
            <v>77.05</v>
          </cell>
        </row>
        <row r="11982">
          <cell r="A11982"/>
        </row>
        <row r="11983">
          <cell r="A11983" t="str">
            <v>73890-002</v>
          </cell>
          <cell r="B11983" t="str">
            <v>ENSECADEIRA DE MADEIRA COM PAREDE DUPLA.</v>
          </cell>
          <cell r="C11983" t="str">
            <v>m2</v>
          </cell>
          <cell r="D11983">
            <v>244.97</v>
          </cell>
          <cell r="E11983">
            <v>195.98</v>
          </cell>
        </row>
        <row r="11984">
          <cell r="A11984"/>
        </row>
        <row r="11985">
          <cell r="A11985" t="str">
            <v>73891-001</v>
          </cell>
          <cell r="B11985" t="str">
            <v>ESGOTAMENTO COM MOTO-BOMBA AUTOESCOVANTE.</v>
          </cell>
          <cell r="C11985" t="str">
            <v>H</v>
          </cell>
          <cell r="D11985">
            <v>5.31</v>
          </cell>
          <cell r="E11985">
            <v>4.25</v>
          </cell>
        </row>
        <row r="11986">
          <cell r="A11986"/>
        </row>
        <row r="11987">
          <cell r="A11987" t="str">
            <v>73892-001</v>
          </cell>
          <cell r="B11987" t="str">
            <v>EXECUÇÃO DE CALÇADA EM CONCRETO NÃO ESTRUTURAL, COM USO DE SEIXO ROLADO, PREPARO MECÂNICO, E ESPESSURA DE 7CM.</v>
          </cell>
          <cell r="C11987" t="str">
            <v>m2</v>
          </cell>
          <cell r="D11987">
            <v>34.25</v>
          </cell>
          <cell r="E11987">
            <v>27.4</v>
          </cell>
        </row>
        <row r="11988">
          <cell r="A11988"/>
        </row>
        <row r="11989">
          <cell r="A11989" t="str">
            <v>73892-002</v>
          </cell>
          <cell r="B11989" t="str">
            <v xml:space="preserve"> EXECUÇÃO DE CALÇADA EM CONCRETO 1:3:5 (FCK=12 MPA) PREPARO MECÂNICO, E= 7CM.</v>
          </cell>
          <cell r="C11989" t="str">
            <v>m2</v>
          </cell>
          <cell r="D11989">
            <v>32.020000000000003</v>
          </cell>
          <cell r="E11989">
            <v>25.62</v>
          </cell>
        </row>
        <row r="11990">
          <cell r="A11990"/>
        </row>
        <row r="11991">
          <cell r="A11991" t="str">
            <v>73893-001</v>
          </cell>
          <cell r="B11991" t="str">
            <v>REBAIXAMENTO DE LENCOL FREATICO COM TUBO DE CONCRETO CA-1 DN 800.</v>
          </cell>
          <cell r="C11991" t="str">
            <v>m</v>
          </cell>
          <cell r="D11991">
            <v>96.96</v>
          </cell>
          <cell r="E11991">
            <v>77.569999999999993</v>
          </cell>
        </row>
        <row r="11992">
          <cell r="A11992"/>
        </row>
        <row r="11993">
          <cell r="A11993" t="str">
            <v>73894-001</v>
          </cell>
          <cell r="B11993" t="str">
            <v xml:space="preserve"> LASTRO DE PEDRA MARROADA - 50620.</v>
          </cell>
          <cell r="C11993" t="str">
            <v>m3</v>
          </cell>
          <cell r="D11993">
            <v>99.78</v>
          </cell>
          <cell r="E11993">
            <v>79.83</v>
          </cell>
        </row>
        <row r="11994">
          <cell r="A11994"/>
        </row>
        <row r="11995">
          <cell r="A11995" t="str">
            <v>73895-001</v>
          </cell>
          <cell r="B11995" t="str">
            <v>DEMOLICAO DE PISO DE MARMORE E ARGAMASSA DE ASSENTAMENTO.</v>
          </cell>
          <cell r="C11995" t="str">
            <v>m2</v>
          </cell>
          <cell r="D11995">
            <v>4.7300000000000004</v>
          </cell>
          <cell r="E11995">
            <v>3.79</v>
          </cell>
        </row>
        <row r="11996">
          <cell r="A11996"/>
        </row>
        <row r="11997">
          <cell r="A11997" t="str">
            <v>73896-001</v>
          </cell>
          <cell r="B11997" t="str">
            <v>RETIRADA CUIDADOSA DE AZULEJOS/LADRILHOS E ARGAMASSA DE ASSENTAMENTO.</v>
          </cell>
          <cell r="C11997" t="str">
            <v>m2</v>
          </cell>
          <cell r="D11997">
            <v>27.28</v>
          </cell>
          <cell r="E11997">
            <v>21.83</v>
          </cell>
        </row>
        <row r="11998">
          <cell r="A11998"/>
        </row>
        <row r="11999">
          <cell r="A11999" t="str">
            <v>73897-001</v>
          </cell>
          <cell r="B11999" t="str">
            <v>INSTALACAO DE REDE AEREA, 13,8 KV, DOIS CONDUTORES - COBRE.MAO DE OBRA.</v>
          </cell>
          <cell r="C11999" t="str">
            <v>Un</v>
          </cell>
          <cell r="D11999">
            <v>43.61</v>
          </cell>
          <cell r="E11999">
            <v>34.89</v>
          </cell>
        </row>
        <row r="12000">
          <cell r="A12000"/>
        </row>
        <row r="12001">
          <cell r="A12001" t="str">
            <v>73897-002</v>
          </cell>
          <cell r="B12001" t="str">
            <v>INSTALACAO DE REDE AEREA, 13,8 KV, TRES CONDUTORES - COBRE. MAO DE OBRA.</v>
          </cell>
          <cell r="C12001" t="str">
            <v>Un</v>
          </cell>
          <cell r="D12001">
            <v>72.7</v>
          </cell>
          <cell r="E12001">
            <v>58.16</v>
          </cell>
        </row>
        <row r="12002">
          <cell r="A12002"/>
        </row>
        <row r="12003">
          <cell r="A12003" t="str">
            <v>73897-003</v>
          </cell>
          <cell r="B12003" t="str">
            <v>INSTALACAO DE REDE AEREA, 13,8 KV, DOIS CONDUTORES - ALUMINIO.MAO DE OBRA.</v>
          </cell>
          <cell r="C12003" t="str">
            <v>Un</v>
          </cell>
          <cell r="D12003">
            <v>58.16</v>
          </cell>
          <cell r="E12003">
            <v>46.53</v>
          </cell>
        </row>
        <row r="12004">
          <cell r="A12004"/>
        </row>
        <row r="12005">
          <cell r="A12005" t="str">
            <v>73897-004</v>
          </cell>
          <cell r="B12005" t="str">
            <v>INSTALACAO DE REDE AEREA, 13,8 KV, TRES CONDUTORES - ALUMINIO. MAO DE OBRA.</v>
          </cell>
          <cell r="C12005" t="str">
            <v>Un</v>
          </cell>
          <cell r="D12005">
            <v>87.23</v>
          </cell>
          <cell r="E12005">
            <v>69.790000000000006</v>
          </cell>
        </row>
        <row r="12006">
          <cell r="A12006"/>
        </row>
        <row r="12007">
          <cell r="A12007" t="str">
            <v>73898-001</v>
          </cell>
          <cell r="B12007" t="str">
            <v>JUNTA DE DILATACAO ELASTICA (PVC) O-220/6 PRESSAO ATE 30 MCA.</v>
          </cell>
          <cell r="C12007" t="str">
            <v>m</v>
          </cell>
          <cell r="D12007">
            <v>94.11</v>
          </cell>
          <cell r="E12007">
            <v>75.290000000000006</v>
          </cell>
        </row>
        <row r="12008">
          <cell r="A12008"/>
        </row>
        <row r="12009">
          <cell r="A12009" t="str">
            <v>73899-001</v>
          </cell>
          <cell r="B12009" t="str">
            <v>DEMOLICAO DE ALVENARIA DE TIJOLOS MACICOS S/REAPROVEITAMENTO.</v>
          </cell>
          <cell r="C12009" t="str">
            <v>m3</v>
          </cell>
          <cell r="D12009">
            <v>35.4</v>
          </cell>
          <cell r="E12009">
            <v>28.32</v>
          </cell>
        </row>
        <row r="12010">
          <cell r="A12010"/>
        </row>
        <row r="12011">
          <cell r="A12011" t="str">
            <v>73899-002</v>
          </cell>
          <cell r="B12011" t="str">
            <v>DEMOLICAO DE ALVENARIA DE TIJOLOS FURADOS S/REAPROVEITAMENTO.</v>
          </cell>
          <cell r="C12011" t="str">
            <v>m3</v>
          </cell>
          <cell r="D12011">
            <v>44.23</v>
          </cell>
          <cell r="E12011">
            <v>35.39</v>
          </cell>
        </row>
        <row r="12012">
          <cell r="A12012"/>
        </row>
        <row r="12013">
          <cell r="A12013" t="str">
            <v>73900-001</v>
          </cell>
          <cell r="B12013" t="str">
            <v>ENSAIOS DE IMPRIMACAO - ASFALTO DILUIDO.</v>
          </cell>
          <cell r="C12013" t="str">
            <v>m2</v>
          </cell>
          <cell r="D12013">
            <v>0.02</v>
          </cell>
          <cell r="E12013">
            <v>0.02</v>
          </cell>
        </row>
        <row r="12014">
          <cell r="A12014"/>
        </row>
        <row r="12015">
          <cell r="A12015" t="str">
            <v>73900-002</v>
          </cell>
          <cell r="B12015" t="str">
            <v>ENSAIOS DE TRATAMENTO SUPERFICIAL SIMPLES - COM CAP.</v>
          </cell>
          <cell r="C12015" t="str">
            <v>m2</v>
          </cell>
          <cell r="D12015">
            <v>0.06</v>
          </cell>
          <cell r="E12015">
            <v>0.05</v>
          </cell>
        </row>
        <row r="12016">
          <cell r="A12016"/>
        </row>
        <row r="12017">
          <cell r="A12017" t="str">
            <v>73900-003</v>
          </cell>
          <cell r="B12017" t="str">
            <v>ENSAIOS DE TRATAMENTO SUPERFICIAL SIMPLES - COM EMULSAO ASFALTICA.</v>
          </cell>
          <cell r="C12017" t="str">
            <v>m2</v>
          </cell>
          <cell r="D12017">
            <v>0.06</v>
          </cell>
          <cell r="E12017">
            <v>0.05</v>
          </cell>
        </row>
        <row r="12018">
          <cell r="A12018"/>
        </row>
        <row r="12019">
          <cell r="A12019" t="str">
            <v>73900-004</v>
          </cell>
          <cell r="B12019" t="str">
            <v>ENSAIOS DE TRATAMENTO SUPERFICIAL DUPLO - COM CAP.</v>
          </cell>
          <cell r="C12019" t="str">
            <v>m2</v>
          </cell>
          <cell r="D12019">
            <v>0.08</v>
          </cell>
          <cell r="E12019">
            <v>7.0000000000000007E-2</v>
          </cell>
        </row>
        <row r="12020">
          <cell r="A12020"/>
        </row>
        <row r="12021">
          <cell r="A12021" t="str">
            <v>73900-005</v>
          </cell>
          <cell r="B12021" t="str">
            <v xml:space="preserve">ENSAIOS DE TRATAMENTO SUPERFICIAL DUPLO - COM EMULSAO ASFALTICA. </v>
          </cell>
          <cell r="C12021" t="str">
            <v>m2</v>
          </cell>
          <cell r="D12021">
            <v>0.11</v>
          </cell>
          <cell r="E12021">
            <v>0.09</v>
          </cell>
        </row>
        <row r="12022">
          <cell r="A12022"/>
        </row>
        <row r="12023">
          <cell r="A12023" t="str">
            <v>73900-006</v>
          </cell>
          <cell r="B12023" t="str">
            <v>ENSAIOS DE TRATAMENTO SUPERFICIAL TRIPLO - COM CAP.</v>
          </cell>
          <cell r="C12023" t="str">
            <v>m2</v>
          </cell>
          <cell r="D12023">
            <v>0.11</v>
          </cell>
          <cell r="E12023">
            <v>0.09</v>
          </cell>
        </row>
        <row r="12024">
          <cell r="A12024"/>
        </row>
        <row r="12025">
          <cell r="A12025" t="str">
            <v>73900-007</v>
          </cell>
          <cell r="B12025" t="str">
            <v>ENSAIOS DE TRATAMENTO SUPERFICIAL TRIPLO - COM EMULSAO ASFALTICA.</v>
          </cell>
          <cell r="C12025" t="str">
            <v>m2</v>
          </cell>
          <cell r="D12025">
            <v>0.12</v>
          </cell>
          <cell r="E12025">
            <v>0.1</v>
          </cell>
        </row>
        <row r="12026">
          <cell r="A12026"/>
        </row>
        <row r="12027">
          <cell r="A12027" t="str">
            <v>73900-008</v>
          </cell>
          <cell r="B12027" t="str">
            <v>ENSAIOS DE MACADAME BETUMINOSO POR PENETRACAO - COM CAP.</v>
          </cell>
          <cell r="C12027" t="str">
            <v>m3</v>
          </cell>
          <cell r="D12027">
            <v>0.56000000000000005</v>
          </cell>
          <cell r="E12027">
            <v>0.45</v>
          </cell>
        </row>
        <row r="12028">
          <cell r="A12028"/>
        </row>
        <row r="12029">
          <cell r="A12029" t="str">
            <v>73900-009</v>
          </cell>
          <cell r="B12029" t="str">
            <v>ENSAIOS DE MACADAME BETUMINOSO POR PENETRACAO - COM EMULSAO ASFALTICA.</v>
          </cell>
          <cell r="C12029" t="str">
            <v>m3</v>
          </cell>
          <cell r="D12029">
            <v>0.56000000000000005</v>
          </cell>
          <cell r="E12029">
            <v>0.45</v>
          </cell>
        </row>
        <row r="12030">
          <cell r="A12030"/>
        </row>
        <row r="12031">
          <cell r="A12031" t="str">
            <v>73900-010</v>
          </cell>
          <cell r="B12031" t="str">
            <v>ENSAIOS DE PRE MISTURADO A FRIO.</v>
          </cell>
          <cell r="C12031" t="str">
            <v>m3</v>
          </cell>
          <cell r="D12031">
            <v>0.43</v>
          </cell>
          <cell r="E12031">
            <v>0.35</v>
          </cell>
        </row>
        <row r="12032">
          <cell r="A12032"/>
        </row>
        <row r="12033">
          <cell r="A12033" t="str">
            <v>73900-011</v>
          </cell>
          <cell r="B12033" t="str">
            <v>ENSAIOS DE AREIA ASFALTO A QUENTE.</v>
          </cell>
          <cell r="C12033" t="str">
            <v>T</v>
          </cell>
          <cell r="D12033">
            <v>14.33</v>
          </cell>
          <cell r="E12033">
            <v>11.47</v>
          </cell>
        </row>
        <row r="12034">
          <cell r="A12034"/>
        </row>
        <row r="12035">
          <cell r="A12035" t="str">
            <v>73900-012</v>
          </cell>
          <cell r="B12035" t="str">
            <v>ENSAIOS DE CONCRETO ASFALTICO.</v>
          </cell>
          <cell r="C12035" t="str">
            <v>T</v>
          </cell>
          <cell r="D12035">
            <v>19.95</v>
          </cell>
          <cell r="E12035">
            <v>15.96</v>
          </cell>
        </row>
        <row r="12036">
          <cell r="A12036"/>
        </row>
        <row r="12037">
          <cell r="A12037" t="str">
            <v>73901-001</v>
          </cell>
          <cell r="B12037" t="str">
            <v>TRANSPORTE VERTICAL MANUAL DE MATERIAIS DIVERSOS A 1ª LAJE.</v>
          </cell>
          <cell r="C12037" t="str">
            <v>m3</v>
          </cell>
          <cell r="D12037">
            <v>13.66</v>
          </cell>
          <cell r="E12037">
            <v>10.93</v>
          </cell>
        </row>
        <row r="12038">
          <cell r="A12038"/>
        </row>
        <row r="12039">
          <cell r="A12039" t="str">
            <v>73901-002</v>
          </cell>
          <cell r="B12039" t="str">
            <v>TRANSPORTE VERTICAL MANUAL DE MATERIAIS DIVERSOS A 2ª LAJE.</v>
          </cell>
          <cell r="C12039" t="str">
            <v>m3</v>
          </cell>
          <cell r="D12039">
            <v>32.799999999999997</v>
          </cell>
          <cell r="E12039">
            <v>26.24</v>
          </cell>
        </row>
        <row r="12040">
          <cell r="A12040"/>
        </row>
        <row r="12041">
          <cell r="A12041" t="str">
            <v>73901-003</v>
          </cell>
          <cell r="B12041" t="str">
            <v>TRANSPORTE VERTICAL MANUAL DE MATERIAIS DIVERSOS A 1ª LAJE.</v>
          </cell>
          <cell r="C12041" t="str">
            <v>T</v>
          </cell>
          <cell r="D12041">
            <v>27.33</v>
          </cell>
          <cell r="E12041">
            <v>21.87</v>
          </cell>
        </row>
        <row r="12042">
          <cell r="A12042"/>
        </row>
        <row r="12043">
          <cell r="A12043" t="str">
            <v>73901-004</v>
          </cell>
          <cell r="B12043" t="str">
            <v>TRANSPORTE VERTICAL MANUAL DE MATERIAIS DIVERSOS A 2ª LAJE.</v>
          </cell>
          <cell r="C12043" t="str">
            <v>T</v>
          </cell>
          <cell r="D12043">
            <v>45.3</v>
          </cell>
          <cell r="E12043">
            <v>36.24</v>
          </cell>
        </row>
        <row r="12044">
          <cell r="A12044"/>
        </row>
        <row r="12045">
          <cell r="A12045" t="str">
            <v>73902-001</v>
          </cell>
          <cell r="B12045" t="str">
            <v>CAMADA DRENANTE COM BRITA NUM 3.</v>
          </cell>
          <cell r="C12045" t="str">
            <v>m3</v>
          </cell>
          <cell r="D12045">
            <v>112.37</v>
          </cell>
          <cell r="E12045">
            <v>89.9</v>
          </cell>
        </row>
        <row r="12046">
          <cell r="A12046"/>
        </row>
        <row r="12047">
          <cell r="A12047" t="str">
            <v>73903-001</v>
          </cell>
          <cell r="B12047" t="str">
            <v>LIMPEZA SUPERFICIAL DA CAMADA VEGETAL EM JAZIDA.</v>
          </cell>
          <cell r="C12047" t="str">
            <v>m2</v>
          </cell>
          <cell r="D12047">
            <v>0.55000000000000004</v>
          </cell>
          <cell r="E12047">
            <v>0.44</v>
          </cell>
        </row>
        <row r="12048">
          <cell r="A12048"/>
        </row>
        <row r="12049">
          <cell r="A12049" t="str">
            <v>73903-002</v>
          </cell>
          <cell r="B12049" t="str">
            <v>EXPURGO DE JAZIDA.</v>
          </cell>
          <cell r="C12049" t="str">
            <v>m3</v>
          </cell>
          <cell r="D12049">
            <v>2.86</v>
          </cell>
          <cell r="E12049">
            <v>2.29</v>
          </cell>
        </row>
        <row r="12050">
          <cell r="A12050"/>
        </row>
        <row r="12051">
          <cell r="A12051" t="str">
            <v>73904-001</v>
          </cell>
          <cell r="B12051" t="str">
            <v>ATERRO APILOADO(MANUAL) EM CAMADAS DE 20 CM COM MATERIAL DE EMPRÉSTIMO.</v>
          </cell>
          <cell r="C12051" t="str">
            <v>m3</v>
          </cell>
          <cell r="D12051">
            <v>92.17</v>
          </cell>
          <cell r="E12051">
            <v>73.739999999999995</v>
          </cell>
        </row>
        <row r="12052">
          <cell r="A12052"/>
        </row>
        <row r="12053">
          <cell r="A12053" t="str">
            <v>73904-002</v>
          </cell>
          <cell r="B12053" t="str">
            <v>REATERRO APILOADO (MANUAL) DE VALA COM DESLOCAMENTO DE MATERIAL EM CAMADAS DE 20 CM (BECOS, FAVELAS ETC.).</v>
          </cell>
          <cell r="C12053" t="str">
            <v>m3</v>
          </cell>
          <cell r="D12053">
            <v>27.33</v>
          </cell>
          <cell r="E12053">
            <v>21.87</v>
          </cell>
        </row>
        <row r="12054">
          <cell r="A12054"/>
        </row>
        <row r="12055">
          <cell r="A12055" t="str">
            <v>73905-001</v>
          </cell>
          <cell r="B12055" t="str">
            <v>BANDEIRA PARA VIDRO EM MADEIRA 1A FIXA SEM ADUELA E ALIZAR, 40X60CM.</v>
          </cell>
          <cell r="C12055" t="str">
            <v>Un</v>
          </cell>
          <cell r="D12055">
            <v>46.12</v>
          </cell>
          <cell r="E12055">
            <v>36.9</v>
          </cell>
        </row>
        <row r="12056">
          <cell r="A12056"/>
        </row>
        <row r="12057">
          <cell r="A12057" t="str">
            <v>73905-002</v>
          </cell>
          <cell r="B12057" t="str">
            <v>BANDEIRA PARA VIDRO EM MADEIRA 2A FIXA SEM ADUELA E ALIZAR, 40X60CM.</v>
          </cell>
          <cell r="C12057" t="str">
            <v>Un</v>
          </cell>
          <cell r="D12057">
            <v>39.200000000000003</v>
          </cell>
          <cell r="E12057">
            <v>31.36</v>
          </cell>
        </row>
        <row r="12058">
          <cell r="A12058"/>
        </row>
        <row r="12059">
          <cell r="A12059" t="str">
            <v>73906-001</v>
          </cell>
          <cell r="B12059" t="str">
            <v>PORTA DE MADEIRA TIPO VENEZIANA, 70X210X3,5CM, INCLUSO ADUELA 1A, ALIZAR 1A E DOBRADICA COM ANEIS.</v>
          </cell>
          <cell r="C12059" t="str">
            <v>Un</v>
          </cell>
          <cell r="D12059">
            <v>537.61</v>
          </cell>
          <cell r="E12059">
            <v>430.09</v>
          </cell>
        </row>
        <row r="12060">
          <cell r="A12060"/>
        </row>
        <row r="12061">
          <cell r="A12061" t="str">
            <v>73906-002</v>
          </cell>
          <cell r="B12061" t="str">
            <v>PORTA DE MADEIRA TIPO VENEZIANA 70X210X3,5CM C/MARCO 1A 7X3,5CM C/DOBRADICA LATAO CROMADO C/ANEIS</v>
          </cell>
          <cell r="C12061" t="str">
            <v>Un</v>
          </cell>
          <cell r="D12061">
            <v>424.1</v>
          </cell>
          <cell r="E12061">
            <v>339.28</v>
          </cell>
        </row>
        <row r="12062">
          <cell r="A12062"/>
        </row>
        <row r="12063">
          <cell r="A12063" t="str">
            <v>73906-003</v>
          </cell>
          <cell r="B12063" t="str">
            <v>PORTA DE MADEIRA TIPO VENEZIANA, 80X210X3CM, INCLUSO ADUELA 1A, ALIZAR 1A E DOBRADICA COM ANEIS</v>
          </cell>
          <cell r="C12063" t="str">
            <v>Un</v>
          </cell>
          <cell r="D12063">
            <v>656.13</v>
          </cell>
          <cell r="E12063">
            <v>524.91</v>
          </cell>
        </row>
        <row r="12064">
          <cell r="A12064"/>
        </row>
        <row r="12065">
          <cell r="A12065" t="str">
            <v>73906-004</v>
          </cell>
          <cell r="B12065" t="str">
            <v>PORTA DE MADEIRA TIPO VENEZIANA, 120X210X3CM, 2 FOLHAS, INCLUSO ADUELA 1A, ALIZAR 1A E DOBRADICA COM ANEIS</v>
          </cell>
          <cell r="C12065" t="str">
            <v>Un</v>
          </cell>
          <cell r="D12065">
            <v>895</v>
          </cell>
          <cell r="E12065">
            <v>716</v>
          </cell>
        </row>
        <row r="12066">
          <cell r="A12066"/>
        </row>
        <row r="12067">
          <cell r="A12067" t="str">
            <v>73906-005</v>
          </cell>
          <cell r="B12067" t="str">
            <v>PORTA DE MADEIRA TIPO VENEZIANA, 140X210X3CM, 2 FOLHAS, INCLUSO ADUELA 1A, ALIZAR 1A E DOBRADICA COM ANEIS</v>
          </cell>
          <cell r="C12067" t="str">
            <v>Un</v>
          </cell>
          <cell r="D12067">
            <v>927.45</v>
          </cell>
          <cell r="E12067">
            <v>741.96</v>
          </cell>
        </row>
        <row r="12068">
          <cell r="A12068"/>
        </row>
        <row r="12069">
          <cell r="A12069" t="str">
            <v>73906-006</v>
          </cell>
          <cell r="B12069" t="str">
            <v>PORTA DE MADEIRA TIPO VENEZIANA, 60X210X3CM, INCLUSO ADUELA 1A, ALIZAR 1A E DOBRADICA COM ANEIS.</v>
          </cell>
          <cell r="C12069" t="str">
            <v>Un</v>
          </cell>
          <cell r="D12069">
            <v>559.30999999999995</v>
          </cell>
          <cell r="E12069">
            <v>447.45</v>
          </cell>
        </row>
        <row r="12070">
          <cell r="A12070"/>
        </row>
        <row r="12071">
          <cell r="A12071" t="str">
            <v>73907-001</v>
          </cell>
          <cell r="B12071" t="str">
            <v xml:space="preserve">LASTRO DE CONCRETO TRACO 1:2,5:5, ESPESSURA 8CM, PREPARO MECANICO. </v>
          </cell>
          <cell r="C12071" t="str">
            <v>m2</v>
          </cell>
          <cell r="D12071">
            <v>39.700000000000003</v>
          </cell>
          <cell r="E12071">
            <v>31.76</v>
          </cell>
        </row>
        <row r="12072">
          <cell r="A12072"/>
        </row>
        <row r="12073">
          <cell r="A12073" t="str">
            <v>73907-002</v>
          </cell>
          <cell r="B12073" t="str">
            <v xml:space="preserve">LASTRO DE CONCRETO TRACO 1:2,5:5, ESPESSURA 7CM, PREPARO MECANICO. </v>
          </cell>
          <cell r="C12073" t="str">
            <v>m2</v>
          </cell>
          <cell r="D12073">
            <v>35.06</v>
          </cell>
          <cell r="E12073">
            <v>28.05</v>
          </cell>
        </row>
        <row r="12074">
          <cell r="A12074"/>
        </row>
        <row r="12075">
          <cell r="A12075" t="str">
            <v>73907-003</v>
          </cell>
          <cell r="B12075" t="str">
            <v>CONTRAPISO/LASTRO CONCRETO 1:3:6 S/BETONEIRA E=5CM.</v>
          </cell>
          <cell r="C12075" t="str">
            <v>m2</v>
          </cell>
          <cell r="D12075">
            <v>25.78</v>
          </cell>
          <cell r="E12075">
            <v>20.63</v>
          </cell>
        </row>
        <row r="12076">
          <cell r="A12076"/>
        </row>
        <row r="12077">
          <cell r="A12077" t="str">
            <v>73907-004</v>
          </cell>
          <cell r="B12077" t="str">
            <v xml:space="preserve">LASTRO DE CONCRETO TRACO 1:2,5:5, ESPESSURA 3CM, PREPARO MECANICO. </v>
          </cell>
          <cell r="C12077" t="str">
            <v>m2</v>
          </cell>
          <cell r="D12077">
            <v>16.510000000000002</v>
          </cell>
          <cell r="E12077">
            <v>13.21</v>
          </cell>
        </row>
        <row r="12078">
          <cell r="A12078"/>
        </row>
        <row r="12079">
          <cell r="A12079" t="str">
            <v>73907-005</v>
          </cell>
          <cell r="B12079" t="str">
            <v xml:space="preserve">LASTRO DE CONCRETO TRACO 1:3:5, ESPESSURA 7CM, PREPARO MECANICO. </v>
          </cell>
          <cell r="C12079" t="str">
            <v>m2</v>
          </cell>
          <cell r="D12079">
            <v>34.31</v>
          </cell>
          <cell r="E12079">
            <v>27.45</v>
          </cell>
        </row>
        <row r="12080">
          <cell r="A12080"/>
        </row>
        <row r="12081">
          <cell r="A12081" t="str">
            <v>73907-006</v>
          </cell>
          <cell r="B12081" t="str">
            <v xml:space="preserve">LASTRO DE CONCRETO TRACO 1:4:8, ESPESSURA 3CM, PREPARO MECANICO. </v>
          </cell>
          <cell r="C12081" t="str">
            <v>m2</v>
          </cell>
          <cell r="D12081">
            <v>15.16</v>
          </cell>
          <cell r="E12081">
            <v>12.13</v>
          </cell>
        </row>
        <row r="12082">
          <cell r="A12082"/>
        </row>
        <row r="12083">
          <cell r="A12083" t="str">
            <v>73907-007</v>
          </cell>
          <cell r="B12083" t="str">
            <v xml:space="preserve">LASTRO DE CONCRETO TRACO 1:3:5, ESPESSURA 5CM, PREPARO MECANICO. </v>
          </cell>
          <cell r="C12083" t="str">
            <v>m2</v>
          </cell>
          <cell r="D12083">
            <v>25.25</v>
          </cell>
          <cell r="E12083">
            <v>20.2</v>
          </cell>
        </row>
        <row r="12084">
          <cell r="A12084"/>
        </row>
        <row r="12085">
          <cell r="A12085" t="str">
            <v>73907-008</v>
          </cell>
          <cell r="B12085" t="str">
            <v xml:space="preserve">LASTRO DE CONCRETO TRACO 1:3:5, ESPESSURA 8CM, PREPARO MECANICO. </v>
          </cell>
          <cell r="C12085" t="str">
            <v>m2</v>
          </cell>
          <cell r="D12085">
            <v>38.85</v>
          </cell>
          <cell r="E12085">
            <v>31.08</v>
          </cell>
        </row>
        <row r="12086">
          <cell r="A12086"/>
        </row>
        <row r="12087">
          <cell r="A12087" t="str">
            <v>73907-009</v>
          </cell>
          <cell r="B12087" t="str">
            <v xml:space="preserve">LASTRO DE CONCRETO TRACO 1:3:5, ESPESSURA 3CM, PREPARO MECANICO. </v>
          </cell>
          <cell r="C12087" t="str">
            <v>m2</v>
          </cell>
          <cell r="D12087">
            <v>16.18</v>
          </cell>
          <cell r="E12087">
            <v>12.95</v>
          </cell>
        </row>
        <row r="12088">
          <cell r="A12088"/>
        </row>
        <row r="12089">
          <cell r="A12089" t="str">
            <v>73907-010</v>
          </cell>
          <cell r="B12089" t="str">
            <v xml:space="preserve">LASTRO DE CONCRETO TRACO 1:3:5, ESPESSURA 10CM.  </v>
          </cell>
          <cell r="C12089" t="str">
            <v>m2</v>
          </cell>
          <cell r="D12089">
            <v>47.91</v>
          </cell>
          <cell r="E12089">
            <v>38.33</v>
          </cell>
        </row>
        <row r="12090">
          <cell r="A12090"/>
        </row>
        <row r="12091">
          <cell r="A12091" t="str">
            <v>73907-011</v>
          </cell>
          <cell r="B12091" t="str">
            <v>LASTRO DE CONCRETO TRACO 1:4:8, ESPESSURA 10CM, PREPARO MECANICO .</v>
          </cell>
          <cell r="C12091" t="str">
            <v>m2</v>
          </cell>
          <cell r="D12091">
            <v>44.48</v>
          </cell>
          <cell r="E12091">
            <v>35.590000000000003</v>
          </cell>
        </row>
        <row r="12092">
          <cell r="A12092"/>
        </row>
        <row r="12093">
          <cell r="A12093" t="str">
            <v>73907-012</v>
          </cell>
          <cell r="B12093" t="str">
            <v xml:space="preserve">LASTRO DE CONCRETO TRACO 1:2,5:5, ESPESSURA 10CM, PREPARO MECANICO. </v>
          </cell>
          <cell r="C12093" t="str">
            <v>m2</v>
          </cell>
          <cell r="D12093">
            <v>48.97</v>
          </cell>
          <cell r="E12093">
            <v>39.18</v>
          </cell>
        </row>
        <row r="12094">
          <cell r="A12094"/>
        </row>
        <row r="12095">
          <cell r="A12095" t="str">
            <v>73908-001</v>
          </cell>
          <cell r="B12095" t="str">
            <v>CANTONEIRA DE ALUMINIO 2X2, PARA PROTECAO DE QUINA DE PAREDE.</v>
          </cell>
          <cell r="C12095" t="str">
            <v>m</v>
          </cell>
          <cell r="D12095">
            <v>28.35</v>
          </cell>
          <cell r="E12095">
            <v>22.68</v>
          </cell>
        </row>
        <row r="12096">
          <cell r="A12096"/>
        </row>
        <row r="12097">
          <cell r="A12097" t="str">
            <v>73908-002</v>
          </cell>
          <cell r="B12097" t="str">
            <v>CANTONEIRA DE ALUMINIO 1X1" , PARA PROTECAO DE QUINA DE PAREDE.</v>
          </cell>
          <cell r="C12097" t="str">
            <v>m</v>
          </cell>
          <cell r="D12097">
            <v>19.5</v>
          </cell>
          <cell r="E12097">
            <v>15.6</v>
          </cell>
        </row>
        <row r="12098">
          <cell r="A12098"/>
        </row>
        <row r="12099">
          <cell r="A12099" t="str">
            <v>73909-001</v>
          </cell>
          <cell r="B12099" t="str">
            <v xml:space="preserve"> DIVISORIA EM MADEIRA COMPENSADA RESINADA ESPESSURA 6MM, ESTRUTURADA EM MADEIRA DE LEI 3"X3".</v>
          </cell>
          <cell r="C12099" t="str">
            <v>m2</v>
          </cell>
          <cell r="D12099">
            <v>166.65</v>
          </cell>
          <cell r="E12099">
            <v>133.32</v>
          </cell>
        </row>
        <row r="12100">
          <cell r="A12100"/>
        </row>
        <row r="12101">
          <cell r="A12101" t="str">
            <v>73910-001</v>
          </cell>
          <cell r="B12101" t="str">
            <v>PORTA DE MADEIRA COMPENSADA LISA PARA PINTURA, 0,60X2,10M, INCLUSO ADUELA 2A, ALIZAR 2A E DOBRADICA.</v>
          </cell>
          <cell r="C12101" t="str">
            <v>Un</v>
          </cell>
          <cell r="D12101">
            <v>273.72000000000003</v>
          </cell>
          <cell r="E12101">
            <v>218.98</v>
          </cell>
        </row>
        <row r="12102">
          <cell r="A12102"/>
        </row>
        <row r="12103">
          <cell r="A12103" t="str">
            <v>73910-002</v>
          </cell>
          <cell r="B12103" t="str">
            <v xml:space="preserve"> PORTA DE MADEIRA COMPENSADA LISA PARA CERA/VERNIZ, 0,60X2,10M, INCLUSO ADUELA 1A, ALIZAR 1A E DOBRADICA COM ANEL.</v>
          </cell>
          <cell r="C12103" t="str">
            <v>Un</v>
          </cell>
          <cell r="D12103">
            <v>394.21</v>
          </cell>
          <cell r="E12103">
            <v>315.37</v>
          </cell>
        </row>
        <row r="12104">
          <cell r="A12104"/>
        </row>
        <row r="12105">
          <cell r="A12105" t="str">
            <v>73910-003</v>
          </cell>
          <cell r="B12105" t="str">
            <v>PORTA DE MADEIRA COMPENSADA LISA PARA PINTURA, 0,70X2,10M, INCLUSO ADUELA 2A, ALIZAR 2A E DOBRADICA.</v>
          </cell>
          <cell r="C12105" t="str">
            <v>Un</v>
          </cell>
          <cell r="D12105">
            <v>276.43</v>
          </cell>
          <cell r="E12105">
            <v>221.15</v>
          </cell>
        </row>
        <row r="12106">
          <cell r="A12106"/>
        </row>
        <row r="12107">
          <cell r="A12107" t="str">
            <v>73910-004</v>
          </cell>
          <cell r="B12107" t="str">
            <v>PORTA DE MADEIRA COMPENSADA LISA PARA CERA/VERNIZ, 0,70X2,10M, INCLUSO ADUELA 1A, ALIZAR 1A E DOBRADICA COM ANEL.</v>
          </cell>
          <cell r="C12107" t="str">
            <v>Un</v>
          </cell>
          <cell r="D12107">
            <v>399.08</v>
          </cell>
          <cell r="E12107">
            <v>319.27</v>
          </cell>
        </row>
        <row r="12108">
          <cell r="A12108"/>
        </row>
        <row r="12109">
          <cell r="A12109" t="str">
            <v>73910-005</v>
          </cell>
          <cell r="B12109" t="str">
            <v>PORTA DE MADEIRA COMPENSADA LISA PARA PINTURA, 0,80X2,10M, INCLUSO ADUELA 2A, ALIZAR 2A E DOBRADICA.</v>
          </cell>
          <cell r="C12109" t="str">
            <v>Un</v>
          </cell>
          <cell r="D12109">
            <v>279.36</v>
          </cell>
          <cell r="E12109">
            <v>223.49</v>
          </cell>
        </row>
        <row r="12110">
          <cell r="A12110"/>
        </row>
        <row r="12111">
          <cell r="A12111" t="str">
            <v>73910-006</v>
          </cell>
          <cell r="B12111" t="str">
            <v>73910/006 PORTA DE MADEIRA COMPENSADA LISA PARA CERA/VERNIZ, 0,80X2,10M, INCLUSO ADUELA 1A, ALIZAR 1A E DOBRADICA COM ANEL.</v>
          </cell>
          <cell r="C12111" t="str">
            <v>Un</v>
          </cell>
          <cell r="D12111">
            <v>404.9</v>
          </cell>
          <cell r="E12111">
            <v>323.92</v>
          </cell>
        </row>
        <row r="12112">
          <cell r="A12112"/>
        </row>
        <row r="12113">
          <cell r="A12113" t="str">
            <v>73910-007</v>
          </cell>
          <cell r="B12113" t="str">
            <v>PORTA DE MADEIRA COMPENSADA LISA PARA CERA/VERNIZ, 0,90X2,10M, INCLUSO ADUELA 1A, ALIZAR 1A E DOBRADICA COM ANEL.</v>
          </cell>
          <cell r="C12113" t="str">
            <v>Un</v>
          </cell>
          <cell r="D12113">
            <v>416.96</v>
          </cell>
          <cell r="E12113">
            <v>333.57</v>
          </cell>
        </row>
        <row r="12114">
          <cell r="A12114"/>
        </row>
        <row r="12115">
          <cell r="A12115" t="str">
            <v>73910-008</v>
          </cell>
          <cell r="B12115" t="str">
            <v>PORTA DE MADEIRA COMPENSADA LISA PARA PINTURA, 1,20X2,10M, 2 FOLHAS, INCLUSO ADUELA 2A, ALIZAR 2A E DOBRADICA.</v>
          </cell>
          <cell r="C12115" t="str">
            <v>Un</v>
          </cell>
          <cell r="D12115">
            <v>409.31</v>
          </cell>
          <cell r="E12115">
            <v>327.45</v>
          </cell>
        </row>
        <row r="12116">
          <cell r="A12116"/>
        </row>
        <row r="12117">
          <cell r="A12117" t="str">
            <v>73910-009</v>
          </cell>
          <cell r="B12117" t="str">
            <v>PORTA DE MADEIRA COMPENSADA LISA PARA CERA/VERNIZ, 1,20X2,10M, 2 FOLHAS, INCLUSO ADUELA 1A, ALIZAR 1A E DOBRADICA COM ANEL.</v>
          </cell>
          <cell r="C12117" t="str">
            <v>Un</v>
          </cell>
          <cell r="D12117">
            <v>561.95000000000005</v>
          </cell>
          <cell r="E12117">
            <v>449.56</v>
          </cell>
        </row>
        <row r="12118">
          <cell r="A12118"/>
        </row>
        <row r="12119">
          <cell r="A12119" t="str">
            <v>73910-010</v>
          </cell>
          <cell r="B12119" t="str">
            <v>PORTA DE MADEIRA COMPENSADA LISA PARA PINTURA, 0,90X2,10M, INCLUSO ADUELA 2A, ALIZAR 2A E DOBRADICA.</v>
          </cell>
          <cell r="C12119" t="str">
            <v>Un</v>
          </cell>
          <cell r="D12119">
            <v>293.20999999999998</v>
          </cell>
          <cell r="E12119">
            <v>234.57</v>
          </cell>
        </row>
        <row r="12120">
          <cell r="A12120"/>
        </row>
        <row r="12121">
          <cell r="A12121" t="str">
            <v>73910-011</v>
          </cell>
          <cell r="B12121" t="str">
            <v>PORTA DE MADEIRA COMPENSADA LISA PARA PINTURA, 1,60X2,10M, 2 FOLHAS, INCLUSO ADUELA 2A, ALIZAR 2A E DOBRADICA.</v>
          </cell>
          <cell r="C12121" t="str">
            <v>Un</v>
          </cell>
          <cell r="D12121">
            <v>424.33</v>
          </cell>
          <cell r="E12121">
            <v>339.47</v>
          </cell>
        </row>
        <row r="12122">
          <cell r="A12122"/>
        </row>
        <row r="12123">
          <cell r="A12123" t="str">
            <v>73911-001</v>
          </cell>
          <cell r="B12123" t="str">
            <v>CUBA ACO INOXIDAVEL 40,0X34,0X11,5 CM, COM SIFAO EM METAL CROMADO 1.1/   2X1.1/2", VALVULA EM METAL CROMADO TIPO AMERICANA 3.1/2"X1.1/2" PARA P  IA - FORNECIMENTO E INSTALACAO.</v>
          </cell>
          <cell r="C12123" t="str">
            <v>Un</v>
          </cell>
          <cell r="D12123">
            <v>160.16999999999999</v>
          </cell>
          <cell r="E12123">
            <v>128.13999999999999</v>
          </cell>
        </row>
        <row r="12124">
          <cell r="A12124"/>
        </row>
        <row r="12125">
          <cell r="A12125" t="str">
            <v>73911-002</v>
          </cell>
          <cell r="B12125" t="str">
            <v>CUBA ACO INOXIDAVEL 56,0X33,0X11,5 CM, COM SIFAO EM METAL CROMADO 1.1/   2X1.1/2", VALVULA EM METAL CROMADO TIPO AMERICANA 3.1/2"X1.1/2" PARA P  IA - FORNECIMENTO E INSTALACAO.</v>
          </cell>
          <cell r="C12125" t="str">
            <v>Un</v>
          </cell>
          <cell r="D12125">
            <v>169.73</v>
          </cell>
          <cell r="E12125">
            <v>135.79</v>
          </cell>
        </row>
        <row r="12126">
          <cell r="A12126"/>
        </row>
        <row r="12127">
          <cell r="A12127" t="str">
            <v>73912-001</v>
          </cell>
          <cell r="B12127" t="str">
            <v>CERAMICA ESMALTADA EM PAREDES 1A, PEI-4, 20X20CM, PADRAO MEDIO, FIXADA COM ARGAMASSA COLANTE E REJUNTAMENTO COM CIMENTO BRANCO.</v>
          </cell>
          <cell r="C12127" t="str">
            <v>m2</v>
          </cell>
          <cell r="D12127">
            <v>24.13</v>
          </cell>
          <cell r="E12127">
            <v>19.309999999999999</v>
          </cell>
        </row>
        <row r="12128">
          <cell r="A12128"/>
        </row>
        <row r="12129">
          <cell r="A12129" t="str">
            <v>73912-002</v>
          </cell>
          <cell r="B12129" t="str">
            <v>CERAMICA ESMALTADA EM PAREDES 1A, PEI-4, 20X20CM, PADRAO ALTO, FIXADA COM ARGAMASSA COLANTE E REJUNTAMENTO COM CIMENTO BRANCO.</v>
          </cell>
          <cell r="C12129" t="str">
            <v>m2</v>
          </cell>
          <cell r="D12129">
            <v>24.56</v>
          </cell>
          <cell r="E12129">
            <v>19.649999999999999</v>
          </cell>
        </row>
        <row r="12130">
          <cell r="A12130"/>
        </row>
        <row r="12131">
          <cell r="A12131" t="str">
            <v>73913-001</v>
          </cell>
          <cell r="B12131" t="str">
            <v>BANCADA (TAMPO) COM CUBA EM MARMORITE, GRANILITE OU GRANITINA 120X60CM PARA PIA - FORNECIMENTO E INSTALACAO.</v>
          </cell>
          <cell r="C12131" t="str">
            <v>Un</v>
          </cell>
          <cell r="D12131">
            <v>102.01</v>
          </cell>
          <cell r="E12131">
            <v>81.61</v>
          </cell>
        </row>
        <row r="12132">
          <cell r="A12132"/>
        </row>
        <row r="12133">
          <cell r="A12133" t="str">
            <v>73915-001</v>
          </cell>
          <cell r="B12133" t="str">
            <v>PONTO DE CAMPAINHA COM CIGARRA.</v>
          </cell>
          <cell r="C12133" t="str">
            <v>Un</v>
          </cell>
          <cell r="D12133">
            <v>43.22</v>
          </cell>
          <cell r="E12133">
            <v>34.58</v>
          </cell>
        </row>
        <row r="12134">
          <cell r="A12134"/>
        </row>
        <row r="12135">
          <cell r="A12135" t="str">
            <v>73915-002</v>
          </cell>
          <cell r="B12135" t="str">
            <v>PONTO DE TV SECO PARA EDIFICIOS.</v>
          </cell>
          <cell r="C12135" t="str">
            <v>Un</v>
          </cell>
          <cell r="D12135">
            <v>25.12</v>
          </cell>
          <cell r="E12135">
            <v>20.100000000000001</v>
          </cell>
        </row>
        <row r="12136">
          <cell r="A12136"/>
        </row>
        <row r="12137">
          <cell r="A12137" t="str">
            <v>73916-001</v>
          </cell>
          <cell r="B12137" t="str">
            <v>PLACA DE IDENTIFICAÇÃO EM CHAPA GALVANIZADA NUM. 18, 12X18CM.</v>
          </cell>
          <cell r="C12137" t="str">
            <v>Un</v>
          </cell>
          <cell r="D12137">
            <v>68.2</v>
          </cell>
          <cell r="E12137">
            <v>54.56</v>
          </cell>
        </row>
        <row r="12138">
          <cell r="A12138"/>
        </row>
        <row r="12139">
          <cell r="A12139" t="str">
            <v>73916-002</v>
          </cell>
          <cell r="B12139" t="str">
            <v>PLACA ESMALTADA PARA IDENTIFICAÇÃO NR DE RUA, DIMENSÕES 45X25CM.</v>
          </cell>
          <cell r="C12139" t="str">
            <v>Un</v>
          </cell>
          <cell r="D12139">
            <v>179.27</v>
          </cell>
          <cell r="E12139">
            <v>143.41999999999999</v>
          </cell>
        </row>
        <row r="12140">
          <cell r="A12140"/>
        </row>
        <row r="12141">
          <cell r="A12141" t="str">
            <v>73916-003</v>
          </cell>
          <cell r="B12141" t="str">
            <v>PLACA DE IDENTIFICAÇÃO EM CHAPA GALVANIZADA NUM. 18, DIMENSÕES 8X12CM.</v>
          </cell>
          <cell r="C12141" t="str">
            <v>Un</v>
          </cell>
          <cell r="D12141">
            <v>32.130000000000003</v>
          </cell>
          <cell r="E12141">
            <v>25.71</v>
          </cell>
        </row>
        <row r="12142">
          <cell r="A12142"/>
        </row>
        <row r="12143">
          <cell r="A12143" t="str">
            <v>73917-001</v>
          </cell>
          <cell r="B12143" t="str">
            <v>PONTO TOMADA BIPOLAR 10A/250V EM PISO COM ELETRODUTO PVC 1/2" E CAIXA FERRO GALVANIZADO 4X2" SEM PLACA.</v>
          </cell>
          <cell r="C12143" t="str">
            <v>Pt</v>
          </cell>
          <cell r="D12143">
            <v>57.63</v>
          </cell>
          <cell r="E12143">
            <v>46.11</v>
          </cell>
        </row>
        <row r="12144">
          <cell r="A12144"/>
        </row>
        <row r="12145">
          <cell r="A12145" t="str">
            <v>73917-002</v>
          </cell>
          <cell r="B12145" t="str">
            <v>PONTO TOMADA BIPOLAR 10A/250V EM PISO COM ELETRODUTO DE FERRO GALV 3/4 " E CAIXA FERRO GALVANIZADO 4X4" SEM PLACA.</v>
          </cell>
          <cell r="C12145" t="str">
            <v>Pt</v>
          </cell>
          <cell r="D12145">
            <v>132.81</v>
          </cell>
          <cell r="E12145">
            <v>106.25</v>
          </cell>
        </row>
        <row r="12146">
          <cell r="A12146"/>
        </row>
        <row r="12147">
          <cell r="A12147" t="str">
            <v>73917-003</v>
          </cell>
          <cell r="B12147" t="str">
            <v>PONTO TOMADA BIPOLAR 10A/250V COM ELETRODUTO PVC 1/2" E CAIXA 4X2" COM PLACA.</v>
          </cell>
          <cell r="C12147" t="str">
            <v>Pt</v>
          </cell>
          <cell r="D12147">
            <v>62.52</v>
          </cell>
          <cell r="E12147">
            <v>50.02</v>
          </cell>
        </row>
        <row r="12148">
          <cell r="A12148"/>
        </row>
        <row r="12149">
          <cell r="A12149" t="str">
            <v>73917-004</v>
          </cell>
          <cell r="B12149" t="str">
            <v>PONTO TOMADA BIPOLAR 10A/250V COM ELETRODUTO FERRO ESMALTADO 3/4" E CAIXA 4X2" COM PLACA.</v>
          </cell>
          <cell r="C12149" t="str">
            <v>Pt</v>
          </cell>
          <cell r="D12149">
            <v>88.42</v>
          </cell>
          <cell r="E12149">
            <v>70.739999999999995</v>
          </cell>
        </row>
        <row r="12150">
          <cell r="A12150"/>
        </row>
        <row r="12151">
          <cell r="A12151" t="str">
            <v>73917-005</v>
          </cell>
          <cell r="B12151" t="str">
            <v>PONTO TOMADA BIPOLAR 10A/250V COM ELETRODUTO FERRO GALVANIZADO 3/4" E CAIXA 4X2" COM PLACA.</v>
          </cell>
          <cell r="C12151" t="str">
            <v>Pt</v>
          </cell>
          <cell r="D12151">
            <v>126.33</v>
          </cell>
          <cell r="E12151">
            <v>101.07</v>
          </cell>
        </row>
        <row r="12152">
          <cell r="A12152"/>
        </row>
        <row r="12153">
          <cell r="A12153" t="str">
            <v>73917-006</v>
          </cell>
          <cell r="B12153" t="str">
            <v xml:space="preserve"> PONTO TOMADA BIPOLAR COM CONTATO TERRA 20A/250V COM ELETRODUTO PVC 3/4" E CAIXA 4X2" COM PLACA.</v>
          </cell>
          <cell r="C12153" t="str">
            <v>Pt</v>
          </cell>
          <cell r="D12153">
            <v>150.25</v>
          </cell>
          <cell r="E12153">
            <v>120.2</v>
          </cell>
        </row>
        <row r="12154">
          <cell r="A12154"/>
        </row>
        <row r="12155">
          <cell r="A12155" t="str">
            <v>73918-001</v>
          </cell>
          <cell r="B12155" t="str">
            <v xml:space="preserve">CAIXA DE PASSAGEM PARA TELEFONE 10X10X5CM, FORNECIMENTO E INSTALACAO.   </v>
          </cell>
          <cell r="C12155" t="str">
            <v>Un</v>
          </cell>
          <cell r="D12155">
            <v>32.28</v>
          </cell>
          <cell r="E12155">
            <v>25.83</v>
          </cell>
        </row>
        <row r="12156">
          <cell r="A12156"/>
        </row>
        <row r="12157">
          <cell r="A12157" t="str">
            <v>73918-002</v>
          </cell>
          <cell r="B12157" t="str">
            <v>CAIXA DE PASSAGEM PARA TELEFONE 80X80X15CM, FORNECIMENTO E INSTALACAO.</v>
          </cell>
          <cell r="C12157" t="str">
            <v>Un</v>
          </cell>
          <cell r="D12157">
            <v>256.7</v>
          </cell>
          <cell r="E12157">
            <v>205.36</v>
          </cell>
        </row>
        <row r="12158">
          <cell r="A12158"/>
        </row>
        <row r="12159">
          <cell r="A12159" t="str">
            <v>73918-003</v>
          </cell>
          <cell r="B12159" t="str">
            <v xml:space="preserve">CAIXA DE PASSAGEM PARA TELEFONE 150X150X15CM, FORNECIMENTO E INSTALACAO.  </v>
          </cell>
          <cell r="C12159" t="str">
            <v>Un</v>
          </cell>
          <cell r="D12159">
            <v>932.73</v>
          </cell>
          <cell r="E12159">
            <v>746.19</v>
          </cell>
        </row>
        <row r="12160">
          <cell r="A12160"/>
        </row>
        <row r="12161">
          <cell r="A12161" t="str">
            <v>73919-001</v>
          </cell>
          <cell r="B12161" t="str">
            <v>CONTRAPISO EM ARGAMASSA TRACO 1:4 (CIMENTO E AREIA), ESPESSURA 6CM, PREPARO MANUAL.</v>
          </cell>
          <cell r="C12161" t="str">
            <v>m2</v>
          </cell>
          <cell r="D12161">
            <v>33.799999999999997</v>
          </cell>
          <cell r="E12161">
            <v>27.04</v>
          </cell>
        </row>
        <row r="12162">
          <cell r="A12162"/>
        </row>
        <row r="12163">
          <cell r="A12163" t="str">
            <v>73919-002</v>
          </cell>
          <cell r="B12163" t="str">
            <v>CONTRAPISO EM ARGAMASSA TRACO 1:4 (CIMENTO E AREIA), ESPESSURA 5CM, PREPARO MANUAL.</v>
          </cell>
          <cell r="C12163" t="str">
            <v>m2</v>
          </cell>
          <cell r="D12163">
            <v>28.01</v>
          </cell>
          <cell r="E12163">
            <v>22.41</v>
          </cell>
        </row>
        <row r="12164">
          <cell r="A12164"/>
        </row>
        <row r="12165">
          <cell r="A12165" t="str">
            <v>73919-003</v>
          </cell>
          <cell r="B12165" t="str">
            <v>CONTRAPISO EM ARGAMASSA TRACO 1:4 (CIMENTO E AREIA), ESPESSURA 4CM, PREPARO MANUAL.</v>
          </cell>
          <cell r="C12165" t="str">
            <v>m2</v>
          </cell>
          <cell r="D12165">
            <v>22.22</v>
          </cell>
          <cell r="E12165">
            <v>17.78</v>
          </cell>
        </row>
        <row r="12166">
          <cell r="A12166"/>
        </row>
        <row r="12167">
          <cell r="A12167" t="str">
            <v>73919-004</v>
          </cell>
          <cell r="B12167" t="str">
            <v>CONTRAPISO EM ARGAMASSA TRACO 1:4 (CIMENTO E AREIA), ESPESSURA 7CM, PREPARO MANUAL.</v>
          </cell>
          <cell r="C12167" t="str">
            <v>m2</v>
          </cell>
          <cell r="D12167">
            <v>37.76</v>
          </cell>
          <cell r="E12167">
            <v>30.21</v>
          </cell>
        </row>
        <row r="12168">
          <cell r="A12168"/>
        </row>
        <row r="12169">
          <cell r="A12169" t="str">
            <v>73919-005</v>
          </cell>
          <cell r="B12169" t="str">
            <v>CONTRAPISO EM ARGAMASSA TRACO 1:3 (CIMENTO E AREIA), INTERNO SOBRE LAJE, ADERIDO, ESPESSURA 2,5CM, PREPARO MECANICO.</v>
          </cell>
          <cell r="C12169" t="str">
            <v>m2</v>
          </cell>
          <cell r="D12169">
            <v>21.51</v>
          </cell>
          <cell r="E12169">
            <v>17.21</v>
          </cell>
        </row>
        <row r="12170">
          <cell r="A12170"/>
        </row>
        <row r="12171">
          <cell r="A12171" t="str">
            <v>73919-006</v>
          </cell>
          <cell r="B12171" t="str">
            <v>CONTRAPISO EM ARGAMASSA TRACO 1:4 (CIMENTO E AREIA), INTERNO SOBRE LAJE, ADERIDO, ESPESSURA 2,5CM, PREPARO MECANICO.</v>
          </cell>
          <cell r="C12171" t="str">
            <v>m2</v>
          </cell>
          <cell r="D12171">
            <v>20.93</v>
          </cell>
          <cell r="E12171">
            <v>16.75</v>
          </cell>
        </row>
        <row r="12172">
          <cell r="A12172"/>
        </row>
        <row r="12173">
          <cell r="A12173" t="str">
            <v>73919-007</v>
          </cell>
          <cell r="B12173" t="str">
            <v>CONTRAPISO EM ARGAMASSA TRACO 1:5 (CIMENTO E AREIA), INTERNO SOBRE LAJE, ADERIDO, ESPESSURA 2,5CM, PREPARO MECANICO.</v>
          </cell>
          <cell r="C12173" t="str">
            <v>m2</v>
          </cell>
          <cell r="D12173">
            <v>19.95</v>
          </cell>
          <cell r="E12173">
            <v>15.96</v>
          </cell>
        </row>
        <row r="12174">
          <cell r="A12174"/>
        </row>
        <row r="12175">
          <cell r="A12175" t="str">
            <v>73919-008</v>
          </cell>
          <cell r="B12175" t="str">
            <v>CONTRAPISO EM ARGAMASSA TRACO 1:6 (CIMENTO E AREIA), INTERNO SOBRE LAJE, ADERIDO, ESPESSURA 2,5CM, PREPARO MECANICO.</v>
          </cell>
          <cell r="C12175" t="str">
            <v>m2</v>
          </cell>
          <cell r="D12175">
            <v>19.25</v>
          </cell>
          <cell r="E12175">
            <v>15.4</v>
          </cell>
        </row>
        <row r="12176">
          <cell r="A12176"/>
        </row>
        <row r="12177">
          <cell r="A12177" t="str">
            <v>73919-009</v>
          </cell>
          <cell r="B12177" t="str">
            <v>CONTRAPISO EM ARGAMASSA TRACO 1:4 (CIMENTO E AREIA), INTERNO SOBRE LAJE, NAO ADERIDO, ESPESSURA 3,5CM, PREPARO MECANICO.</v>
          </cell>
          <cell r="C12177" t="str">
            <v>m2</v>
          </cell>
          <cell r="D12177">
            <v>27.15</v>
          </cell>
          <cell r="E12177">
            <v>21.72</v>
          </cell>
        </row>
        <row r="12178">
          <cell r="A12178"/>
        </row>
        <row r="12179">
          <cell r="A12179" t="str">
            <v>73919-010</v>
          </cell>
          <cell r="B12179" t="str">
            <v>CONTRAPISO EM ARGAMASSA TRACO 1:5 (CIMENTO E AREIA), INTERNO SOBRE LAJE, NAO ADERIDO, ESPESSURA 3,5CM, PREPARO MECANICO.</v>
          </cell>
          <cell r="C12179" t="str">
            <v>m2</v>
          </cell>
          <cell r="D12179">
            <v>25.8</v>
          </cell>
          <cell r="E12179">
            <v>20.64</v>
          </cell>
        </row>
        <row r="12180">
          <cell r="A12180"/>
        </row>
        <row r="12181">
          <cell r="A12181" t="str">
            <v>73919-011</v>
          </cell>
          <cell r="B12181" t="str">
            <v xml:space="preserve"> CONTRAPISO EM ARGAMASSA TRACO 1:6 (CIMENTO E AREIA), INTERNO SOBRE LAJE, NAO ADERIDO, ESPESSURA 3,5CM, PREPARO MECANICO.</v>
          </cell>
          <cell r="C12181" t="str">
            <v>m2</v>
          </cell>
          <cell r="D12181">
            <v>24.86</v>
          </cell>
          <cell r="E12181">
            <v>19.89</v>
          </cell>
        </row>
        <row r="12182">
          <cell r="A12182"/>
        </row>
        <row r="12183">
          <cell r="A12183" t="str">
            <v>73920-001</v>
          </cell>
          <cell r="B12183" t="str">
            <v>REGULARIZACAO DE PISO/BASE EM ARGAMASSA TRACO 1:3 (CIMENTO E AREIA), ESPESSURA 2,0CM, PREPARO MANUAL.</v>
          </cell>
          <cell r="C12183" t="str">
            <v>m2</v>
          </cell>
          <cell r="D12183">
            <v>12.75</v>
          </cell>
          <cell r="E12183">
            <v>10.199999999999999</v>
          </cell>
        </row>
        <row r="12184">
          <cell r="A12184"/>
        </row>
        <row r="12185">
          <cell r="A12185" t="str">
            <v>73920-002</v>
          </cell>
          <cell r="B12185" t="str">
            <v>REGULARIZACAO DE PISO/BASE EM ARGAMASSA TRACO 1:3 (CIMENTO E AREIA), ESPESSURA 3,0CM, PREPARO MANUAL.</v>
          </cell>
          <cell r="C12185" t="str">
            <v>m2</v>
          </cell>
          <cell r="D12185">
            <v>18.21</v>
          </cell>
          <cell r="E12185">
            <v>14.57</v>
          </cell>
        </row>
        <row r="12186">
          <cell r="A12186"/>
        </row>
        <row r="12187">
          <cell r="A12187" t="str">
            <v>73920-003</v>
          </cell>
          <cell r="B12187" t="str">
            <v>REGULARIZACAO DE PISO/BASE EM ARGAMASSA TRACO 1:4 (CIMENTO E AREIA), ESPESSURA 3,0CM, PREPARO MANUAL.</v>
          </cell>
          <cell r="C12187" t="str">
            <v>m2</v>
          </cell>
          <cell r="D12187">
            <v>16.45</v>
          </cell>
          <cell r="E12187">
            <v>13.16</v>
          </cell>
        </row>
        <row r="12188">
          <cell r="A12188"/>
        </row>
        <row r="12189">
          <cell r="A12189" t="str">
            <v>73920-004</v>
          </cell>
          <cell r="B12189" t="str">
            <v>REGULARIZACAO DE PISO/BASE EM ARGAMASSA TRACO 1:5 (CIMENTO E AREIA), ESPESSURA 2,0CM, PREPARO MANUAL.</v>
          </cell>
          <cell r="C12189" t="str">
            <v>m2</v>
          </cell>
          <cell r="D12189">
            <v>10.68</v>
          </cell>
          <cell r="E12189">
            <v>8.5500000000000007</v>
          </cell>
        </row>
        <row r="12190">
          <cell r="A12190"/>
        </row>
        <row r="12191">
          <cell r="A12191" t="str">
            <v>73920-005</v>
          </cell>
          <cell r="B12191" t="str">
            <v>REGULARIZACAO DE PISO/BASE EM ARGAMASSA TRACO 1:5 (CIMENTO E AREIA), ESPESSURA 3,0CM, PREPARO MANUAL.</v>
          </cell>
          <cell r="C12191" t="str">
            <v>m2</v>
          </cell>
          <cell r="D12191">
            <v>15.12</v>
          </cell>
          <cell r="E12191">
            <v>12.1</v>
          </cell>
        </row>
        <row r="12192">
          <cell r="A12192"/>
        </row>
        <row r="12193">
          <cell r="A12193" t="str">
            <v>73920-006</v>
          </cell>
          <cell r="B12193" t="str">
            <v>REGULARIZACAO DE PISO/BASE EM ARGAMASSA TRACO 1:5 (CIMENTO E AREIA), ESPESSURA 5,0CM, PREPARO MANUAL.</v>
          </cell>
          <cell r="C12193" t="str">
            <v>m2</v>
          </cell>
          <cell r="D12193">
            <v>25.81</v>
          </cell>
          <cell r="E12193">
            <v>20.65</v>
          </cell>
        </row>
        <row r="12194">
          <cell r="A12194"/>
        </row>
        <row r="12195">
          <cell r="A12195" t="str">
            <v>73921-001</v>
          </cell>
          <cell r="B12195" t="str">
            <v>PISO EM PEDRA PORTUGUESA 50% BRANCA 50% PRETA, ASSENTADA SOBRE BASE DE SAIBRO, COM REJUNTAMENTO EM CIMENTO BRANCO.</v>
          </cell>
          <cell r="C12195" t="str">
            <v>m2</v>
          </cell>
          <cell r="D12195">
            <v>59.35</v>
          </cell>
          <cell r="E12195">
            <v>47.48</v>
          </cell>
        </row>
        <row r="12196">
          <cell r="A12196"/>
        </row>
        <row r="12197">
          <cell r="A12197" t="str">
            <v>73921-002</v>
          </cell>
          <cell r="B12197" t="str">
            <v>PISO EM PEDRA ARDOSIA, 40X40CM, ESPESSURA 1CM, ASSENTADA COM ARGAMASSA COLANTE, COM REJUNTE EM CIMENTO COMUM.</v>
          </cell>
          <cell r="C12197" t="str">
            <v>m2</v>
          </cell>
          <cell r="D12197">
            <v>25.23</v>
          </cell>
          <cell r="E12197">
            <v>20.190000000000001</v>
          </cell>
        </row>
        <row r="12198">
          <cell r="A12198"/>
        </row>
        <row r="12199">
          <cell r="A12199" t="str">
            <v>73922-001</v>
          </cell>
          <cell r="B12199" t="str">
            <v>PISO CIMENTADO LISO DESEMPENADO, TRACO 1:3 (CIMENTO E AREIA), ESPESSURA 3,5CM, PREPARO MANUAL.</v>
          </cell>
          <cell r="C12199" t="str">
            <v>m2</v>
          </cell>
          <cell r="D12199">
            <v>34.130000000000003</v>
          </cell>
          <cell r="E12199">
            <v>27.31</v>
          </cell>
        </row>
        <row r="12200">
          <cell r="A12200"/>
        </row>
        <row r="12201">
          <cell r="A12201" t="str">
            <v>73922-002</v>
          </cell>
          <cell r="B12201" t="str">
            <v>PISO CIMENTADO LISO DESEMPENADO, TRACO 1:4 (CIMENTO E AREIA), ESPESSUR A 2,5CM, PREPARO MANUAL.</v>
          </cell>
          <cell r="C12201" t="str">
            <v>m2</v>
          </cell>
          <cell r="D12201">
            <v>28.11</v>
          </cell>
          <cell r="E12201">
            <v>22.49</v>
          </cell>
        </row>
        <row r="12202">
          <cell r="A12202"/>
        </row>
        <row r="12203">
          <cell r="A12203" t="str">
            <v>73922-003</v>
          </cell>
          <cell r="B12203" t="str">
            <v>PISO CIMENTADO LISO DESEMPENADO, TRACO 1:3 (CIMENTO E AREIA), ESPESSUR A 2,0CM, PREPARO MANUAL.</v>
          </cell>
          <cell r="C12203" t="str">
            <v>m2</v>
          </cell>
          <cell r="D12203">
            <v>27.3</v>
          </cell>
          <cell r="E12203">
            <v>21.84</v>
          </cell>
        </row>
        <row r="12204">
          <cell r="A12204"/>
        </row>
        <row r="12205">
          <cell r="A12205" t="str">
            <v>73922-004</v>
          </cell>
          <cell r="B12205" t="str">
            <v>PISO CIMENTADO LISO DESEMPENADO, TRACO 1:4 (CIMENTO E AREIA), ESPESSUR A 2,0CM, PREPARO MANUAL.</v>
          </cell>
          <cell r="C12205" t="str">
            <v>m2</v>
          </cell>
          <cell r="D12205">
            <v>26.12</v>
          </cell>
          <cell r="E12205">
            <v>20.9</v>
          </cell>
        </row>
        <row r="12206">
          <cell r="A12206"/>
        </row>
        <row r="12207">
          <cell r="A12207" t="str">
            <v>73922-005</v>
          </cell>
          <cell r="B12207" t="str">
            <v>PISO CIMENTADO LISO DESEMPENADO, TRACO 1:3 (CIMENTO E AREIA), ESPESSURA 3,0CM, PREPARO MANUAL.</v>
          </cell>
          <cell r="C12207" t="str">
            <v>m2</v>
          </cell>
          <cell r="D12207">
            <v>31.86</v>
          </cell>
          <cell r="E12207">
            <v>25.49</v>
          </cell>
        </row>
        <row r="12208">
          <cell r="A12208"/>
        </row>
        <row r="12209">
          <cell r="A12209" t="str">
            <v>73923-001</v>
          </cell>
          <cell r="B12209" t="str">
            <v>PISO CIMENTADO RUSTICO TRACO 1:4 (CIMENTO E AREIA), ESPESSURA 2,0CM, PREPARO MANUAL.</v>
          </cell>
          <cell r="C12209" t="str">
            <v>m2</v>
          </cell>
          <cell r="D12209">
            <v>23.4</v>
          </cell>
          <cell r="E12209">
            <v>18.72</v>
          </cell>
        </row>
        <row r="12210">
          <cell r="A12210"/>
        </row>
        <row r="12211">
          <cell r="A12211" t="str">
            <v>73923-002</v>
          </cell>
          <cell r="B12211" t="str">
            <v>PISO CIMENTADO RUSTICO TRACO 1:4 (CIMENTO E AREIA), ESPESSURA 3,0CM, PREPARO MANUAL.</v>
          </cell>
          <cell r="C12211" t="str">
            <v>m2</v>
          </cell>
          <cell r="D12211">
            <v>27.36</v>
          </cell>
          <cell r="E12211">
            <v>21.89</v>
          </cell>
        </row>
        <row r="12212">
          <cell r="A12212"/>
        </row>
        <row r="12213">
          <cell r="A12213" t="str">
            <v>73923-003</v>
          </cell>
          <cell r="B12213" t="str">
            <v>PISO CIMENTADO RUSTICO TRACO 1:3 (CIMENTO E AREIA), ESPESSURA 2,0CM, INCLUSO FRISO ANTI-DERRAPANTE, PREPARO MANUAL.</v>
          </cell>
          <cell r="C12213" t="str">
            <v>m2</v>
          </cell>
          <cell r="D12213">
            <v>26.12</v>
          </cell>
          <cell r="E12213">
            <v>20.9</v>
          </cell>
        </row>
        <row r="12214">
          <cell r="A12214"/>
        </row>
        <row r="12215">
          <cell r="A12215" t="str">
            <v>73924-001</v>
          </cell>
          <cell r="B12215" t="str">
            <v xml:space="preserve">PINTURA ESMALTE BRILHANTE, DUAS DEMAOS, PARA FERRO. </v>
          </cell>
          <cell r="C12215" t="str">
            <v>m2</v>
          </cell>
          <cell r="D12215">
            <v>16.72</v>
          </cell>
          <cell r="E12215">
            <v>13.38</v>
          </cell>
        </row>
        <row r="12216">
          <cell r="A12216"/>
        </row>
        <row r="12217">
          <cell r="A12217" t="str">
            <v>73924-002</v>
          </cell>
          <cell r="B12217" t="str">
            <v>PINTURA ESMALTE ACETINADO, DUAS DEMAOS, PARA FERRO.</v>
          </cell>
          <cell r="C12217" t="str">
            <v>m2</v>
          </cell>
          <cell r="D12217">
            <v>17.07</v>
          </cell>
          <cell r="E12217">
            <v>13.66</v>
          </cell>
        </row>
        <row r="12218">
          <cell r="A12218"/>
        </row>
        <row r="12219">
          <cell r="A12219" t="str">
            <v>73924-003</v>
          </cell>
          <cell r="B12219" t="str">
            <v>PINTURA ESMALTE FOSCO, DUAS DEMAOS, PARA FERRO.</v>
          </cell>
          <cell r="C12219" t="str">
            <v>m2</v>
          </cell>
          <cell r="D12219">
            <v>17.22</v>
          </cell>
          <cell r="E12219">
            <v>13.78</v>
          </cell>
        </row>
        <row r="12220">
          <cell r="A12220"/>
        </row>
        <row r="12221">
          <cell r="A12221" t="str">
            <v>73925-001</v>
          </cell>
          <cell r="B12221" t="str">
            <v>AZULEJO 1A 15X15CM FIXADO COM NATA DE CIMENTO, REJUNTAMENTO COM CIMENTO BRANCO.</v>
          </cell>
          <cell r="C12221" t="str">
            <v>m2</v>
          </cell>
          <cell r="D12221">
            <v>36.97</v>
          </cell>
          <cell r="E12221">
            <v>29.58</v>
          </cell>
        </row>
        <row r="12222">
          <cell r="A12222"/>
        </row>
        <row r="12223">
          <cell r="A12223" t="str">
            <v>73925-002</v>
          </cell>
          <cell r="B12223" t="str">
            <v>AZULEJO 1A 15X15CM FIXADO ARGAMASSA COLANTE, REJUNTAMENTO COM CIMENTO BRANCO.</v>
          </cell>
          <cell r="C12223" t="str">
            <v>m2</v>
          </cell>
          <cell r="D12223">
            <v>36.78</v>
          </cell>
          <cell r="E12223">
            <v>29.43</v>
          </cell>
        </row>
        <row r="12224">
          <cell r="A12224"/>
        </row>
        <row r="12225">
          <cell r="A12225" t="str">
            <v>73926-001</v>
          </cell>
          <cell r="B12225" t="str">
            <v>BARRA LISA COM ARGAMASSA TRACO 1:2 (CIMENTO E AREIA), ESPESSURA 0,5CM, PREPARO MANUAL.</v>
          </cell>
          <cell r="C12225" t="str">
            <v>m2</v>
          </cell>
          <cell r="D12225">
            <v>17.91</v>
          </cell>
          <cell r="E12225">
            <v>14.33</v>
          </cell>
        </row>
        <row r="12226">
          <cell r="A12226"/>
        </row>
        <row r="12227">
          <cell r="A12227" t="str">
            <v>73926-002</v>
          </cell>
          <cell r="B12227" t="str">
            <v>BARRA LISA COM ARGAMASSA TRACO 1:3 (CIMENTO E AREIA), ESPESSURA 1,5CM, PREPARO MANUAL.</v>
          </cell>
          <cell r="C12227" t="str">
            <v>m2</v>
          </cell>
          <cell r="D12227">
            <v>23.81</v>
          </cell>
          <cell r="E12227">
            <v>19.05</v>
          </cell>
        </row>
        <row r="12228">
          <cell r="A12228"/>
        </row>
        <row r="12229">
          <cell r="A12229" t="str">
            <v>73926-003</v>
          </cell>
          <cell r="B12229" t="str">
            <v>BARRA LISA COM ARGAMASSA TRACO 1:3 (CIMENTO E AREIA), ESPESSURA 1,0CM, PREPARO MANUAL.</v>
          </cell>
          <cell r="C12229" t="str">
            <v>m2</v>
          </cell>
          <cell r="D12229">
            <v>21.53</v>
          </cell>
          <cell r="E12229">
            <v>17.23</v>
          </cell>
        </row>
        <row r="12230">
          <cell r="A12230"/>
        </row>
        <row r="12231">
          <cell r="A12231" t="str">
            <v>73926-004</v>
          </cell>
          <cell r="B12231" t="str">
            <v>BARRA LISA COM ARGAMASSA TRACO 1:4 (CIMENTO E AREIA), ESPESSURA 2,0CM, PREPARO MANUAL.</v>
          </cell>
          <cell r="C12231" t="str">
            <v>m2</v>
          </cell>
          <cell r="D12231">
            <v>26.72</v>
          </cell>
          <cell r="E12231">
            <v>21.38</v>
          </cell>
        </row>
        <row r="12232">
          <cell r="A12232"/>
        </row>
        <row r="12233">
          <cell r="A12233" t="str">
            <v>73926-005</v>
          </cell>
          <cell r="B12233" t="str">
            <v>BARRA LISA COM ARGAMASSA TRACO 1:5 (CIMENTO E AREIA), ESPESSURA 1,5CM, PREPARO MANUAL.</v>
          </cell>
          <cell r="C12233" t="str">
            <v>m2</v>
          </cell>
          <cell r="D12233">
            <v>22.26</v>
          </cell>
          <cell r="E12233">
            <v>17.809999999999999</v>
          </cell>
        </row>
        <row r="12234">
          <cell r="A12234"/>
        </row>
        <row r="12235">
          <cell r="A12235" t="str">
            <v>73926-006</v>
          </cell>
          <cell r="B12235" t="str">
            <v>BARRA LISA COM ARGAMASSA TRACO 1:5 (CIMENTO E AREIA), ESPESSURA 1,0CM, PREPARO MANUAL.</v>
          </cell>
          <cell r="C12235" t="str">
            <v>m2</v>
          </cell>
          <cell r="D12235">
            <v>20.5</v>
          </cell>
          <cell r="E12235">
            <v>16.399999999999999</v>
          </cell>
        </row>
        <row r="12236">
          <cell r="A12236"/>
        </row>
        <row r="12237">
          <cell r="A12237" t="str">
            <v>73926-007</v>
          </cell>
          <cell r="B12237" t="str">
            <v>BARRA LISA COM ARGAMASSA TRACO 1:3 (CIMENTO E AREIA), ESPESSURA 0,5CM, PREPARO MANUAL.</v>
          </cell>
          <cell r="C12237" t="str">
            <v>m2</v>
          </cell>
          <cell r="D12237">
            <v>17.43</v>
          </cell>
          <cell r="E12237">
            <v>13.95</v>
          </cell>
        </row>
        <row r="12238">
          <cell r="A12238"/>
        </row>
        <row r="12239">
          <cell r="A12239" t="str">
            <v>73926-008</v>
          </cell>
          <cell r="B12239" t="str">
            <v>BARRA LISA COM ARGAMASSA TRACO 1:4 (CIMENTO E AREIA), COM CORANTE AMARELO, ESPESSURA 2,0CM, PREPARO MANUAL.</v>
          </cell>
          <cell r="C12239" t="str">
            <v>m2</v>
          </cell>
          <cell r="D12239">
            <v>34.619999999999997</v>
          </cell>
          <cell r="E12239">
            <v>27.7</v>
          </cell>
        </row>
        <row r="12240">
          <cell r="A12240"/>
        </row>
        <row r="12241">
          <cell r="A12241" t="str">
            <v>73927-001</v>
          </cell>
          <cell r="B12241" t="str">
            <v xml:space="preserve">EMBOCO TRACO 1:7 (CIMENTO E AREIA), ESPESSURA 1,5CM, PREPARO MANUAL. </v>
          </cell>
          <cell r="C12241" t="str">
            <v>m2</v>
          </cell>
          <cell r="D12241">
            <v>13.62</v>
          </cell>
          <cell r="E12241">
            <v>10.9</v>
          </cell>
        </row>
        <row r="12242">
          <cell r="A12242"/>
        </row>
        <row r="12243">
          <cell r="A12243" t="str">
            <v>73927-002</v>
          </cell>
          <cell r="B12243" t="str">
            <v xml:space="preserve">EMBOCO TRACO 1:4 (CIMENTO E AREIA), ESPESSURA 2,0CM, PREPARO MANUAL. </v>
          </cell>
          <cell r="C12243" t="str">
            <v>m2</v>
          </cell>
          <cell r="D12243">
            <v>18.850000000000001</v>
          </cell>
          <cell r="E12243">
            <v>15.08</v>
          </cell>
        </row>
        <row r="12244">
          <cell r="A12244"/>
        </row>
        <row r="12245">
          <cell r="A12245" t="str">
            <v>73927-003</v>
          </cell>
          <cell r="B12245" t="str">
            <v>EMBOCO TRACO 1:2:8 (CIMENTO, CAL E AREIA), ESPESSURA 1,5CM, PREPARO MANUAL.</v>
          </cell>
          <cell r="C12245" t="str">
            <v>m2</v>
          </cell>
          <cell r="D12245">
            <v>15.1</v>
          </cell>
          <cell r="E12245">
            <v>12.08</v>
          </cell>
        </row>
        <row r="12246">
          <cell r="A12246"/>
        </row>
        <row r="12247">
          <cell r="A12247" t="str">
            <v>73927-004</v>
          </cell>
          <cell r="B12247" t="str">
            <v>EMBOCO TRACO 1:2:6 (CIMENTO, CAL E AREIA), ESPESSURA 2,0CM, PREPARO MANUAL.</v>
          </cell>
          <cell r="C12247" t="str">
            <v>m2</v>
          </cell>
          <cell r="D12247">
            <v>20.41</v>
          </cell>
          <cell r="E12247">
            <v>16.329999999999998</v>
          </cell>
        </row>
        <row r="12248">
          <cell r="A12248"/>
        </row>
        <row r="12249">
          <cell r="A12249" t="str">
            <v>73927-005</v>
          </cell>
          <cell r="B12249" t="str">
            <v>EMBOCO PAULISTA (MASSA UNICA) TRACO 1:6 (CIMENTO E AREIA), ESPESSURA 2 ,5CM, PREPARO MANUAL.</v>
          </cell>
          <cell r="C12249" t="str">
            <v>m2</v>
          </cell>
          <cell r="D12249">
            <v>20.81</v>
          </cell>
          <cell r="E12249">
            <v>16.649999999999999</v>
          </cell>
        </row>
        <row r="12250">
          <cell r="A12250"/>
        </row>
        <row r="12251">
          <cell r="A12251" t="str">
            <v>73927-006</v>
          </cell>
          <cell r="B12251" t="str">
            <v>EMBOCO PAULISTA (MASSA UNICA) TRACO 1:1:6 (CIMENTO, CAL E AREIA), ESPE   SSURA 2,0CM, PREPARO MANUAL.</v>
          </cell>
          <cell r="C12251" t="str">
            <v>m2</v>
          </cell>
          <cell r="D12251">
            <v>18.899999999999999</v>
          </cell>
          <cell r="E12251">
            <v>15.12</v>
          </cell>
        </row>
        <row r="12252">
          <cell r="A12252"/>
        </row>
        <row r="12253">
          <cell r="A12253" t="str">
            <v>73927-007</v>
          </cell>
          <cell r="B12253" t="str">
            <v>EMBOCO PAULISTA (MASSA UNICA) TRACO 1:2:9 (CIMENTO, CAL E AREIA), ESPE   SSURA 2,0CM, PREPARO MANUAL.</v>
          </cell>
          <cell r="C12253" t="str">
            <v>m2</v>
          </cell>
          <cell r="D12253">
            <v>18.420000000000002</v>
          </cell>
          <cell r="E12253">
            <v>14.74</v>
          </cell>
        </row>
        <row r="12254">
          <cell r="A12254"/>
        </row>
        <row r="12255">
          <cell r="A12255" t="str">
            <v>73927-008</v>
          </cell>
          <cell r="B12255" t="str">
            <v>EMBOCO PAULISTA (MASSA UNICA) TRACO 1:2:8 (CIMENTO, CAL E AREIA), ESPE   SSURA 1,5CM, PREPARO MANUAL.</v>
          </cell>
          <cell r="C12255" t="str">
            <v>m2</v>
          </cell>
          <cell r="D12255">
            <v>15.1</v>
          </cell>
          <cell r="E12255">
            <v>12.08</v>
          </cell>
        </row>
        <row r="12256">
          <cell r="A12256"/>
        </row>
        <row r="12257">
          <cell r="A12257" t="str">
            <v>73927-009</v>
          </cell>
          <cell r="B12257" t="str">
            <v>EMBOCO PAULISTA (MASSA UNICA) TRACO 1:2:8 (CIMENTO, CAL E AREIA), ESPE   SSURA 2,0CM, PREPARO MANUAL.</v>
          </cell>
          <cell r="C12257" t="str">
            <v>m2</v>
          </cell>
          <cell r="D12257">
            <v>18.920000000000002</v>
          </cell>
          <cell r="E12257">
            <v>15.14</v>
          </cell>
        </row>
        <row r="12258">
          <cell r="A12258"/>
        </row>
        <row r="12259">
          <cell r="A12259" t="str">
            <v>73927-010</v>
          </cell>
          <cell r="B12259" t="str">
            <v xml:space="preserve">EMBOCO PAULISTA CIMENTO/CAL/AREIA 1:3:10 E=3,0CM. </v>
          </cell>
          <cell r="C12259" t="str">
            <v>m2</v>
          </cell>
          <cell r="D12259">
            <v>34.33</v>
          </cell>
          <cell r="E12259">
            <v>27.47</v>
          </cell>
        </row>
        <row r="12260">
          <cell r="A12260"/>
        </row>
        <row r="12261">
          <cell r="A12261" t="str">
            <v>73927-011</v>
          </cell>
          <cell r="B12261" t="str">
            <v>EMBOCO PAULISTA (MASSA UNICA) TRACO 1:3 (CIMENTO E AREIA), ESPESSURA 2 ,0CM, PREPARO MANUAL.</v>
          </cell>
          <cell r="C12261" t="str">
            <v>m2</v>
          </cell>
          <cell r="D12261">
            <v>20.02</v>
          </cell>
          <cell r="E12261">
            <v>16.02</v>
          </cell>
        </row>
        <row r="12262">
          <cell r="A12262"/>
        </row>
        <row r="12263">
          <cell r="A12263" t="str">
            <v>73928-001</v>
          </cell>
          <cell r="B12263" t="str">
            <v>CHAPISCO EM PAREDES TRACO 1:4 (CIMENTO E AREIA), ESPESSURA 0,5CM, PREPARO MANUAL.</v>
          </cell>
          <cell r="C12263" t="str">
            <v>m2</v>
          </cell>
          <cell r="D12263">
            <v>3.8</v>
          </cell>
          <cell r="E12263">
            <v>3.04</v>
          </cell>
        </row>
        <row r="12264">
          <cell r="A12264"/>
        </row>
        <row r="12265">
          <cell r="A12265" t="str">
            <v>73928-002</v>
          </cell>
          <cell r="B12265" t="str">
            <v xml:space="preserve">CHAPISCO TRACO 1:3 (CIMENTO E AREIA), ESPESSURA 0,5CM, PREPARO MANUAL. </v>
          </cell>
          <cell r="C12265" t="str">
            <v>m2</v>
          </cell>
          <cell r="D12265">
            <v>4.0999999999999996</v>
          </cell>
          <cell r="E12265">
            <v>3.28</v>
          </cell>
        </row>
        <row r="12266">
          <cell r="A12266"/>
        </row>
        <row r="12267">
          <cell r="A12267" t="str">
            <v>73928-003</v>
          </cell>
          <cell r="B12267" t="str">
            <v>CHAPISCA ARGAMASSA CIMENTO/AREIA 1:4 E=0,7CM.</v>
          </cell>
          <cell r="C12267" t="str">
            <v>m2</v>
          </cell>
          <cell r="D12267">
            <v>5.5</v>
          </cell>
          <cell r="E12267">
            <v>4.4000000000000004</v>
          </cell>
        </row>
        <row r="12268">
          <cell r="A12268"/>
        </row>
        <row r="12269">
          <cell r="A12269" t="str">
            <v>73928-004</v>
          </cell>
          <cell r="B12269" t="str">
            <v>CHAPISCO ARGAMASSA CIMENTO/AREIA 1:6 E=0,7CM.</v>
          </cell>
          <cell r="C12269" t="str">
            <v>m2</v>
          </cell>
          <cell r="D12269">
            <v>4.9800000000000004</v>
          </cell>
          <cell r="E12269">
            <v>3.99</v>
          </cell>
        </row>
        <row r="12270">
          <cell r="A12270"/>
        </row>
        <row r="12271">
          <cell r="A12271" t="str">
            <v>73928-005</v>
          </cell>
          <cell r="B12271" t="str">
            <v>CHAPISCO TRACO 1:3 (CIMENTO E AREIA), ESPESSURA 0,5CM, PREPARO MECANICO, INCLUSO ADITIVO IMPERMEABILIZANTE.</v>
          </cell>
          <cell r="C12271" t="str">
            <v>m2</v>
          </cell>
          <cell r="D12271">
            <v>4.46</v>
          </cell>
          <cell r="E12271">
            <v>3.57</v>
          </cell>
        </row>
        <row r="12272">
          <cell r="A12272"/>
        </row>
        <row r="12273">
          <cell r="A12273" t="str">
            <v>73928-006</v>
          </cell>
          <cell r="B12273" t="str">
            <v>CHAPISCO TRACO 1:4 (CIMENTO E AREIA), ESPESSURA 0,5CM, PREPARO MANUAL, INCLUSO ADITIVO IMPERMEABILIZANTE.</v>
          </cell>
          <cell r="C12273" t="str">
            <v>m2</v>
          </cell>
          <cell r="D12273">
            <v>4.46</v>
          </cell>
          <cell r="E12273">
            <v>3.57</v>
          </cell>
        </row>
        <row r="12274">
          <cell r="A12274"/>
        </row>
        <row r="12275">
          <cell r="A12275" t="str">
            <v>73928-007</v>
          </cell>
          <cell r="B12275" t="str">
            <v>CHAPISCO TRACO 1:4 (CIMENTO E PEDRISCO), ESPESSURA 0,5CM, PREPARO MANUAL.</v>
          </cell>
          <cell r="C12275" t="str">
            <v>m2</v>
          </cell>
          <cell r="D12275">
            <v>5.46</v>
          </cell>
          <cell r="E12275">
            <v>4.37</v>
          </cell>
        </row>
        <row r="12276">
          <cell r="A12276"/>
        </row>
        <row r="12277">
          <cell r="A12277" t="str">
            <v>73929-001</v>
          </cell>
          <cell r="B12277" t="str">
            <v>CIMENTO ESPECIAL CRISTALIZANTE DENVERLIT C/EMULSAO ADESIVA DENVERFIX - DENVER-COM ADESIVO LIQUIDO DE ALTA PERFORMANCE A BASE DE RESINA ACRÍLICA, UMA DEMAO P/SUB SOLO /BALDRAMES /GALERIAS /JARDINEIRAS /ETC.</v>
          </cell>
          <cell r="C12277" t="str">
            <v>m2</v>
          </cell>
          <cell r="D12277">
            <v>17.38</v>
          </cell>
          <cell r="E12277">
            <v>13.91</v>
          </cell>
        </row>
        <row r="12278">
          <cell r="A12278"/>
        </row>
        <row r="12279">
          <cell r="A12279" t="str">
            <v>73929-002</v>
          </cell>
          <cell r="B12279" t="str">
            <v>CIMENTO ESPECIAL CRISTALIZANTE DENVERLIT C/EMULSAO ADESIVA DENVERFIX - DENVER-COM ADESIVO LIQUIDO DE ALTA PERFORMANCE A BASE DE RESINA ACRÍLICA, TRES DEMAOS P/SUB SOLO /BALDRAMES /GALERIAS /JARDINEIRAS /ETC.</v>
          </cell>
          <cell r="C12279" t="str">
            <v>m2</v>
          </cell>
          <cell r="D12279">
            <v>52.15</v>
          </cell>
          <cell r="E12279">
            <v>41.72</v>
          </cell>
        </row>
        <row r="12280">
          <cell r="A12280"/>
        </row>
        <row r="12281">
          <cell r="A12281" t="str">
            <v>73929-003</v>
          </cell>
          <cell r="B12281" t="str">
            <v>IMPERMEABILIZACAO COM PO CRISTALIZANTE DENVERLIT C/EMULSAO ADESIVA DENVERFIX - DENVER- COM ADITIVO PEGA RAPIDA E SELADOR PARA AREAS SUJEITAS A PRESSAO DE LENCOL FREATICO P/SUB SOLO /BALDRAMES /GALERIAS /JARDINEIRAS /ETC .</v>
          </cell>
          <cell r="C12281" t="str">
            <v>m2</v>
          </cell>
          <cell r="D12281">
            <v>42.45</v>
          </cell>
          <cell r="E12281">
            <v>33.96</v>
          </cell>
        </row>
        <row r="12282">
          <cell r="A12282"/>
        </row>
        <row r="12283">
          <cell r="A12283" t="str">
            <v>73929-004</v>
          </cell>
          <cell r="B12283" t="str">
            <v>IMPERMEABILIZACAO COM CIMENTO CRISTALIZANTE DENVERLIT C/EMULSAO ADESIVA DENVERFIX - DENVER- COM EMULSAO ADESIVA PARA ESTRUTURA ENTERRADA, PROFUNDIDADE ATE 7M P/SUB OLO /BALDRAMES /GALERIAS /JARDINEIRAS /ETC.</v>
          </cell>
          <cell r="C12283" t="str">
            <v>m2</v>
          </cell>
          <cell r="D12283">
            <v>31.06</v>
          </cell>
          <cell r="E12283">
            <v>24.85</v>
          </cell>
        </row>
        <row r="12284">
          <cell r="A12284"/>
        </row>
        <row r="12285">
          <cell r="A12285" t="str">
            <v>73930-001</v>
          </cell>
          <cell r="B12285" t="str">
            <v xml:space="preserve"> CORDAO DE ARREMATE COM TELHA CERAMICA TIPO CANAL EMBOCADA COM ARGAMASSA TRACO 1:3 (CIMENTO E AREIA).</v>
          </cell>
          <cell r="C12285" t="str">
            <v>m</v>
          </cell>
          <cell r="D12285">
            <v>12.6</v>
          </cell>
          <cell r="E12285">
            <v>10.08</v>
          </cell>
        </row>
        <row r="12286">
          <cell r="A12286"/>
        </row>
        <row r="12287">
          <cell r="A12287" t="str">
            <v>73931-001</v>
          </cell>
          <cell r="B12287" t="str">
            <v>ESTRUTURA PARA TELHA ONDULADA FIBROCIMENTO, ALUMINIO OU PLASTICA, EM MADEIRA APARELHADA, APOIADA EM LAJE OU PAREDE.</v>
          </cell>
          <cell r="C12287" t="str">
            <v>m2</v>
          </cell>
          <cell r="D12287">
            <v>38.880000000000003</v>
          </cell>
          <cell r="E12287">
            <v>31.11</v>
          </cell>
        </row>
        <row r="12288">
          <cell r="A12288"/>
        </row>
        <row r="12289">
          <cell r="A12289" t="str">
            <v>73931-002</v>
          </cell>
          <cell r="B12289" t="str">
            <v>ESTRUTURA PARA TELHA ESTRUTURAL FIBROCIMENTO, EM MADEIRA APARELHADA, ANCORADA EM LAJE OU PAREDE.</v>
          </cell>
          <cell r="C12289" t="str">
            <v>m2</v>
          </cell>
          <cell r="D12289">
            <v>30.02</v>
          </cell>
          <cell r="E12289">
            <v>24.02</v>
          </cell>
        </row>
        <row r="12290">
          <cell r="A12290"/>
        </row>
        <row r="12291">
          <cell r="A12291" t="str">
            <v>73931-003</v>
          </cell>
          <cell r="B12291" t="str">
            <v>ESTRUTURA PARA TELHA CERAMICA, EM MADEIRA APARELHADA, APOIADA EM PAREDE.</v>
          </cell>
          <cell r="C12291" t="str">
            <v>m2</v>
          </cell>
          <cell r="D12291">
            <v>72.81</v>
          </cell>
          <cell r="E12291">
            <v>58.25</v>
          </cell>
        </row>
        <row r="12292">
          <cell r="A12292"/>
        </row>
        <row r="12293">
          <cell r="A12293" t="str">
            <v>73932-001</v>
          </cell>
          <cell r="B12293" t="str">
            <v>GRADE DE FERRO EM BARRA CHATA 3/16".</v>
          </cell>
          <cell r="C12293" t="str">
            <v>m2</v>
          </cell>
          <cell r="D12293">
            <v>243.27</v>
          </cell>
          <cell r="E12293">
            <v>194.62</v>
          </cell>
        </row>
        <row r="12294">
          <cell r="A12294"/>
        </row>
        <row r="12295">
          <cell r="A12295" t="str">
            <v>73933-001</v>
          </cell>
          <cell r="B12295" t="str">
            <v>PORTA DE FERRO ABRIR TIPO GRADE COM CHAPA 0,87X2,10M, INCLUSO GUARNICOES.</v>
          </cell>
          <cell r="C12295" t="str">
            <v>m2</v>
          </cell>
          <cell r="D12295">
            <v>214.87</v>
          </cell>
          <cell r="E12295">
            <v>171.9</v>
          </cell>
        </row>
        <row r="12296">
          <cell r="A12296"/>
        </row>
        <row r="12297">
          <cell r="A12297" t="str">
            <v>73933-002</v>
          </cell>
          <cell r="B12297" t="str">
            <v>PORTA DE FERRO ABRIR TIPO CHAPA LISA 0,87X2,10M, INCLUSO GUARNICOES.</v>
          </cell>
          <cell r="C12297" t="str">
            <v>m2</v>
          </cell>
          <cell r="D12297">
            <v>254.5</v>
          </cell>
          <cell r="E12297">
            <v>203.6</v>
          </cell>
        </row>
        <row r="12298">
          <cell r="A12298"/>
        </row>
        <row r="12299">
          <cell r="A12299" t="str">
            <v>73933-003</v>
          </cell>
          <cell r="B12299" t="str">
            <v>PORTA DE FERRO, DE ABRIR, VENEZIANA SEM BANDEIRA SEM FERRAGENS.</v>
          </cell>
          <cell r="C12299" t="str">
            <v>m2</v>
          </cell>
          <cell r="D12299">
            <v>232.21</v>
          </cell>
          <cell r="E12299">
            <v>185.77</v>
          </cell>
        </row>
        <row r="12300">
          <cell r="A12300"/>
        </row>
        <row r="12301">
          <cell r="A12301" t="str">
            <v>73933-004</v>
          </cell>
          <cell r="B12301" t="str">
            <v>PORTA DE FERRO, DE ABRIR, BARRA CHATA COM REQUADRO E GUARNIÇÃO.</v>
          </cell>
          <cell r="C12301" t="str">
            <v>m2</v>
          </cell>
          <cell r="D12301">
            <v>206.52</v>
          </cell>
          <cell r="E12301">
            <v>165.22</v>
          </cell>
        </row>
        <row r="12302">
          <cell r="A12302"/>
        </row>
        <row r="12303">
          <cell r="A12303" t="str">
            <v>73934-001</v>
          </cell>
          <cell r="B12303" t="str">
            <v>PORTA EM CHAPA DE FIBRA DE EUCALIPTO LISA PARA PINTURA, 0,80X2,10 M, INCLUSO ADUELA 3A, ALIZAR 3A E DOBRADICA.</v>
          </cell>
          <cell r="C12303" t="str">
            <v>Un</v>
          </cell>
          <cell r="D12303">
            <v>287.76</v>
          </cell>
          <cell r="E12303">
            <v>230.21</v>
          </cell>
        </row>
        <row r="12304">
          <cell r="A12304"/>
        </row>
        <row r="12305">
          <cell r="A12305" t="str">
            <v>73934-002</v>
          </cell>
          <cell r="B12305" t="str">
            <v>PORTA EM CHAPA DE FIBRA DE EUCALIPTO LISA PARA PINTURA, 0,70X2,10 M, INCLUSO ADUELA 3A, ALIZAR 3A E DOBRADICA.</v>
          </cell>
          <cell r="C12305" t="str">
            <v>Un</v>
          </cell>
          <cell r="D12305">
            <v>319.16000000000003</v>
          </cell>
          <cell r="E12305">
            <v>255.33</v>
          </cell>
        </row>
        <row r="12306">
          <cell r="A12306"/>
        </row>
        <row r="12307">
          <cell r="A12307" t="str">
            <v>73934-003</v>
          </cell>
          <cell r="B12307" t="str">
            <v>PORTA EM CHAPA DE FIBRA DE EUCALIPTO LISA PARA PINTURA, 0,60X2,10 M,   INCLUSO ADUELA 3A, ALIZAR 3A E DOBRADICA.</v>
          </cell>
          <cell r="C12307" t="str">
            <v>Un</v>
          </cell>
          <cell r="D12307">
            <v>314.57</v>
          </cell>
          <cell r="E12307">
            <v>251.66</v>
          </cell>
        </row>
        <row r="12308">
          <cell r="A12308"/>
        </row>
        <row r="12309">
          <cell r="A12309" t="str">
            <v>73935-001</v>
          </cell>
          <cell r="B12309" t="str">
            <v>ALVENARIA EM TIJOLO CERAMICO FURADO 10X20X20CM, 1/2 VEZ, ASSENTADO EM ARGAMASSA TRACO 1:4 (CIMENTO E AREIA),E=1CM.</v>
          </cell>
          <cell r="C12309" t="str">
            <v>m2</v>
          </cell>
          <cell r="D12309">
            <v>35.21</v>
          </cell>
          <cell r="E12309">
            <v>28.17</v>
          </cell>
        </row>
        <row r="12310">
          <cell r="A12310"/>
        </row>
        <row r="12311">
          <cell r="A12311" t="str">
            <v>73935-002</v>
          </cell>
          <cell r="B12311" t="str">
            <v>ALVENARIA EM TIJOLO CERAMICO FURADO 10X20X20CM, 1 VEZ, ASSENTADO EM ARGAMASSA TRACO 1:5 (CIMENTO E AREIA), E=1CM.</v>
          </cell>
          <cell r="C12311" t="str">
            <v>m2</v>
          </cell>
          <cell r="D12311">
            <v>62.88</v>
          </cell>
          <cell r="E12311">
            <v>50.31</v>
          </cell>
        </row>
        <row r="12312">
          <cell r="A12312"/>
        </row>
        <row r="12313">
          <cell r="A12313" t="str">
            <v>73935-003</v>
          </cell>
          <cell r="B12313" t="str">
            <v>ALVENARIA EM TIJOLO CERAMICO FURADO 4 FUROS 10X10X20CM, 1/2 VEZ, ASSENTADO EM ARGAMASSA TRACO 1:8 (CIMENTO E AREIA), E= 1CM.</v>
          </cell>
          <cell r="C12313" t="str">
            <v>m2</v>
          </cell>
          <cell r="D12313">
            <v>53.77</v>
          </cell>
          <cell r="E12313">
            <v>43.02</v>
          </cell>
        </row>
        <row r="12314">
          <cell r="A12314"/>
        </row>
        <row r="12315">
          <cell r="A12315" t="str">
            <v>73935-004</v>
          </cell>
          <cell r="B12315" t="str">
            <v>ALVENARIA EM TIJOLO CERAMICO FURADO 10X10X20CM, 1 VEZ, ASSENTADO EM ARGAMASSA TRACO 1:8 (CIMENTO E AREIA) E=1,0CM.</v>
          </cell>
          <cell r="C12315" t="str">
            <v>m2</v>
          </cell>
          <cell r="D12315">
            <v>97.56</v>
          </cell>
          <cell r="E12315">
            <v>78.05</v>
          </cell>
        </row>
        <row r="12316">
          <cell r="A12316"/>
        </row>
        <row r="12317">
          <cell r="A12317" t="str">
            <v>73935-005</v>
          </cell>
          <cell r="B12317" t="str">
            <v xml:space="preserve"> ALVENARIA EM TIJOLO CERAMICO FURADO 10X15X20CM, 1/2 VEZ, ASSENTADO EM ARGAMASSA TRACO 1:4 (CIMENTO E AREIA).</v>
          </cell>
          <cell r="C12317" t="str">
            <v>m2</v>
          </cell>
          <cell r="D12317">
            <v>42.22</v>
          </cell>
          <cell r="E12317">
            <v>33.78</v>
          </cell>
        </row>
        <row r="12318">
          <cell r="A12318"/>
        </row>
        <row r="12319">
          <cell r="A12319" t="str">
            <v>73936-001</v>
          </cell>
          <cell r="B12319" t="str">
            <v>CONCRETO 1:2:3 (18 MPA) , C/ BRITA 1 E 2, C/BETONEIRA,  PREPARADO EM OBRA.</v>
          </cell>
          <cell r="C12319" t="str">
            <v>m3</v>
          </cell>
          <cell r="D12319">
            <v>384.43</v>
          </cell>
          <cell r="E12319">
            <v>307.55</v>
          </cell>
        </row>
        <row r="12320">
          <cell r="A12320"/>
        </row>
        <row r="12321">
          <cell r="A12321" t="str">
            <v>73936-002</v>
          </cell>
          <cell r="B12321" t="str">
            <v xml:space="preserve">CONCRETO 1:2:4 (14 MPA), C/ BRITA 1 E 2, C/BETONEIRA,  PREPARADO EM OBRA. </v>
          </cell>
          <cell r="C12321" t="str">
            <v>m3</v>
          </cell>
          <cell r="D12321">
            <v>360.01</v>
          </cell>
          <cell r="E12321">
            <v>288.01</v>
          </cell>
        </row>
        <row r="12322">
          <cell r="A12322"/>
        </row>
        <row r="12323">
          <cell r="A12323" t="str">
            <v>73936-003</v>
          </cell>
          <cell r="B12323" t="str">
            <v>CONCRETO 1:2,5:5 ( 9 MPA),C/ BRITA 1 E2, C/BETONEIRA.  PREPARADO EM OBRA.</v>
          </cell>
          <cell r="C12323" t="str">
            <v>m3</v>
          </cell>
          <cell r="D12323">
            <v>333.73</v>
          </cell>
          <cell r="E12323">
            <v>266.99</v>
          </cell>
        </row>
        <row r="12324">
          <cell r="A12324"/>
        </row>
        <row r="12325">
          <cell r="A12325" t="str">
            <v>73936-005</v>
          </cell>
          <cell r="B12325" t="str">
            <v xml:space="preserve">CONCRETO 1:3:5 ( 7 MPA), C/ BRITA 1 E 2, C/BETONEIRA.  PREPARADO EM OBRA. </v>
          </cell>
          <cell r="C12325" t="str">
            <v>m3</v>
          </cell>
          <cell r="D12325">
            <v>323.06</v>
          </cell>
          <cell r="E12325">
            <v>258.45</v>
          </cell>
        </row>
        <row r="12326">
          <cell r="A12326"/>
        </row>
        <row r="12327">
          <cell r="A12327" t="str">
            <v>73936-007</v>
          </cell>
          <cell r="B12327" t="str">
            <v xml:space="preserve">CONCRETO 1:3:6 ( 6 MPA), C/ BRITA 1 E 2, C/BETONEIRA,  PREPARADO EM OBRA. </v>
          </cell>
          <cell r="C12327" t="str">
            <v>m3</v>
          </cell>
          <cell r="D12327">
            <v>312.58</v>
          </cell>
          <cell r="E12327">
            <v>250.07</v>
          </cell>
        </row>
        <row r="12328">
          <cell r="A12328"/>
        </row>
        <row r="12329">
          <cell r="A12329" t="str">
            <v>73936-009</v>
          </cell>
          <cell r="B12329" t="str">
            <v>CONCRETO 1:4:6 ( 5 MPA), C/ BRITA 1 E 2, C/BETONEIRA.   PREPARADO EM OBRA.</v>
          </cell>
          <cell r="C12329" t="str">
            <v>m3</v>
          </cell>
          <cell r="D12329">
            <v>300.95</v>
          </cell>
          <cell r="E12329">
            <v>240.76</v>
          </cell>
        </row>
        <row r="12330">
          <cell r="A12330"/>
        </row>
        <row r="12331">
          <cell r="A12331" t="str">
            <v>73936-011</v>
          </cell>
          <cell r="B12331" t="str">
            <v>CONCRETO 1:4:8, CONCRETO MAGRO, C/ BRITA 1 E 2, C/BETONEIRA,  PREPARADO EM OBRA.</v>
          </cell>
          <cell r="C12331" t="str">
            <v>m3</v>
          </cell>
          <cell r="D12331">
            <v>288.77999999999997</v>
          </cell>
          <cell r="E12331">
            <v>231.03</v>
          </cell>
        </row>
        <row r="12332">
          <cell r="A12332"/>
        </row>
        <row r="12333">
          <cell r="A12333" t="str">
            <v>73937-001</v>
          </cell>
          <cell r="B12333" t="str">
            <v>COBOGO DE CONCRETO (ELEMENTO VAZADO), 7X50X50CM, ASSENTADO COM ARGAMASSA TRACO 1:4 (CIMENTO E AREIA).</v>
          </cell>
          <cell r="C12333" t="str">
            <v>m2</v>
          </cell>
          <cell r="D12333">
            <v>89.8</v>
          </cell>
          <cell r="E12333">
            <v>71.84</v>
          </cell>
        </row>
        <row r="12334">
          <cell r="A12334"/>
        </row>
        <row r="12335">
          <cell r="A12335" t="str">
            <v>73937-002</v>
          </cell>
          <cell r="B12335" t="str">
            <v>ALVENARIA ELEM VAZADO CONCRETO VENEZIANA 15X22X39CM 72A-NEO REX CIMENTO/AREIA 1:4.</v>
          </cell>
          <cell r="C12335" t="str">
            <v>m2</v>
          </cell>
          <cell r="D12335">
            <v>93.58</v>
          </cell>
          <cell r="E12335">
            <v>74.87</v>
          </cell>
        </row>
        <row r="12336">
          <cell r="A12336"/>
        </row>
        <row r="12337">
          <cell r="A12337" t="str">
            <v>73937-003</v>
          </cell>
          <cell r="B12337" t="str">
            <v xml:space="preserve"> COBOGO DE CONCRETO (ELEMENTO VAZADO), 7X50X50CM, ASSENTADO COM ARGAMASSA TRACO 1:3 (CIMENTO E AREIA).</v>
          </cell>
          <cell r="C12337" t="str">
            <v>m2</v>
          </cell>
          <cell r="D12337">
            <v>90.07</v>
          </cell>
          <cell r="E12337">
            <v>72.06</v>
          </cell>
        </row>
        <row r="12338">
          <cell r="A12338"/>
        </row>
        <row r="12339">
          <cell r="A12339" t="str">
            <v>73937-004</v>
          </cell>
          <cell r="B12339" t="str">
            <v>COBOGO DE CONCRETO (ELEMENTO VAZADO), 6X29X29CM, ASSENTADO COM ARGAMASSA TRACO 1:7 (CIMENTO E AREIA).</v>
          </cell>
          <cell r="C12339" t="str">
            <v>m2</v>
          </cell>
          <cell r="D12339">
            <v>135.76</v>
          </cell>
          <cell r="E12339">
            <v>108.61</v>
          </cell>
        </row>
        <row r="12340">
          <cell r="A12340"/>
        </row>
        <row r="12341">
          <cell r="A12341" t="str">
            <v>73937-005</v>
          </cell>
          <cell r="B12341" t="str">
            <v>COBOGO DE CONCRETO (ELEMENTO VAZADO), 10X29X39CM ABERTURA COM VIDRO, ASSENTADO COM ARGAMASSA TRACO 1:5 (CIMENTO E AREIA).</v>
          </cell>
          <cell r="C12341" t="str">
            <v>m2</v>
          </cell>
          <cell r="D12341">
            <v>108.35</v>
          </cell>
          <cell r="E12341">
            <v>86.68</v>
          </cell>
        </row>
        <row r="12342">
          <cell r="A12342"/>
        </row>
        <row r="12343">
          <cell r="A12343" t="str">
            <v>73938-001</v>
          </cell>
          <cell r="B12343" t="str">
            <v>COBERTURA EM TELHA CERAMICA TIPO COLONIAL, COM ARGAMASSA TRACO 1:3 (CIMENTO E AREIA).</v>
          </cell>
          <cell r="C12343" t="str">
            <v>m2</v>
          </cell>
          <cell r="D12343">
            <v>48.6</v>
          </cell>
          <cell r="E12343">
            <v>38.880000000000003</v>
          </cell>
        </row>
        <row r="12344">
          <cell r="A12344"/>
        </row>
        <row r="12345">
          <cell r="A12345" t="str">
            <v>73938-002</v>
          </cell>
          <cell r="B12345" t="str">
            <v>COBERTURA EM TELHA CERAMICA TIPO PLAN.</v>
          </cell>
          <cell r="C12345" t="str">
            <v>m2</v>
          </cell>
          <cell r="D12345">
            <v>66.3</v>
          </cell>
          <cell r="E12345">
            <v>53.04</v>
          </cell>
        </row>
        <row r="12346">
          <cell r="A12346"/>
        </row>
        <row r="12347">
          <cell r="A12347" t="str">
            <v>73938-003</v>
          </cell>
          <cell r="B12347" t="str">
            <v>COBERTURA EM TELHA CERAMICA TIPO FRANCESA OU MARSELHA.</v>
          </cell>
          <cell r="C12347" t="str">
            <v>m2</v>
          </cell>
          <cell r="D12347">
            <v>28</v>
          </cell>
          <cell r="E12347">
            <v>22.4</v>
          </cell>
        </row>
        <row r="12348">
          <cell r="A12348"/>
        </row>
        <row r="12349">
          <cell r="A12349" t="str">
            <v>73938-004</v>
          </cell>
          <cell r="B12349" t="str">
            <v xml:space="preserve"> COBERTURA EM TELHA CERAMICA TIPO CANAL, COM ARGAMASSA TRACO 1:3 (CIMENTO E AREIA) E ARAME RECOZIDO.</v>
          </cell>
          <cell r="C12349" t="str">
            <v>m2</v>
          </cell>
          <cell r="D12349">
            <v>53.43</v>
          </cell>
          <cell r="E12349">
            <v>42.75</v>
          </cell>
        </row>
        <row r="12350">
          <cell r="A12350"/>
        </row>
        <row r="12351">
          <cell r="A12351" t="str">
            <v>73938-005</v>
          </cell>
          <cell r="B12351" t="str">
            <v>COBERTURA EM TELHA CERAMICA TIPO PAULISTA, COM ARGAMASSA TRACO 1:3 (CIMENTO E AREIA) E ARAME RECOZIDO.</v>
          </cell>
          <cell r="C12351" t="str">
            <v>m2</v>
          </cell>
          <cell r="D12351">
            <v>60.62</v>
          </cell>
          <cell r="E12351">
            <v>48.5</v>
          </cell>
        </row>
        <row r="12352">
          <cell r="A12352"/>
        </row>
        <row r="12353">
          <cell r="A12353" t="str">
            <v>73938-006</v>
          </cell>
          <cell r="B12353" t="str">
            <v>CORDAO DE ARREMATE EM BEIRAIS COM TELHA CERAMICA EMBOCADA TRACO 1:2:8 (CIMENTO, CAL E AREIA).</v>
          </cell>
          <cell r="C12353" t="str">
            <v>m</v>
          </cell>
          <cell r="D12353">
            <v>11.68</v>
          </cell>
          <cell r="E12353">
            <v>9.35</v>
          </cell>
        </row>
        <row r="12354">
          <cell r="A12354"/>
        </row>
        <row r="12355">
          <cell r="A12355" t="str">
            <v>73938-007</v>
          </cell>
          <cell r="B12355" t="str">
            <v>EMBOCAMENTO DE ULTIMA FIADA DE TELHA PLAN, COLONIAL OU PAULISTA, COM ARGAMASSA TRACO 1:2:8 (CIMENTO, CAL HIDRATADA E AREIA).</v>
          </cell>
          <cell r="C12355" t="str">
            <v>m</v>
          </cell>
          <cell r="D12355">
            <v>6.2</v>
          </cell>
          <cell r="E12355">
            <v>4.96</v>
          </cell>
        </row>
        <row r="12356">
          <cell r="A12356"/>
        </row>
        <row r="12357">
          <cell r="A12357" t="str">
            <v>73939-001</v>
          </cell>
          <cell r="B12357" t="str">
            <v xml:space="preserve">TESOURA COMPLETA EM MACARANDUBA SERRADA, PARA TELHADOS COM VAOS DE 4M. </v>
          </cell>
          <cell r="C12357" t="str">
            <v>Un</v>
          </cell>
          <cell r="D12357">
            <v>649.62</v>
          </cell>
          <cell r="E12357">
            <v>519.70000000000005</v>
          </cell>
        </row>
        <row r="12358">
          <cell r="A12358"/>
        </row>
        <row r="12359">
          <cell r="A12359" t="str">
            <v>73939-002</v>
          </cell>
          <cell r="B12359" t="str">
            <v>TESOURA COMPLETA EM MACARANDUBA APARELHADA, PARA TELHADOS COM VAOS DE 4M.</v>
          </cell>
          <cell r="C12359" t="str">
            <v>Un</v>
          </cell>
          <cell r="D12359">
            <v>1001.7</v>
          </cell>
          <cell r="E12359">
            <v>801.36</v>
          </cell>
        </row>
        <row r="12360">
          <cell r="A12360"/>
        </row>
        <row r="12361">
          <cell r="A12361" t="str">
            <v>73939-003</v>
          </cell>
          <cell r="B12361" t="str">
            <v xml:space="preserve"> TESOURA COMPLETA EM MACARANDUBA SERRADA, PARA TELHADOS COM VAOS DE 5M.</v>
          </cell>
          <cell r="C12361" t="str">
            <v>Un</v>
          </cell>
          <cell r="D12361">
            <v>787.08</v>
          </cell>
          <cell r="E12361">
            <v>629.66999999999996</v>
          </cell>
        </row>
        <row r="12362">
          <cell r="A12362"/>
        </row>
        <row r="12363">
          <cell r="A12363" t="str">
            <v>73939-004</v>
          </cell>
          <cell r="B12363" t="str">
            <v>TESOURA COMPLETA EM MACARANDUBA APARELHADA, PARA TELHADOS COM VAOS DE 5M.</v>
          </cell>
          <cell r="C12363" t="str">
            <v>Un</v>
          </cell>
          <cell r="D12363">
            <v>1026.9000000000001</v>
          </cell>
          <cell r="E12363">
            <v>821.52</v>
          </cell>
        </row>
        <row r="12364">
          <cell r="A12364"/>
        </row>
        <row r="12365">
          <cell r="A12365" t="str">
            <v>73939-005</v>
          </cell>
          <cell r="B12365" t="str">
            <v xml:space="preserve">TESOURA COMPLETA EM MACARANDUBA SERRADA, PARA TELHADOS COM VAOS DE 6M. </v>
          </cell>
          <cell r="C12365" t="str">
            <v>Un</v>
          </cell>
          <cell r="D12365">
            <v>992.93</v>
          </cell>
          <cell r="E12365">
            <v>794.35</v>
          </cell>
        </row>
        <row r="12366">
          <cell r="A12366"/>
        </row>
        <row r="12367">
          <cell r="A12367" t="str">
            <v>73939-006</v>
          </cell>
          <cell r="B12367" t="str">
            <v>TESOURA COMPLETA EM MACARANDUBA APARELHADA, PARA TELHADOS COM VAOS DE 6M.</v>
          </cell>
          <cell r="C12367" t="str">
            <v>Un</v>
          </cell>
          <cell r="D12367">
            <v>1289.45</v>
          </cell>
          <cell r="E12367">
            <v>1031.56</v>
          </cell>
        </row>
        <row r="12368">
          <cell r="A12368"/>
        </row>
        <row r="12369">
          <cell r="A12369" t="str">
            <v>73939-007</v>
          </cell>
          <cell r="B12369" t="str">
            <v>TESOURA COMPLETA EM MACARANDUBA SERRADA, PARA TELHADOS COM VAOS DE 7M.</v>
          </cell>
          <cell r="C12369" t="str">
            <v>Un</v>
          </cell>
          <cell r="D12369">
            <v>1158.5</v>
          </cell>
          <cell r="E12369">
            <v>926.8</v>
          </cell>
        </row>
        <row r="12370">
          <cell r="A12370"/>
        </row>
        <row r="12371">
          <cell r="A12371" t="str">
            <v>73939-008</v>
          </cell>
          <cell r="B12371" t="str">
            <v>TESOURA COMPLETA EM MACARANDUBA APARELHADA, PARA TELHADOS COM VAOS DE 7M.</v>
          </cell>
          <cell r="C12371" t="str">
            <v>Un</v>
          </cell>
          <cell r="D12371">
            <v>1512.05</v>
          </cell>
          <cell r="E12371">
            <v>1209.6400000000001</v>
          </cell>
        </row>
        <row r="12372">
          <cell r="A12372"/>
        </row>
        <row r="12373">
          <cell r="A12373" t="str">
            <v>73939-009</v>
          </cell>
          <cell r="B12373" t="str">
            <v>TESOURA COMPLETA EM MACARANDUBA SERRADA, PARA TELHADOS COM VAOS DE 8M.</v>
          </cell>
          <cell r="C12373" t="str">
            <v>Un</v>
          </cell>
          <cell r="D12373">
            <v>1483.21</v>
          </cell>
          <cell r="E12373">
            <v>1186.57</v>
          </cell>
        </row>
        <row r="12374">
          <cell r="A12374"/>
        </row>
        <row r="12375">
          <cell r="A12375" t="str">
            <v>73939-010</v>
          </cell>
          <cell r="B12375" t="str">
            <v>TESOURA COMPLETA EM MACARANDUBA APARELHADA, PARA TELHADOS COM VAOS DE 8M.</v>
          </cell>
          <cell r="C12375" t="str">
            <v>Un</v>
          </cell>
          <cell r="D12375">
            <v>2122.27</v>
          </cell>
          <cell r="E12375">
            <v>1697.82</v>
          </cell>
        </row>
        <row r="12376">
          <cell r="A12376"/>
        </row>
        <row r="12377">
          <cell r="A12377" t="str">
            <v>73939-011</v>
          </cell>
          <cell r="B12377" t="str">
            <v xml:space="preserve">TESOURA COMPLETA EM MACARANDUBA SERRADA, PARA TELHADOS COM VAOS DE 9M. </v>
          </cell>
          <cell r="C12377" t="str">
            <v>Un</v>
          </cell>
          <cell r="D12377">
            <v>1675.96</v>
          </cell>
          <cell r="E12377">
            <v>1340.77</v>
          </cell>
        </row>
        <row r="12378">
          <cell r="A12378"/>
        </row>
        <row r="12379">
          <cell r="A12379" t="str">
            <v>73939-012</v>
          </cell>
          <cell r="B12379" t="str">
            <v>TESOURA COMPLETA EM MACARANDUBA APARELHADA, PARA TELHADOS COM VAOS DE 9M.</v>
          </cell>
          <cell r="C12379" t="str">
            <v>Un</v>
          </cell>
          <cell r="D12379">
            <v>2401.21</v>
          </cell>
          <cell r="E12379">
            <v>1920.97</v>
          </cell>
        </row>
        <row r="12380">
          <cell r="A12380"/>
        </row>
        <row r="12381">
          <cell r="A12381" t="str">
            <v>73939-013</v>
          </cell>
          <cell r="B12381" t="str">
            <v>TESOURA COMPLETA EM MACARANDUBA SERRADA, PARA TELHADOS COM VAOS DE 10M.</v>
          </cell>
          <cell r="C12381" t="str">
            <v>Un</v>
          </cell>
          <cell r="D12381">
            <v>1998.4</v>
          </cell>
          <cell r="E12381">
            <v>1598.72</v>
          </cell>
        </row>
        <row r="12382">
          <cell r="A12382"/>
        </row>
        <row r="12383">
          <cell r="A12383" t="str">
            <v>73939-014</v>
          </cell>
          <cell r="B12383" t="str">
            <v>TESOURA COMPLETA EM MACARANDUBA APARELHADA, PARA TELHADOS COM VAOS DE 10M.</v>
          </cell>
          <cell r="C12383" t="str">
            <v>Un</v>
          </cell>
          <cell r="D12383">
            <v>2665.46</v>
          </cell>
          <cell r="E12383">
            <v>2132.37</v>
          </cell>
        </row>
        <row r="12384">
          <cell r="A12384"/>
        </row>
        <row r="12385">
          <cell r="A12385" t="str">
            <v>73939-015</v>
          </cell>
          <cell r="B12385" t="str">
            <v>TESOURA COMPLETA EM MACARANDUBA SERRADA, PARA TELHADOS COM VAOS DE 11M.</v>
          </cell>
          <cell r="C12385" t="str">
            <v>Un</v>
          </cell>
          <cell r="D12385">
            <v>2367.0100000000002</v>
          </cell>
          <cell r="E12385">
            <v>1893.61</v>
          </cell>
        </row>
        <row r="12386">
          <cell r="A12386"/>
        </row>
        <row r="12387">
          <cell r="A12387" t="str">
            <v>73939-016</v>
          </cell>
          <cell r="B12387" t="str">
            <v>TESOURA COMPLETA EM MACARANDUBA APARELHADA, PARA TELHADOS COM VAOS DE 11M.</v>
          </cell>
          <cell r="C12387" t="str">
            <v>Un</v>
          </cell>
          <cell r="D12387">
            <v>3145.87</v>
          </cell>
          <cell r="E12387">
            <v>2516.6999999999998</v>
          </cell>
        </row>
        <row r="12388">
          <cell r="A12388"/>
        </row>
        <row r="12389">
          <cell r="A12389" t="str">
            <v>73939-017</v>
          </cell>
          <cell r="B12389" t="str">
            <v>TESOURA COMPLETA EM MACARANDUBA SERRADA, PARA TELHADOS COM VAOS DE 12M.</v>
          </cell>
          <cell r="C12389" t="str">
            <v>Un</v>
          </cell>
          <cell r="D12389">
            <v>2605.63</v>
          </cell>
          <cell r="E12389">
            <v>2084.5100000000002</v>
          </cell>
        </row>
        <row r="12390">
          <cell r="A12390"/>
        </row>
        <row r="12391">
          <cell r="A12391" t="str">
            <v>73939-018</v>
          </cell>
          <cell r="B12391" t="str">
            <v>TESOURA COMPLETA EM MACARANDUBA APARELHADA, PARA TELHADOS COM VAOS DE UN 12M.</v>
          </cell>
          <cell r="C12391" t="str">
            <v>Un</v>
          </cell>
          <cell r="D12391">
            <v>3487.23</v>
          </cell>
          <cell r="E12391">
            <v>2789.79</v>
          </cell>
        </row>
        <row r="12392">
          <cell r="A12392"/>
        </row>
        <row r="12393">
          <cell r="A12393" t="str">
            <v>73939-019</v>
          </cell>
          <cell r="B12393" t="str">
            <v>TESOURA COMPLETA EM MACARANDUBA SERRADA, PARA TELHADOS COM VAOS DE 14M.</v>
          </cell>
          <cell r="C12393" t="str">
            <v>Un</v>
          </cell>
          <cell r="D12393">
            <v>2996.76</v>
          </cell>
          <cell r="E12393">
            <v>2397.41</v>
          </cell>
        </row>
        <row r="12394">
          <cell r="A12394"/>
        </row>
        <row r="12395">
          <cell r="A12395" t="str">
            <v>73939-020</v>
          </cell>
          <cell r="B12395" t="str">
            <v>TESOURA COMPLETA EM MACARANDUBA APARELHADA, PARA TELHADOS COM VAOS DE 14M.</v>
          </cell>
          <cell r="C12395" t="str">
            <v>Un</v>
          </cell>
          <cell r="D12395">
            <v>4005.92</v>
          </cell>
          <cell r="E12395">
            <v>3204.74</v>
          </cell>
        </row>
        <row r="12396">
          <cell r="A12396"/>
        </row>
        <row r="12397">
          <cell r="A12397" t="str">
            <v>73940-001</v>
          </cell>
          <cell r="B12397" t="str">
            <v>JANELA DE CORRER EM CHAPA DE ACO DOBRADA, QUATRO FOLHAS, SEM DIVISAO HORIZONTAL, PARA VIDRO, 1,50X1,20M.</v>
          </cell>
          <cell r="C12397" t="str">
            <v>Un</v>
          </cell>
          <cell r="D12397">
            <v>369.42</v>
          </cell>
          <cell r="E12397">
            <v>295.54000000000002</v>
          </cell>
        </row>
        <row r="12398">
          <cell r="A12398"/>
        </row>
        <row r="12399">
          <cell r="A12399" t="str">
            <v>73942-001</v>
          </cell>
          <cell r="B12399" t="str">
            <v>ARMAÇÃO DE AÇO CA-60 DIAM.7,0 À 8,0MM - FORNECIMENTO/ CORTE (C/ PERDA DE 10%) / DOBRA / COLOCAÇÃO.</v>
          </cell>
          <cell r="C12399" t="str">
            <v>Kg</v>
          </cell>
          <cell r="D12399">
            <v>7.67</v>
          </cell>
          <cell r="E12399">
            <v>6.14</v>
          </cell>
        </row>
        <row r="12400">
          <cell r="A12400"/>
        </row>
        <row r="12401">
          <cell r="A12401" t="str">
            <v>73942-002</v>
          </cell>
          <cell r="B12401" t="str">
            <v>ARMACAO DE ACO CA-60 DIAM. 3,4 A 6,0MM.- FORNECIMENTO / CORTE (C/PERDA DE 10%) / DOBRA / COLOCAÇÃO.</v>
          </cell>
          <cell r="C12401" t="str">
            <v>Kg</v>
          </cell>
          <cell r="D12401">
            <v>8.3800000000000008</v>
          </cell>
          <cell r="E12401">
            <v>6.71</v>
          </cell>
        </row>
        <row r="12402">
          <cell r="A12402"/>
        </row>
        <row r="12403">
          <cell r="A12403" t="str">
            <v>73943-001</v>
          </cell>
          <cell r="B12403" t="str">
            <v>ALVENARIA DE TIJOLOS MACICOS, E=10 CM , C/ ARGAMASSA CIM/ CAL/AREIA,TRACO 1:2:8</v>
          </cell>
          <cell r="C12403" t="str">
            <v>m2</v>
          </cell>
          <cell r="D12403">
            <v>79.7</v>
          </cell>
          <cell r="E12403">
            <v>63.76</v>
          </cell>
        </row>
        <row r="12404">
          <cell r="A12404"/>
        </row>
        <row r="12405">
          <cell r="A12405" t="str">
            <v>73944-001</v>
          </cell>
          <cell r="B12405" t="str">
            <v>CONCRETO SIMPLES ( 13,5 MPA), C/ BETONEIRA, LANÇAMENTO E ADENSAMENTO C / VIBRADOR.</v>
          </cell>
          <cell r="C12405" t="str">
            <v>m3</v>
          </cell>
          <cell r="D12405">
            <v>445.27</v>
          </cell>
          <cell r="E12405">
            <v>356.22</v>
          </cell>
        </row>
        <row r="12406">
          <cell r="A12406"/>
        </row>
        <row r="12407">
          <cell r="A12407" t="str">
            <v>73945-001</v>
          </cell>
          <cell r="B12407" t="str">
            <v>JANELA DE CHAPA DOBRADA ACO DE CORRER, DUAS FOLHAS, DIVISAO HORIZONTAL.</v>
          </cell>
          <cell r="C12407" t="str">
            <v>m2</v>
          </cell>
          <cell r="D12407">
            <v>358.22</v>
          </cell>
          <cell r="E12407">
            <v>286.58</v>
          </cell>
        </row>
        <row r="12408">
          <cell r="A12408"/>
        </row>
        <row r="12409">
          <cell r="A12409" t="str">
            <v>73946-001</v>
          </cell>
          <cell r="B12409" t="str">
            <v>PISO EM CERAMICA ESMALTADA LINHA POPULAR PEI-4, ASSENTADA COM ARGAMASSA COLANTE, COM REJUNTAMENTO EM CIMENTO BRANCO.</v>
          </cell>
          <cell r="C12409" t="str">
            <v>m2</v>
          </cell>
          <cell r="D12409">
            <v>25.3</v>
          </cell>
          <cell r="E12409">
            <v>20.239999999999998</v>
          </cell>
        </row>
        <row r="12410">
          <cell r="A12410"/>
        </row>
        <row r="12411">
          <cell r="A12411" t="str">
            <v>73947-001</v>
          </cell>
          <cell r="B12411" t="str">
            <v>LAVATORIO LOUCA BR MEDIO LUXO C/LADRAO MED 55X45 RABICHO CROMADO DE 1/2", C/COLUNA INCL ACESSORIOS DE FIXACAO.FERRAGENS EM METAL CROMADO SIFAO 1680 DE 1"X1.1/4" APARELHO MISTURADOR 1875/C45 C/AREJADOR VALVULA DE ESCOAMENTO 1603 RABICHO EM PVC. FORN</v>
          </cell>
          <cell r="C12411" t="str">
            <v>Un</v>
          </cell>
          <cell r="D12411">
            <v>348.5</v>
          </cell>
          <cell r="E12411">
            <v>278.8</v>
          </cell>
        </row>
        <row r="12412">
          <cell r="A12412"/>
        </row>
        <row r="12413">
          <cell r="A12413" t="str">
            <v>73947-002</v>
          </cell>
          <cell r="B12413" t="str">
            <v>LAVATORIO LOUCA BR EMBUTIR(CUBA) MEDIO LUXO S/LADRAO 52X39CM FERRA   GENS EM METAL CROMADO SIFAO 1680 1"X1.1/4" TORNEIRA DE PRESSAO 1193  DE 1/2" E VALVULA DE ESCOAMENTO 1600 RABICHO EM PVC FORNECIMENTO.</v>
          </cell>
          <cell r="C12413" t="str">
            <v>Un</v>
          </cell>
          <cell r="D12413">
            <v>169.32</v>
          </cell>
          <cell r="E12413">
            <v>135.46</v>
          </cell>
        </row>
        <row r="12414">
          <cell r="A12414"/>
        </row>
        <row r="12415">
          <cell r="A12415" t="str">
            <v>73947-003</v>
          </cell>
          <cell r="B12415" t="str">
            <v>TANQUE LOUCA BRANCA C/COLUNA MED 56X48CM (EM TORNO)INCL ACESSORIOS DE FIX FERRAGENS EM METAL CROMADO TORNEIRA DE PRESSAO 1158 DE 1/2" VALVULA DE ESCOAMENTO 1605 E SIFAO 1680 DE 1.1/4"X1.1/2" - FORNEC.</v>
          </cell>
          <cell r="C12415" t="str">
            <v>Un</v>
          </cell>
          <cell r="D12415">
            <v>245.07</v>
          </cell>
          <cell r="E12415">
            <v>196.06</v>
          </cell>
        </row>
        <row r="12416">
          <cell r="A12416"/>
        </row>
        <row r="12417">
          <cell r="A12417" t="str">
            <v>73947-004</v>
          </cell>
          <cell r="B12417" t="str">
            <v>TANQUE LOUCA BRANCA C/COLUNAS E MED 60X56CM (EM TORNO)INCL ACESSORIOS DE FIX FERRAGENS EM METAL CROMADO TORNEIRA PRESSAO 1158 1/2" VALVULA ESCOAMENTO 1605 E SIFAO 1680 DE 1.1/2"X1.1/2" - FORNECIMENTO.</v>
          </cell>
          <cell r="C12417" t="str">
            <v>Un</v>
          </cell>
          <cell r="D12417">
            <v>242.25</v>
          </cell>
          <cell r="E12417">
            <v>193.8</v>
          </cell>
        </row>
        <row r="12418">
          <cell r="A12418"/>
        </row>
        <row r="12419">
          <cell r="A12419" t="str">
            <v>73947-005</v>
          </cell>
          <cell r="B12419" t="str">
            <v>MICTORIO DE LOUCA BRANCA C/SIFAO INTEGRADO E MED 33X28X53CM FERRAGENS EM METAL CROMADO REGISTRO DE PRESSAO 1416 DE 1/2" E TUBO DE LIGACAO DE 1/2" - FORNECIMENTO.</v>
          </cell>
          <cell r="C12419" t="str">
            <v>Un</v>
          </cell>
          <cell r="D12419">
            <v>172.31</v>
          </cell>
          <cell r="E12419">
            <v>137.85</v>
          </cell>
        </row>
        <row r="12420">
          <cell r="A12420"/>
        </row>
        <row r="12421">
          <cell r="A12421" t="str">
            <v>73947-006</v>
          </cell>
          <cell r="B12421" t="str">
            <v>LAVATORIO LOUCA BRANCA D/SOBREPOR MED LUXO C/LADRAO 53X43CM FERRAGENS E METAL CROMADO SIFAO 1680 1"X1.1/4",TORNEIRA D/PRESSAO 1193 1/2" E VALVULA DE ESCOAMENTO 1603 RABICHO EM PVC FORNECIMENTO.</v>
          </cell>
          <cell r="C12421" t="str">
            <v>Un</v>
          </cell>
          <cell r="D12421">
            <v>195.7</v>
          </cell>
          <cell r="E12421">
            <v>156.56</v>
          </cell>
        </row>
        <row r="12422">
          <cell r="A12422"/>
        </row>
        <row r="12423">
          <cell r="A12423" t="str">
            <v>73947-007</v>
          </cell>
          <cell r="B12423" t="str">
            <v>LAVATORIO LOUCA BRANCA D/EMBUTIR(CUBA) MED LUXO 52X39CM C/LADRAO FERRAGENS EM METAL CROMADO SIFAO 1680 1"X1.1/4" TORNEIRA DE PRESSAO 1193 DE 1/2" E VALVULA DE ESCOAMENTO 1603 RABICHO EM PVC FORNECIMENTO.</v>
          </cell>
          <cell r="C12423" t="str">
            <v>Un</v>
          </cell>
          <cell r="D12423">
            <v>197.28</v>
          </cell>
          <cell r="E12423">
            <v>157.83000000000001</v>
          </cell>
        </row>
        <row r="12424">
          <cell r="A12424"/>
        </row>
        <row r="12425">
          <cell r="A12425" t="str">
            <v>73947-008</v>
          </cell>
          <cell r="B12425" t="str">
            <v>LAVATORIO LOUCA BRANCA POPULAR S/LADRAO MED 47X35CM INCLUSIVE ACESSORIOS DE FIX - FORNECIMENTO.</v>
          </cell>
          <cell r="C12425" t="str">
            <v>Un</v>
          </cell>
          <cell r="D12425">
            <v>30.83</v>
          </cell>
          <cell r="E12425">
            <v>24.67</v>
          </cell>
        </row>
        <row r="12426">
          <cell r="A12426"/>
        </row>
        <row r="12427">
          <cell r="A12427" t="str">
            <v>73947-009</v>
          </cell>
          <cell r="B12427" t="str">
            <v xml:space="preserve">SABONETEIRA LOUCA BRANCA 15X15CM - FORNECIMENTO E INSTALACAO.   </v>
          </cell>
          <cell r="C12427" t="str">
            <v>Un</v>
          </cell>
          <cell r="D12427">
            <v>22.9</v>
          </cell>
          <cell r="E12427">
            <v>18.32</v>
          </cell>
        </row>
        <row r="12428">
          <cell r="A12428"/>
        </row>
        <row r="12429">
          <cell r="A12429" t="str">
            <v>73947-010</v>
          </cell>
          <cell r="B12429" t="str">
            <v>PORTA-TOALHA DE LOUCA BRANCA COM BASTÃO PLASTICO - FORNECIMENTO E INSTALACAO.</v>
          </cell>
          <cell r="C12429" t="str">
            <v>Un</v>
          </cell>
          <cell r="D12429">
            <v>25.66</v>
          </cell>
          <cell r="E12429">
            <v>20.53</v>
          </cell>
        </row>
        <row r="12430">
          <cell r="A12430"/>
        </row>
        <row r="12431">
          <cell r="A12431" t="str">
            <v>73947-011</v>
          </cell>
          <cell r="B12431" t="str">
            <v>VASO SANITARIO LOUCA BRANCA CAIXA DESCARGA ACOPLADA 35X65X35CM INCL ASSENTO PLASTICO E RABICHO CROMADO EXCL COLOCACAO.</v>
          </cell>
          <cell r="C12431" t="str">
            <v>Un</v>
          </cell>
          <cell r="D12431">
            <v>208.57</v>
          </cell>
          <cell r="E12431">
            <v>166.86</v>
          </cell>
        </row>
        <row r="12432">
          <cell r="A12432"/>
        </row>
        <row r="12433">
          <cell r="A12433" t="str">
            <v>73947-012</v>
          </cell>
          <cell r="B12433" t="str">
            <v xml:space="preserve">PORTA SABONETE LIQUIDO FORNECIMENTO. </v>
          </cell>
          <cell r="C12433" t="str">
            <v>Un</v>
          </cell>
          <cell r="D12433">
            <v>34.07</v>
          </cell>
          <cell r="E12433">
            <v>27.26</v>
          </cell>
        </row>
        <row r="12434">
          <cell r="A12434"/>
        </row>
        <row r="12435">
          <cell r="A12435" t="str">
            <v>73948-001</v>
          </cell>
          <cell r="B12435" t="str">
            <v xml:space="preserve"> LIMPEZA REVESTIMENTO PLASTICO EM PAREDE.</v>
          </cell>
          <cell r="C12435" t="str">
            <v>m2</v>
          </cell>
          <cell r="D12435">
            <v>9.91</v>
          </cell>
          <cell r="E12435">
            <v>7.93</v>
          </cell>
        </row>
        <row r="12436">
          <cell r="A12436"/>
        </row>
        <row r="12437">
          <cell r="A12437" t="str">
            <v>73948-002</v>
          </cell>
          <cell r="B12437" t="str">
            <v>LIMPEZA/PREPARO SUPERFICIE CONCRETO P/PINTURA.</v>
          </cell>
          <cell r="C12437" t="str">
            <v>m2</v>
          </cell>
          <cell r="D12437">
            <v>4.37</v>
          </cell>
          <cell r="E12437">
            <v>3.5</v>
          </cell>
        </row>
        <row r="12438">
          <cell r="A12438"/>
        </row>
        <row r="12439">
          <cell r="A12439" t="str">
            <v>73948-003</v>
          </cell>
          <cell r="B12439" t="str">
            <v>LIMPEZA AZULEJO.</v>
          </cell>
          <cell r="C12439" t="str">
            <v>m2</v>
          </cell>
          <cell r="D12439">
            <v>3.23</v>
          </cell>
          <cell r="E12439">
            <v>2.59</v>
          </cell>
        </row>
        <row r="12440">
          <cell r="A12440"/>
        </row>
        <row r="12441">
          <cell r="A12441" t="str">
            <v>73948-004</v>
          </cell>
          <cell r="B12441" t="str">
            <v>LIMPEZA E LAVAGEM DE PASTILHAS.</v>
          </cell>
          <cell r="C12441" t="str">
            <v>m2</v>
          </cell>
          <cell r="D12441">
            <v>4.38</v>
          </cell>
          <cell r="E12441">
            <v>3.51</v>
          </cell>
        </row>
        <row r="12442">
          <cell r="A12442"/>
        </row>
        <row r="12443">
          <cell r="A12443" t="str">
            <v>73948-005</v>
          </cell>
          <cell r="B12443" t="str">
            <v xml:space="preserve"> LIMPEZA CHAPA MELAMINICA EM PAREDE. </v>
          </cell>
          <cell r="C12443" t="str">
            <v>m2</v>
          </cell>
          <cell r="D12443">
            <v>3.38</v>
          </cell>
          <cell r="E12443">
            <v>2.71</v>
          </cell>
        </row>
        <row r="12444">
          <cell r="A12444"/>
        </row>
        <row r="12445">
          <cell r="A12445" t="str">
            <v>73948-006</v>
          </cell>
          <cell r="B12445" t="str">
            <v>LIMPEZA LAMBRI ALUMINIO.</v>
          </cell>
          <cell r="C12445" t="str">
            <v>m2</v>
          </cell>
          <cell r="D12445">
            <v>7.61</v>
          </cell>
          <cell r="E12445">
            <v>6.09</v>
          </cell>
        </row>
        <row r="12446">
          <cell r="A12446"/>
        </row>
        <row r="12447">
          <cell r="A12447" t="str">
            <v>73948-007</v>
          </cell>
          <cell r="B12447" t="str">
            <v xml:space="preserve"> LIMPEZA ESQUADRIA FERRO C/SOLVENTE.</v>
          </cell>
          <cell r="C12447" t="str">
            <v>m2</v>
          </cell>
          <cell r="D12447">
            <v>13.02</v>
          </cell>
          <cell r="E12447">
            <v>10.42</v>
          </cell>
        </row>
        <row r="12448">
          <cell r="A12448"/>
        </row>
        <row r="12449">
          <cell r="A12449" t="str">
            <v>73948-008</v>
          </cell>
          <cell r="B12449" t="str">
            <v>LIMPEZA VIDRO COMUM.</v>
          </cell>
          <cell r="C12449" t="str">
            <v>m2</v>
          </cell>
          <cell r="D12449">
            <v>6.27</v>
          </cell>
          <cell r="E12449">
            <v>5.0199999999999996</v>
          </cell>
        </row>
        <row r="12450">
          <cell r="A12450"/>
        </row>
        <row r="12451">
          <cell r="A12451" t="str">
            <v>73948-009</v>
          </cell>
          <cell r="B12451" t="str">
            <v>LIMPEZA FORRO.</v>
          </cell>
          <cell r="C12451" t="str">
            <v>m2</v>
          </cell>
          <cell r="D12451">
            <v>12.18</v>
          </cell>
          <cell r="E12451">
            <v>9.75</v>
          </cell>
        </row>
        <row r="12452">
          <cell r="A12452"/>
        </row>
        <row r="12453">
          <cell r="A12453" t="str">
            <v>73948-010</v>
          </cell>
          <cell r="B12453" t="str">
            <v>LIMPEZA PISO MARMORE/GRANITO.</v>
          </cell>
          <cell r="C12453" t="str">
            <v>m2</v>
          </cell>
          <cell r="D12453">
            <v>12.25</v>
          </cell>
          <cell r="E12453">
            <v>9.8000000000000007</v>
          </cell>
        </row>
        <row r="12454">
          <cell r="A12454"/>
        </row>
        <row r="12455">
          <cell r="A12455" t="str">
            <v>73948-011</v>
          </cell>
          <cell r="B12455" t="str">
            <v>LIMPEZA PISO CERAMICO.</v>
          </cell>
          <cell r="C12455" t="str">
            <v>m2</v>
          </cell>
          <cell r="D12455">
            <v>10.67</v>
          </cell>
          <cell r="E12455">
            <v>8.5399999999999991</v>
          </cell>
        </row>
        <row r="12456">
          <cell r="A12456"/>
        </row>
        <row r="12457">
          <cell r="A12457" t="str">
            <v>73948-012</v>
          </cell>
          <cell r="B12457" t="str">
            <v>LIMPEZA PISO PLACA BORRACHA C/ENCERAMENTO.</v>
          </cell>
          <cell r="C12457" t="str">
            <v>m2</v>
          </cell>
          <cell r="D12457">
            <v>16</v>
          </cell>
          <cell r="E12457">
            <v>12.8</v>
          </cell>
        </row>
        <row r="12458">
          <cell r="A12458"/>
        </row>
        <row r="12459">
          <cell r="A12459" t="str">
            <v>73948-013</v>
          </cell>
          <cell r="B12459" t="str">
            <v>LIMPEZA PISO PLACA BORRACHA.</v>
          </cell>
          <cell r="C12459" t="str">
            <v>m2</v>
          </cell>
          <cell r="D12459">
            <v>5.63</v>
          </cell>
          <cell r="E12459">
            <v>4.51</v>
          </cell>
        </row>
        <row r="12460">
          <cell r="A12460"/>
        </row>
        <row r="12461">
          <cell r="A12461" t="str">
            <v>73948-014</v>
          </cell>
          <cell r="B12461" t="str">
            <v>LIMPEZA PISO CIMENTADO.</v>
          </cell>
          <cell r="C12461" t="str">
            <v>m2</v>
          </cell>
          <cell r="D12461">
            <v>7.2</v>
          </cell>
          <cell r="E12461">
            <v>5.76</v>
          </cell>
        </row>
        <row r="12462">
          <cell r="A12462"/>
        </row>
        <row r="12463">
          <cell r="A12463" t="str">
            <v>73948-015</v>
          </cell>
          <cell r="B12463" t="str">
            <v>LIMPEZA PISO MARMORITE/GRANILITE.</v>
          </cell>
          <cell r="C12463" t="str">
            <v>m2</v>
          </cell>
          <cell r="D12463">
            <v>7.91</v>
          </cell>
          <cell r="E12463">
            <v>6.33</v>
          </cell>
        </row>
        <row r="12464">
          <cell r="A12464"/>
        </row>
        <row r="12465">
          <cell r="A12465" t="str">
            <v>73948-016</v>
          </cell>
          <cell r="B12465" t="str">
            <v>LIMPEZA MANUAL DO TERRENO (C/ RASPAGEM SUPERFICIAL).</v>
          </cell>
          <cell r="C12465" t="str">
            <v>m2</v>
          </cell>
          <cell r="D12465">
            <v>1.95</v>
          </cell>
          <cell r="E12465">
            <v>1.56</v>
          </cell>
        </row>
        <row r="12466">
          <cell r="A12466"/>
        </row>
        <row r="12467">
          <cell r="A12467" t="str">
            <v>73949-001</v>
          </cell>
          <cell r="B12467" t="str">
            <v>TORNEIRA CROMADA 1/2" OU 3/4" PARA JARDIM OU TANQUE, PADRAO ALTO - FORNECIMENTO E INSTALACAO.</v>
          </cell>
          <cell r="C12467" t="str">
            <v>Un</v>
          </cell>
          <cell r="D12467">
            <v>59.55</v>
          </cell>
          <cell r="E12467">
            <v>47.64</v>
          </cell>
        </row>
        <row r="12468">
          <cell r="A12468"/>
        </row>
        <row r="12469">
          <cell r="A12469" t="str">
            <v>73949-002</v>
          </cell>
          <cell r="B12469" t="str">
            <v>TORNEIRA CROMADA LONGA 1/2" OU 3/4" DE PAREDE PARA PIA, PADRAO POPULAR - FORNECIMENTO E INSTALACAO.</v>
          </cell>
          <cell r="C12469" t="str">
            <v>Un</v>
          </cell>
          <cell r="D12469">
            <v>37.299999999999997</v>
          </cell>
          <cell r="E12469">
            <v>29.84</v>
          </cell>
        </row>
        <row r="12470">
          <cell r="A12470"/>
        </row>
        <row r="12471">
          <cell r="A12471" t="str">
            <v>73949-003</v>
          </cell>
          <cell r="B12471" t="str">
            <v>TORNEIRA CROMADA LONGA 1/2" OU 3/4" DE PAREDE PARA PIA DE COZINHA COM AREJADOR, PADRAO MEDIO - FORNECIMENTO E INSTALACAO.</v>
          </cell>
          <cell r="C12471" t="str">
            <v>Un</v>
          </cell>
          <cell r="D12471">
            <v>98.56</v>
          </cell>
          <cell r="E12471">
            <v>78.849999999999994</v>
          </cell>
        </row>
        <row r="12472">
          <cell r="A12472"/>
        </row>
        <row r="12473">
          <cell r="A12473" t="str">
            <v>73949-004</v>
          </cell>
          <cell r="B12473" t="str">
            <v>TORNEIRA CROMADA TUBO MOVEL DE PAREDE 1/2" OU 3/4" PARA PIA DE COZINHA, PADRAO MEDIO - FORNECIMENTO E INSTALACAO.</v>
          </cell>
          <cell r="C12473" t="str">
            <v>Un</v>
          </cell>
          <cell r="D12473">
            <v>112.65</v>
          </cell>
          <cell r="E12473">
            <v>90.12</v>
          </cell>
        </row>
        <row r="12474">
          <cell r="A12474"/>
        </row>
        <row r="12475">
          <cell r="A12475" t="str">
            <v>73949-005</v>
          </cell>
          <cell r="B12475" t="str">
            <v>TORNEIRA CROMADA 1/2" OU 3/4" DE BANCADA PARA LAVATORIO, PADRAO POPULAR COM ENGATE FLEXIVEL EM METAL CROMADO 1/2"X30CM- FORNECIMENTO E INSTALACAO.</v>
          </cell>
          <cell r="C12475" t="str">
            <v>Un</v>
          </cell>
          <cell r="D12475">
            <v>56.78</v>
          </cell>
          <cell r="E12475">
            <v>45.43</v>
          </cell>
        </row>
        <row r="12476">
          <cell r="A12476"/>
        </row>
        <row r="12477">
          <cell r="A12477" t="str">
            <v>73949-006</v>
          </cell>
          <cell r="B12477" t="str">
            <v>TORNEIRA CROMADA MÉDIA 1/2" OU 3/4", DE PAREDE, PADRÃO POPULAR - FORNECIMENTO E INSTALACAO.</v>
          </cell>
          <cell r="C12477" t="str">
            <v>Un</v>
          </cell>
          <cell r="D12477">
            <v>38.57</v>
          </cell>
          <cell r="E12477">
            <v>30.86</v>
          </cell>
        </row>
        <row r="12478">
          <cell r="A12478"/>
        </row>
        <row r="12479">
          <cell r="A12479" t="str">
            <v>73949-007</v>
          </cell>
          <cell r="B12479" t="str">
            <v>TORNEIRA CROMADA TUBO MOVEL PARA BANCADA 1/2" OU 3/4" PARA PIA DE COZINHA, PADRAO ALTO - FORNECIMENTO E INSTALACAO.</v>
          </cell>
          <cell r="C12479" t="str">
            <v>Un</v>
          </cell>
          <cell r="D12479">
            <v>187.15</v>
          </cell>
          <cell r="E12479">
            <v>149.72</v>
          </cell>
        </row>
        <row r="12480">
          <cell r="A12480"/>
        </row>
        <row r="12481">
          <cell r="A12481" t="str">
            <v>73949-008</v>
          </cell>
          <cell r="B12481" t="str">
            <v>TORNEIRA CROMADA 1/2" OU 3/4" PARA TANQUE, PADRÃO POPULAR - FORNECIMENTO E INSTALACAO.</v>
          </cell>
          <cell r="C12481" t="str">
            <v>Un</v>
          </cell>
          <cell r="D12481">
            <v>24.11</v>
          </cell>
          <cell r="E12481">
            <v>19.29</v>
          </cell>
        </row>
        <row r="12482">
          <cell r="A12482"/>
        </row>
        <row r="12483">
          <cell r="A12483" t="str">
            <v>73949-009</v>
          </cell>
          <cell r="B12483" t="str">
            <v>TORNEIRA CROMADA 1/2" OU 3/4" PARA LAVATORIO, PADRÃO POPULAR, COM ENGATE FLEXIVEL PLASTICO 1/2"X30CM - FORNECIMENTO E INSTALACAO.</v>
          </cell>
          <cell r="C12483" t="str">
            <v>Un</v>
          </cell>
          <cell r="D12483">
            <v>43.58</v>
          </cell>
          <cell r="E12483">
            <v>34.869999999999997</v>
          </cell>
        </row>
        <row r="12484">
          <cell r="A12484"/>
        </row>
        <row r="12485">
          <cell r="A12485" t="str">
            <v>73950-001</v>
          </cell>
          <cell r="B12485" t="str">
            <v>CAIXA TIPO BOCA LOBO 30X90X90CM, EM ALV TIJ MACICO 1 VEZ, REVESTIDA COM ARGAMASSA 1:4 CIMENTO:AREIA, SOBRE BASE DE CONCRETO SIMPLES FCK=10MPA, COM GRELHA FOFO 135KG, INCLUINDO ESCAVACAO E REATERRO.</v>
          </cell>
          <cell r="C12485" t="str">
            <v>Un</v>
          </cell>
          <cell r="D12485">
            <v>1046.97</v>
          </cell>
          <cell r="E12485">
            <v>837.58</v>
          </cell>
        </row>
        <row r="12486">
          <cell r="A12486"/>
        </row>
        <row r="12487">
          <cell r="A12487" t="str">
            <v>73951-001</v>
          </cell>
          <cell r="B12487" t="str">
            <v>SIFAO PLASTICO PARA LAVATORIO OU PIA TIPO COPO 1.1/4" - FORNECIMENTO E   INSTALACAO.</v>
          </cell>
          <cell r="C12487" t="str">
            <v>Un</v>
          </cell>
          <cell r="D12487">
            <v>16.809999999999999</v>
          </cell>
          <cell r="E12487">
            <v>13.45</v>
          </cell>
        </row>
        <row r="12488">
          <cell r="A12488"/>
        </row>
        <row r="12489">
          <cell r="A12489" t="str">
            <v>73951-002</v>
          </cell>
          <cell r="B12489" t="str">
            <v xml:space="preserve">SIFAO PLASTICO PARA LAVATORIO OU PIA TIPO COPO 1" - FORNECIMENTO E INSTALACAO. </v>
          </cell>
          <cell r="C12489" t="str">
            <v>Un</v>
          </cell>
          <cell r="D12489">
            <v>16.88</v>
          </cell>
          <cell r="E12489">
            <v>13.51</v>
          </cell>
        </row>
        <row r="12490">
          <cell r="A12490"/>
        </row>
        <row r="12491">
          <cell r="A12491" t="str">
            <v>73952-001</v>
          </cell>
          <cell r="B12491" t="str">
            <v>INSTALACAO PONTO TOMADA EQUIVALENTE 2 VARAS ELETRODUTO FERRO ESMALTADO 3/4", 12M FIO 2,5MM2, CAIXAS CONEXOES E TOMADA DE EMBUTIR COM PLACA, INCLUSIVE ABERTURA E FECHAMENTO DE RASGO EM ALVENARIA</v>
          </cell>
          <cell r="C12491" t="str">
            <v>Un</v>
          </cell>
          <cell r="D12491">
            <v>149.18</v>
          </cell>
          <cell r="E12491">
            <v>119.35</v>
          </cell>
        </row>
        <row r="12492">
          <cell r="A12492"/>
        </row>
        <row r="12493">
          <cell r="A12493" t="str">
            <v>73952-002</v>
          </cell>
          <cell r="B12493" t="str">
            <v>INSTALACAO 1 CONJUNTO 2 PONTOS TOMADA COM 3 VARAS ELETRODUTO FERRO ESMALTADO 3/4", 18M DE FIO 2,5MM2 CAIXAS CONEXOES E TOMADAS DE EMBUTIR COM PLACAS INCLUSIVE ABERTURA E FECHAMENTO DE RASGO EM ALVENARIA</v>
          </cell>
          <cell r="C12493" t="str">
            <v>Un</v>
          </cell>
          <cell r="D12493">
            <v>200.97</v>
          </cell>
          <cell r="E12493">
            <v>160.78</v>
          </cell>
        </row>
        <row r="12494">
          <cell r="A12494"/>
        </row>
        <row r="12495">
          <cell r="A12495" t="str">
            <v>73952-003</v>
          </cell>
          <cell r="B12495" t="str">
            <v>INSTALACAO 1 CONJUNTO 3 PONTOS TOMADA COM 4 VARAS ELETRODUTO FERRO ESMALTADO 3/4", 25M DE DE FIO 2,5MM2 CAIXAS CONEXOES E TOMADAS DE EMBUTIR COM PLACAS, INCLUSIVE ABERTURA E FECHAMENTO DE RASGO EM ALVENARIA</v>
          </cell>
          <cell r="C12495" t="str">
            <v>Un</v>
          </cell>
          <cell r="D12495">
            <v>253.5</v>
          </cell>
          <cell r="E12495">
            <v>202.8</v>
          </cell>
        </row>
        <row r="12496">
          <cell r="A12496"/>
        </row>
        <row r="12497">
          <cell r="A12497" t="str">
            <v>73952-004</v>
          </cell>
          <cell r="B12497" t="str">
            <v>INSTALACAO 1 CONJUNTO 4 PONTOS TOMADA COM 5 VARAS ELETRODUTO FERRO ESMALTADO 3/4", 30M DE FIO 2,5MM2 CAIXAS CONEXOES E TOMADAS DE EMBUTIR COM PLACAS, INCLUSIVE ABERTURA E FECHAMENTO DE RASGOS EM ALVENARIA</v>
          </cell>
          <cell r="C12497" t="str">
            <v>Un</v>
          </cell>
          <cell r="D12497">
            <v>304.55</v>
          </cell>
          <cell r="E12497">
            <v>243.64</v>
          </cell>
        </row>
        <row r="12498">
          <cell r="A12498"/>
        </row>
        <row r="12499">
          <cell r="A12499" t="str">
            <v>73952-005</v>
          </cell>
          <cell r="B12499" t="str">
            <v>INSTALACAO PONTO TOMADA EQUIVALENTE 2 VARAS ELETRODUTO PVC RIGIDO DE 3/4" 12M DE FIO 2,5MM2 CAIXAS CONEXOES E TOMADA DE EMBUTIR COM PLACA, INCLUSIVE ABERTURA E FECHAMENTO DE RASGO EM ALVENARIA</v>
          </cell>
          <cell r="C12499" t="str">
            <v>Un</v>
          </cell>
          <cell r="D12499">
            <v>110.81</v>
          </cell>
          <cell r="E12499">
            <v>88.65</v>
          </cell>
        </row>
        <row r="12500">
          <cell r="A12500"/>
        </row>
        <row r="12501">
          <cell r="A12501" t="str">
            <v>73952-006</v>
          </cell>
          <cell r="B12501" t="str">
            <v>INSTALACAO PONTO TOMADA EQUIVALENTE 2 VARAS ELETRODUTO PVC RIGIDO DE 1/2" 12M DE FIO 2,5MM2 CAIXAS CONEXOES TOMADA DE EMBUTIR COM PLACA, INCLUSIVE ABERTURA E FECHAMENTO DE RASGO EM ALVENARIA</v>
          </cell>
          <cell r="C12501" t="str">
            <v>Un</v>
          </cell>
          <cell r="D12501">
            <v>95.1</v>
          </cell>
          <cell r="E12501">
            <v>76.08</v>
          </cell>
        </row>
        <row r="12502">
          <cell r="A12502"/>
        </row>
        <row r="12503">
          <cell r="A12503" t="str">
            <v>73952-007</v>
          </cell>
          <cell r="B12503" t="str">
            <v xml:space="preserve"> INSTALACAO 1 CONJUNTO 2 TOMADAS EQUIVALENTE 3 VARAS ELETRODUTO PVC RIGIDO 3/4 18M DE FIO 2,5MM2 CAIXAS CONEXOES E TOMADAS DE EMBUTIR COM PLACA INCLUSIVE ABERTURA E FECHAMENTO DE RASGO EM ALVENARIA</v>
          </cell>
          <cell r="C12503" t="str">
            <v>Un</v>
          </cell>
          <cell r="D12503">
            <v>144.65</v>
          </cell>
          <cell r="E12503">
            <v>115.72</v>
          </cell>
        </row>
        <row r="12504">
          <cell r="A12504"/>
        </row>
        <row r="12505">
          <cell r="A12505" t="str">
            <v>73952-008</v>
          </cell>
          <cell r="B12505" t="str">
            <v xml:space="preserve"> INSTALACAO 1 CONJUNTO 2 TOMADAS EQUIVALENTE 3 VARAS ELETRODUTO PVC RIGIDO 1/2", 18M DE FIO 2,5MM2 CAIXAS CONEXOES E TOMADAS DE EMBUTIR COM PLACA, INCLUSIVE ABERTURA E FECHAMENTO DE RASGO EM ALVENARIA</v>
          </cell>
          <cell r="C12505" t="str">
            <v>Un</v>
          </cell>
          <cell r="D12505">
            <v>133.85</v>
          </cell>
          <cell r="E12505">
            <v>107.08</v>
          </cell>
        </row>
        <row r="12506">
          <cell r="A12506"/>
        </row>
        <row r="12507">
          <cell r="A12507" t="str">
            <v>73952-009</v>
          </cell>
          <cell r="B12507" t="str">
            <v xml:space="preserve"> INSTALACAO 1 CONJUNTO 3 TOMADAS EQUIVALENTE 4 VARAS ELETRODUTO PVC RIGIDO 3/4", 25M DE FIO 2,5MM2 CAIXAS CONEXOES E TOMADAS DE EMBUTIR COM PLACA, INCLUSIVE ABERTURA E FECHAMENTO DE RASGO EM ALVENARIA</v>
          </cell>
          <cell r="C12507" t="str">
            <v>Un</v>
          </cell>
          <cell r="D12507">
            <v>191.51</v>
          </cell>
          <cell r="E12507">
            <v>153.21</v>
          </cell>
        </row>
        <row r="12508">
          <cell r="A12508"/>
        </row>
        <row r="12509">
          <cell r="A12509" t="str">
            <v>73952-010</v>
          </cell>
          <cell r="B12509" t="str">
            <v xml:space="preserve"> INSTALACAO 1 CONJUNTO 3 TOMADAS EQUIVALENTE 4 VARAS ELETRODUTO PVC RIGIDO 1/2", 25M DE FIO 2,5MM2 CAIXAS CONEXOES E TOMADAS DE EMBUTIR COM PLACA, INCLUSIVE CONEXOES E FECHAMENTO DE RASGO EM ALVENARIA</v>
          </cell>
          <cell r="C12509" t="str">
            <v>Un</v>
          </cell>
          <cell r="D12509">
            <v>171.17</v>
          </cell>
          <cell r="E12509">
            <v>136.94</v>
          </cell>
        </row>
        <row r="12510">
          <cell r="A12510"/>
        </row>
        <row r="12511">
          <cell r="A12511" t="str">
            <v>73952-011</v>
          </cell>
          <cell r="B12511" t="str">
            <v xml:space="preserve"> INSTALACAO 1 CONJUNTO 4 TOMADAS EQUIVALENTE 5 VARAS ELETRODUTO PVC RIGIDO DE 3/4", 30M DE FIO 2,5MM2 CAIXAS CONEXOES E TOMADAS DE EMBUTIR COM PLACA, INCLUSIVE ABERTURA E FECHAMENTO DE RASGO EM ALVENARIA</v>
          </cell>
          <cell r="C12511" t="str">
            <v>Un</v>
          </cell>
          <cell r="D12511">
            <v>231.36</v>
          </cell>
          <cell r="E12511">
            <v>185.09</v>
          </cell>
        </row>
        <row r="12512">
          <cell r="A12512"/>
        </row>
        <row r="12513">
          <cell r="A12513" t="str">
            <v>73952-012</v>
          </cell>
          <cell r="B12513" t="str">
            <v>INSTALACAO 1 CONJUNTO 4 TOMADAS EQUIVALENTE 5 VARAS ELETRODUTO PVC RIGIDO 1/2", 30M DE FIO 2,5MM2 CAIXAS CONEXOES E TOMADAS DE EMBUTIR COM PLACA, INCLUSIVE ABERTURA E FECHAMENTO DE RASGO EM ALVENARIA</v>
          </cell>
          <cell r="C12513" t="str">
            <v>Un</v>
          </cell>
          <cell r="D12513">
            <v>203.67</v>
          </cell>
          <cell r="E12513">
            <v>162.94</v>
          </cell>
        </row>
        <row r="12514">
          <cell r="A12514"/>
        </row>
        <row r="12515">
          <cell r="A12515" t="str">
            <v>73952-013</v>
          </cell>
          <cell r="B12515" t="str">
            <v>PONTO TOMADA BIPOLAR COM CONTATO TERRA 20A/250V EMBUTIDO PAREDE, ELETRODUTO PVC RIGIDO</v>
          </cell>
          <cell r="C12515" t="str">
            <v>Un</v>
          </cell>
          <cell r="D12515">
            <v>211.17</v>
          </cell>
          <cell r="E12515">
            <v>168.94</v>
          </cell>
        </row>
        <row r="12516">
          <cell r="A12516"/>
        </row>
        <row r="12517">
          <cell r="A12517" t="str">
            <v>73953-001</v>
          </cell>
          <cell r="B12517" t="str">
            <v>LUMINARIA TIPO CALHA, DE SOBREPOR, COM REATOR DE PARTIDA RAPIDA E LAMPADA FLUORESCENTE 1X20W, COMPLETA, FORNECIMENTO E INSTALACAO.</v>
          </cell>
          <cell r="C12517" t="str">
            <v>Un</v>
          </cell>
          <cell r="D12517">
            <v>58.11</v>
          </cell>
          <cell r="E12517">
            <v>46.49</v>
          </cell>
        </row>
        <row r="12518">
          <cell r="A12518"/>
        </row>
        <row r="12519">
          <cell r="A12519" t="str">
            <v>73953-002</v>
          </cell>
          <cell r="B12519" t="str">
            <v>LUMINARIA TIPO CALHA, DE SOBREPOR, COM REATOR DE PARTIDA RAPIDA E LAMPADA FLUORESCENTE 2X20W, COMPLETA, FORNECIMENTO E INSTALACAO.</v>
          </cell>
          <cell r="C12519" t="str">
            <v>Un</v>
          </cell>
          <cell r="D12519">
            <v>88.6</v>
          </cell>
          <cell r="E12519">
            <v>70.88</v>
          </cell>
        </row>
        <row r="12520">
          <cell r="A12520"/>
        </row>
        <row r="12521">
          <cell r="A12521" t="str">
            <v>73953-003</v>
          </cell>
          <cell r="B12521" t="str">
            <v>LUMINARIA TIPO CALHA, DE SOBREPOR, COM REATOR DE PARTIDA RAPIDA E LAMPADA FLUORESCENTE 3X20W, COMPLETA, FORNECIMENTO E INSTALACAO.</v>
          </cell>
          <cell r="C12521" t="str">
            <v>Un</v>
          </cell>
          <cell r="D12521">
            <v>134.94999999999999</v>
          </cell>
          <cell r="E12521">
            <v>107.96</v>
          </cell>
        </row>
        <row r="12522">
          <cell r="A12522"/>
        </row>
        <row r="12523">
          <cell r="A12523" t="str">
            <v>73953-004</v>
          </cell>
          <cell r="B12523" t="str">
            <v>LUMINARIA TIPO CALHA, DE SOBREPOR, COM REATOR DE PARTIDA RAPIDA E LAMPADA FLUORESCENTE 4X20W, COMPLETA, FORNECIMENTO E INSTALACAO.</v>
          </cell>
          <cell r="C12523" t="str">
            <v>Un</v>
          </cell>
          <cell r="D12523">
            <v>143.88</v>
          </cell>
          <cell r="E12523">
            <v>115.11</v>
          </cell>
        </row>
        <row r="12524">
          <cell r="A12524"/>
        </row>
        <row r="12525">
          <cell r="A12525" t="str">
            <v>73953-005</v>
          </cell>
          <cell r="B12525" t="str">
            <v xml:space="preserve"> LUMINARIA TIPO CALHA, DE SOBREPOR, COM REATOR DE PARTIDA RAPIDA E LAMPADA FLUORESCENTE 1X40W, COMPLETA, FORNECIMENTO E INSTALACAO.</v>
          </cell>
          <cell r="C12525" t="str">
            <v>Un</v>
          </cell>
          <cell r="D12525">
            <v>67.33</v>
          </cell>
          <cell r="E12525">
            <v>53.87</v>
          </cell>
        </row>
        <row r="12526">
          <cell r="A12526"/>
        </row>
        <row r="12527">
          <cell r="A12527" t="str">
            <v>73953-006</v>
          </cell>
          <cell r="B12527" t="str">
            <v>LUMINARIA TIPO CALHA, DE SOBREPOR, COM REATOR DE PARTIDA RAPIDA E LAMPADA FLUORESCENTE 2X40W, COMPLETA, FORNECIMENTO E INSTALACAO.</v>
          </cell>
          <cell r="C12527" t="str">
            <v>Un</v>
          </cell>
          <cell r="D12527">
            <v>95.15</v>
          </cell>
          <cell r="E12527">
            <v>76.12</v>
          </cell>
        </row>
        <row r="12528">
          <cell r="A12528"/>
        </row>
        <row r="12529">
          <cell r="A12529" t="str">
            <v>73953-007</v>
          </cell>
          <cell r="B12529" t="str">
            <v>LUMINARIA TIPO CALHA, DE SOBREPOR, COM REATOR DE PARTIDA RAPIDA E LAMPADA FLUORESCENTE 3X40W, COMPLETA, FORNECIMENTO E INSTALACAO.</v>
          </cell>
          <cell r="C12529" t="str">
            <v>Un</v>
          </cell>
          <cell r="D12529">
            <v>132.68</v>
          </cell>
          <cell r="E12529">
            <v>106.15</v>
          </cell>
        </row>
        <row r="12530">
          <cell r="A12530"/>
        </row>
        <row r="12531">
          <cell r="A12531" t="str">
            <v>73953-008</v>
          </cell>
          <cell r="B12531" t="str">
            <v>LUMINARIA TIPO CALHA, DE SOBREPOR, COM REATOR DE PARTIDA RAPIDA E LAMPADA FLUORESCENTE 4X40W, COMPLETA, FORNECIMENTO E INSTALACAO.</v>
          </cell>
          <cell r="C12531" t="str">
            <v>Un</v>
          </cell>
          <cell r="D12531">
            <v>166.66</v>
          </cell>
          <cell r="E12531">
            <v>133.33000000000001</v>
          </cell>
        </row>
        <row r="12532">
          <cell r="A12532"/>
        </row>
        <row r="12533">
          <cell r="A12533" t="str">
            <v>73953-009</v>
          </cell>
          <cell r="B12533" t="str">
            <v>LUMINARIA SOBREPOR TP CALHA C/REATOR PART CONVENC LAMP 1X20W E STARTER FIX EM LAJE OU FORRO - FORNECIMENTO E COLOCACAO.</v>
          </cell>
          <cell r="C12533" t="str">
            <v>Un</v>
          </cell>
          <cell r="D12533">
            <v>54.47</v>
          </cell>
          <cell r="E12533">
            <v>43.58</v>
          </cell>
        </row>
        <row r="12534">
          <cell r="A12534"/>
        </row>
        <row r="12535">
          <cell r="A12535" t="str">
            <v>73954-001</v>
          </cell>
          <cell r="B12535" t="str">
            <v>PINTURA LATEX ACRILICA AMBIENTES INTERNOS/EXTERNOS, TRES DEMAOS S/SELADOR.</v>
          </cell>
          <cell r="C12535" t="str">
            <v>m2</v>
          </cell>
          <cell r="D12535">
            <v>15.13</v>
          </cell>
          <cell r="E12535">
            <v>12.11</v>
          </cell>
        </row>
        <row r="12536">
          <cell r="A12536"/>
        </row>
        <row r="12537">
          <cell r="A12537" t="str">
            <v>73954-002</v>
          </cell>
          <cell r="B12537" t="str">
            <v xml:space="preserve">PINTURA LATEX ACRILICA AMBIENTES INTERNOS/EXTERNOS, DUAS DEMAOS S/SELADOR.      </v>
          </cell>
          <cell r="C12537" t="str">
            <v>m2</v>
          </cell>
          <cell r="D12537">
            <v>12.23</v>
          </cell>
          <cell r="E12537">
            <v>9.7899999999999991</v>
          </cell>
        </row>
        <row r="12538">
          <cell r="A12538"/>
        </row>
        <row r="12539">
          <cell r="A12539" t="str">
            <v>73954-003</v>
          </cell>
          <cell r="B12539" t="str">
            <v>PINTURA LATEX ACRILICA AMBIENTES INTERNOS/EXTERNOS, UMA DEMAOS S/ SELADOR.</v>
          </cell>
          <cell r="C12539" t="str">
            <v>m2</v>
          </cell>
          <cell r="D12539">
            <v>8.75</v>
          </cell>
          <cell r="E12539">
            <v>7</v>
          </cell>
        </row>
        <row r="12540">
          <cell r="A12540"/>
        </row>
        <row r="12541">
          <cell r="A12541" t="str">
            <v>73955-001</v>
          </cell>
          <cell r="B12541" t="str">
            <v>EMASSAMENTO COM MASSA LATEX PVA PARA AMBIENTES INTERNOS, UMA DEMAO.</v>
          </cell>
          <cell r="C12541" t="str">
            <v>m2</v>
          </cell>
          <cell r="D12541">
            <v>3.81</v>
          </cell>
          <cell r="E12541">
            <v>3.05</v>
          </cell>
        </row>
        <row r="12542">
          <cell r="A12542"/>
        </row>
        <row r="12543">
          <cell r="A12543" t="str">
            <v>73955-002</v>
          </cell>
          <cell r="B12543" t="str">
            <v>EMASSAMENTO COM MASSA LATEX PVA PARA AMBIENTES INTERNOS, DUAS DEMAOS.</v>
          </cell>
          <cell r="C12543" t="str">
            <v>m2</v>
          </cell>
          <cell r="D12543">
            <v>7.62</v>
          </cell>
          <cell r="E12543">
            <v>6.1</v>
          </cell>
        </row>
        <row r="12544">
          <cell r="A12544"/>
        </row>
        <row r="12545">
          <cell r="A12545" t="str">
            <v>73956-001</v>
          </cell>
          <cell r="B12545" t="str">
            <v xml:space="preserve">TORNEIRA PLÁSTICA 3/4" PARA TANQUE - FORNECIMENTO E INSTALACAO. </v>
          </cell>
          <cell r="C12545" t="str">
            <v>Un</v>
          </cell>
          <cell r="D12545">
            <v>16.95</v>
          </cell>
          <cell r="E12545">
            <v>13.56</v>
          </cell>
        </row>
        <row r="12546">
          <cell r="A12546"/>
        </row>
        <row r="12547">
          <cell r="A12547" t="str">
            <v>73956-002</v>
          </cell>
          <cell r="B12547" t="str">
            <v xml:space="preserve">TORNEIRA PLASTICA 1/2 PARA PIA - FORNECIMENTO E INSTALACAO. </v>
          </cell>
          <cell r="C12547" t="str">
            <v>Un</v>
          </cell>
          <cell r="D12547">
            <v>17.28</v>
          </cell>
          <cell r="E12547">
            <v>13.83</v>
          </cell>
        </row>
        <row r="12548">
          <cell r="A12548"/>
        </row>
        <row r="12549">
          <cell r="A12549" t="str">
            <v>73956-003</v>
          </cell>
          <cell r="B12549" t="str">
            <v>TORNEIRA PLASTICA 1/2" PARA LAVATORIO COM ENGATE FLEXIVEL EM METAL CROMADO 1/2"X30CM - FORNECIMENTO E INSTALACAO.</v>
          </cell>
          <cell r="C12549" t="str">
            <v>Un</v>
          </cell>
          <cell r="D12549">
            <v>35.6</v>
          </cell>
          <cell r="E12549">
            <v>28.48</v>
          </cell>
        </row>
        <row r="12550">
          <cell r="A12550"/>
        </row>
        <row r="12551">
          <cell r="A12551" t="str">
            <v>73957-001</v>
          </cell>
          <cell r="B12551" t="str">
            <v>RECOMPOSICAO DE PISO EM PEDRA PORTUGUESA, ASSENTADA SOBRE ARGAMASSA SECA TRACO 1:5 (CIMENTO E SAIBRO), COM REJUNTE EM CIMENTO COMUM, COM APROVEITAMENTO DA PEDRA .</v>
          </cell>
          <cell r="C12551" t="str">
            <v>m2</v>
          </cell>
          <cell r="D12551">
            <v>46.78</v>
          </cell>
          <cell r="E12551">
            <v>37.43</v>
          </cell>
        </row>
        <row r="12552">
          <cell r="A12552"/>
        </row>
        <row r="12553">
          <cell r="A12553" t="str">
            <v>73958-001</v>
          </cell>
          <cell r="B12553" t="str">
            <v>PONTO DE ESGOTO PVC 100MM - MEDIA 1,10M DE TUBO PVC ESGOTO PREDIAL DN 100MM E 1 JOELHO PVC 90GRAUS ESGOTO PREDIAL DN 100MM - FORNECIMENTO E INSTALACAO.</v>
          </cell>
          <cell r="C12553" t="str">
            <v>Pt</v>
          </cell>
          <cell r="D12553">
            <v>78.16</v>
          </cell>
          <cell r="E12553">
            <v>62.53</v>
          </cell>
        </row>
        <row r="12554">
          <cell r="A12554"/>
        </row>
        <row r="12555">
          <cell r="A12555" t="str">
            <v>73959-001</v>
          </cell>
          <cell r="B12555" t="str">
            <v>PONTO DE AGUA FRIA PVC 3/4" - MEDIA 5,00M DE TUBO DE PVC ROSCAVEL AGU   A FRIA 3/4" E 2 JOELHOS DE PVC ROSCAVEL 90GRAUS AGUA FRIA 3/4" - FORNE  CIMENTO E INSTALACAO.</v>
          </cell>
          <cell r="C12555" t="str">
            <v>Pt</v>
          </cell>
          <cell r="D12555">
            <v>67.75</v>
          </cell>
          <cell r="E12555">
            <v>54.2</v>
          </cell>
        </row>
        <row r="12556">
          <cell r="A12556"/>
        </row>
        <row r="12557">
          <cell r="A12557" t="str">
            <v>73959-002</v>
          </cell>
          <cell r="B12557" t="str">
            <v>PONTO DE AGUA FRIA PVC 1/2" - MEDIA 5,00M DE TUBO DE PVC ROSCAVEL AGU    A FRIA 1/2" E 2 JOELHOS DE PVC ROSCAVEL 90GRAUS AGUA FRIA 1/2" - FORNE  CIMENTO E INSTALACAO.</v>
          </cell>
          <cell r="C12557" t="str">
            <v>Pt</v>
          </cell>
          <cell r="D12557">
            <v>62.71</v>
          </cell>
          <cell r="E12557">
            <v>50.17</v>
          </cell>
        </row>
        <row r="12558">
          <cell r="A12558"/>
        </row>
        <row r="12559">
          <cell r="A12559" t="str">
            <v>73960-001</v>
          </cell>
          <cell r="B12559" t="str">
            <v>INSTAL/LIGACAO PROVISORIA ELETRICA BAIXA TENSAO P/CANT OBRA OBRA,M3-CHAVE 100A CARGA 3KWH,20CV EXCL FORN MEDIDOR.</v>
          </cell>
          <cell r="C12559" t="str">
            <v>Un</v>
          </cell>
          <cell r="D12559">
            <v>1145.1500000000001</v>
          </cell>
          <cell r="E12559">
            <v>916.12</v>
          </cell>
        </row>
        <row r="12560">
          <cell r="A12560"/>
        </row>
        <row r="12561">
          <cell r="A12561" t="str">
            <v>73961-001</v>
          </cell>
          <cell r="B12561" t="str">
            <v>JANELA MAXIM AIR CHAPA DOBRADA.</v>
          </cell>
          <cell r="C12561" t="str">
            <v>m2</v>
          </cell>
          <cell r="D12561">
            <v>398.3</v>
          </cell>
          <cell r="E12561">
            <v>318.64</v>
          </cell>
        </row>
        <row r="12562">
          <cell r="A12562"/>
        </row>
        <row r="12563">
          <cell r="A12563" t="str">
            <v>73962-004</v>
          </cell>
          <cell r="B12563" t="str">
            <v>ESCAVACAO DE VALA NAO ESCORADA EM MATERIAL DE 1A CATEGORIA COM PROFUNDIDADE DE 1,5 ATE 3M COM RETROESCAVADEIRA 75HP, SEM ESGOTAMENTO.</v>
          </cell>
          <cell r="C12563" t="str">
            <v>m3</v>
          </cell>
          <cell r="D12563">
            <v>7.46</v>
          </cell>
          <cell r="E12563">
            <v>5.97</v>
          </cell>
        </row>
        <row r="12564">
          <cell r="A12564"/>
        </row>
        <row r="12565">
          <cell r="A12565" t="str">
            <v>73962-013</v>
          </cell>
          <cell r="B12565" t="str">
            <v>ESCAVACAO DE VALA NAO ESCORADA EM MATERIAL 1A CATEGORIA , PROFUNDIDADE ATE 1,5 M COM ESCAVADEIRA HIDRAULICA 105 HP(CAPACIDADE DE 0,78M3), SEM ESGOTAMENTO.</v>
          </cell>
          <cell r="C12565" t="str">
            <v>m3</v>
          </cell>
          <cell r="D12565">
            <v>4.8</v>
          </cell>
          <cell r="E12565">
            <v>3.84</v>
          </cell>
        </row>
        <row r="12566">
          <cell r="A12566"/>
        </row>
        <row r="12567">
          <cell r="A12567" t="str">
            <v>73962-021</v>
          </cell>
          <cell r="B12567" t="str">
            <v>ESCAVACAO DE VALA ESCORADA EM MATERIAL 1A CATEGORIA , PROFUNDIDADE ATE 1,5 M COM ESCAVADEIRA HIDRAULICA 105 HP(CAPACIDADE DE 0,78M3), SEM ESGOTAMENTO.</v>
          </cell>
          <cell r="C12567" t="str">
            <v>m3</v>
          </cell>
          <cell r="D12567">
            <v>5.77</v>
          </cell>
          <cell r="E12567">
            <v>4.62</v>
          </cell>
        </row>
        <row r="12568">
          <cell r="A12568"/>
        </row>
        <row r="12569">
          <cell r="A12569" t="str">
            <v>73963-001</v>
          </cell>
          <cell r="B12569" t="str">
            <v>POCO DE VISITA PARA REDE DE ESG. SANIT., EM ANEIS DE CONCRETO, DIÂMETRO = 60CM, PROF=80CM, INCLUINDO DEGRAU, EXCLUINDO TAMPAO FERRO FUNDIDO.</v>
          </cell>
          <cell r="C12569" t="str">
            <v>Un</v>
          </cell>
          <cell r="D12569">
            <v>235.12</v>
          </cell>
          <cell r="E12569">
            <v>188.1</v>
          </cell>
        </row>
        <row r="12570">
          <cell r="A12570"/>
        </row>
        <row r="12571">
          <cell r="A12571" t="str">
            <v>73963-002</v>
          </cell>
          <cell r="B12571" t="str">
            <v>POCO DE VISITA PARA REDE DE ESG. SANIT., EM ANEIS DE CONCRETO, DIÂMETRO = 60CM, PROF = 100CM, INCLUINDO DEGRAU, EXCLUINDO TAMPAO FERRO FUNDIDO.</v>
          </cell>
          <cell r="C12571" t="str">
            <v>Un</v>
          </cell>
          <cell r="D12571">
            <v>298.64999999999998</v>
          </cell>
          <cell r="E12571">
            <v>238.92</v>
          </cell>
        </row>
        <row r="12572">
          <cell r="A12572"/>
        </row>
        <row r="12573">
          <cell r="A12573" t="str">
            <v>73963-003</v>
          </cell>
          <cell r="B12573" t="str">
            <v>POCO DE VISITA PARA REDE DE ESG. SANIT., EM ANEIS DE CONCRETO, DIÂMETRO = 60CM, PROF = 60CM, INCLUINDO DEGRAU, EXCLUINDO TAMPAO FERRO FUNDIDO.</v>
          </cell>
          <cell r="C12573" t="str">
            <v>Un</v>
          </cell>
          <cell r="D12573">
            <v>208.06</v>
          </cell>
          <cell r="E12573">
            <v>166.45</v>
          </cell>
        </row>
        <row r="12574">
          <cell r="A12574"/>
        </row>
        <row r="12575">
          <cell r="A12575" t="str">
            <v>73963-004</v>
          </cell>
          <cell r="B12575" t="str">
            <v>POCO DE VISITA PARA REDE DE ESG. SANIT., EM ANEIS DE CONCRETO, DIÂMETRO = 60CM E 110CM, PROF = 105CM, INCLUINDO DEGRAU, EXCLUINDO TAMPAO FERRO FUNDIDO.</v>
          </cell>
          <cell r="C12575" t="str">
            <v>Un</v>
          </cell>
          <cell r="D12575">
            <v>848.92</v>
          </cell>
          <cell r="E12575">
            <v>679.14</v>
          </cell>
        </row>
        <row r="12576">
          <cell r="A12576"/>
        </row>
        <row r="12577">
          <cell r="A12577" t="str">
            <v>73963-005</v>
          </cell>
          <cell r="B12577" t="str">
            <v>POCO DE VISITA PARA REDE DE ESG. SANIT., EM ANEIS DE CONCRETO, DIÂMETRO = 60CM E 110CM, PROF = 120CM, INCLUINDO DEGRAU, EXCLUINDO TAMPAO FERRO FUNDIDO.</v>
          </cell>
          <cell r="C12577" t="str">
            <v>Un</v>
          </cell>
          <cell r="D12577">
            <v>926.5</v>
          </cell>
          <cell r="E12577">
            <v>741.2</v>
          </cell>
        </row>
        <row r="12578">
          <cell r="A12578"/>
        </row>
        <row r="12579">
          <cell r="A12579" t="str">
            <v>73963-006</v>
          </cell>
          <cell r="B12579" t="str">
            <v>POCO DE VISITA PARA REDE DE ESG. SANIT., EM ANEIS DE CONCRETO, DIÂMETRO = 60CM E 110CM, PROF = 140CM, INCLUINDO DEGRAU, EXCLUINDO TAMPAO FERRO FUNDIDO.</v>
          </cell>
          <cell r="C12579" t="str">
            <v>l</v>
          </cell>
          <cell r="D12579">
            <v>1057.6500000000001</v>
          </cell>
          <cell r="E12579">
            <v>846.12</v>
          </cell>
        </row>
        <row r="12580">
          <cell r="A12580"/>
        </row>
        <row r="12581">
          <cell r="A12581" t="str">
            <v>73963-007</v>
          </cell>
          <cell r="B12581" t="str">
            <v>POCO DE VISITA PARA REDE DE ESG. SANIT., EM ANEIS DE CONCRETO, DIÂMETRO = 60CM E 110CM, PROF = 150CM, INCLUINDO DEGRAU, EXCLUINDO TAMPAO FERRO FUNDIDO.</v>
          </cell>
          <cell r="C12581" t="str">
            <v>Un</v>
          </cell>
          <cell r="D12581">
            <v>1131</v>
          </cell>
          <cell r="E12581">
            <v>904.8</v>
          </cell>
        </row>
        <row r="12582">
          <cell r="A12582"/>
        </row>
        <row r="12583">
          <cell r="A12583" t="str">
            <v>73963-008</v>
          </cell>
          <cell r="B12583" t="str">
            <v>POCO DE VISITA PARA REDE DE ESG. SANIT., EM ANEIS DE CONCRETO, DIÂMETRO = 60CM E 110CM, PROF = 160CM, INCLUINDO DEGRAU, EXCLUINDO TAMPAO FERRO FUNDIDO.</v>
          </cell>
          <cell r="C12583" t="str">
            <v>Un</v>
          </cell>
          <cell r="D12583">
            <v>1136.23</v>
          </cell>
          <cell r="E12583">
            <v>908.99</v>
          </cell>
        </row>
        <row r="12584">
          <cell r="A12584"/>
        </row>
        <row r="12585">
          <cell r="A12585" t="str">
            <v>73963-009</v>
          </cell>
          <cell r="B12585" t="str">
            <v>POCO DE VISITA PARA REDE DE ESG. SANIT., EM ANEIS DE CONCRETO, DIÂMETRO = 110CM, PROF = 170CM, INCLUINDO DEGRAU, EXCLUINDO TAMPAO FERRO FUNDIDO.</v>
          </cell>
          <cell r="C12585" t="str">
            <v>Un</v>
          </cell>
          <cell r="D12585">
            <v>1215.93</v>
          </cell>
          <cell r="E12585">
            <v>972.75</v>
          </cell>
        </row>
        <row r="12586">
          <cell r="A12586"/>
        </row>
        <row r="12587">
          <cell r="A12587" t="str">
            <v>73963-010</v>
          </cell>
          <cell r="B12587" t="str">
            <v>POCO DE VISITA PARA REDE DE ESG. SANIT., EM ANEIS DE CONCRETO, DIÂMETRO = 60CM E 110CM, PROF = 200CM, INCLUINDO DEGRAU, EXCLUINDO TAMPAO FERRO FUNDIDO.</v>
          </cell>
          <cell r="C12587" t="str">
            <v>Un</v>
          </cell>
          <cell r="D12587">
            <v>1297.2</v>
          </cell>
          <cell r="E12587">
            <v>1037.76</v>
          </cell>
        </row>
        <row r="12588">
          <cell r="A12588"/>
        </row>
        <row r="12589">
          <cell r="A12589" t="str">
            <v>73963-011</v>
          </cell>
          <cell r="B12589" t="str">
            <v>POCO DE VISITA PARA REDE DE ESG. SANIT., EM ANEIS DE CONCRETO, DIÂMETRO = 60CM E 110CM, PROF = 230CM, INCLUINDO DEGRAU, EXCLUINDO TAMPAO FERRO FUNDIDO.</v>
          </cell>
          <cell r="C12589" t="str">
            <v>Un</v>
          </cell>
          <cell r="D12589">
            <v>1402.47</v>
          </cell>
          <cell r="E12589">
            <v>1121.98</v>
          </cell>
        </row>
        <row r="12590">
          <cell r="A12590"/>
        </row>
        <row r="12591">
          <cell r="A12591" t="str">
            <v>73963-012</v>
          </cell>
          <cell r="B12591" t="str">
            <v>POCO DE VISITA PARA REDE DE ESG. SANIT., EM ANEIS DE CONCRETO, DIÂMETRO = 60CM E 110CM, PROF = 260CM, INCLUINDO DEGRAU, EXCLUINDO TAMPAO FERRO FUNDIDO.</v>
          </cell>
          <cell r="C12591" t="str">
            <v>Un</v>
          </cell>
          <cell r="D12591">
            <v>1555.75</v>
          </cell>
          <cell r="E12591">
            <v>1244.5999999999999</v>
          </cell>
        </row>
        <row r="12592">
          <cell r="A12592"/>
        </row>
        <row r="12593">
          <cell r="A12593" t="str">
            <v>73963-013</v>
          </cell>
          <cell r="B12593" t="str">
            <v>POCO DE VISITA PARA REDE DE ESG. SANIT., EM ANEIS DE CONCRETO, DIÂMETRO = 60CM E 110CM, PROF = 290CM, INCLUINDO DEGRAU, EXCLUINDO TAMPAO FERRO FUNDIDO.</v>
          </cell>
          <cell r="C12593" t="str">
            <v>Un</v>
          </cell>
          <cell r="D12593">
            <v>1706.35</v>
          </cell>
          <cell r="E12593">
            <v>1365.08</v>
          </cell>
        </row>
        <row r="12594">
          <cell r="A12594"/>
        </row>
        <row r="12595">
          <cell r="A12595" t="str">
            <v>73963-014</v>
          </cell>
          <cell r="B12595" t="str">
            <v>POCO DE VISITA PARA REDE DE ESG. SANIT., EM ANEIS DE CONCRETO, DIÂMETRO = 60CM E 110CM, PROF = 320CM, INCLUINDO DEGRAU, EXCLUINDO TAMPAO FERRO FUNDIDO.</v>
          </cell>
          <cell r="C12595" t="str">
            <v>Un</v>
          </cell>
          <cell r="D12595">
            <v>1800.57</v>
          </cell>
          <cell r="E12595">
            <v>1440.46</v>
          </cell>
        </row>
        <row r="12596">
          <cell r="A12596"/>
        </row>
        <row r="12597">
          <cell r="A12597" t="str">
            <v>73963-015</v>
          </cell>
          <cell r="B12597" t="str">
            <v>POCO DE VISITA PARA REDE DE ESG. SANIT., EM ANEIS DE CONCRETO, DIÂMETRO = 60CM E 110CM, PROF = 350CM, INCLUINDO DEGRAU, EXCLUINDO TAMPAO FERRO FUNDIDO.</v>
          </cell>
          <cell r="C12597" t="str">
            <v>Un</v>
          </cell>
          <cell r="D12597">
            <v>1961.43</v>
          </cell>
          <cell r="E12597">
            <v>1569.15</v>
          </cell>
        </row>
        <row r="12598">
          <cell r="A12598"/>
        </row>
        <row r="12599">
          <cell r="A12599" t="str">
            <v>73963-016</v>
          </cell>
          <cell r="B12599" t="str">
            <v>POCO DE VISITA PARA REDE DE ESG. SANIT., EM ANEIS DE CONCRETO, DIÂMETRO = 60CM E 110CM, PROF = 380CM, INCLUINDO DEGRAU, EXCLUINDO TAMPAO FERRO FUNDIDO.</v>
          </cell>
          <cell r="C12599" t="str">
            <v>Un</v>
          </cell>
          <cell r="D12599">
            <v>2101.9</v>
          </cell>
          <cell r="E12599">
            <v>1681.52</v>
          </cell>
        </row>
        <row r="12600">
          <cell r="A12600"/>
        </row>
        <row r="12601">
          <cell r="A12601" t="str">
            <v>73963-017</v>
          </cell>
          <cell r="B12601" t="str">
            <v>POCO DE VISITA PARA REDE DE ESG. SANIT., EM ANEIS DE CONCRETO, DIÂMETRO = 60CM E 110CM, PROF = 410CM, INCLUINDO DEGRAU, EXCLUINDO TAMPAO FERRO FUNDIDO.</v>
          </cell>
          <cell r="C12601" t="str">
            <v>Un</v>
          </cell>
          <cell r="D12601">
            <v>2264.4299999999998</v>
          </cell>
          <cell r="E12601">
            <v>1811.55</v>
          </cell>
        </row>
        <row r="12602">
          <cell r="A12602"/>
        </row>
        <row r="12603">
          <cell r="A12603" t="str">
            <v>73963-018</v>
          </cell>
          <cell r="B12603" t="str">
            <v>POCO DE VISITA PARA REDE DE ESG. SANIT., EM ANEIS DE CONCRETO, DIÂMETRO = 60CM E 110CM, PROF = 440CM, INCLUINDO DEGRAU, EXCLUINDO TAMPAO FERRO FUNDIDO.</v>
          </cell>
          <cell r="C12603" t="str">
            <v>Un</v>
          </cell>
          <cell r="D12603">
            <v>2366.5300000000002</v>
          </cell>
          <cell r="E12603">
            <v>1893.23</v>
          </cell>
        </row>
        <row r="12604">
          <cell r="A12604"/>
        </row>
        <row r="12605">
          <cell r="A12605" t="str">
            <v>73963-019</v>
          </cell>
          <cell r="B12605" t="str">
            <v>POCO DE VISITA PARA REDE DE ESG. SANIT., EM ANEIS DE CONCRETO, DIÂMETRO = 60CM E 110CM, PROF = 470CM, INCLUINDO DEGRAU, EXCLUINDO TAMPAO FERRO FUNDIDO.</v>
          </cell>
          <cell r="C12605" t="str">
            <v>Un</v>
          </cell>
          <cell r="D12605">
            <v>2517.38</v>
          </cell>
          <cell r="E12605">
            <v>2013.91</v>
          </cell>
        </row>
        <row r="12606">
          <cell r="A12606"/>
        </row>
        <row r="12607">
          <cell r="A12607" t="str">
            <v>73963-020</v>
          </cell>
          <cell r="B12607" t="str">
            <v>POCO DE VISITA PARA REDE DE ESG. SANIT., EM ANEIS DE CONCRETO, DIÂMETRO = 60CM E 110CM, PROF = 500CM, INCLUINDO DEGRAU, EXCLUINDO TAMPAO FERRO FUNDIDO.</v>
          </cell>
          <cell r="C12607" t="str">
            <v>Un</v>
          </cell>
          <cell r="D12607">
            <v>2667.82</v>
          </cell>
          <cell r="E12607">
            <v>2134.2600000000002</v>
          </cell>
        </row>
        <row r="12608">
          <cell r="A12608"/>
        </row>
        <row r="12609">
          <cell r="A12609" t="str">
            <v>73963-021</v>
          </cell>
          <cell r="B12609" t="str">
            <v>POCO DE VISITA PARA REDE DE ESG. SANIT., EM ANEIS DE CONCRETO, DIÂMETRO = 60CM E 110CM, PROF = 530CM, INCLUINDO DEGRAU, EXCLUINDO TAMPAO FERRO FUNDIDO.</v>
          </cell>
          <cell r="C12609" t="str">
            <v>Un</v>
          </cell>
          <cell r="D12609">
            <v>2827.85</v>
          </cell>
          <cell r="E12609">
            <v>2262.2800000000002</v>
          </cell>
        </row>
        <row r="12610">
          <cell r="A12610"/>
        </row>
        <row r="12611">
          <cell r="A12611" t="str">
            <v>73963-022</v>
          </cell>
          <cell r="B12611" t="str">
            <v>POCO DE VISITA PARA REDE DE ESG. SANIT., EM ANEIS DE CONCRETO, DIÂMETRO = 60CM E 110CM, PROF = 560CM, INCLUINDO DEGRAU, EXCLUINDO TAMPAO FERRO FUNDIDO.</v>
          </cell>
          <cell r="C12611" t="str">
            <v>Un</v>
          </cell>
          <cell r="D12611">
            <v>2978.28</v>
          </cell>
          <cell r="E12611">
            <v>2382.63</v>
          </cell>
        </row>
        <row r="12612">
          <cell r="A12612"/>
        </row>
        <row r="12613">
          <cell r="A12613" t="str">
            <v>73963-023</v>
          </cell>
          <cell r="B12613" t="str">
            <v>POCO DE VISITA PARA REDE DE ESG. SANIT., EM ANEIS DE CONCRETO, DIÂMETRO = 60CM E 110CM, PROF = 590CM, INCLUINDO DEGRAU, EXCLUINDO TAMPAO FERRO FUNDIDO.</v>
          </cell>
          <cell r="C12613" t="str">
            <v>Un</v>
          </cell>
          <cell r="D12613">
            <v>3128.71</v>
          </cell>
          <cell r="E12613">
            <v>2502.9699999999998</v>
          </cell>
        </row>
        <row r="12614">
          <cell r="A12614"/>
        </row>
        <row r="12615">
          <cell r="A12615" t="str">
            <v>73963-024</v>
          </cell>
          <cell r="B12615" t="str">
            <v>POCO DE VISITA PARA REDE DE ESG. SANIT., EM ANEIS DE CONCRETO, DIÂMETRO = 60CM E 110CM, PROF = 690CM, INCLUINDO DEGRAU, EXCLUINDO TAMPAO FERRO FUNDIDO.</v>
          </cell>
          <cell r="C12615" t="str">
            <v>Un</v>
          </cell>
          <cell r="D12615">
            <v>3279.95</v>
          </cell>
          <cell r="E12615">
            <v>2623.96</v>
          </cell>
        </row>
        <row r="12616">
          <cell r="A12616"/>
        </row>
        <row r="12617">
          <cell r="A12617" t="str">
            <v>73963-025</v>
          </cell>
          <cell r="B12617" t="str">
            <v>POCO DE VISITA PARA REDE DE ESG. SANIT., EM ANEIS DE CONCRETO, DIÂMETRO = 60CM E 110CM, PROF = 650CM, INCLUINDO DEGRAU, EXCLUINDO TAMPAO FERRO FUNDIDO.</v>
          </cell>
          <cell r="C12617" t="str">
            <v>Un</v>
          </cell>
          <cell r="D12617">
            <v>3430.37</v>
          </cell>
          <cell r="E12617">
            <v>2744.3</v>
          </cell>
        </row>
        <row r="12618">
          <cell r="A12618"/>
        </row>
        <row r="12619">
          <cell r="A12619" t="str">
            <v>73963-026</v>
          </cell>
          <cell r="B12619" t="str">
            <v>POCO DE VISITA PARA REDE DE ESG. SANIT., EM ANEIS DE CONCRETO, DIÂMETRO = 60CM E 110CM, PROF = 680CM, INCLUINDO DEGRAU, EXCLUINDO TAMPAO FERRO FUNDIDO.</v>
          </cell>
          <cell r="C12619" t="str">
            <v>Un</v>
          </cell>
          <cell r="D12619">
            <v>3581.23</v>
          </cell>
          <cell r="E12619">
            <v>2864.99</v>
          </cell>
        </row>
        <row r="12620">
          <cell r="A12620"/>
        </row>
        <row r="12621">
          <cell r="A12621" t="str">
            <v>73963-027</v>
          </cell>
          <cell r="B12621" t="str">
            <v>POCO DE VISITA PARA REDE DE ESG. SANIT., EM ANEIS DE CONCRETO, DIÂMETRO = 60CM E 110CM, PROF = 710CM, INCLUINDO DEGRAU, EXCLUINDO TAMPAO FERRO FUNDIDO.</v>
          </cell>
          <cell r="C12621" t="str">
            <v>Un</v>
          </cell>
          <cell r="D12621">
            <v>3731.66</v>
          </cell>
          <cell r="E12621">
            <v>2985.33</v>
          </cell>
        </row>
        <row r="12622">
          <cell r="A12622"/>
        </row>
        <row r="12623">
          <cell r="A12623" t="str">
            <v>73963-028</v>
          </cell>
          <cell r="B12623" t="str">
            <v>POCO VISITA ESG SANIT ANEL CONC PRE-MOLD PROF=1,20M C/TAMPAO FF TIPO MEDIO(AD)D=60CM 125KG/DEGRAUS FF/REJUNTAMENTO ANEIS/REVEST LISO CALHA INTERNA C/ARG CIM/AREIA 1:4. BASE/BANQUETA EM CONCR FCK=10MPA.</v>
          </cell>
          <cell r="C12623" t="str">
            <v>Un</v>
          </cell>
          <cell r="D12623">
            <v>1175.32</v>
          </cell>
          <cell r="E12623">
            <v>940.26</v>
          </cell>
        </row>
        <row r="12624">
          <cell r="A12624"/>
        </row>
        <row r="12625">
          <cell r="A12625" t="str">
            <v>73963-029</v>
          </cell>
          <cell r="B12625" t="str">
            <v>POCO VISITA ESG SANIT ANEL CONC PRE-MOLD PROF=1,40M C/TAMPAO FF TIPO MEDIO(AD)D=60CM 125KG/DEGRAUS FF/REJUNTAMENTO ANEIS/REVEST LISO CALHA INTERNA C/ARG CIM/AREIA 1:4. BASE/BANQUETA EM CONCR FCK=10MPA.</v>
          </cell>
          <cell r="C12625" t="str">
            <v>Un</v>
          </cell>
          <cell r="D12625">
            <v>1295.3499999999999</v>
          </cell>
          <cell r="E12625">
            <v>1036.28</v>
          </cell>
        </row>
        <row r="12626">
          <cell r="A12626"/>
        </row>
        <row r="12627">
          <cell r="A12627" t="str">
            <v>73963-030</v>
          </cell>
          <cell r="B12627" t="str">
            <v>POCO VISITA ESG SANIT ANEL CONC PRE-MOLD PROF=1,50M C/TAMPAO FF TIPO MEDIO(AD)D=60CM 125KG/DEGRAUS FF/REJUNTAMENTO ANEIS/REVEST LISO CALHA INTERNA C/ARG CIM/AREIA 1:4. BASE/BANQUETA EM CONCR FCK=10MPA.</v>
          </cell>
          <cell r="C12627" t="str">
            <v>Un</v>
          </cell>
          <cell r="D12627">
            <v>1394.38</v>
          </cell>
          <cell r="E12627">
            <v>1115.51</v>
          </cell>
        </row>
        <row r="12628">
          <cell r="A12628"/>
        </row>
        <row r="12629">
          <cell r="A12629" t="str">
            <v>73963-031</v>
          </cell>
          <cell r="B12629" t="str">
            <v>POCO VISITA ESG SANIT ANEL CONC PRE-MOLD PROF=1,60M C/TAMPAO FF TIPO MEDIO(AD)D=60CM 125KG/DEGRAUS FF/REJUNTAMENTO ANEIS/ REVEST LISO CALHA INTERNA C/ARG CIM/AREIA 1:4. BASE/BANQUETA EM CONCR FCK=10MPA.</v>
          </cell>
          <cell r="C12629" t="str">
            <v>Un</v>
          </cell>
          <cell r="D12629">
            <v>1400.3</v>
          </cell>
          <cell r="E12629">
            <v>1120.24</v>
          </cell>
        </row>
        <row r="12630">
          <cell r="A12630"/>
        </row>
        <row r="12631">
          <cell r="A12631" t="str">
            <v>73963-032</v>
          </cell>
          <cell r="B12631" t="str">
            <v>POCO VISITA ESG SANIT ANEL CONC PRE-MOLD PROF=1,70M C/TAMPAO FF TIPO MEDIO(AD)D=60CM 125KG/DEGRAUS FF/REJUNTAMENTO ANEIS/REVEST LISO CALHA INTERNA C/ARG CIM/AREIA 1:4. BASE/BANQUETA EM CONCR FCK=10MPA.</v>
          </cell>
          <cell r="C12631" t="str">
            <v>Un</v>
          </cell>
          <cell r="D12631">
            <v>1418.82</v>
          </cell>
          <cell r="E12631">
            <v>1135.06</v>
          </cell>
        </row>
        <row r="12632">
          <cell r="A12632"/>
        </row>
        <row r="12633">
          <cell r="A12633" t="str">
            <v>73963-033</v>
          </cell>
          <cell r="B12633" t="str">
            <v>POCO VISITA ESG SANIT ANEL CONC PRE-MOLD PROF=2,00M C/TAMPAO   FF TIPO MEDIO(AD)D=60CM 125KG/DEGRAUS FF/REJUNTAMENTO ANEIS/  REVEST LISO CALHA INTERNA C/ARG CIM/AREIA 1:4. BASE/BANQUETA EM CONCR FCK=10MPA.</v>
          </cell>
          <cell r="C12633" t="str">
            <v>Un</v>
          </cell>
          <cell r="D12633">
            <v>1570.8</v>
          </cell>
          <cell r="E12633">
            <v>1256.6400000000001</v>
          </cell>
        </row>
        <row r="12634">
          <cell r="A12634"/>
        </row>
        <row r="12635">
          <cell r="A12635" t="str">
            <v>73963-034</v>
          </cell>
          <cell r="B12635" t="str">
            <v>POCO VISITA ESG SANIT ANEL CONC PRE MOLD PROF=2,30M C/TAMPAO FF TIPO MEDIO(AD)D=60CM 125KG/DEGRAUS FF/REJUNTAMENTO ANEIS/REVEST LISO CALHA INTERNA C/ARG CIM/AREIA 1:4. BASE/BANQUETA EM CONCR FCK=10MPA.</v>
          </cell>
          <cell r="C12635" t="str">
            <v>Un</v>
          </cell>
          <cell r="D12635">
            <v>1664.2</v>
          </cell>
          <cell r="E12635">
            <v>1331.36</v>
          </cell>
        </row>
        <row r="12636">
          <cell r="A12636"/>
        </row>
        <row r="12637">
          <cell r="A12637" t="str">
            <v>73963-035</v>
          </cell>
          <cell r="B12637" t="str">
            <v xml:space="preserve"> POCO VISITA ESG SANIT ANEL CONC PRE-MOLD PROF=2,60M C/TAMPAO FF TIPO MEDIO(AD)D=60CM 125KG/DEGRAUS FF/REJUNTAMENTO ANEIS/REVEST LISO CALHA INTERNA C/ARG CIM/AREIA 1:4. BASE/BANQUETA EM CONCR FCK=10MPA.</v>
          </cell>
          <cell r="C12637" t="str">
            <v>Un</v>
          </cell>
          <cell r="D12637">
            <v>1816.17</v>
          </cell>
          <cell r="E12637">
            <v>1452.94</v>
          </cell>
        </row>
        <row r="12638">
          <cell r="A12638"/>
        </row>
        <row r="12639">
          <cell r="A12639" t="str">
            <v>73963-036</v>
          </cell>
          <cell r="B12639" t="str">
            <v>POCO VISITA ESG SANIT ANEL CONC PRE-MOLD PROF=2,90M C/TAMPAO   FF TIPO MEDIO(AD) D=60CM 125KG/DEGRAUS FF/REJUNTAMENTO ANEIS/  REVEST LISO CALHA INTERNA C/ARG CIM/AREIA 1:4. BASE/BANQUETA EM CONCR FCK=10MPA.</v>
          </cell>
          <cell r="C12639" t="str">
            <v>Un</v>
          </cell>
          <cell r="D12639">
            <v>1968.15</v>
          </cell>
          <cell r="E12639">
            <v>1574.52</v>
          </cell>
        </row>
        <row r="12640">
          <cell r="A12640"/>
        </row>
        <row r="12641">
          <cell r="A12641" t="str">
            <v>73963-037</v>
          </cell>
          <cell r="B12641" t="str">
            <v>POCO VISITA ESG SANIT ANEL CONC PRE-MOLD PROF=3,20M C/TAMPAO FF TIPO MEDIO(AD)D=60CM 125KG/DEGRAUS REJUNTAMENTOANEIS/ REVEST LISO CALHA INTERNA C/ARG CIM/AREIA 1:4. BASE/BANQUETA EM CONCR FCK=10MPA.</v>
          </cell>
          <cell r="C12641" t="str">
            <v>Un</v>
          </cell>
          <cell r="D12641">
            <v>2071.8000000000002</v>
          </cell>
          <cell r="E12641">
            <v>1657.44</v>
          </cell>
        </row>
        <row r="12642">
          <cell r="A12642"/>
        </row>
        <row r="12643">
          <cell r="A12643" t="str">
            <v>73963-038</v>
          </cell>
          <cell r="B12643" t="str">
            <v>POCO VISITA ESG SANIT ANEL CONC PRE-MOLD PROF=3,50M C/TAMPAO FF TIPO MEDIO(AD)D=60CM 125KG/DEGRAUS FF/REJUNTAMENTO/ANEIS/REVEST LISO CALHA INTERNA C/ARG CIM/AREIA 1:4. BASE/BANQUETA EM CONCR FCK=10MPA.</v>
          </cell>
          <cell r="C12643" t="str">
            <v>Un</v>
          </cell>
          <cell r="D12643">
            <v>2224.16</v>
          </cell>
          <cell r="E12643">
            <v>1779.33</v>
          </cell>
        </row>
        <row r="12644">
          <cell r="A12644"/>
        </row>
        <row r="12645">
          <cell r="A12645" t="str">
            <v>73963-039</v>
          </cell>
          <cell r="B12645" t="str">
            <v>POCO VISITA ESG SANIT ANEL CONC PRE-MOLD PROF=3,80M C/TAMPAO FF TIPO MEDIO(AD)D=60CM 125KG/DEGRAUS FF/REJUNTAMENTO ANEIS/REVEST LISO CALHA INTERNA C/ARG CIM/AREIA 1:4. BASE/BANQUETA EM CONCR FCK=10MPA.</v>
          </cell>
          <cell r="C12645" t="str">
            <v>Un</v>
          </cell>
          <cell r="D12645">
            <v>2376.4</v>
          </cell>
          <cell r="E12645">
            <v>1901.12</v>
          </cell>
        </row>
        <row r="12646">
          <cell r="A12646"/>
        </row>
        <row r="12647">
          <cell r="A12647" t="str">
            <v>73963-040</v>
          </cell>
          <cell r="B12647" t="str">
            <v>POCO VISITA ESG SANIT ANEL CONC PRE-MOLD PROF=4,10M C/TAMPAO  FF TIPO MEDIO(AD)D=60CM 125KG/DEGRAUS FF/REJUNTAMENTO ANEIS/  REVEST LISO CALHA INTERNA C/ARG CIM/AREIA 1:4. BASE/BANQUETA  EM CONCR FCK=10MPA.</v>
          </cell>
          <cell r="C12647" t="str">
            <v>Un</v>
          </cell>
          <cell r="D12647">
            <v>2476.35</v>
          </cell>
          <cell r="E12647">
            <v>1981.08</v>
          </cell>
        </row>
        <row r="12648">
          <cell r="A12648"/>
        </row>
        <row r="12649">
          <cell r="A12649" t="str">
            <v>73963-041</v>
          </cell>
          <cell r="B12649" t="str">
            <v>POCO VISITA ESG SANIT ANEL CONC PRE MOLD PROF=4,40M C/TAMPAO FF TIPO MEDIO(AD)D=60CM 125KG/DEGRAUS FF/REJUNTAMENTO ANEIS/REVEST LISO CALHA INTERNA C/ARG CIM/AREIA 1:4. BASE/BANQUETA EM CONCR FCK=10MPA.</v>
          </cell>
          <cell r="C12649" t="str">
            <v>Un</v>
          </cell>
          <cell r="D12649">
            <v>2627.92</v>
          </cell>
          <cell r="E12649">
            <v>2102.34</v>
          </cell>
        </row>
        <row r="12650">
          <cell r="A12650"/>
        </row>
        <row r="12651">
          <cell r="A12651" t="str">
            <v>73963-042</v>
          </cell>
          <cell r="B12651" t="str">
            <v xml:space="preserve"> POCO VISITA ESG SANIT ANEL CONC PRE-MOLD PROF=4,70M C/TAMPAO FF TIPO MEDIO(AD)D=60CM 125KG/DEGRAUS FF/REJUNTAMENTO ANEIS/REVEST LISO CALHA INTERNA C/ARG CIM/AREIA 1:4. BASE/BANQUETA EM CONCR FCK=10MPA.</v>
          </cell>
          <cell r="C12651" t="str">
            <v>Un</v>
          </cell>
          <cell r="D12651">
            <v>2735.97</v>
          </cell>
          <cell r="E12651">
            <v>2188.7800000000002</v>
          </cell>
        </row>
        <row r="12652">
          <cell r="A12652"/>
        </row>
        <row r="12653">
          <cell r="A12653" t="str">
            <v>73963-043</v>
          </cell>
          <cell r="B12653" t="str">
            <v>POCO VISITA ESG SANIT ANEL CONC PRE-MOLD PROF=5,00M C/TAMPAO FF TIPO MEDIO(AD)D=60CM 125KG/DEGRAUS FF/REJUNTAMENTO ANEIS/REVEST LISO CALHA INTERNA C/ARG CIM/AREIA 1:4. BASE/BANQUETA EM CONCR FCK=10MPA.</v>
          </cell>
          <cell r="C12653" t="str">
            <v>Un</v>
          </cell>
          <cell r="D12653">
            <v>2866.02</v>
          </cell>
          <cell r="E12653">
            <v>2292.8200000000002</v>
          </cell>
        </row>
        <row r="12654">
          <cell r="A12654"/>
        </row>
        <row r="12655">
          <cell r="A12655" t="str">
            <v>73963-044</v>
          </cell>
          <cell r="B12655" t="str">
            <v xml:space="preserve"> POCO VISITA ESG SANIT ANEL CONC PRE-MOLD PROF=0,80M C/TAMPAO FF TIPO MEDIO(AD)D=60CM 125KG/DEGRAUS FF/REJUNTAMENTO ANEIS/REVEST LISO CALHA INTERNA C/ARG CIM/AREIA 1:4. BASE/BANQUETA EM CONCR FCK=10MPA.</v>
          </cell>
          <cell r="C12655" t="str">
            <v>Un</v>
          </cell>
          <cell r="D12655">
            <v>590.46</v>
          </cell>
          <cell r="E12655">
            <v>472.37</v>
          </cell>
        </row>
        <row r="12656">
          <cell r="A12656"/>
        </row>
        <row r="12657">
          <cell r="A12657" t="str">
            <v>73963-045</v>
          </cell>
          <cell r="B12657" t="str">
            <v>POCO DE VISITA PARA REDE DE ESG. SANIT., EM ANEIS DE CONCRETO, DIÂMETRO = 60CM E 110CM, PROF = 240CM, INCLUINDO DEGRAU, EXCLUINDO TAMPAO FERRO FUNDIDO.</v>
          </cell>
          <cell r="C12657" t="str">
            <v>Un</v>
          </cell>
          <cell r="D12657">
            <v>1462.95</v>
          </cell>
          <cell r="E12657">
            <v>1170.3599999999999</v>
          </cell>
        </row>
        <row r="12658">
          <cell r="A12658"/>
        </row>
        <row r="12659">
          <cell r="A12659" t="str">
            <v>73963-046</v>
          </cell>
          <cell r="B12659" t="str">
            <v>POCO DE VISITA PARA REDE DE ESG. SANIT., EM ANEIS DE CONCRETO, DIÂMETRO = 60CM E 110CM, PROF = 250CM, INCLUINDO DEGRAU, EXCLUINDO TAMPAO FERRO FUNDIDO.</v>
          </cell>
          <cell r="C12659" t="str">
            <v>Un</v>
          </cell>
          <cell r="D12659">
            <v>1504.66</v>
          </cell>
          <cell r="E12659">
            <v>1203.73</v>
          </cell>
        </row>
        <row r="12660">
          <cell r="A12660"/>
        </row>
        <row r="12661">
          <cell r="A12661" t="str">
            <v>73963-047</v>
          </cell>
          <cell r="B12661" t="str">
            <v>POCO DE VISITA PARA REDE DE ESG. SANIT., EM ANEIS DE CONCRETO, DIÂMETRO = 60CM E 110CM, PROF = 280CM, INCLUINDO DEGRAU, EXCLUINDO TAMPAO FERRO FUNDIDO.</v>
          </cell>
          <cell r="C12661" t="str">
            <v>Un</v>
          </cell>
          <cell r="D12661">
            <v>1656.15</v>
          </cell>
          <cell r="E12661">
            <v>1324.92</v>
          </cell>
        </row>
        <row r="12662">
          <cell r="A12662"/>
        </row>
        <row r="12663">
          <cell r="A12663" t="str">
            <v>73963-048</v>
          </cell>
          <cell r="B12663" t="str">
            <v>POCO DE VISITA PARA REDE DE ESG. SANIT., EM ANEIS DE CONCRETO, DIÂMETRO = 60CM E 110CM, PROF = 310CM, INCLUINDO DEGRAU, EXCLUINDO TAMPAO FERRO FUNDIDO.</v>
          </cell>
          <cell r="C12663" t="str">
            <v>Un</v>
          </cell>
          <cell r="D12663">
            <v>1769.16</v>
          </cell>
          <cell r="E12663">
            <v>1415.33</v>
          </cell>
        </row>
        <row r="12664">
          <cell r="A12664"/>
        </row>
        <row r="12665">
          <cell r="A12665" t="str">
            <v>73964-001</v>
          </cell>
          <cell r="B12665" t="str">
            <v>REATERRO DE VALA/CAVA COMPACTADA A MACO EM CAMADAS DE 20CM ( EM BECOS DE ATÉ 2,50M DE LARGURA EM FAVELAS).</v>
          </cell>
          <cell r="C12665" t="str">
            <v>m3</v>
          </cell>
          <cell r="D12665">
            <v>23.42</v>
          </cell>
          <cell r="E12665">
            <v>18.739999999999998</v>
          </cell>
        </row>
        <row r="12666">
          <cell r="A12666"/>
        </row>
        <row r="12667">
          <cell r="A12667" t="str">
            <v>73964-002</v>
          </cell>
          <cell r="B12667" t="str">
            <v>REATER VALA/CAVA COMPACT/MACO CAMADAS 30CM EM BECO ATE 2,50M   LARGURA EM FAVELAS.</v>
          </cell>
          <cell r="C12667" t="str">
            <v>m3</v>
          </cell>
          <cell r="D12667">
            <v>19.68</v>
          </cell>
          <cell r="E12667">
            <v>15.75</v>
          </cell>
        </row>
        <row r="12668">
          <cell r="A12668"/>
        </row>
        <row r="12669">
          <cell r="A12669" t="str">
            <v>73964-003</v>
          </cell>
          <cell r="B12669" t="str">
            <v>REATERRO VALA/CAVA C/TRATOR 200CV EXCL COMPACTACAO.</v>
          </cell>
          <cell r="C12669" t="str">
            <v>m3</v>
          </cell>
          <cell r="D12669">
            <v>2.1800000000000002</v>
          </cell>
          <cell r="E12669">
            <v>1.75</v>
          </cell>
        </row>
        <row r="12670">
          <cell r="A12670"/>
        </row>
        <row r="12671">
          <cell r="A12671" t="str">
            <v>73964-004</v>
          </cell>
          <cell r="B12671" t="str">
            <v xml:space="preserve">REATERRO DE VALAS / CAVAS, COMPACTADA A MAÇO, EM CAMADAS DE ATÉ 30 CM. </v>
          </cell>
          <cell r="C12671" t="str">
            <v>m3</v>
          </cell>
          <cell r="D12671">
            <v>16.399999999999999</v>
          </cell>
          <cell r="E12671">
            <v>13.12</v>
          </cell>
        </row>
        <row r="12672">
          <cell r="A12672"/>
        </row>
        <row r="12673">
          <cell r="A12673" t="str">
            <v>73964-005</v>
          </cell>
          <cell r="B12673" t="str">
            <v>REATERRO DE VALA/CAVA SEM CONTROLE DE COMPACTAÇÃO , UTILIZANDO RETRO-ESCAVADEIRA E COMPACTACADOR VIBRATORIO COM MATERIAL REAPROVEITADO.</v>
          </cell>
          <cell r="C12673" t="str">
            <v>m3</v>
          </cell>
          <cell r="D12673">
            <v>6.77</v>
          </cell>
          <cell r="E12673">
            <v>5.42</v>
          </cell>
        </row>
        <row r="12674">
          <cell r="A12674"/>
        </row>
        <row r="12675">
          <cell r="A12675" t="str">
            <v>73964-006</v>
          </cell>
          <cell r="B12675" t="str">
            <v>REATERRO MANUAL DE VALAS.</v>
          </cell>
          <cell r="C12675" t="str">
            <v>m3</v>
          </cell>
          <cell r="D12675">
            <v>23.42</v>
          </cell>
          <cell r="E12675">
            <v>18.739999999999998</v>
          </cell>
        </row>
        <row r="12676">
          <cell r="A12676"/>
        </row>
        <row r="12677">
          <cell r="A12677" t="str">
            <v>73965-001</v>
          </cell>
          <cell r="B12677" t="str">
            <v>ESCAVAÇÃO MANUAL DE VALA, A FRIO, EM MATERIAL DE 2A CATEGORIA (MOLEDOOU ROCHA DECOMPOSTA) ATÉ 1,50M.</v>
          </cell>
          <cell r="C12677" t="str">
            <v>m3</v>
          </cell>
          <cell r="D12677">
            <v>58.57</v>
          </cell>
          <cell r="E12677">
            <v>46.86</v>
          </cell>
        </row>
        <row r="12678">
          <cell r="A12678"/>
        </row>
        <row r="12679">
          <cell r="A12679" t="str">
            <v>73965-002</v>
          </cell>
          <cell r="B12679" t="str">
            <v xml:space="preserve"> ESCAVAÇÃO MANUAL DE VALA, A FRIO, EM MATERIAL DE 2A CATEGORIA (MOLEDO OU ROCHA DECOMPOSTA), DE 3 ATÉ 4,5M, EXCLUINDO ESGOTAMENTO E ESCORAMENTO.</v>
          </cell>
          <cell r="C12679" t="str">
            <v>m3</v>
          </cell>
          <cell r="D12679">
            <v>85.91</v>
          </cell>
          <cell r="E12679">
            <v>68.73</v>
          </cell>
        </row>
        <row r="12680">
          <cell r="A12680"/>
        </row>
        <row r="12681">
          <cell r="A12681" t="str">
            <v>73965-003</v>
          </cell>
          <cell r="B12681" t="str">
            <v>ESCAVAÇÃO MANUAL DE VALA, A FRIO, EM MATERIAL DE 2A CATEGORIA (MOLEDO OU ROCHA DECOMPOSTA), DE 4,5 ATÉ 6M, EXCLUINDO ESGOTAMENTO E ESCORAMENTO.</v>
          </cell>
          <cell r="C12681" t="str">
            <v>m3</v>
          </cell>
          <cell r="D12681">
            <v>101.53</v>
          </cell>
          <cell r="E12681">
            <v>81.23</v>
          </cell>
        </row>
        <row r="12682">
          <cell r="A12682"/>
        </row>
        <row r="12683">
          <cell r="A12683" t="str">
            <v>73965-004</v>
          </cell>
          <cell r="B12683" t="str">
            <v>ESCAVACAO MANUAL DE VALA EM ARGILA OU PEDRA SOLTA DO TAMANHO MEDIO DE PEDRA DE MAO, ATE 1,5M, EXCLUINDO ESGOTAMENTO/ESCORAMENTO.</v>
          </cell>
          <cell r="C12683" t="str">
            <v>m3</v>
          </cell>
          <cell r="D12683">
            <v>37.479999999999997</v>
          </cell>
          <cell r="E12683">
            <v>29.99</v>
          </cell>
        </row>
        <row r="12684">
          <cell r="A12684"/>
        </row>
        <row r="12685">
          <cell r="A12685" t="str">
            <v>73965-005</v>
          </cell>
          <cell r="B12685" t="str">
            <v>ESCAVACAO MANUAL DE VALA EM ARGILA OU PEDRA SOLTA DO TAMANHO MEDIO DE PEDRA DE MAO, DE 1,5 ATE 3M, EXCLUINDO ESGOTAMENTO/ESCORAMENTO.</v>
          </cell>
          <cell r="C12685" t="str">
            <v>m3</v>
          </cell>
          <cell r="D12685">
            <v>43.73</v>
          </cell>
          <cell r="E12685">
            <v>34.99</v>
          </cell>
        </row>
        <row r="12686">
          <cell r="A12686"/>
        </row>
        <row r="12687">
          <cell r="A12687" t="str">
            <v>73965-006</v>
          </cell>
          <cell r="B12687" t="str">
            <v>ESCAVACAO MANUAL DE VALA EM ARGILA OU PEDRA SOLTA DO TAMANHO MEDIO DE PEDRA DE MAO, DE 3 ATE 4,5M, EXCLUINDO ESGOTAMENTO/ESCORAMENTO.</v>
          </cell>
          <cell r="C12687" t="str">
            <v>m3</v>
          </cell>
          <cell r="D12687">
            <v>70.28</v>
          </cell>
          <cell r="E12687">
            <v>56.23</v>
          </cell>
        </row>
        <row r="12688">
          <cell r="A12688"/>
        </row>
        <row r="12689">
          <cell r="A12689" t="str">
            <v>73965-007</v>
          </cell>
          <cell r="B12689" t="str">
            <v>ESCAVACAO MANUAL DE VALA EM ARGILA OU PEDRA SOLTA DO TAMANHO MEDIO DE PEDRA DE MAO, DE 4,5 ATE 6M, EXCLUINDO ESGOTAMENTO/ESCORAMENTO.</v>
          </cell>
          <cell r="C12689" t="str">
            <v>m3</v>
          </cell>
          <cell r="D12689">
            <v>85.91</v>
          </cell>
          <cell r="E12689">
            <v>68.73</v>
          </cell>
        </row>
        <row r="12690">
          <cell r="A12690"/>
        </row>
        <row r="12691">
          <cell r="A12691" t="str">
            <v>73965-008</v>
          </cell>
          <cell r="B12691" t="str">
            <v>ESCAVACAO MANUAL DE VALA EM LODO, ATE 1,5M, EXCLUINDO ESGOTAMENTO/ESCORAMENTO.</v>
          </cell>
          <cell r="C12691" t="str">
            <v>m3</v>
          </cell>
          <cell r="D12691">
            <v>42.95</v>
          </cell>
          <cell r="E12691">
            <v>34.36</v>
          </cell>
        </row>
        <row r="12692">
          <cell r="A12692"/>
        </row>
        <row r="12693">
          <cell r="A12693" t="str">
            <v>73965-009</v>
          </cell>
          <cell r="B12693" t="str">
            <v>ESCAVACAO MANUAL DE VALA EM LODO, DE 1,5 ATE 3M, EXCLUINDO ESGOTAMENTO /ESCORAMENTO.</v>
          </cell>
          <cell r="C12693" t="str">
            <v>m3</v>
          </cell>
          <cell r="D12693">
            <v>78.099999999999994</v>
          </cell>
          <cell r="E12693">
            <v>62.48</v>
          </cell>
        </row>
        <row r="12694">
          <cell r="A12694"/>
        </row>
        <row r="12695">
          <cell r="A12695" t="str">
            <v>73965-010</v>
          </cell>
          <cell r="B12695" t="str">
            <v>ESCAVACAO MANUAL DE VALA EM MATERIAL DE 1A CATEGORIA ATE 1,5M EXCLUINDO ESGOTAMENTO / ESCORAMENTO.</v>
          </cell>
          <cell r="C12695" t="str">
            <v>m3</v>
          </cell>
          <cell r="D12695">
            <v>27.33</v>
          </cell>
          <cell r="E12695">
            <v>21.87</v>
          </cell>
        </row>
        <row r="12696">
          <cell r="A12696"/>
        </row>
        <row r="12697">
          <cell r="A12697" t="str">
            <v>73965-011</v>
          </cell>
          <cell r="B12697" t="str">
            <v>ESCAVACAO MANUAL DE VALA EM MATERIAL DE 1A CATEGORIA DE 1,5 ATE 3M E   XCLUINDO ESGOTAMENTO / ESCORAMENTO.</v>
          </cell>
          <cell r="C12697" t="str">
            <v>m3</v>
          </cell>
          <cell r="D12697">
            <v>35.15</v>
          </cell>
          <cell r="E12697">
            <v>28.12</v>
          </cell>
        </row>
        <row r="12698">
          <cell r="A12698"/>
        </row>
        <row r="12699">
          <cell r="A12699" t="str">
            <v>73965-012</v>
          </cell>
          <cell r="B12699" t="str">
            <v>ESCAVACAO MANUAL DE VALA EM MATERIAL DE 1A CATEGORIA DE 3 ATE 4,5M E   XCLUINDO ESGOTAMENTO / ESCORAMENTO.</v>
          </cell>
          <cell r="C12699" t="str">
            <v>m3</v>
          </cell>
          <cell r="D12699">
            <v>46.86</v>
          </cell>
          <cell r="E12699">
            <v>37.49</v>
          </cell>
        </row>
        <row r="12700">
          <cell r="A12700"/>
        </row>
        <row r="12701">
          <cell r="A12701" t="str">
            <v>73965-013</v>
          </cell>
          <cell r="B12701" t="str">
            <v>ESCAVACAO MANUAL DE VALA EM MATERIAL DE 1A CATEGORIA, DE 6 A 7,5M,   EXCLUINDO ESGOTAMENTO / ESCORAMENTO.</v>
          </cell>
          <cell r="C12701" t="str">
            <v>m3</v>
          </cell>
          <cell r="D12701">
            <v>78.099999999999994</v>
          </cell>
          <cell r="E12701">
            <v>62.48</v>
          </cell>
        </row>
        <row r="12702">
          <cell r="A12702"/>
        </row>
        <row r="12703">
          <cell r="A12703" t="str">
            <v>73965-014</v>
          </cell>
          <cell r="B12703" t="str">
            <v>ESCAVACAO MANUAL DE VALA EM ARGILA RIJA OU PEDRA SOLTA DO TAMANHO MEDIO DE PEDRA DE MAO, DE 6 A 7,5M, EXCLUINDO ESGOTAMENTO / ESCORAMENTO.</v>
          </cell>
          <cell r="C12703" t="str">
            <v>m3</v>
          </cell>
          <cell r="D12703">
            <v>101.53</v>
          </cell>
          <cell r="E12703">
            <v>81.23</v>
          </cell>
        </row>
        <row r="12704">
          <cell r="A12704"/>
        </row>
        <row r="12705">
          <cell r="A12705" t="str">
            <v>73965-015</v>
          </cell>
          <cell r="B12705" t="str">
            <v>ESCAVACAO MANUAL DE VALAS H &lt;= 1,50 M.</v>
          </cell>
          <cell r="C12705" t="str">
            <v>m3</v>
          </cell>
          <cell r="D12705">
            <v>23.42</v>
          </cell>
          <cell r="E12705">
            <v>18.739999999999998</v>
          </cell>
        </row>
        <row r="12706">
          <cell r="A12706"/>
        </row>
        <row r="12707">
          <cell r="A12707" t="str">
            <v>73966-001</v>
          </cell>
          <cell r="B12707" t="str">
            <v>PINTURA VERNIZ SINTETICO BRILHANTE EM SUPERFICIE DE CONCRETO OU TIJOLO APARENTE, DUAS DEMAOS.</v>
          </cell>
          <cell r="C12707" t="str">
            <v>m2</v>
          </cell>
          <cell r="D12707">
            <v>6.01</v>
          </cell>
          <cell r="E12707">
            <v>4.8099999999999996</v>
          </cell>
        </row>
        <row r="12708">
          <cell r="A12708"/>
        </row>
        <row r="12709">
          <cell r="A12709" t="str">
            <v>73966-002</v>
          </cell>
          <cell r="B12709" t="str">
            <v>PINTURA VERNIZ ACRILICO INCOLOR EM SUPERFICIE DE CONCRETO OU TIJOLO APARENTE, TRES DEMAOS.</v>
          </cell>
          <cell r="C12709" t="str">
            <v>m2</v>
          </cell>
          <cell r="D12709">
            <v>10</v>
          </cell>
          <cell r="E12709">
            <v>8</v>
          </cell>
        </row>
        <row r="12710">
          <cell r="A12710"/>
        </row>
        <row r="12711">
          <cell r="A12711" t="str">
            <v>73966-003</v>
          </cell>
          <cell r="B12711" t="str">
            <v>PINTURA VERNIZ POLIURETANO BRILHANTE INCOLOR EM CONCRETO APICOADO, TRES DEMAOS.</v>
          </cell>
          <cell r="C12711" t="str">
            <v>m2</v>
          </cell>
          <cell r="D12711">
            <v>19.98</v>
          </cell>
          <cell r="E12711">
            <v>15.99</v>
          </cell>
        </row>
        <row r="12712">
          <cell r="A12712"/>
        </row>
        <row r="12713">
          <cell r="A12713" t="str">
            <v>73967-001</v>
          </cell>
          <cell r="B12713" t="str">
            <v xml:space="preserve">ARBUSTO CO ALTURA MAIOR DO QUE 1,00 METRO. </v>
          </cell>
          <cell r="C12713" t="str">
            <v>Un</v>
          </cell>
          <cell r="D12713">
            <v>40.82</v>
          </cell>
          <cell r="E12713">
            <v>32.659999999999997</v>
          </cell>
        </row>
        <row r="12714">
          <cell r="A12714"/>
        </row>
        <row r="12715">
          <cell r="A12715" t="str">
            <v>73967-002</v>
          </cell>
          <cell r="B12715" t="str">
            <v>PLANTIO DE ARVORE COM ALTURA MAIOR DO QUE 2,00 METROS.</v>
          </cell>
          <cell r="C12715" t="str">
            <v>Un</v>
          </cell>
          <cell r="D12715">
            <v>50.85</v>
          </cell>
          <cell r="E12715">
            <v>40.68</v>
          </cell>
        </row>
        <row r="12716">
          <cell r="A12716"/>
        </row>
        <row r="12717">
          <cell r="A12717" t="str">
            <v>73967-003</v>
          </cell>
          <cell r="B12717" t="str">
            <v>PLANTIO DE ARVORE ISOLADA ATÉ 2,00M DE ALT, DE QUALQUER ESPECIE, EM LOGRADOURO PUBLICO, INCLUSIVE TRANSPORTE DE TERRA PRETA. EXCLUSIVE FORNECIMENTO DA ARVORE.</v>
          </cell>
          <cell r="C12717" t="str">
            <v>Un</v>
          </cell>
          <cell r="D12717">
            <v>27.68</v>
          </cell>
          <cell r="E12717">
            <v>22.15</v>
          </cell>
        </row>
        <row r="12718">
          <cell r="A12718"/>
        </row>
        <row r="12719">
          <cell r="A12719" t="str">
            <v>73967-004</v>
          </cell>
          <cell r="B12719" t="str">
            <v>IRRIGAÇÃO DE ÁRVORE COM CARRO PIPA.</v>
          </cell>
          <cell r="C12719" t="str">
            <v>Un</v>
          </cell>
          <cell r="D12719">
            <v>0.22</v>
          </cell>
          <cell r="E12719">
            <v>0.18</v>
          </cell>
        </row>
        <row r="12720">
          <cell r="A12720"/>
        </row>
        <row r="12721">
          <cell r="A12721" t="str">
            <v>73967-005</v>
          </cell>
          <cell r="B12721" t="str">
            <v>ESTACA MANGUE.</v>
          </cell>
          <cell r="C12721" t="str">
            <v>Un</v>
          </cell>
          <cell r="D12721">
            <v>6.62</v>
          </cell>
          <cell r="E12721">
            <v>5.3</v>
          </cell>
        </row>
        <row r="12722">
          <cell r="A12722"/>
        </row>
        <row r="12723">
          <cell r="A12723" t="str">
            <v>73968-001</v>
          </cell>
          <cell r="B12723" t="str">
            <v>COLOCACAO MANTA IMPERMEABILIZANTE.</v>
          </cell>
          <cell r="C12723" t="str">
            <v>m2</v>
          </cell>
          <cell r="D12723">
            <v>40.369999999999997</v>
          </cell>
          <cell r="E12723">
            <v>32.299999999999997</v>
          </cell>
        </row>
        <row r="12724">
          <cell r="A12724"/>
        </row>
        <row r="12725">
          <cell r="A12725" t="str">
            <v>73969-001</v>
          </cell>
          <cell r="B12725" t="str">
            <v>DRENOS DE CHORUME EM TUBOS DRENANTES DE CONCRETO, DIAM=200MM, ENVOLTOS EM BRITA E GEOTEXTIL.</v>
          </cell>
          <cell r="C12725" t="str">
            <v>m</v>
          </cell>
          <cell r="D12725">
            <v>59.62</v>
          </cell>
          <cell r="E12725">
            <v>47.7</v>
          </cell>
        </row>
        <row r="12726">
          <cell r="A12726"/>
        </row>
        <row r="12727">
          <cell r="A12727" t="str">
            <v>73970-001</v>
          </cell>
          <cell r="B12727" t="str">
            <v>ESTRUTURA METALICA EM ACO ESTRUTURAL PERFIL I 12 X 5 1/4.</v>
          </cell>
          <cell r="C12727" t="str">
            <v>Kg</v>
          </cell>
          <cell r="D12727">
            <v>10.31</v>
          </cell>
          <cell r="E12727">
            <v>8.25</v>
          </cell>
        </row>
        <row r="12728">
          <cell r="A12728"/>
        </row>
        <row r="12729">
          <cell r="A12729" t="str">
            <v>73970-002</v>
          </cell>
          <cell r="B12729" t="str">
            <v>ESTRUTURA METALICA EM ACO ESTRUTURAL PERFIL I 6 X 3 3/8.</v>
          </cell>
          <cell r="C12729" t="str">
            <v>Kg</v>
          </cell>
          <cell r="D12729">
            <v>7.31</v>
          </cell>
          <cell r="E12729">
            <v>5.85</v>
          </cell>
        </row>
        <row r="12730">
          <cell r="A12730"/>
        </row>
        <row r="12731">
          <cell r="A12731" t="str">
            <v>73971-001</v>
          </cell>
          <cell r="B12731" t="str">
            <v>IMPERMEABILIZACAO COM MANTA ASFALTICA 4MM.</v>
          </cell>
          <cell r="C12731" t="str">
            <v>m2</v>
          </cell>
          <cell r="D12731">
            <v>44.1</v>
          </cell>
          <cell r="E12731">
            <v>35.28</v>
          </cell>
        </row>
        <row r="12732">
          <cell r="A12732"/>
        </row>
        <row r="12733">
          <cell r="A12733" t="str">
            <v>73972-001</v>
          </cell>
          <cell r="B12733" t="str">
            <v>CONCRETO ESTRUTURAL FCK=25MPA, VIRADO EM BETONEIRA, NA OBRA, SEM LANÇAMENTO.</v>
          </cell>
          <cell r="C12733" t="str">
            <v>m3</v>
          </cell>
          <cell r="D12733">
            <v>416</v>
          </cell>
          <cell r="E12733">
            <v>332.8</v>
          </cell>
        </row>
        <row r="12734">
          <cell r="A12734"/>
        </row>
        <row r="12735">
          <cell r="A12735" t="str">
            <v>73972-002</v>
          </cell>
          <cell r="B12735" t="str">
            <v>CONCRETO ESTRUTURAL FCK=20MPA, VIRADO EM BETONEIRA, NA OBRA, SEM LANÇAMENTO.</v>
          </cell>
          <cell r="C12735" t="str">
            <v>m3</v>
          </cell>
          <cell r="D12735">
            <v>402.3</v>
          </cell>
          <cell r="E12735">
            <v>321.83999999999997</v>
          </cell>
        </row>
        <row r="12736">
          <cell r="A12736"/>
        </row>
        <row r="12737">
          <cell r="A12737" t="str">
            <v>73974-001</v>
          </cell>
          <cell r="B12737" t="str">
            <v>PISO CIMENTADO RUSTICO TRACO 1:3 (CIMENTO E AREIA), ESPESSURA 2,0CM, PREPARO MANUAL.</v>
          </cell>
          <cell r="C12737" t="str">
            <v>m2</v>
          </cell>
          <cell r="D12737">
            <v>25.03</v>
          </cell>
          <cell r="E12737">
            <v>20.03</v>
          </cell>
        </row>
        <row r="12738">
          <cell r="A12738"/>
        </row>
        <row r="12739">
          <cell r="A12739" t="str">
            <v>73975-001</v>
          </cell>
          <cell r="B12739" t="str">
            <v>REGISTRO PRESSAO 3/4" COM CANOPLA ACABAMENTO CROMADO SIMPLES - FORNECIMENTO E INSTALACAO.</v>
          </cell>
          <cell r="C12739" t="str">
            <v>Un</v>
          </cell>
          <cell r="D12739">
            <v>73.13</v>
          </cell>
          <cell r="E12739">
            <v>58.51</v>
          </cell>
        </row>
        <row r="12740">
          <cell r="A12740"/>
        </row>
        <row r="12741">
          <cell r="A12741" t="str">
            <v>73976-002</v>
          </cell>
          <cell r="B12741" t="str">
            <v>TUBO DE AÇO GALVANIZADO COM COSTURA 1/2" (15MM), INCLUSIVE CONEXÕES - FORNECIMENTO E INSTALAÇÃO.</v>
          </cell>
          <cell r="C12741" t="str">
            <v>m</v>
          </cell>
          <cell r="D12741">
            <v>14</v>
          </cell>
          <cell r="E12741">
            <v>11.2</v>
          </cell>
        </row>
        <row r="12742">
          <cell r="A12742"/>
        </row>
        <row r="12743">
          <cell r="A12743" t="str">
            <v>73976-003</v>
          </cell>
          <cell r="B12743" t="str">
            <v>TUBO DE AÇO GALVANIZADO COM COSTURA 3/4" (20MM), INCLUSIVE CONEXÕES   FORNECIMENTO E INSTALAÇÃO</v>
          </cell>
          <cell r="C12743" t="str">
            <v>m</v>
          </cell>
          <cell r="D12743">
            <v>18.78</v>
          </cell>
          <cell r="E12743">
            <v>15.03</v>
          </cell>
        </row>
        <row r="12744">
          <cell r="A12744"/>
        </row>
        <row r="12745">
          <cell r="A12745" t="str">
            <v>73976-004</v>
          </cell>
          <cell r="B12745" t="str">
            <v>TUBO DE AÇO GALVANIZADO COM COSTURA 1" (25MM), INCLUSIVE CONEXOES - FORNECIMENTO E INSTALACAO.</v>
          </cell>
          <cell r="C12745" t="str">
            <v>m</v>
          </cell>
          <cell r="D12745">
            <v>47.68</v>
          </cell>
          <cell r="E12745">
            <v>38.15</v>
          </cell>
        </row>
        <row r="12746">
          <cell r="A12746"/>
        </row>
        <row r="12747">
          <cell r="A12747" t="str">
            <v>73976-005</v>
          </cell>
          <cell r="B12747" t="str">
            <v xml:space="preserve">TUBO DE AÇO GALVANIZADO COM COSTURA 1.1/4" (32MM), INCLUSIVE CONEXOES </v>
          </cell>
          <cell r="C12747" t="str">
            <v>m</v>
          </cell>
          <cell r="D12747">
            <v>62.37</v>
          </cell>
          <cell r="E12747">
            <v>49.9</v>
          </cell>
        </row>
        <row r="12748">
          <cell r="A12748"/>
        </row>
        <row r="12749">
          <cell r="A12749" t="str">
            <v>73976-006</v>
          </cell>
          <cell r="B12749" t="str">
            <v>TUBO DE AÇO GALVANIZADO COM COSTURA 1.1/2" (40MM), INCLUSIVE CONEXOES - FORNECIMENTO E INSTALACAO.</v>
          </cell>
          <cell r="C12749" t="str">
            <v>m</v>
          </cell>
          <cell r="D12749">
            <v>67.42</v>
          </cell>
          <cell r="E12749">
            <v>53.94</v>
          </cell>
        </row>
        <row r="12750">
          <cell r="A12750"/>
        </row>
        <row r="12751">
          <cell r="A12751" t="str">
            <v>73976-007</v>
          </cell>
          <cell r="B12751" t="str">
            <v>TUBO DE AÇO GALVANIZADO COM COSTURA 2" (50MM), INCLUSIVE CONEXOES - FORNECIMENTO E INSTALACAO.</v>
          </cell>
          <cell r="C12751" t="str">
            <v>m</v>
          </cell>
          <cell r="D12751">
            <v>87.38</v>
          </cell>
          <cell r="E12751">
            <v>69.91</v>
          </cell>
        </row>
        <row r="12752">
          <cell r="A12752"/>
        </row>
        <row r="12753">
          <cell r="A12753" t="str">
            <v>73976-008</v>
          </cell>
          <cell r="B12753" t="str">
            <v>TUBO DE AÇO GALVANIZADO COM COSTURA 2.1/2" (65MM), INCLUSIVE CONEXOES - FORNECIMENTO E INSTALACAO.</v>
          </cell>
          <cell r="C12753" t="str">
            <v>m</v>
          </cell>
          <cell r="D12753">
            <v>109.57</v>
          </cell>
          <cell r="E12753">
            <v>87.66</v>
          </cell>
        </row>
        <row r="12754">
          <cell r="A12754"/>
        </row>
        <row r="12755">
          <cell r="A12755" t="str">
            <v>73976-009</v>
          </cell>
          <cell r="B12755" t="str">
            <v>TUBO DE AÇO GALVANIZADO COM COSTURA 3" (80MM), INCLUSIVE CONEXOES - FORNECIMENTO E INSTALACAO.</v>
          </cell>
          <cell r="C12755" t="str">
            <v>m</v>
          </cell>
          <cell r="D12755">
            <v>117.36</v>
          </cell>
          <cell r="E12755">
            <v>93.89</v>
          </cell>
        </row>
        <row r="12756">
          <cell r="A12756"/>
        </row>
        <row r="12757">
          <cell r="A12757" t="str">
            <v>73976-010</v>
          </cell>
          <cell r="B12757" t="str">
            <v>TUBO DE AÇO GALVANIZADO COM COSTURA 4" (100MM), INCLUSIVE CONEXOES - FORNECIMENTO E INSTALACAO.</v>
          </cell>
          <cell r="C12757" t="str">
            <v>m</v>
          </cell>
          <cell r="D12757">
            <v>170.02</v>
          </cell>
          <cell r="E12757">
            <v>136.02000000000001</v>
          </cell>
        </row>
        <row r="12758">
          <cell r="A12758"/>
        </row>
        <row r="12759">
          <cell r="A12759" t="str">
            <v>73976-011</v>
          </cell>
          <cell r="B12759" t="str">
            <v>TUBO DE AÇO GALVANIZADO COM COSTURA 6" (150MM), INCLUSIVE CONEXÕES - INSTALAÇÃO.</v>
          </cell>
          <cell r="C12759" t="str">
            <v>m</v>
          </cell>
          <cell r="D12759">
            <v>248.93</v>
          </cell>
          <cell r="E12759">
            <v>199.15</v>
          </cell>
        </row>
        <row r="12760">
          <cell r="A12760"/>
        </row>
        <row r="12761">
          <cell r="A12761" t="str">
            <v>73977-001</v>
          </cell>
          <cell r="B12761" t="str">
            <v>REGULARIZACAO DE PISO/BASE EM ARGAMASSA TRACO 1:3 (CIMENTO E AREIA GROSSA SEM PENEIRAR), ESPESSURA 3,0CM, PREPARO MECANICO.</v>
          </cell>
          <cell r="C12761" t="str">
            <v>m2</v>
          </cell>
          <cell r="D12761">
            <v>17.920000000000002</v>
          </cell>
          <cell r="E12761">
            <v>14.34</v>
          </cell>
        </row>
        <row r="12762">
          <cell r="A12762"/>
        </row>
        <row r="12763">
          <cell r="A12763" t="str">
            <v>73977-002</v>
          </cell>
          <cell r="B12763" t="str">
            <v>REGULARIZACAO DE PISO/BASE EM ARGAMASSA TRACO 1:3 (CIMENTO E AREIA GROSSA SEM PENEIRAR), ESPESSURA 5,0CM, PREPARO MECANICO.</v>
          </cell>
          <cell r="C12763" t="str">
            <v>m2</v>
          </cell>
          <cell r="D12763">
            <v>26.85</v>
          </cell>
          <cell r="E12763">
            <v>21.48</v>
          </cell>
        </row>
        <row r="12764">
          <cell r="A12764"/>
        </row>
        <row r="12765">
          <cell r="A12765" t="str">
            <v>73978-001</v>
          </cell>
          <cell r="B12765" t="str">
            <v>PINTURA HIDROFUGANTE COM SOLUCAO DE SILICONE, PARA APLICACAO EM TIJOLOS E CONCRETO APARENTE, UMA DEMAO.</v>
          </cell>
          <cell r="C12765" t="str">
            <v>m2</v>
          </cell>
          <cell r="D12765">
            <v>11.21</v>
          </cell>
          <cell r="E12765">
            <v>8.9700000000000006</v>
          </cell>
        </row>
        <row r="12766">
          <cell r="A12766"/>
        </row>
        <row r="12767">
          <cell r="A12767" t="str">
            <v>73979-001</v>
          </cell>
          <cell r="B12767" t="str">
            <v>FORMAS PLANAS EM COMPENSADO PLASTIFICADO 18MM P/ VIADUTOS. REAPROVEITAMENTO 2X, INCLUSIVE DESMOLDAGEM.</v>
          </cell>
          <cell r="C12767" t="str">
            <v>m2</v>
          </cell>
          <cell r="D12767">
            <v>78.31</v>
          </cell>
          <cell r="E12767">
            <v>62.65</v>
          </cell>
        </row>
        <row r="12768">
          <cell r="A12768"/>
        </row>
        <row r="12769">
          <cell r="A12769" t="str">
            <v>73979-002</v>
          </cell>
          <cell r="B12769" t="str">
            <v>FORMA PLANA EM COMPENSADO PLASTIFICADO 18MM PARA LAJE MACICA REAP. 12X  INCL. ESCORAMENTO/MONT/DESMONTAGEM.</v>
          </cell>
          <cell r="C12769" t="str">
            <v>m2</v>
          </cell>
          <cell r="D12769">
            <v>34.409999999999997</v>
          </cell>
          <cell r="E12769">
            <v>27.53</v>
          </cell>
        </row>
        <row r="12770">
          <cell r="A12770"/>
        </row>
        <row r="12771">
          <cell r="A12771" t="str">
            <v>73979-003</v>
          </cell>
          <cell r="B12771" t="str">
            <v>FORMA PLANA C/COMPENSADO PLASTIFICADO 18MM REAP.6X INCL.ESCORAMENTO, MONTAGEM E DESFORMA.</v>
          </cell>
          <cell r="C12771" t="str">
            <v>m2</v>
          </cell>
          <cell r="D12771">
            <v>41.68</v>
          </cell>
          <cell r="E12771">
            <v>33.35</v>
          </cell>
        </row>
        <row r="12772">
          <cell r="A12772"/>
        </row>
        <row r="12773">
          <cell r="A12773" t="str">
            <v>73979-004</v>
          </cell>
          <cell r="B12773" t="str">
            <v>DESFORMA DE ESTRUTURAS, H=1,50M.</v>
          </cell>
          <cell r="C12773" t="str">
            <v>m2</v>
          </cell>
          <cell r="D12773">
            <v>8.18</v>
          </cell>
          <cell r="E12773">
            <v>6.55</v>
          </cell>
        </row>
        <row r="12774">
          <cell r="A12774"/>
        </row>
        <row r="12775">
          <cell r="A12775" t="str">
            <v>73980-001</v>
          </cell>
          <cell r="B12775" t="str">
            <v>ADENSAMENTO, DESEMPENO E PREPARO JUNTAS CONCRETAGEM EM CONCRETO BOMBEADO.</v>
          </cell>
          <cell r="C12775" t="str">
            <v>m3</v>
          </cell>
          <cell r="D12775">
            <v>21.95</v>
          </cell>
          <cell r="E12775">
            <v>17.559999999999999</v>
          </cell>
        </row>
        <row r="12776">
          <cell r="A12776"/>
        </row>
        <row r="12777">
          <cell r="A12777" t="str">
            <v>73981-001</v>
          </cell>
          <cell r="B12777" t="str">
            <v xml:space="preserve">LASTRO DE CONCRETO TRACO 1:4:8, ESPESSURA 7CM, PREPARO MECANICO. </v>
          </cell>
          <cell r="C12777" t="str">
            <v>m2</v>
          </cell>
          <cell r="D12777">
            <v>31.91</v>
          </cell>
          <cell r="E12777">
            <v>25.53</v>
          </cell>
        </row>
        <row r="12778">
          <cell r="A12778"/>
        </row>
        <row r="12779">
          <cell r="A12779" t="str">
            <v>73981-002</v>
          </cell>
          <cell r="B12779" t="str">
            <v xml:space="preserve">LASTRO DE CONCRETO TRACO 1:4:8, ESPESSURA 5CM, PREPARO MECANICO. </v>
          </cell>
          <cell r="C12779" t="str">
            <v>m2</v>
          </cell>
          <cell r="D12779">
            <v>23.53</v>
          </cell>
          <cell r="E12779">
            <v>18.829999999999998</v>
          </cell>
        </row>
        <row r="12780">
          <cell r="A12780"/>
        </row>
        <row r="12781">
          <cell r="A12781" t="str">
            <v>73981-003</v>
          </cell>
          <cell r="B12781" t="str">
            <v xml:space="preserve">LASTRO DE CONCRETO TRACO 1:4:8, ESPESSURA 8CM, PREPARO MECANICO. </v>
          </cell>
          <cell r="C12781" t="str">
            <v>m2</v>
          </cell>
          <cell r="D12781">
            <v>36.1</v>
          </cell>
          <cell r="E12781">
            <v>28.88</v>
          </cell>
        </row>
        <row r="12782">
          <cell r="A12782"/>
        </row>
        <row r="12783">
          <cell r="A12783" t="str">
            <v>73982-001</v>
          </cell>
          <cell r="B12783" t="str">
            <v>ALVENARIA EM TIJOLO CERAMICO FURADO 10X20X20CM, 1/2 VEZ, ASSENTADO EM ARGAMASSA TRACO 1:2:8 (CIMENTO, CAL E AREIA), JUNTAS 12MM.</v>
          </cell>
          <cell r="C12783" t="str">
            <v>m2</v>
          </cell>
          <cell r="D12783">
            <v>31.67</v>
          </cell>
          <cell r="E12783">
            <v>25.34</v>
          </cell>
        </row>
        <row r="12784">
          <cell r="A12784"/>
        </row>
        <row r="12785">
          <cell r="A12785" t="str">
            <v>73983-001</v>
          </cell>
          <cell r="B12785" t="str">
            <v>CONCRETO ESTRUTURAL VIRADO NA OBRA CONTROLE C COM IMPERMEABILIZANTE FC K=15MPA SEM LANÇAMENTO.</v>
          </cell>
          <cell r="C12785" t="str">
            <v>m3</v>
          </cell>
          <cell r="D12785">
            <v>415.8</v>
          </cell>
          <cell r="E12785">
            <v>332.64</v>
          </cell>
        </row>
        <row r="12786">
          <cell r="A12786"/>
        </row>
        <row r="12787">
          <cell r="A12787" t="str">
            <v>73984-001</v>
          </cell>
          <cell r="B12787" t="str">
            <v>JANELA DE CORRER EM CHAPA DE ACO, COM 04 FOLHAS PARA VIDRO, COM DIVISAO HORIZONTAL.</v>
          </cell>
          <cell r="C12787" t="str">
            <v>m2</v>
          </cell>
          <cell r="D12787">
            <v>344.81</v>
          </cell>
          <cell r="E12787">
            <v>275.85000000000002</v>
          </cell>
        </row>
        <row r="12788">
          <cell r="A12788"/>
        </row>
        <row r="12789">
          <cell r="A12789" t="str">
            <v>73984-002</v>
          </cell>
          <cell r="B12789" t="str">
            <v>JANELA DE CORRER EM FERRO TIPO VENEZIANA, 02 FOLHAS, LINHA POPULAR.</v>
          </cell>
          <cell r="C12789" t="str">
            <v>m2</v>
          </cell>
          <cell r="D12789">
            <v>427.46</v>
          </cell>
          <cell r="E12789">
            <v>341.97</v>
          </cell>
        </row>
        <row r="12790">
          <cell r="A12790"/>
        </row>
        <row r="12791">
          <cell r="A12791" t="str">
            <v>73985-001</v>
          </cell>
          <cell r="B12791" t="str">
            <v>RODAPE EM CERAMICA ESMALTADA LINHA POPULAR PEI-4, ASSENTADA COM ARGAMASSA FABRICADA NO LOCAL, COM REJUNTAMENTO EM CIMENTO BRANCO.</v>
          </cell>
          <cell r="C12791" t="str">
            <v>m</v>
          </cell>
          <cell r="D12791">
            <v>8.2100000000000009</v>
          </cell>
          <cell r="E12791">
            <v>6.57</v>
          </cell>
        </row>
        <row r="12792">
          <cell r="A12792"/>
        </row>
        <row r="12793">
          <cell r="A12793" t="str">
            <v>73986-001</v>
          </cell>
          <cell r="B12793" t="str">
            <v>FORRO DE GESSO EM PLACAS 60X60CM, ESPESSURA 1,2CM, INCLUSIVE FIXACAO COM ARAME.</v>
          </cell>
          <cell r="C12793" t="str">
            <v>m2</v>
          </cell>
          <cell r="D12793">
            <v>17</v>
          </cell>
          <cell r="E12793">
            <v>13.6</v>
          </cell>
        </row>
        <row r="12794">
          <cell r="A12794"/>
        </row>
        <row r="12795">
          <cell r="A12795" t="str">
            <v>73987-001</v>
          </cell>
          <cell r="B12795" t="str">
            <v>ALVENARIA EM TIJOLO CERAMICO FURADO 10X20X20CM, 1 VEZ, ASSENTADO EM ARGAMASSA TRACO 1:2:8 (CIMENTO, CAL E AREIA), JUNTAS 10MM.</v>
          </cell>
          <cell r="C12795" t="str">
            <v>m2</v>
          </cell>
          <cell r="D12795">
            <v>63.96</v>
          </cell>
          <cell r="E12795">
            <v>51.17</v>
          </cell>
        </row>
        <row r="12796">
          <cell r="A12796"/>
        </row>
        <row r="12797">
          <cell r="A12797" t="str">
            <v>73988-001</v>
          </cell>
          <cell r="B12797" t="str">
            <v xml:space="preserve"> ENCUNHAMENTO (APERTO) DE ALVENARIA 1 VEZ COM ARGAMASSA TRACO 1:0,5:8 (CIMENTO, CAL E AREIA), ESPESSURA 3CM.</v>
          </cell>
          <cell r="C12797" t="str">
            <v>m</v>
          </cell>
          <cell r="D12797">
            <v>6</v>
          </cell>
          <cell r="E12797">
            <v>4.8</v>
          </cell>
        </row>
        <row r="12798">
          <cell r="A12798"/>
        </row>
        <row r="12799">
          <cell r="A12799" t="str">
            <v>73988-002</v>
          </cell>
          <cell r="B12799" t="str">
            <v>ENCUNHAMENTO (APERTO) DE ALVENARIA 1/2 VEZ COM ARGAMASSA TRACO 1:0,5:8 (CIMENTO, CAL E AREIA), ESPESSURA 3CM</v>
          </cell>
          <cell r="C12799" t="str">
            <v>m</v>
          </cell>
          <cell r="D12799">
            <v>3.71</v>
          </cell>
          <cell r="E12799">
            <v>2.97</v>
          </cell>
        </row>
        <row r="12800">
          <cell r="A12800"/>
        </row>
        <row r="12801">
          <cell r="A12801" t="str">
            <v>73989-001</v>
          </cell>
          <cell r="B12801" t="str">
            <v xml:space="preserve">FORMA PLANA EM CHAPA COMPENSADA RESINADA, ESTRUTURAL, E = 14 MM. </v>
          </cell>
          <cell r="C12801" t="str">
            <v>m2</v>
          </cell>
          <cell r="D12801">
            <v>54.37</v>
          </cell>
          <cell r="E12801">
            <v>43.5</v>
          </cell>
        </row>
        <row r="12802">
          <cell r="A12802"/>
        </row>
        <row r="12803">
          <cell r="A12803" t="str">
            <v>73990-001</v>
          </cell>
          <cell r="B12803" t="str">
            <v>ARMACAO ACO CA-50 P/1,0M3 DE CONCRETO.</v>
          </cell>
          <cell r="C12803" t="str">
            <v>Un</v>
          </cell>
          <cell r="D12803">
            <v>545.05999999999995</v>
          </cell>
          <cell r="E12803">
            <v>436.05</v>
          </cell>
        </row>
        <row r="12804">
          <cell r="A12804"/>
        </row>
        <row r="12805">
          <cell r="A12805" t="str">
            <v>73991-001</v>
          </cell>
          <cell r="B12805" t="str">
            <v>PISO CIMENTADO LISO (QUEIMADO), TRACO 1:4 (CIMENTO E AREIA), ESPESSURA 1,5CM, PREPARO MANUAL, INCLUSO ADITIVO IMPERMEABILIZANTE.</v>
          </cell>
          <cell r="C12805" t="str">
            <v>m2</v>
          </cell>
          <cell r="D12805">
            <v>26.22</v>
          </cell>
          <cell r="E12805">
            <v>20.98</v>
          </cell>
        </row>
        <row r="12806">
          <cell r="A12806"/>
        </row>
        <row r="12807">
          <cell r="A12807" t="str">
            <v>73991-002</v>
          </cell>
          <cell r="B12807" t="str">
            <v>PISO CIMENTADO LISO (QUEIMADO), TRACO 1:3 (CIMENTO E AREIA), ESPESSURA 1,5CM, PREPARO MANUAL.</v>
          </cell>
          <cell r="C12807" t="str">
            <v>m2</v>
          </cell>
          <cell r="D12807">
            <v>24.26</v>
          </cell>
          <cell r="E12807">
            <v>19.41</v>
          </cell>
        </row>
        <row r="12808">
          <cell r="A12808"/>
        </row>
        <row r="12809">
          <cell r="A12809" t="str">
            <v>73991-003</v>
          </cell>
          <cell r="B12809" t="str">
            <v>PISO CIMENTADO LISO (QUEIMADO), TRACO 1:3 (CIMENTO E AREIA), ESPESSURA   3,0CM, PREPARO MECANICO, INCLUSO ADITIVO IMPERMEABILIZANTE.</v>
          </cell>
          <cell r="C12809" t="str">
            <v>m2</v>
          </cell>
          <cell r="D12809">
            <v>35.770000000000003</v>
          </cell>
          <cell r="E12809">
            <v>28.62</v>
          </cell>
        </row>
        <row r="12810">
          <cell r="A12810"/>
        </row>
        <row r="12811">
          <cell r="A12811" t="str">
            <v>73991-004</v>
          </cell>
          <cell r="B12811" t="str">
            <v>PISO CIMENTADO LISO (QUEIMADO), TRACO 1:3 (CIMENTO E AREIA), ESPESSURA 1,5 CM, PREPARO MECANICO, INCLUSO ADITIVO IMPERMEABILIZANTE.</v>
          </cell>
          <cell r="C12811" t="str">
            <v>m2</v>
          </cell>
          <cell r="D12811">
            <v>25.02</v>
          </cell>
          <cell r="E12811">
            <v>20.02</v>
          </cell>
        </row>
        <row r="12812">
          <cell r="A12812"/>
        </row>
        <row r="12813">
          <cell r="A12813" t="str">
            <v>73992-001</v>
          </cell>
          <cell r="B12813" t="str">
            <v>LOCACAO CONVENCIONAL DE OBRA, ATRAVÉS DE GABARITO DE TABUAS CORRIDAS PONTALETADAS A CADA 1,50M, SEM REAPROVEITAMENTO.</v>
          </cell>
          <cell r="C12813" t="str">
            <v>m2</v>
          </cell>
          <cell r="D12813">
            <v>6.18</v>
          </cell>
          <cell r="E12813">
            <v>4.95</v>
          </cell>
        </row>
        <row r="12814">
          <cell r="A12814"/>
        </row>
        <row r="12815">
          <cell r="A12815" t="str">
            <v>73993-001</v>
          </cell>
          <cell r="B12815" t="str">
            <v>FORMA CIMBRAMENTO TABUAS 3A P/VIGAS E PILARES (SEM REAPROVEITAMENTO).</v>
          </cell>
          <cell r="C12815" t="str">
            <v>m2</v>
          </cell>
          <cell r="D12815">
            <v>84.52</v>
          </cell>
          <cell r="E12815">
            <v>67.62</v>
          </cell>
        </row>
        <row r="12816">
          <cell r="A12816"/>
        </row>
        <row r="12817">
          <cell r="A12817" t="str">
            <v>73994-001</v>
          </cell>
          <cell r="B12817" t="str">
            <v xml:space="preserve">ARMACAO EM TELA SOLDADA Q-138 (ACO CA-60 4,2MM C/10CM). </v>
          </cell>
          <cell r="C12817" t="str">
            <v>Kg</v>
          </cell>
          <cell r="D12817">
            <v>6.67</v>
          </cell>
          <cell r="E12817">
            <v>5.34</v>
          </cell>
        </row>
        <row r="12818">
          <cell r="A12818"/>
        </row>
        <row r="12819">
          <cell r="A12819" t="str">
            <v>73995-001</v>
          </cell>
          <cell r="B12819" t="str">
            <v>CINTA DE AMARRAÇÃO EM CONCRETO ARMADO FCK=20MPA CONTROLE C.PREP.MECANICO NA OBRA, AÇO(55KG/M3), FORMAS MADEIRA C/ MONT/DESMON E LANCAMENTO/VIBRACAO MANUAL.</v>
          </cell>
          <cell r="C12819" t="str">
            <v>m3</v>
          </cell>
          <cell r="D12819">
            <v>1460.97</v>
          </cell>
          <cell r="E12819">
            <v>1168.78</v>
          </cell>
        </row>
        <row r="12820">
          <cell r="A12820"/>
        </row>
        <row r="12821">
          <cell r="A12821" t="str">
            <v>73996-001</v>
          </cell>
          <cell r="B12821" t="str">
            <v>TANQUE SIMPLES PRE-MOLDADO DE CONCRETO COM VALVULA EM PLASTICO BRANCO 1.1/4"X1.1/2", SIFAO PLASTICO TIPO COPO 1.1/4" E TORNEIRA PLASTICA 3/4" - FORNECIMENTO E INSTALACAO.</v>
          </cell>
          <cell r="C12821" t="str">
            <v>Un</v>
          </cell>
          <cell r="D12821">
            <v>135.91</v>
          </cell>
          <cell r="E12821">
            <v>108.73</v>
          </cell>
        </row>
        <row r="12822">
          <cell r="A12822"/>
        </row>
        <row r="12823">
          <cell r="A12823" t="str">
            <v>73998-001</v>
          </cell>
          <cell r="B12823" t="str">
            <v>ALVENARIA DE BLOCOS DE CONCRETO VEDACAO 9X19X39CM, ESPESSURA 9CM, ASSENTADOS COM ARGAMASSA TRACO 1:0,5:11 (CIMENTO, CAL E AREIA).</v>
          </cell>
          <cell r="C12823" t="str">
            <v>m2</v>
          </cell>
          <cell r="D12823">
            <v>35.51</v>
          </cell>
          <cell r="E12823">
            <v>28.41</v>
          </cell>
        </row>
        <row r="12824">
          <cell r="A12824"/>
        </row>
        <row r="12825">
          <cell r="A12825" t="str">
            <v>73998-002</v>
          </cell>
          <cell r="B12825" t="str">
            <v>ALVENARIA DE BLOCOS DE CONCRETO VEDACAO TIPO CANALETA 14X19X19CM, ASSENTADOS COM ARGAMASSA TRACO 1:0,5:11 (CIMENTO, CAL E AREIA).</v>
          </cell>
          <cell r="C12825" t="str">
            <v>m2</v>
          </cell>
          <cell r="D12825">
            <v>52.4</v>
          </cell>
          <cell r="E12825">
            <v>41.92</v>
          </cell>
        </row>
        <row r="12826">
          <cell r="A12826"/>
        </row>
        <row r="12827">
          <cell r="A12827" t="str">
            <v>73998-003</v>
          </cell>
          <cell r="B12827" t="str">
            <v xml:space="preserve">ALV ESTRUTURAL BL CONC 14X19X39CM -4.5MPA, ARG.CIM/CAL/AREIA 1:5:11.  </v>
          </cell>
          <cell r="C12827" t="str">
            <v>m2</v>
          </cell>
          <cell r="D12827">
            <v>51.06</v>
          </cell>
          <cell r="E12827">
            <v>40.85</v>
          </cell>
        </row>
        <row r="12828">
          <cell r="A12828"/>
        </row>
        <row r="12829">
          <cell r="A12829" t="str">
            <v>73998-004</v>
          </cell>
          <cell r="B12829" t="str">
            <v>ALVENARIA DE BLOCOS DE CONCRETO ESTRUTURAL 14X19X39CM, ESPESSURA 14CM, ASSENTADOS COM ARGAMASSA TRACO 1:0,25:4 (CIMENTO, CAL E AREIA).</v>
          </cell>
          <cell r="C12829" t="str">
            <v>m2</v>
          </cell>
          <cell r="D12829">
            <v>56.88</v>
          </cell>
          <cell r="E12829">
            <v>45.51</v>
          </cell>
        </row>
        <row r="12830">
          <cell r="A12830"/>
        </row>
        <row r="12831">
          <cell r="A12831" t="str">
            <v>73998-005</v>
          </cell>
          <cell r="B12831" t="str">
            <v>ALVENARIA DE BLOCOS DE CONCRETO ESTRUTURAL TIPO CANALETA 9X19X19CM, ASSENTADOS COM ARGAMASSA TRACO 1:0,25:4 (CIMENTO, CAL E AREIA).</v>
          </cell>
          <cell r="C12831" t="str">
            <v>m2</v>
          </cell>
          <cell r="D12831">
            <v>39.17</v>
          </cell>
          <cell r="E12831">
            <v>31.34</v>
          </cell>
        </row>
        <row r="12832">
          <cell r="A12832"/>
        </row>
        <row r="12833">
          <cell r="A12833" t="str">
            <v>73998-006</v>
          </cell>
          <cell r="B12833" t="str">
            <v>ALVENARIA DE BLOCOS DE CONCRETO ESTRUTURAL 19X19X39CM, ESPESSURA 19CM,  ASSENTADOS COM ARGAMASSA TRACO 1:0,25:4 (CIMENTO, CAL E AREIA).</v>
          </cell>
          <cell r="C12833" t="str">
            <v>m2</v>
          </cell>
          <cell r="D12833">
            <v>68.42</v>
          </cell>
          <cell r="E12833">
            <v>54.74</v>
          </cell>
        </row>
        <row r="12834">
          <cell r="A12834"/>
        </row>
        <row r="12835">
          <cell r="A12835" t="str">
            <v>73998-007</v>
          </cell>
          <cell r="B12835" t="str">
            <v>ALVENARIA DE BLOCOS DE CONCRETO VEDACAO 19X19X39CM, ESPESSURA 19CM, ASSENTADOS COM ARGAMASSA TRACO 1:0,5:8 (CIMENTO, CAL E AREIA), COM JUNTA DE 10MM.</v>
          </cell>
          <cell r="C12835" t="str">
            <v>m2</v>
          </cell>
          <cell r="D12835">
            <v>48.91</v>
          </cell>
          <cell r="E12835">
            <v>39.130000000000003</v>
          </cell>
        </row>
        <row r="12836">
          <cell r="A12836"/>
        </row>
        <row r="12837">
          <cell r="A12837" t="str">
            <v>73998-008</v>
          </cell>
          <cell r="B12837" t="str">
            <v>ALVENARIA DE BLOCOS DE CONCRETO VEDACAO 9X19X39CM, ESPESSURA 9CM, ASSENTADOS COM PASTA DE ARGAMASSA COLANTE, COM JUNTA DE 10MM.</v>
          </cell>
          <cell r="C12837" t="str">
            <v>m2</v>
          </cell>
          <cell r="D12837">
            <v>27.53</v>
          </cell>
          <cell r="E12837">
            <v>22.03</v>
          </cell>
        </row>
        <row r="12838">
          <cell r="A12838"/>
        </row>
        <row r="12839">
          <cell r="A12839" t="str">
            <v>73998-009</v>
          </cell>
          <cell r="B12839" t="str">
            <v>ALVENARIA DE BLOCOS DE CONCRETO VEDACAO 14X19X39CM, ESPESSURA 14CM, ASSENTADOS COM ARGAMASSA TRACO 1:0,5:8 (CIMENTO, CAL E AREIA), COM JUNTA DE 10MM.</v>
          </cell>
          <cell r="C12839" t="str">
            <v>m2</v>
          </cell>
          <cell r="D12839">
            <v>42.1</v>
          </cell>
          <cell r="E12839">
            <v>33.68</v>
          </cell>
        </row>
        <row r="12840">
          <cell r="A12840"/>
        </row>
        <row r="12841">
          <cell r="A12841" t="str">
            <v>73998-010</v>
          </cell>
          <cell r="B12841" t="str">
            <v xml:space="preserve"> ALVENARIA DE BLOCOS DE CONCRETO VEDACAO 9X19X39CM, ESPESSURA 9CM, ASSENTADOS COM ARGAMASSA TRACO 1:0,5:8 (CIMENTO, CAL E AREIA), C/ JUNTA DE 10MM.</v>
          </cell>
          <cell r="C12841" t="str">
            <v>m2</v>
          </cell>
          <cell r="D12841">
            <v>34.25</v>
          </cell>
          <cell r="E12841">
            <v>27.4</v>
          </cell>
        </row>
        <row r="12842">
          <cell r="A12842"/>
        </row>
        <row r="12843">
          <cell r="A12843" t="str">
            <v>73999-001</v>
          </cell>
          <cell r="B12843" t="str">
            <v>PINTURA COM CAL, EM PAREDES INTERNAS, TRES DEMAOS, INCLUSO OLEO DE LINHACA.</v>
          </cell>
          <cell r="C12843" t="str">
            <v>m2</v>
          </cell>
          <cell r="D12843">
            <v>4.18</v>
          </cell>
          <cell r="E12843">
            <v>3.35</v>
          </cell>
        </row>
        <row r="12844">
          <cell r="A12844"/>
        </row>
        <row r="12845">
          <cell r="A12845" t="str">
            <v>74000-001</v>
          </cell>
          <cell r="B12845" t="str">
            <v>IMPERMEABILIZACAO COM ARMAGASSA TRACO 1:3 (CIMENTO E AREIA GROSSA) ESPESSURA 2,5CM COM IMPERMEABILIZANTE BASE HIDROFUGA.</v>
          </cell>
          <cell r="C12845" t="str">
            <v>m2</v>
          </cell>
          <cell r="D12845">
            <v>34.85</v>
          </cell>
          <cell r="E12845">
            <v>27.88</v>
          </cell>
        </row>
        <row r="12846">
          <cell r="A12846"/>
        </row>
        <row r="12847">
          <cell r="A12847" t="str">
            <v>74001-001</v>
          </cell>
          <cell r="B12847" t="str">
            <v>REBOCO COM ARGAMASSA PRE-FABRICADA, ESPESSURA 0,5CM, PREPARO MECANICO.</v>
          </cell>
          <cell r="C12847" t="str">
            <v>m2</v>
          </cell>
          <cell r="D12847">
            <v>11.6</v>
          </cell>
          <cell r="E12847">
            <v>9.2799999999999994</v>
          </cell>
        </row>
        <row r="12848">
          <cell r="A12848"/>
        </row>
        <row r="12849">
          <cell r="A12849" t="str">
            <v>74001-002</v>
          </cell>
          <cell r="B12849" t="str">
            <v>REVESTIMENTO DE GESSO EM PAREDES INTERNAS EM BLOCOS DE CONCRETO, ESPESSURA 0,7CM.</v>
          </cell>
          <cell r="C12849" t="str">
            <v>m2</v>
          </cell>
          <cell r="D12849">
            <v>9.33</v>
          </cell>
          <cell r="E12849">
            <v>7.47</v>
          </cell>
        </row>
        <row r="12850">
          <cell r="A12850"/>
        </row>
        <row r="12851">
          <cell r="A12851" t="str">
            <v>74002-001</v>
          </cell>
          <cell r="B12851" t="str">
            <v>INSTALACOES TELEFONICAS P/ EDIFICIO RESIDENCIAL C/ 4 PAVTOS 16 UNID.</v>
          </cell>
          <cell r="C12851" t="str">
            <v>Un</v>
          </cell>
          <cell r="D12851">
            <v>3275.78</v>
          </cell>
          <cell r="E12851">
            <v>2620.63</v>
          </cell>
        </row>
        <row r="12852">
          <cell r="A12852"/>
        </row>
        <row r="12853">
          <cell r="A12853" t="str">
            <v>74003-001</v>
          </cell>
          <cell r="B12853" t="str">
            <v xml:space="preserve"> INSTALACOES GAS CENTRAL P/ EDIFICIO RESIDENCIAL C/ 4 PAVTOS 16 UNID.   UMA CENTRAL POR BLOCO COM 16 PONTOS</v>
          </cell>
          <cell r="C12853" t="str">
            <v>Un</v>
          </cell>
          <cell r="D12853">
            <v>3853.37</v>
          </cell>
          <cell r="E12853">
            <v>3082.7</v>
          </cell>
        </row>
        <row r="12854">
          <cell r="A12854"/>
        </row>
        <row r="12855">
          <cell r="A12855" t="str">
            <v>74004-001</v>
          </cell>
          <cell r="B12855" t="str">
            <v>CONCRETO NAO-ESTRUTURAL, CONSUMO 150 KG CIMENTO/M3 ( TRAÇO 1:3,5:7), PREPARO MECÂNICO EM BETONEIRA, COM LANÇAMENTO(C/ REDUTOR).</v>
          </cell>
          <cell r="C12855" t="str">
            <v>m3</v>
          </cell>
          <cell r="D12855">
            <v>310.55</v>
          </cell>
          <cell r="E12855">
            <v>248.44</v>
          </cell>
        </row>
        <row r="12856">
          <cell r="A12856"/>
        </row>
        <row r="12857">
          <cell r="A12857" t="str">
            <v>74004-002</v>
          </cell>
          <cell r="B12857" t="str">
            <v>FORNECIMENTO, LANÇAMENTO E ADENSAMENTO DE CONCRETO USINADO BOMBEADO FC K=20MPA.</v>
          </cell>
          <cell r="C12857" t="str">
            <v>m3</v>
          </cell>
          <cell r="D12857">
            <v>377.68</v>
          </cell>
          <cell r="E12857">
            <v>302.14999999999998</v>
          </cell>
        </row>
        <row r="12858">
          <cell r="A12858"/>
        </row>
        <row r="12859">
          <cell r="A12859" t="str">
            <v>74004-003</v>
          </cell>
          <cell r="B12859" t="str">
            <v>CONCRETO GROUT, FCK=14 MPA INCLUI FORNECIMENTO, LANCAMENTO NAS FORMAS, ADENSAMENTO, DESEMPENO E PREPARO DAS JUNTAS DE CONCRETAGEM..</v>
          </cell>
          <cell r="C12859" t="str">
            <v>m3</v>
          </cell>
          <cell r="D12859">
            <v>428.37</v>
          </cell>
          <cell r="E12859">
            <v>342.7</v>
          </cell>
        </row>
        <row r="12860">
          <cell r="A12860"/>
        </row>
        <row r="12861">
          <cell r="A12861" t="str">
            <v>74004-004</v>
          </cell>
          <cell r="B12861" t="str">
            <v>FORNECIMENTO DE CONCRETO USINADO BOMBEADO FCK=15MPA. (CONFORME NBR 6118, PERMITIDO APENAS PARA FUNDAÇÕES).</v>
          </cell>
          <cell r="C12861" t="str">
            <v>m3</v>
          </cell>
          <cell r="D12861">
            <v>337.5</v>
          </cell>
          <cell r="E12861">
            <v>270</v>
          </cell>
        </row>
        <row r="12862">
          <cell r="A12862"/>
        </row>
        <row r="12863">
          <cell r="A12863" t="str">
            <v>74005-001</v>
          </cell>
          <cell r="B12863" t="str">
            <v xml:space="preserve"> COMPACTACAO MECANICA, SEM CONTROLE DO GC (C/COMPACTADOR PLACA 400 KG).</v>
          </cell>
          <cell r="C12863" t="str">
            <v>m3</v>
          </cell>
          <cell r="D12863">
            <v>2.4500000000000002</v>
          </cell>
          <cell r="E12863">
            <v>1.96</v>
          </cell>
        </row>
        <row r="12864">
          <cell r="A12864"/>
        </row>
        <row r="12865">
          <cell r="A12865" t="str">
            <v>74005-002</v>
          </cell>
          <cell r="B12865" t="str">
            <v xml:space="preserve"> COMPACTACAO MECANICA C/ CONTROLE DO GC&gt;=95% DO PN (AREAS) (C/MONIVELADORA 140 HP E ROLO COMPRESSOR VIBRATORIO 80 HP).</v>
          </cell>
          <cell r="C12865" t="str">
            <v>m3</v>
          </cell>
          <cell r="D12865">
            <v>3.26</v>
          </cell>
          <cell r="E12865">
            <v>2.61</v>
          </cell>
        </row>
        <row r="12866">
          <cell r="A12866"/>
        </row>
        <row r="12867">
          <cell r="A12867" t="str">
            <v>74006-001</v>
          </cell>
          <cell r="B12867" t="str">
            <v>COMPACTACAO DE VALAS,MANUALMENTE, SEM CONTROLE DE GC.</v>
          </cell>
          <cell r="C12867" t="str">
            <v>m2</v>
          </cell>
          <cell r="D12867">
            <v>13.27</v>
          </cell>
          <cell r="E12867">
            <v>10.62</v>
          </cell>
        </row>
        <row r="12868">
          <cell r="A12868"/>
        </row>
        <row r="12869">
          <cell r="A12869" t="str">
            <v>74007-001</v>
          </cell>
          <cell r="B12869" t="str">
            <v>FORMA DE MADEIRA P/FUNDACAO C/TABUAS 3A 1X12" REAPR 10X INCLUINDO OS SERVICOS DE ESCORAMENTO, MONTAGEM, DESMONTAGEM, PARA CONCRETO NAO ESTRUTURAL.</v>
          </cell>
          <cell r="C12869" t="str">
            <v>m2</v>
          </cell>
          <cell r="D12869">
            <v>27.06</v>
          </cell>
          <cell r="E12869">
            <v>21.65</v>
          </cell>
        </row>
        <row r="12870">
          <cell r="A12870"/>
        </row>
        <row r="12871">
          <cell r="A12871" t="str">
            <v>74007-002</v>
          </cell>
          <cell r="B12871" t="str">
            <v>FORMA TABUAS MADEIRA 3A P/PECAS CONCRETO ARM, REAPR 2X, INCL MONT/DESM EXCL ESCORAMENTO, PARA CONCRETO NAO ESTRUTURAL.</v>
          </cell>
          <cell r="C12871" t="str">
            <v>m2</v>
          </cell>
          <cell r="D12871">
            <v>35.85</v>
          </cell>
          <cell r="E12871">
            <v>28.68</v>
          </cell>
        </row>
        <row r="12872">
          <cell r="A12872"/>
        </row>
        <row r="12873">
          <cell r="A12873" t="str">
            <v>74009-001</v>
          </cell>
          <cell r="B12873" t="str">
            <v xml:space="preserve">REGULARIZACAO E COMPACTACAO MANUAL DE TERRENO. </v>
          </cell>
          <cell r="C12873" t="str">
            <v>m2</v>
          </cell>
          <cell r="D12873">
            <v>2.57</v>
          </cell>
          <cell r="E12873">
            <v>2.06</v>
          </cell>
        </row>
        <row r="12874">
          <cell r="A12874"/>
        </row>
        <row r="12875">
          <cell r="A12875" t="str">
            <v>74010-001</v>
          </cell>
          <cell r="B12875" t="str">
            <v>CARGA E DESCARGA MECANICA DE SOLO UTILIZANDO CAMINHAO BASCULANTE 5,0M3/11T E PA CARREGADEIRA SOBRE PNEUS * 105 HP * CAP. 1,72M3.</v>
          </cell>
          <cell r="C12875" t="str">
            <v>m3</v>
          </cell>
          <cell r="D12875">
            <v>1.35</v>
          </cell>
          <cell r="E12875">
            <v>1.08</v>
          </cell>
        </row>
        <row r="12876">
          <cell r="A12876"/>
        </row>
        <row r="12877">
          <cell r="A12877" t="str">
            <v>74011-001</v>
          </cell>
          <cell r="B12877" t="str">
            <v>TRANSPORTE LOCAL EM LEITO NATURAL, COM CAMINHAO BASCULANTE 6M3.</v>
          </cell>
          <cell r="C12877" t="str">
            <v>M3/KM</v>
          </cell>
          <cell r="D12877">
            <v>1.38</v>
          </cell>
          <cell r="E12877">
            <v>1.1100000000000001</v>
          </cell>
        </row>
        <row r="12878">
          <cell r="A12878"/>
        </row>
        <row r="12879">
          <cell r="A12879" t="str">
            <v>74012-001</v>
          </cell>
          <cell r="B12879" t="str">
            <v>SARJETA EM CONCRETO, PREPARO MANUAL, COM SEIXO ROLADO, ESPESSURA = 8CM, LARGURA = 40CM.</v>
          </cell>
          <cell r="C12879" t="str">
            <v>m</v>
          </cell>
          <cell r="D12879">
            <v>32.36</v>
          </cell>
          <cell r="E12879">
            <v>25.89</v>
          </cell>
        </row>
        <row r="12880">
          <cell r="A12880"/>
        </row>
        <row r="12881">
          <cell r="A12881" t="str">
            <v>74013-001</v>
          </cell>
          <cell r="B12881" t="str">
            <v xml:space="preserve"> BANCADA DE MARMORE POLIDO BRANCO E=3,0CM, LARGURA 60CM, COM PREVISAO DE ALVENARIA E CINTA DE AMARRACAO - FORNECIMENTO E INSTALACAO.</v>
          </cell>
          <cell r="C12881" t="str">
            <v>m</v>
          </cell>
          <cell r="D12881">
            <v>303.42</v>
          </cell>
          <cell r="E12881">
            <v>242.74</v>
          </cell>
        </row>
        <row r="12882">
          <cell r="A12882"/>
        </row>
        <row r="12883">
          <cell r="A12883" t="str">
            <v>74014-001</v>
          </cell>
          <cell r="B12883" t="str">
            <v xml:space="preserve">VALVULA EM METAL CROMADO 3.1/2"X1.1/2" - FORNECIMENTO E INSTALACAO </v>
          </cell>
          <cell r="C12883" t="str">
            <v>Un</v>
          </cell>
          <cell r="D12883">
            <v>32.92</v>
          </cell>
          <cell r="E12883">
            <v>26.34</v>
          </cell>
        </row>
        <row r="12884">
          <cell r="A12884"/>
        </row>
        <row r="12885">
          <cell r="A12885" t="str">
            <v>74014-002</v>
          </cell>
          <cell r="B12885" t="str">
            <v xml:space="preserve"> VALVULA EM PLASTICO CROMADO 1" PARA LAVATORIO - FORNECIMENTO E INSTALACAO.</v>
          </cell>
          <cell r="C12885" t="str">
            <v>Un</v>
          </cell>
          <cell r="D12885">
            <v>9.9</v>
          </cell>
          <cell r="E12885">
            <v>7.92</v>
          </cell>
        </row>
        <row r="12886">
          <cell r="A12886"/>
        </row>
        <row r="12887">
          <cell r="A12887" t="str">
            <v>74015-001</v>
          </cell>
          <cell r="B12887" t="str">
            <v>REATERRO E COMPACTACAO MECANICO DE VALA COM COMPACTADOR MANUAL TIPO SOQUETE VIBRATORIO.</v>
          </cell>
          <cell r="C12887" t="str">
            <v>m3</v>
          </cell>
          <cell r="D12887">
            <v>18.93</v>
          </cell>
          <cell r="E12887">
            <v>15.15</v>
          </cell>
        </row>
        <row r="12888">
          <cell r="A12888"/>
        </row>
        <row r="12889">
          <cell r="A12889" t="str">
            <v>74016-001</v>
          </cell>
          <cell r="B12889" t="str">
            <v>REGULARIZACAO E COMPACTACAO DE TERRENO, COM SOQUETE.</v>
          </cell>
          <cell r="C12889" t="str">
            <v>m2</v>
          </cell>
          <cell r="D12889">
            <v>2.57</v>
          </cell>
          <cell r="E12889">
            <v>2.06</v>
          </cell>
        </row>
        <row r="12890">
          <cell r="A12890"/>
        </row>
        <row r="12891">
          <cell r="A12891" t="str">
            <v>74017-001</v>
          </cell>
          <cell r="B12891" t="str">
            <v>DRENOS DE CHORUME EM TUBOS DRENANTES, PVC, DIAM=100 MM, ENVOLTOS EM BRITA E GEOTEXTIL.</v>
          </cell>
          <cell r="C12891" t="str">
            <v>m</v>
          </cell>
          <cell r="D12891">
            <v>44</v>
          </cell>
          <cell r="E12891">
            <v>35.200000000000003</v>
          </cell>
        </row>
        <row r="12892">
          <cell r="A12892"/>
        </row>
        <row r="12893">
          <cell r="A12893" t="str">
            <v>74017-002</v>
          </cell>
          <cell r="B12893" t="str">
            <v>DRENOS DE CHORUME EM TUBOS DRENANTES, PVC, DIAM=150 MM, ENVOLTOS EM BRITA E GEOTEXTIL.</v>
          </cell>
          <cell r="C12893" t="str">
            <v>m</v>
          </cell>
          <cell r="D12893">
            <v>53.32</v>
          </cell>
          <cell r="E12893">
            <v>42.66</v>
          </cell>
        </row>
        <row r="12894">
          <cell r="A12894"/>
        </row>
        <row r="12895">
          <cell r="A12895" t="str">
            <v>74018-001</v>
          </cell>
          <cell r="B12895" t="str">
            <v>CAIXA EM ALVENARIA ENTERRADA, DE TIJOLOS CERAMICOS MACICOS 1/2 VEZ DIMENSOES EXTERNAS 60X60X60CM, INCLUSO TAMPA EM CONCRETO E EMBOCAMENTO.</v>
          </cell>
          <cell r="C12895" t="str">
            <v>Un</v>
          </cell>
          <cell r="D12895">
            <v>126.71</v>
          </cell>
          <cell r="E12895">
            <v>101.37</v>
          </cell>
        </row>
        <row r="12896">
          <cell r="A12896"/>
        </row>
        <row r="12897">
          <cell r="A12897" t="str">
            <v>74019-001</v>
          </cell>
          <cell r="B12897" t="str">
            <v>ESCAVACAO MANUAL (VALAS OU FUNDACOES RASAS).</v>
          </cell>
          <cell r="C12897" t="str">
            <v>m3</v>
          </cell>
          <cell r="D12897">
            <v>25.38</v>
          </cell>
          <cell r="E12897">
            <v>20.309999999999999</v>
          </cell>
        </row>
        <row r="12898">
          <cell r="A12898"/>
        </row>
        <row r="12899">
          <cell r="A12899" t="str">
            <v>74020-001</v>
          </cell>
          <cell r="B12899" t="str">
            <v>ENSAIO DE PAVIMENTO DE CONCRETO.</v>
          </cell>
          <cell r="C12899" t="str">
            <v>m3</v>
          </cell>
          <cell r="D12899">
            <v>9.58</v>
          </cell>
          <cell r="E12899">
            <v>7.67</v>
          </cell>
        </row>
        <row r="12900">
          <cell r="A12900"/>
        </row>
        <row r="12901">
          <cell r="A12901" t="str">
            <v>74020-002</v>
          </cell>
          <cell r="B12901" t="str">
            <v>ENSAIOS DE PAVIMENTO DE CONCRETO COMPACTADO COM ROLO.</v>
          </cell>
          <cell r="C12901" t="str">
            <v>m3</v>
          </cell>
          <cell r="D12901">
            <v>8.6999999999999993</v>
          </cell>
          <cell r="E12901">
            <v>6.96</v>
          </cell>
        </row>
        <row r="12902">
          <cell r="A12902"/>
        </row>
        <row r="12903">
          <cell r="A12903" t="str">
            <v>74021-001</v>
          </cell>
          <cell r="B12903" t="str">
            <v>ENSAIOS DE TERRAPLENAGEM - CORPO DO ATERRO.</v>
          </cell>
          <cell r="C12903" t="str">
            <v>m3</v>
          </cell>
          <cell r="D12903">
            <v>0.23</v>
          </cell>
          <cell r="E12903">
            <v>0.19</v>
          </cell>
        </row>
        <row r="12904">
          <cell r="A12904"/>
        </row>
        <row r="12905">
          <cell r="A12905" t="str">
            <v>74021-002</v>
          </cell>
          <cell r="B12905" t="str">
            <v>ENSAIO DE TERRAPLENAGEM - CAMADA FINAL DO ATERRO.</v>
          </cell>
          <cell r="C12905" t="str">
            <v>m3</v>
          </cell>
          <cell r="D12905">
            <v>0.76</v>
          </cell>
          <cell r="E12905">
            <v>0.61</v>
          </cell>
        </row>
        <row r="12906">
          <cell r="A12906"/>
        </row>
        <row r="12907">
          <cell r="A12907" t="str">
            <v>74021-003</v>
          </cell>
          <cell r="B12907" t="str">
            <v>ENSAIOS DE REGULARIZACAO DO SUBLEITO.</v>
          </cell>
          <cell r="C12907" t="str">
            <v>m2</v>
          </cell>
          <cell r="D12907">
            <v>0.36</v>
          </cell>
          <cell r="E12907">
            <v>0.28999999999999998</v>
          </cell>
        </row>
        <row r="12908">
          <cell r="A12908"/>
        </row>
        <row r="12909">
          <cell r="A12909" t="str">
            <v>74021-004</v>
          </cell>
          <cell r="B12909" t="str">
            <v xml:space="preserve">ENSAIOS DE REFORCO DO SUBLEITO.   </v>
          </cell>
          <cell r="C12909" t="str">
            <v>m3</v>
          </cell>
          <cell r="D12909">
            <v>0.63</v>
          </cell>
          <cell r="E12909">
            <v>0.51</v>
          </cell>
        </row>
        <row r="12910">
          <cell r="A12910"/>
        </row>
        <row r="12911">
          <cell r="A12911" t="str">
            <v>74021-005</v>
          </cell>
          <cell r="B12911" t="str">
            <v>ENSAIOS DE SUB BASE DE SOLO MELHORADO COM CIMENTO.</v>
          </cell>
          <cell r="C12911" t="str">
            <v>m3</v>
          </cell>
          <cell r="D12911">
            <v>0.63</v>
          </cell>
          <cell r="E12911">
            <v>0.51</v>
          </cell>
        </row>
        <row r="12912">
          <cell r="A12912"/>
        </row>
        <row r="12913">
          <cell r="A12913" t="str">
            <v>74021-006</v>
          </cell>
          <cell r="B12913" t="str">
            <v>ENSAIOS DE BASE ESTABILIZADA GRANULOMETRICAMENTE.</v>
          </cell>
          <cell r="C12913" t="str">
            <v>m3</v>
          </cell>
          <cell r="D12913">
            <v>0.68</v>
          </cell>
          <cell r="E12913">
            <v>0.55000000000000004</v>
          </cell>
        </row>
        <row r="12914">
          <cell r="A12914"/>
        </row>
        <row r="12915">
          <cell r="A12915" t="str">
            <v>74021-007</v>
          </cell>
          <cell r="B12915" t="str">
            <v>ENSAIO DE BASE DE SOLO MELHORADO COM CIMENTO.</v>
          </cell>
          <cell r="C12915" t="str">
            <v>m3</v>
          </cell>
          <cell r="D12915">
            <v>0.63</v>
          </cell>
          <cell r="E12915">
            <v>0.51</v>
          </cell>
        </row>
        <row r="12916">
          <cell r="A12916"/>
        </row>
        <row r="12917">
          <cell r="A12917" t="str">
            <v>74021-008</v>
          </cell>
          <cell r="B12917" t="str">
            <v>ENSAIOS DE BASE DE SOLO CIMENTO.</v>
          </cell>
          <cell r="C12917" t="str">
            <v>m3</v>
          </cell>
          <cell r="D12917">
            <v>0.7</v>
          </cell>
          <cell r="E12917">
            <v>0.56000000000000005</v>
          </cell>
        </row>
        <row r="12918">
          <cell r="A12918"/>
        </row>
        <row r="12919">
          <cell r="A12919" t="str">
            <v>74022-001</v>
          </cell>
          <cell r="B12919" t="str">
            <v>ENSAIO DE PENETRACAO - MATERIAL BETUMINOSO.</v>
          </cell>
          <cell r="C12919" t="str">
            <v>Un</v>
          </cell>
          <cell r="D12919">
            <v>53.98</v>
          </cell>
          <cell r="E12919">
            <v>43.19</v>
          </cell>
        </row>
        <row r="12920">
          <cell r="A12920"/>
        </row>
        <row r="12921">
          <cell r="A12921" t="str">
            <v>74022-002</v>
          </cell>
          <cell r="B12921" t="str">
            <v>ENSAIO DE VISCOSIDADE SAYBOLT - FUROL - MATERIAL BETUMINOSO.</v>
          </cell>
          <cell r="C12921" t="str">
            <v>Un</v>
          </cell>
          <cell r="D12921">
            <v>69.86</v>
          </cell>
          <cell r="E12921">
            <v>55.89</v>
          </cell>
        </row>
        <row r="12922">
          <cell r="A12922"/>
        </row>
        <row r="12923">
          <cell r="A12923" t="str">
            <v>74022-003</v>
          </cell>
          <cell r="B12923" t="str">
            <v>ENSAIO DE DETERMINACAO DA PENEIRACAO - EMULSAO ASFALTICA.</v>
          </cell>
          <cell r="C12923" t="str">
            <v>Un</v>
          </cell>
          <cell r="D12923">
            <v>63.51</v>
          </cell>
          <cell r="E12923">
            <v>50.81</v>
          </cell>
        </row>
        <row r="12924">
          <cell r="A12924"/>
        </row>
        <row r="12925">
          <cell r="A12925" t="str">
            <v>74022-004</v>
          </cell>
          <cell r="B12925" t="str">
            <v>ENSAIO DE DETERMINACAO DA SEDIMENTACAO - EMULSAO ASFALTICA .</v>
          </cell>
          <cell r="C12925" t="str">
            <v>Un</v>
          </cell>
          <cell r="D12925">
            <v>69.86</v>
          </cell>
          <cell r="E12925">
            <v>55.89</v>
          </cell>
        </row>
        <row r="12926">
          <cell r="A12926"/>
        </row>
        <row r="12927">
          <cell r="A12927" t="str">
            <v>74022-005</v>
          </cell>
          <cell r="B12927" t="str">
            <v>ENSAIO DE DETERMINACAO DO TEOR DE BETUME - CIMENTO ASFALTICO DE PETROLEO.</v>
          </cell>
          <cell r="C12927" t="str">
            <v>Un</v>
          </cell>
          <cell r="D12927">
            <v>55.57</v>
          </cell>
          <cell r="E12927">
            <v>44.46</v>
          </cell>
        </row>
        <row r="12928">
          <cell r="A12928"/>
        </row>
        <row r="12929">
          <cell r="A12929" t="str">
            <v>74022-006</v>
          </cell>
          <cell r="B12929" t="str">
            <v>ENSAIO DE GRANULOMETRIA POR PENEIRAMENTO - SOLOS.</v>
          </cell>
          <cell r="C12929" t="str">
            <v>Un</v>
          </cell>
          <cell r="D12929">
            <v>50.81</v>
          </cell>
          <cell r="E12929">
            <v>40.65</v>
          </cell>
        </row>
        <row r="12930">
          <cell r="A12930"/>
        </row>
        <row r="12931">
          <cell r="A12931" t="str">
            <v>74022-007</v>
          </cell>
          <cell r="B12931" t="str">
            <v>ENSAIO DE GRANULOMETRIA POR PENEIRAMENTO E SEDIMENTACAO - SOLOS.</v>
          </cell>
          <cell r="C12931" t="str">
            <v>Un</v>
          </cell>
          <cell r="D12931">
            <v>60.33</v>
          </cell>
          <cell r="E12931">
            <v>48.27</v>
          </cell>
        </row>
        <row r="12932">
          <cell r="A12932"/>
        </row>
        <row r="12933">
          <cell r="A12933" t="str">
            <v>74022-008</v>
          </cell>
          <cell r="B12933" t="str">
            <v>ENSAIO DE LIMITE DE LIQUIDEZ - SOLOS.</v>
          </cell>
          <cell r="C12933" t="str">
            <v>Un</v>
          </cell>
          <cell r="D12933">
            <v>31.76</v>
          </cell>
          <cell r="E12933">
            <v>25.41</v>
          </cell>
        </row>
        <row r="12934">
          <cell r="A12934"/>
        </row>
        <row r="12935">
          <cell r="A12935" t="str">
            <v>74022-009</v>
          </cell>
          <cell r="B12935" t="str">
            <v>ENSAIO DE LIMITE DE PLASTICIDADE - SOLOS.</v>
          </cell>
          <cell r="C12935" t="str">
            <v>Un</v>
          </cell>
          <cell r="D12935">
            <v>28.57</v>
          </cell>
          <cell r="E12935">
            <v>22.86</v>
          </cell>
        </row>
        <row r="12936">
          <cell r="A12936"/>
        </row>
        <row r="12937">
          <cell r="A12937" t="str">
            <v>74022-010</v>
          </cell>
          <cell r="B12937" t="str">
            <v>ENSAIO DE COMPACTACAO - AMOSTRAS NAO TRABALHADAS - ENERGIA NORMAL - SOLOS</v>
          </cell>
          <cell r="C12937" t="str">
            <v>Un</v>
          </cell>
          <cell r="D12937">
            <v>60.33</v>
          </cell>
          <cell r="E12937">
            <v>48.27</v>
          </cell>
        </row>
        <row r="12938">
          <cell r="A12938"/>
        </row>
        <row r="12939">
          <cell r="A12939" t="str">
            <v>74022-011</v>
          </cell>
          <cell r="B12939" t="str">
            <v>ENSAIO DE COMPACTACAO - AMOSTRAS NAO TRABALHADAS - ENERGIA INTERMEDIARIA - SOLOS.</v>
          </cell>
          <cell r="C12939" t="str">
            <v>Un</v>
          </cell>
          <cell r="D12939">
            <v>92.1</v>
          </cell>
          <cell r="E12939">
            <v>73.680000000000007</v>
          </cell>
        </row>
        <row r="12940">
          <cell r="A12940"/>
        </row>
        <row r="12941">
          <cell r="A12941" t="str">
            <v>74022-012</v>
          </cell>
          <cell r="B12941" t="str">
            <v>ENSAIO DE COMPACTACAO - AMOSTRAS NAO TRABALHADAS - ENERGIA MODIFICADA - SOLOS.</v>
          </cell>
          <cell r="C12941" t="str">
            <v>Un</v>
          </cell>
          <cell r="D12941">
            <v>120.67</v>
          </cell>
          <cell r="E12941">
            <v>96.54</v>
          </cell>
        </row>
        <row r="12942">
          <cell r="A12942"/>
        </row>
        <row r="12943">
          <cell r="A12943" t="str">
            <v>74022-013</v>
          </cell>
          <cell r="B12943" t="str">
            <v>ENSAIO DE COMPACTACAO - AMOSTRAS TRABALHADAS - SOLOS.</v>
          </cell>
          <cell r="C12943" t="str">
            <v>Un</v>
          </cell>
          <cell r="D12943">
            <v>63.51</v>
          </cell>
          <cell r="E12943">
            <v>50.81</v>
          </cell>
        </row>
        <row r="12944">
          <cell r="A12944"/>
        </row>
        <row r="12945">
          <cell r="A12945" t="str">
            <v>74022-014</v>
          </cell>
          <cell r="B12945" t="str">
            <v>ENSAIO DE MASSA ESPECIFICA - IN SITU - METODO FRASCO DE AREIA - SOLOS.</v>
          </cell>
          <cell r="C12945" t="str">
            <v>Un</v>
          </cell>
          <cell r="D12945">
            <v>22.22</v>
          </cell>
          <cell r="E12945">
            <v>17.78</v>
          </cell>
        </row>
        <row r="12946">
          <cell r="A12946"/>
        </row>
        <row r="12947">
          <cell r="A12947" t="str">
            <v>74022-015</v>
          </cell>
          <cell r="B12947" t="str">
            <v>ENSAIO DE MASSA ESPECIFICA - IN SITU - METODO BALAO DE BORRACHA - SOLO S</v>
          </cell>
          <cell r="C12947" t="str">
            <v>Un</v>
          </cell>
          <cell r="D12947">
            <v>25.4</v>
          </cell>
          <cell r="E12947">
            <v>20.32</v>
          </cell>
        </row>
        <row r="12948">
          <cell r="A12948"/>
        </row>
        <row r="12949">
          <cell r="A12949" t="str">
            <v>74022-016</v>
          </cell>
          <cell r="B12949" t="str">
            <v>ENSAIO DE DENSIDADE REAL - SOLOS.</v>
          </cell>
          <cell r="C12949" t="str">
            <v>Un</v>
          </cell>
          <cell r="D12949">
            <v>28.57</v>
          </cell>
          <cell r="E12949">
            <v>22.86</v>
          </cell>
        </row>
        <row r="12950">
          <cell r="A12950"/>
        </row>
        <row r="12951">
          <cell r="A12951" t="str">
            <v>74022-017</v>
          </cell>
          <cell r="B12951" t="str">
            <v>ENSAIO DE ABRASAO LOS ANGELES - AGREGADOS.</v>
          </cell>
          <cell r="C12951" t="str">
            <v>Un</v>
          </cell>
          <cell r="D12951">
            <v>133.37</v>
          </cell>
          <cell r="E12951">
            <v>106.7</v>
          </cell>
        </row>
        <row r="12952">
          <cell r="A12952"/>
        </row>
        <row r="12953">
          <cell r="A12953" t="str">
            <v>74022-018</v>
          </cell>
          <cell r="B12953" t="str">
            <v>ENSAIO DE MASSA ESPECIFICA - IN SITU - EMPREGO DO OLEO - SOLOS.</v>
          </cell>
          <cell r="C12953" t="str">
            <v>Un</v>
          </cell>
          <cell r="D12953">
            <v>34.93</v>
          </cell>
          <cell r="E12953">
            <v>27.95</v>
          </cell>
        </row>
        <row r="12954">
          <cell r="A12954"/>
        </row>
        <row r="12955">
          <cell r="A12955" t="str">
            <v>74022-019</v>
          </cell>
          <cell r="B12955" t="str">
            <v>ENSAIO DE INDICE DE SUPORTE CALIFORNIA - AMOSTRAS NAO TRABALHADAS - ENERGIA NORMAL - SOLOS.</v>
          </cell>
          <cell r="C12955" t="str">
            <v>Un</v>
          </cell>
          <cell r="D12955">
            <v>73.03</v>
          </cell>
          <cell r="E12955">
            <v>58.43</v>
          </cell>
        </row>
        <row r="12956">
          <cell r="A12956"/>
        </row>
        <row r="12957">
          <cell r="A12957" t="str">
            <v>74022-020</v>
          </cell>
          <cell r="B12957" t="str">
            <v>ENSAIO DE INDICE DE SUPORTE CALIFORNIA - AMOSTRAS NAO TRABALHADAS - ENERGIA INTERMEDIARIA - SOLOS.</v>
          </cell>
          <cell r="C12957" t="str">
            <v>Un</v>
          </cell>
          <cell r="D12957">
            <v>82.56</v>
          </cell>
          <cell r="E12957">
            <v>66.05</v>
          </cell>
        </row>
        <row r="12958">
          <cell r="A12958"/>
        </row>
        <row r="12959">
          <cell r="A12959" t="str">
            <v>74022-021</v>
          </cell>
          <cell r="B12959" t="str">
            <v>ENSAIO DE INDICE DE SUPORTE CALIFORNIA- AMOSTRAS NAO TRABALHADAS - ENERGIA MODIFICADA- SOLOS.</v>
          </cell>
          <cell r="C12959" t="str">
            <v>Un</v>
          </cell>
          <cell r="D12959">
            <v>88.92</v>
          </cell>
          <cell r="E12959">
            <v>71.14</v>
          </cell>
        </row>
        <row r="12960">
          <cell r="A12960"/>
        </row>
        <row r="12961">
          <cell r="A12961" t="str">
            <v>74022-022</v>
          </cell>
          <cell r="B12961" t="str">
            <v>ENSAIO DE TEOR DE UMIDADE - METODO EXPEDITO DO ALCOOL - SOLOS.</v>
          </cell>
          <cell r="C12961" t="str">
            <v>Un</v>
          </cell>
          <cell r="D12961">
            <v>19.05</v>
          </cell>
          <cell r="E12961">
            <v>15.24</v>
          </cell>
        </row>
        <row r="12962">
          <cell r="A12962"/>
        </row>
        <row r="12963">
          <cell r="A12963" t="str">
            <v>74022-023</v>
          </cell>
          <cell r="B12963" t="str">
            <v>ENSAIO DE TEOR DE UMIDADE - PROCESSO SPEEDY - SOLOS E AGREGADOS MIUDOS.</v>
          </cell>
          <cell r="C12963" t="str">
            <v>Un</v>
          </cell>
          <cell r="D12963">
            <v>19.05</v>
          </cell>
          <cell r="E12963">
            <v>15.24</v>
          </cell>
        </row>
        <row r="12964">
          <cell r="A12964"/>
        </row>
        <row r="12965">
          <cell r="A12965" t="str">
            <v>74022-024</v>
          </cell>
          <cell r="B12965" t="str">
            <v>ENSAIO DE TEOR DE UMIDADE - EM LABORATORIO - SOLOS.</v>
          </cell>
          <cell r="C12965" t="str">
            <v>Un</v>
          </cell>
          <cell r="D12965">
            <v>25.4</v>
          </cell>
          <cell r="E12965">
            <v>20.32</v>
          </cell>
        </row>
        <row r="12966">
          <cell r="A12966"/>
        </row>
        <row r="12967">
          <cell r="A12967" t="str">
            <v>74022-025</v>
          </cell>
          <cell r="B12967" t="str">
            <v>ENSAIO DE PONTO DE FULGOR - MATERIAL BETUMINOSO.</v>
          </cell>
          <cell r="C12967" t="str">
            <v>Un</v>
          </cell>
          <cell r="D12967">
            <v>50.81</v>
          </cell>
          <cell r="E12967">
            <v>40.65</v>
          </cell>
        </row>
        <row r="12968">
          <cell r="A12968"/>
        </row>
        <row r="12969">
          <cell r="A12969" t="str">
            <v>74022-026</v>
          </cell>
          <cell r="B12969" t="str">
            <v>ENSAIO DE DESTILACAO - ASFALTO DILUIDO.</v>
          </cell>
          <cell r="C12969" t="str">
            <v>Un</v>
          </cell>
          <cell r="D12969">
            <v>82.56</v>
          </cell>
          <cell r="E12969">
            <v>66.05</v>
          </cell>
        </row>
        <row r="12970">
          <cell r="A12970"/>
        </row>
        <row r="12971">
          <cell r="A12971" t="str">
            <v>74022-027</v>
          </cell>
          <cell r="B12971" t="str">
            <v>ENSAIO DE CONTROLE DE TAXA DE APLICACAO DE LIGANTE BETUMINOSO.</v>
          </cell>
          <cell r="C12971" t="str">
            <v>Un</v>
          </cell>
          <cell r="D12971">
            <v>22.22</v>
          </cell>
          <cell r="E12971">
            <v>17.78</v>
          </cell>
        </row>
        <row r="12972">
          <cell r="A12972"/>
        </row>
        <row r="12973">
          <cell r="A12973" t="str">
            <v>74022-028</v>
          </cell>
          <cell r="B12973" t="str">
            <v>ENSAIO DE SUSCEPTIBILIDADE TERMICA - INDICE PFEIFFER - MATERIAL ASFALTICO.</v>
          </cell>
          <cell r="C12973" t="str">
            <v>Un</v>
          </cell>
          <cell r="D12973">
            <v>79.38</v>
          </cell>
          <cell r="E12973">
            <v>63.51</v>
          </cell>
        </row>
        <row r="12974">
          <cell r="A12974"/>
        </row>
        <row r="12975">
          <cell r="A12975" t="str">
            <v>74022-029</v>
          </cell>
          <cell r="B12975" t="str">
            <v>ENSAIO DE ESPUMA - MATERIAL ASFALTICO.</v>
          </cell>
          <cell r="C12975" t="str">
            <v>Un</v>
          </cell>
          <cell r="D12975">
            <v>57.16</v>
          </cell>
          <cell r="E12975">
            <v>45.73</v>
          </cell>
        </row>
        <row r="12976">
          <cell r="A12976"/>
        </row>
        <row r="12977">
          <cell r="A12977" t="str">
            <v>74022-030</v>
          </cell>
          <cell r="B12977" t="str">
            <v>ENSAIO DE RESISTENCIA A COMPRESSAO SIMPLES - CONCRETO.</v>
          </cell>
          <cell r="C12977" t="str">
            <v>Un</v>
          </cell>
          <cell r="D12977">
            <v>57.16</v>
          </cell>
          <cell r="E12977">
            <v>45.73</v>
          </cell>
        </row>
        <row r="12978">
          <cell r="A12978"/>
        </row>
        <row r="12979">
          <cell r="A12979" t="str">
            <v>74022-031</v>
          </cell>
          <cell r="B12979" t="str">
            <v>ENSAIO DE RESISTENCIA A TRACAO POR COMPRESSAO DIAMETRAL - CONCRETO.</v>
          </cell>
          <cell r="C12979" t="str">
            <v>Un</v>
          </cell>
          <cell r="D12979">
            <v>57.16</v>
          </cell>
          <cell r="E12979">
            <v>45.73</v>
          </cell>
        </row>
        <row r="12980">
          <cell r="A12980"/>
        </row>
        <row r="12981">
          <cell r="A12981" t="str">
            <v>74022-032</v>
          </cell>
          <cell r="B12981" t="str">
            <v>ENSAIO DE RESISTENCIA A TRACAO NA FLEXAO DE CONCRETO.</v>
          </cell>
          <cell r="C12981" t="str">
            <v>Un</v>
          </cell>
          <cell r="D12981">
            <v>63.51</v>
          </cell>
          <cell r="E12981">
            <v>50.81</v>
          </cell>
        </row>
        <row r="12982">
          <cell r="A12982"/>
        </row>
        <row r="12983">
          <cell r="A12983" t="str">
            <v>74022-033</v>
          </cell>
          <cell r="B12983" t="str">
            <v>ENSAIO DE RESILIENCIA - SOLOS.</v>
          </cell>
          <cell r="C12983" t="str">
            <v>Un</v>
          </cell>
          <cell r="D12983">
            <v>409.66</v>
          </cell>
          <cell r="E12983">
            <v>327.73</v>
          </cell>
        </row>
        <row r="12984">
          <cell r="A12984"/>
        </row>
        <row r="12985">
          <cell r="A12985" t="str">
            <v>74022-034</v>
          </cell>
          <cell r="B12985" t="str">
            <v>ENSAIO DE RESILIENCIA - MISTURAS BETUMINOSAS.</v>
          </cell>
          <cell r="C12985" t="str">
            <v>Un</v>
          </cell>
          <cell r="D12985">
            <v>85.73</v>
          </cell>
          <cell r="E12985">
            <v>68.59</v>
          </cell>
        </row>
        <row r="12986">
          <cell r="A12986"/>
        </row>
        <row r="12987">
          <cell r="A12987" t="str">
            <v>74022-035</v>
          </cell>
          <cell r="B12987" t="str">
            <v>ENSAIO DE PERCENTAGEM DE BETUME - MISTURAS BETUMINOSAS.</v>
          </cell>
          <cell r="C12987" t="str">
            <v>Un</v>
          </cell>
          <cell r="D12987">
            <v>47.63</v>
          </cell>
          <cell r="E12987">
            <v>38.11</v>
          </cell>
        </row>
        <row r="12988">
          <cell r="A12988"/>
        </row>
        <row r="12989">
          <cell r="A12989" t="str">
            <v>74022-036</v>
          </cell>
          <cell r="B12989" t="str">
            <v>ENSAIO DE ADESIVIDADE - RESISTENCIA A AGUA - EMULSAO ASFALTICA.</v>
          </cell>
          <cell r="C12989" t="str">
            <v>Un</v>
          </cell>
          <cell r="D12989">
            <v>38.11</v>
          </cell>
          <cell r="E12989">
            <v>30.49</v>
          </cell>
        </row>
        <row r="12990">
          <cell r="A12990"/>
        </row>
        <row r="12991">
          <cell r="A12991" t="str">
            <v>74022-037</v>
          </cell>
          <cell r="B12991" t="str">
            <v>ENSAIO DE ADESIVIDADE A LIGANTE BETUMINOSO - AGREGADO GRAUDO.</v>
          </cell>
          <cell r="C12991" t="str">
            <v>Un</v>
          </cell>
          <cell r="D12991">
            <v>31.76</v>
          </cell>
          <cell r="E12991">
            <v>25.41</v>
          </cell>
        </row>
        <row r="12992">
          <cell r="A12992"/>
        </row>
        <row r="12993">
          <cell r="A12993" t="str">
            <v>74022-038</v>
          </cell>
          <cell r="B12993" t="str">
            <v>ENSAIO DE EXPANSIBILIDADE - SOLOS.</v>
          </cell>
          <cell r="C12993" t="str">
            <v>Un</v>
          </cell>
          <cell r="D12993">
            <v>46.05</v>
          </cell>
          <cell r="E12993">
            <v>36.840000000000003</v>
          </cell>
        </row>
        <row r="12994">
          <cell r="A12994"/>
        </row>
        <row r="12995">
          <cell r="A12995" t="str">
            <v>74022-039</v>
          </cell>
          <cell r="B12995" t="str">
            <v>PREPARACAO DE AMOSTRAS PARA ENSAIO DE CARACTERIZACAO - SOLOS.</v>
          </cell>
          <cell r="C12995" t="str">
            <v>Un</v>
          </cell>
          <cell r="D12995">
            <v>34.93</v>
          </cell>
          <cell r="E12995">
            <v>27.95</v>
          </cell>
        </row>
        <row r="12996">
          <cell r="A12996"/>
        </row>
        <row r="12997">
          <cell r="A12997" t="str">
            <v>74022-040</v>
          </cell>
          <cell r="B12997" t="str">
            <v>ENSAIO MARSHALL - MISTURA BETUMINOSA A QUENTE.</v>
          </cell>
          <cell r="C12997" t="str">
            <v>Un</v>
          </cell>
          <cell r="D12997">
            <v>111.15</v>
          </cell>
          <cell r="E12997">
            <v>88.92</v>
          </cell>
        </row>
        <row r="12998">
          <cell r="A12998"/>
        </row>
        <row r="12999">
          <cell r="A12999" t="str">
            <v>74022-041</v>
          </cell>
          <cell r="B12999" t="str">
            <v>ENSAIO DE DETERMINACAO DO INDICE DE FORMA - AGREGADOS.</v>
          </cell>
          <cell r="C12999" t="str">
            <v>Un</v>
          </cell>
          <cell r="D12999">
            <v>31.76</v>
          </cell>
          <cell r="E12999">
            <v>25.41</v>
          </cell>
        </row>
        <row r="13000">
          <cell r="A13000"/>
        </row>
        <row r="13001">
          <cell r="A13001" t="str">
            <v>74022-042</v>
          </cell>
          <cell r="B13001" t="str">
            <v>ENSAIO DE EQUIVALENTE EM AREIA - SOLOS.</v>
          </cell>
          <cell r="C13001" t="str">
            <v>Un</v>
          </cell>
          <cell r="D13001">
            <v>28.57</v>
          </cell>
          <cell r="E13001">
            <v>22.86</v>
          </cell>
        </row>
        <row r="13002">
          <cell r="A13002"/>
        </row>
        <row r="13003">
          <cell r="A13003" t="str">
            <v>74022-043</v>
          </cell>
          <cell r="B13003" t="str">
            <v>ENSAIO DE MOLDAGEM E CURA DE SOLO CIMENTO.</v>
          </cell>
          <cell r="C13003" t="str">
            <v>Un</v>
          </cell>
          <cell r="D13003">
            <v>31.76</v>
          </cell>
          <cell r="E13003">
            <v>25.41</v>
          </cell>
        </row>
        <row r="13004">
          <cell r="A13004"/>
        </row>
        <row r="13005">
          <cell r="A13005" t="str">
            <v>74022-044</v>
          </cell>
          <cell r="B13005" t="str">
            <v>ENSAIO DE COMPRESSAO AXIAL DE SOLO CIMENTO.</v>
          </cell>
          <cell r="C13005" t="str">
            <v>Un</v>
          </cell>
          <cell r="D13005">
            <v>25.4</v>
          </cell>
          <cell r="E13005">
            <v>20.32</v>
          </cell>
        </row>
        <row r="13006">
          <cell r="A13006"/>
        </row>
        <row r="13007">
          <cell r="A13007" t="str">
            <v>74022-045</v>
          </cell>
          <cell r="B13007" t="str">
            <v xml:space="preserve">ENSAIO DE VISCOSIDADE CINEMATICA - ASFALTO. </v>
          </cell>
          <cell r="C13007" t="str">
            <v>Un</v>
          </cell>
          <cell r="D13007">
            <v>63.51</v>
          </cell>
          <cell r="E13007">
            <v>50.81</v>
          </cell>
        </row>
        <row r="13008">
          <cell r="A13008"/>
        </row>
        <row r="13009">
          <cell r="A13009" t="str">
            <v>74022-047</v>
          </cell>
          <cell r="B13009" t="str">
            <v>ENSAIO DE RESIDUO POR EVAPORACAO - EMULSAO ASFALTICA.</v>
          </cell>
          <cell r="C13009" t="str">
            <v>Un</v>
          </cell>
          <cell r="D13009">
            <v>31.76</v>
          </cell>
          <cell r="E13009">
            <v>25.41</v>
          </cell>
        </row>
        <row r="13010">
          <cell r="A13010"/>
        </row>
        <row r="13011">
          <cell r="A13011" t="str">
            <v>74022-048</v>
          </cell>
          <cell r="B13011" t="str">
            <v>ENSAIO DE CARGA DA PARTICULA - EMULSAO ASFALTICA.</v>
          </cell>
          <cell r="C13011" t="str">
            <v>Un</v>
          </cell>
          <cell r="D13011">
            <v>23.81</v>
          </cell>
          <cell r="E13011">
            <v>19.05</v>
          </cell>
        </row>
        <row r="13012">
          <cell r="A13012"/>
        </row>
        <row r="13013">
          <cell r="A13013" t="str">
            <v>74022-049</v>
          </cell>
          <cell r="B13013" t="str">
            <v>ENSAIO DE DESEMULSIBILIDADE - EMULSAO ASFALTICA.</v>
          </cell>
          <cell r="C13013" t="str">
            <v>Un</v>
          </cell>
          <cell r="D13013">
            <v>63.51</v>
          </cell>
          <cell r="E13013">
            <v>50.81</v>
          </cell>
        </row>
        <row r="13014">
          <cell r="A13014"/>
        </row>
        <row r="13015">
          <cell r="A13015" t="str">
            <v>74022-050</v>
          </cell>
          <cell r="B13015" t="str">
            <v>ENSAIO DE DETERMINACAO DA TAXA DE ESPALHAMENTO DO AGREGADO.</v>
          </cell>
          <cell r="C13015" t="str">
            <v>Un</v>
          </cell>
          <cell r="D13015">
            <v>15.87</v>
          </cell>
          <cell r="E13015">
            <v>12.7</v>
          </cell>
        </row>
        <row r="13016">
          <cell r="A13016"/>
        </row>
        <row r="13017">
          <cell r="A13017" t="str">
            <v>74022-051</v>
          </cell>
          <cell r="B13017" t="str">
            <v>ENSAIO DE ADESIVIDADE A LIGANTE BETUMINOSO - AGREGADO.</v>
          </cell>
          <cell r="C13017" t="str">
            <v>Un</v>
          </cell>
          <cell r="D13017">
            <v>34.93</v>
          </cell>
          <cell r="E13017">
            <v>27.95</v>
          </cell>
        </row>
        <row r="13018">
          <cell r="A13018"/>
        </row>
        <row r="13019">
          <cell r="A13019" t="str">
            <v>74022-052</v>
          </cell>
          <cell r="B13019" t="str">
            <v>ENSAIO DE GRANULOMETRIA DO AGREGADO.</v>
          </cell>
          <cell r="C13019" t="str">
            <v>Un</v>
          </cell>
          <cell r="D13019">
            <v>31.76</v>
          </cell>
          <cell r="E13019">
            <v>25.41</v>
          </cell>
        </row>
        <row r="13020">
          <cell r="A13020"/>
        </row>
        <row r="13021">
          <cell r="A13021" t="str">
            <v>74022-053</v>
          </cell>
          <cell r="B13021" t="str">
            <v>ENSAIO DE CONTROLE DO GRAU DE COMPACTACAO DA MISTURA ASFALTICA.</v>
          </cell>
          <cell r="C13021" t="str">
            <v>Un</v>
          </cell>
          <cell r="D13021">
            <v>28.57</v>
          </cell>
          <cell r="E13021">
            <v>22.86</v>
          </cell>
        </row>
        <row r="13022">
          <cell r="A13022"/>
        </row>
        <row r="13023">
          <cell r="A13023" t="str">
            <v>74022-054</v>
          </cell>
          <cell r="B13023" t="str">
            <v>ENSAIO DE GRANULOMETRIA DO FILLER.</v>
          </cell>
          <cell r="C13023" t="str">
            <v>Un</v>
          </cell>
          <cell r="D13023">
            <v>28.57</v>
          </cell>
          <cell r="E13023">
            <v>22.86</v>
          </cell>
        </row>
        <row r="13024">
          <cell r="A13024"/>
        </row>
        <row r="13025">
          <cell r="A13025" t="str">
            <v>74022-055</v>
          </cell>
          <cell r="B13025" t="str">
            <v>ENSAIO DE TRACAO POR COMPRESSAO DIAMETRAL - MISTURAS BETUMINOSAS.</v>
          </cell>
          <cell r="C13025" t="str">
            <v>Un</v>
          </cell>
          <cell r="D13025">
            <v>79.38</v>
          </cell>
          <cell r="E13025">
            <v>63.51</v>
          </cell>
        </row>
        <row r="13026">
          <cell r="A13026"/>
        </row>
        <row r="13027">
          <cell r="A13027" t="str">
            <v>74022-056</v>
          </cell>
          <cell r="B13027" t="str">
            <v>ENSAIO DE DENSIDADE DO MATERIAL BETUMINOSO.</v>
          </cell>
          <cell r="C13027" t="str">
            <v>Un</v>
          </cell>
          <cell r="D13027">
            <v>22.38</v>
          </cell>
          <cell r="E13027">
            <v>17.91</v>
          </cell>
        </row>
        <row r="13028">
          <cell r="A13028"/>
        </row>
        <row r="13029">
          <cell r="A13029" t="str">
            <v>74022-057</v>
          </cell>
          <cell r="B13029" t="str">
            <v>ENSAIO DE CONSISTENCIA DO CONCRETO CCR - INDICE VEBE.</v>
          </cell>
          <cell r="C13029" t="str">
            <v>Un</v>
          </cell>
          <cell r="D13029">
            <v>22.38</v>
          </cell>
          <cell r="E13029">
            <v>17.91</v>
          </cell>
        </row>
        <row r="13030">
          <cell r="A13030"/>
        </row>
        <row r="13031">
          <cell r="A13031" t="str">
            <v>74022-058</v>
          </cell>
          <cell r="B13031" t="str">
            <v>ENSAIO DE ABATIMENTO DO TRONCO DE CONE.</v>
          </cell>
          <cell r="C13031" t="str">
            <v>Un</v>
          </cell>
          <cell r="D13031">
            <v>22.38</v>
          </cell>
          <cell r="E13031">
            <v>17.91</v>
          </cell>
        </row>
        <row r="13032">
          <cell r="A13032"/>
        </row>
        <row r="13033">
          <cell r="A13033" t="str">
            <v>74023-001</v>
          </cell>
          <cell r="B13033" t="str">
            <v>TRANSPORTE HORIZONTAL MANUAL DE MATERIAIS DIVERSOS A 30M.</v>
          </cell>
          <cell r="C13033" t="str">
            <v>m3</v>
          </cell>
          <cell r="D13033">
            <v>18.75</v>
          </cell>
          <cell r="E13033">
            <v>15</v>
          </cell>
        </row>
        <row r="13034">
          <cell r="A13034"/>
        </row>
        <row r="13035">
          <cell r="A13035" t="str">
            <v>74023-002</v>
          </cell>
          <cell r="B13035" t="str">
            <v>TRANSPORTE HORIZONTAL MANUAL DE MATERIAIS DIVERSOS A 40M.</v>
          </cell>
          <cell r="C13035" t="str">
            <v>m3</v>
          </cell>
          <cell r="D13035">
            <v>21.08</v>
          </cell>
          <cell r="E13035">
            <v>16.87</v>
          </cell>
        </row>
        <row r="13036">
          <cell r="A13036"/>
        </row>
        <row r="13037">
          <cell r="A13037" t="str">
            <v>74023-003</v>
          </cell>
          <cell r="B13037" t="str">
            <v>TRANSPORTE HORIZONTAL MANUAL DE MATERIAIS DIVERSOS A 50M.</v>
          </cell>
          <cell r="C13037" t="str">
            <v>m3</v>
          </cell>
          <cell r="D13037">
            <v>22.65</v>
          </cell>
          <cell r="E13037">
            <v>18.12</v>
          </cell>
        </row>
        <row r="13038">
          <cell r="A13038"/>
        </row>
        <row r="13039">
          <cell r="A13039" t="str">
            <v>74023-004</v>
          </cell>
          <cell r="B13039" t="str">
            <v>TRANSPORTE HORIZONTAL MANUAL DE MATERIAIS DIVERSOS A 60M.</v>
          </cell>
          <cell r="C13039" t="str">
            <v>m3</v>
          </cell>
          <cell r="D13039">
            <v>23.82</v>
          </cell>
          <cell r="E13039">
            <v>19.059999999999999</v>
          </cell>
        </row>
        <row r="13040">
          <cell r="A13040"/>
        </row>
        <row r="13041">
          <cell r="A13041" t="str">
            <v>74023-005</v>
          </cell>
          <cell r="B13041" t="str">
            <v>TRANSPORTE HORIZONTAL MANUAL DE MATERIAIS DIVERSOS A 100M.</v>
          </cell>
          <cell r="C13041" t="str">
            <v>m3</v>
          </cell>
          <cell r="D13041">
            <v>31.23</v>
          </cell>
          <cell r="E13041">
            <v>24.99</v>
          </cell>
        </row>
        <row r="13042">
          <cell r="A13042"/>
        </row>
        <row r="13043">
          <cell r="A13043" t="str">
            <v>74023-006</v>
          </cell>
          <cell r="B13043" t="str">
            <v>TRANSPORTE HORIZONTAL MANUAL DE MATERIAIS DIVERSOS A 30M.</v>
          </cell>
          <cell r="C13043" t="str">
            <v>T</v>
          </cell>
          <cell r="D13043">
            <v>11.71</v>
          </cell>
          <cell r="E13043">
            <v>9.3699999999999992</v>
          </cell>
        </row>
        <row r="13044">
          <cell r="A13044"/>
        </row>
        <row r="13045">
          <cell r="A13045" t="str">
            <v>74023-007</v>
          </cell>
          <cell r="B13045" t="str">
            <v>TRANSPORTE HORIZONTAL MANUAL DE MATERIAIS DIVERSOS A 40M.</v>
          </cell>
          <cell r="C13045" t="str">
            <v>T</v>
          </cell>
          <cell r="D13045">
            <v>12.88</v>
          </cell>
          <cell r="E13045">
            <v>10.31</v>
          </cell>
        </row>
        <row r="13046">
          <cell r="A13046"/>
        </row>
        <row r="13047">
          <cell r="A13047" t="str">
            <v>74023-008</v>
          </cell>
          <cell r="B13047" t="str">
            <v>TRANSPORTE HORIZONTAL MANUAL DE MATERIAIS DIVERSOS A 50M.</v>
          </cell>
          <cell r="C13047" t="str">
            <v>T</v>
          </cell>
          <cell r="D13047">
            <v>14.06</v>
          </cell>
          <cell r="E13047">
            <v>11.25</v>
          </cell>
        </row>
        <row r="13048">
          <cell r="A13048"/>
        </row>
        <row r="13049">
          <cell r="A13049" t="str">
            <v>74023-009</v>
          </cell>
          <cell r="B13049" t="str">
            <v>TRANSPORTE HORIZONTAL MANUAL DE MATERIAIS DIVERSOS A 60M.</v>
          </cell>
          <cell r="C13049" t="str">
            <v>T</v>
          </cell>
          <cell r="D13049">
            <v>15.22</v>
          </cell>
          <cell r="E13049">
            <v>12.18</v>
          </cell>
        </row>
        <row r="13050">
          <cell r="A13050"/>
        </row>
        <row r="13051">
          <cell r="A13051" t="str">
            <v>74023-010</v>
          </cell>
          <cell r="B13051" t="str">
            <v>TRANSPORTE HORIZONTAL MANUAL DE MATERIAIS DIVERSOS A 100M.</v>
          </cell>
          <cell r="C13051" t="str">
            <v>T</v>
          </cell>
          <cell r="D13051">
            <v>19.13</v>
          </cell>
          <cell r="E13051">
            <v>15.31</v>
          </cell>
        </row>
        <row r="13052">
          <cell r="A13052"/>
        </row>
        <row r="13053">
          <cell r="A13053" t="str">
            <v>74024-001</v>
          </cell>
          <cell r="B13053" t="str">
            <v>ARMACAO DE ESTACA HELICE CONTINUA OU OMEGA ATE 4,0M, POR GRAVIDADE, COM APOIO DE RETROESCAVADEIRA, ACO CA-50.</v>
          </cell>
          <cell r="C13053" t="str">
            <v>Kg</v>
          </cell>
          <cell r="D13053">
            <v>6.97</v>
          </cell>
          <cell r="E13053">
            <v>5.58</v>
          </cell>
        </row>
        <row r="13054">
          <cell r="A13054"/>
        </row>
        <row r="13055">
          <cell r="A13055" t="str">
            <v>74025-001</v>
          </cell>
          <cell r="B13055" t="str">
            <v xml:space="preserve"> IMPERMEABILIZACAO DE CALHAS DE CONCRETO COM MASTIQUE BETUMINOSO A FRIO.</v>
          </cell>
          <cell r="C13055" t="str">
            <v>m</v>
          </cell>
          <cell r="D13055">
            <v>30.88</v>
          </cell>
          <cell r="E13055">
            <v>24.71</v>
          </cell>
        </row>
        <row r="13056">
          <cell r="A13056"/>
        </row>
        <row r="13057">
          <cell r="A13057" t="str">
            <v>74026-001</v>
          </cell>
          <cell r="B13057" t="str">
            <v>TUBO PVC PARA ESGOTO PREDIAL DN 100MM - FORNECIMENTO E INSTALACAO.</v>
          </cell>
          <cell r="C13057" t="str">
            <v>m</v>
          </cell>
          <cell r="D13057">
            <v>16.88</v>
          </cell>
          <cell r="E13057">
            <v>13.51</v>
          </cell>
        </row>
        <row r="13058">
          <cell r="A13058"/>
        </row>
        <row r="13059">
          <cell r="A13059" t="str">
            <v>74027-001</v>
          </cell>
          <cell r="B13059" t="str">
            <v>GRUPO GERADOR 150/170 KVA MOTOR DIESEL - DEPRECIACAO.</v>
          </cell>
          <cell r="C13059" t="str">
            <v>H</v>
          </cell>
          <cell r="D13059">
            <v>6.83</v>
          </cell>
          <cell r="E13059">
            <v>5.47</v>
          </cell>
        </row>
        <row r="13060">
          <cell r="A13060"/>
        </row>
        <row r="13061">
          <cell r="A13061" t="str">
            <v>74027-002</v>
          </cell>
          <cell r="B13061" t="str">
            <v xml:space="preserve"> GRUPO GERADOR 150/170 KVA MOTOR DIESEL - JUROS.</v>
          </cell>
          <cell r="C13061" t="str">
            <v>H</v>
          </cell>
          <cell r="D13061">
            <v>2.57</v>
          </cell>
          <cell r="E13061">
            <v>2.06</v>
          </cell>
        </row>
        <row r="13062">
          <cell r="A13062"/>
        </row>
        <row r="13063">
          <cell r="A13063" t="str">
            <v>74027-003</v>
          </cell>
          <cell r="B13063" t="str">
            <v>GRUPO GERADOR 150/170 KVA MOTOR DIESEL - MANUTENCAO.</v>
          </cell>
          <cell r="C13063" t="str">
            <v>H</v>
          </cell>
          <cell r="D13063">
            <v>3.42</v>
          </cell>
          <cell r="E13063">
            <v>2.74</v>
          </cell>
        </row>
        <row r="13064">
          <cell r="A13064"/>
        </row>
        <row r="13065">
          <cell r="A13065" t="str">
            <v>74027-004</v>
          </cell>
          <cell r="B13065" t="str">
            <v>GRUPO GERADOR 150/170 KVA MOTOR DIESEL - MATERIAL NA OPERACAO.</v>
          </cell>
          <cell r="C13065" t="str">
            <v>H</v>
          </cell>
          <cell r="D13065">
            <v>82.4</v>
          </cell>
          <cell r="E13065">
            <v>65.92</v>
          </cell>
        </row>
        <row r="13066">
          <cell r="A13066"/>
        </row>
        <row r="13067">
          <cell r="A13067" t="str">
            <v>74027-005</v>
          </cell>
          <cell r="B13067" t="str">
            <v xml:space="preserve"> GRUPO GERADOR 150/170 KVA MOTOR DIESEL - UTILIZACAO OPERATIVA. </v>
          </cell>
          <cell r="C13067" t="str">
            <v>CHP</v>
          </cell>
          <cell r="D13067">
            <v>95.25</v>
          </cell>
          <cell r="E13067">
            <v>76.2</v>
          </cell>
        </row>
        <row r="13068">
          <cell r="A13068"/>
        </row>
        <row r="13069">
          <cell r="A13069" t="str">
            <v>74028-001</v>
          </cell>
          <cell r="B13069" t="str">
            <v>GRUPO GERADOR 40 KVA MOTOR DIESEL - DEPRECIACAO E JUROS.</v>
          </cell>
          <cell r="C13069" t="str">
            <v>H</v>
          </cell>
          <cell r="D13069">
            <v>3.12</v>
          </cell>
          <cell r="E13069">
            <v>2.5</v>
          </cell>
        </row>
        <row r="13070">
          <cell r="A13070"/>
        </row>
        <row r="13071">
          <cell r="A13071" t="str">
            <v>74028-002</v>
          </cell>
          <cell r="B13071" t="str">
            <v>GRUPO GERADOR 40 KVA MOTOR DIESEL - MANUTENCAO.</v>
          </cell>
          <cell r="C13071" t="str">
            <v>H</v>
          </cell>
          <cell r="D13071">
            <v>1.1000000000000001</v>
          </cell>
          <cell r="E13071">
            <v>0.88</v>
          </cell>
        </row>
        <row r="13072">
          <cell r="A13072"/>
        </row>
        <row r="13073">
          <cell r="A13073" t="str">
            <v>74028-003</v>
          </cell>
          <cell r="B13073" t="str">
            <v>GRUPO GERADOR 40 KVA MOTOR DIESEL - MATERIAL NA OPERACAO.</v>
          </cell>
          <cell r="C13073" t="str">
            <v>H</v>
          </cell>
          <cell r="D13073">
            <v>26.97</v>
          </cell>
          <cell r="E13073">
            <v>21.58</v>
          </cell>
        </row>
        <row r="13074">
          <cell r="A13074"/>
        </row>
        <row r="13075">
          <cell r="A13075" t="str">
            <v>74028-004</v>
          </cell>
          <cell r="B13075" t="str">
            <v>GRUPO GERADOR 40 KVA MOTOR DIESEL - UTILIZACAO OPERATIVA.</v>
          </cell>
          <cell r="C13075" t="str">
            <v>CHP</v>
          </cell>
          <cell r="D13075">
            <v>31.2</v>
          </cell>
          <cell r="E13075">
            <v>24.96</v>
          </cell>
        </row>
        <row r="13076">
          <cell r="A13076"/>
        </row>
        <row r="13077">
          <cell r="A13077" t="str">
            <v>74029-001</v>
          </cell>
          <cell r="B13077" t="str">
            <v>BETONEIRA DIESEL 580L (CP) MISTURA SECA, CARREGAMENTO MECANICO E TAMBOR REVERSÍVEL. - EXCLUSIVE OPERADOR.</v>
          </cell>
          <cell r="C13077" t="str">
            <v>H</v>
          </cell>
          <cell r="D13077">
            <v>16.510000000000002</v>
          </cell>
          <cell r="E13077">
            <v>13.21</v>
          </cell>
        </row>
        <row r="13078">
          <cell r="A13078"/>
        </row>
        <row r="13079">
          <cell r="A13079" t="str">
            <v>74029-002</v>
          </cell>
          <cell r="B13079" t="str">
            <v>BETONEIRA DIESEL, 580L (CI) MISTURA SECA, CARREGADOR MECANICO E TAMBOR REVERSÍVEL.- EXCLUSIVE OPERADOR.</v>
          </cell>
          <cell r="C13079" t="str">
            <v>H</v>
          </cell>
          <cell r="D13079">
            <v>5.92</v>
          </cell>
          <cell r="E13079">
            <v>4.74</v>
          </cell>
        </row>
        <row r="13080">
          <cell r="A13080"/>
        </row>
        <row r="13081">
          <cell r="A13081" t="str">
            <v>74030-001</v>
          </cell>
          <cell r="B13081" t="str">
            <v>GUINDAUTO (CI) CAP.3,5 TON., MONTADO SOBRE CAMINHÃO TOCO (EXCL. O CAMINHÃO) APROX.2,0M DE ALCANCE HORIZONTAL, 7,0 NA VERTICAL. EXCL. OPERADOR.</v>
          </cell>
          <cell r="C13081" t="str">
            <v>H</v>
          </cell>
          <cell r="D13081">
            <v>19.72</v>
          </cell>
          <cell r="E13081">
            <v>15.78</v>
          </cell>
        </row>
        <row r="13082">
          <cell r="A13082"/>
        </row>
        <row r="13083">
          <cell r="A13083" t="str">
            <v>74030-002</v>
          </cell>
          <cell r="B13083" t="str">
            <v>GUINDAUTO (CP) CARGA MAX 3,25T (A 2M) E 1,62T (A 4M), ALTURA MAX = 6,6 M, MONTADO SOBRE CAMINHÃO TOCO (EXCL. O CAMINHÃO E OPERADOR).</v>
          </cell>
          <cell r="C13083" t="str">
            <v>H</v>
          </cell>
          <cell r="D13083">
            <v>22.63</v>
          </cell>
          <cell r="E13083">
            <v>18.11</v>
          </cell>
        </row>
        <row r="13084">
          <cell r="A13084"/>
        </row>
        <row r="13085">
          <cell r="A13085" t="str">
            <v>74031-001</v>
          </cell>
          <cell r="B13085" t="str">
            <v xml:space="preserve">MANTA GEOTEXTIL TP BIDIM NÃO-TECIDO 100% POLIESTER. </v>
          </cell>
          <cell r="C13085" t="str">
            <v>m2</v>
          </cell>
          <cell r="D13085">
            <v>23.23</v>
          </cell>
          <cell r="E13085">
            <v>18.59</v>
          </cell>
        </row>
        <row r="13086">
          <cell r="A13086"/>
        </row>
        <row r="13087">
          <cell r="A13087" t="str">
            <v>74032-001</v>
          </cell>
          <cell r="B13087" t="str">
            <v>ESCAVADEIRA HIDRAULICA SOBRE ESTEIRAS 110HP A DIESEL - CHP - INCLUSIVE OPERADOR.</v>
          </cell>
          <cell r="C13087" t="str">
            <v>CHP</v>
          </cell>
          <cell r="D13087">
            <v>185.57</v>
          </cell>
          <cell r="E13087">
            <v>148.46</v>
          </cell>
        </row>
        <row r="13088">
          <cell r="A13088"/>
        </row>
        <row r="13089">
          <cell r="A13089" t="str">
            <v>74032-002</v>
          </cell>
          <cell r="B13089" t="str">
            <v>ESCAVADEIRA HIDRAULICA SOBRE ESTEIRAS 110HP A DIESEL - CHI - INCLUISVE OPERADOR.</v>
          </cell>
          <cell r="C13089" t="str">
            <v>CHI</v>
          </cell>
          <cell r="D13089">
            <v>79.87</v>
          </cell>
          <cell r="E13089">
            <v>63.9</v>
          </cell>
        </row>
        <row r="13090">
          <cell r="A13090"/>
        </row>
        <row r="13091">
          <cell r="A13091" t="str">
            <v>74033-001</v>
          </cell>
          <cell r="B13091" t="str">
            <v>ESTABILIZAÇÃO DE SOLO COM GEOMEMBRANA LISA PEAD ESPESSURA 2MM.</v>
          </cell>
          <cell r="C13091" t="str">
            <v>m2</v>
          </cell>
          <cell r="D13091">
            <v>40.5</v>
          </cell>
          <cell r="E13091">
            <v>32.4</v>
          </cell>
        </row>
        <row r="13092">
          <cell r="A13092"/>
        </row>
        <row r="13093">
          <cell r="A13093" t="str">
            <v>74034-001</v>
          </cell>
          <cell r="B13093" t="str">
            <v>ESPALHAMENTO DE MATERIAL DE 1A CATEGORIA COM TRATOR DE ESTEIRA COM 153 HP.</v>
          </cell>
          <cell r="C13093" t="str">
            <v>m3</v>
          </cell>
          <cell r="D13093">
            <v>2.52</v>
          </cell>
          <cell r="E13093">
            <v>2.02</v>
          </cell>
        </row>
        <row r="13094">
          <cell r="A13094"/>
        </row>
        <row r="13095">
          <cell r="A13095" t="str">
            <v>74035-001</v>
          </cell>
          <cell r="B13095" t="str">
            <v>CARREGADOR FRONTAL (PA CARREGADEIRA) SOBRE RODAS 105HP CAPACIDADE DA CAÇAMBA 1,4 A 1,7M3 - CHP - INCLUSIVE OPERADOR.</v>
          </cell>
          <cell r="C13095" t="str">
            <v>H</v>
          </cell>
          <cell r="D13095">
            <v>139.61000000000001</v>
          </cell>
          <cell r="E13095">
            <v>111.69</v>
          </cell>
        </row>
        <row r="13096">
          <cell r="A13096"/>
        </row>
        <row r="13097">
          <cell r="A13097" t="str">
            <v>74036-001</v>
          </cell>
          <cell r="B13097" t="str">
            <v xml:space="preserve">TRATOR DE ESTEIRAS, 153HP - CHI - INCLUSIVE OPERADOR.  </v>
          </cell>
          <cell r="C13097" t="str">
            <v>H</v>
          </cell>
          <cell r="D13097">
            <v>112.91</v>
          </cell>
          <cell r="E13097">
            <v>90.33</v>
          </cell>
        </row>
        <row r="13098">
          <cell r="A13098"/>
        </row>
        <row r="13099">
          <cell r="A13099" t="str">
            <v>74036-002</v>
          </cell>
          <cell r="B13099" t="str">
            <v>TRATOR ESTEIRAS DIESEL 140CV - CHP - INCLUSIVE OPERADOR.</v>
          </cell>
          <cell r="C13099" t="str">
            <v>H</v>
          </cell>
          <cell r="D13099">
            <v>259.83</v>
          </cell>
          <cell r="E13099">
            <v>207.87</v>
          </cell>
        </row>
        <row r="13100">
          <cell r="A13100"/>
        </row>
        <row r="13101">
          <cell r="A13101" t="str">
            <v>74037-001</v>
          </cell>
          <cell r="B13101" t="str">
            <v>CAMINHÃO BASCULANTE TOCO 4M3, MOTOR DIESEL 160CV COM MOTORISTA.</v>
          </cell>
          <cell r="C13101" t="str">
            <v>H</v>
          </cell>
          <cell r="D13101">
            <v>93.51</v>
          </cell>
          <cell r="E13101">
            <v>74.81</v>
          </cell>
        </row>
        <row r="13102">
          <cell r="A13102"/>
        </row>
        <row r="13103">
          <cell r="A13103" t="str">
            <v>74037-002</v>
          </cell>
          <cell r="B13103" t="str">
            <v>CAMINHÃO TOCO, CARROCERIA FIXA ABERTA MADEIRA, MOTOR DIESEL - CHI - COM MOTORISTA.</v>
          </cell>
          <cell r="C13103" t="str">
            <v>CHI</v>
          </cell>
          <cell r="D13103">
            <v>34.799999999999997</v>
          </cell>
          <cell r="E13103">
            <v>27.84</v>
          </cell>
        </row>
        <row r="13104">
          <cell r="A13104"/>
        </row>
        <row r="13105">
          <cell r="A13105" t="str">
            <v>74037-003</v>
          </cell>
          <cell r="B13105" t="str">
            <v>CAMINHÃO TOCO, CARROCERIA FIXA ABERTA DE MADEIRA, MOTOR A DIESEL - CHP - COM MOTORISTA.</v>
          </cell>
          <cell r="C13105" t="str">
            <v>CHP</v>
          </cell>
          <cell r="D13105">
            <v>94.88</v>
          </cell>
          <cell r="E13105">
            <v>75.91</v>
          </cell>
        </row>
        <row r="13106">
          <cell r="A13106"/>
        </row>
        <row r="13107">
          <cell r="A13107" t="str">
            <v>74038-001</v>
          </cell>
          <cell r="B13107" t="str">
            <v>PORTÃO COM MOURÃO DE MADEIRA ROLIÇA D=11CM COM 5 FIOS DE ARAME FARPADO Nº 14.</v>
          </cell>
          <cell r="C13107" t="str">
            <v>m</v>
          </cell>
          <cell r="D13107">
            <v>12.21</v>
          </cell>
          <cell r="E13107">
            <v>9.77</v>
          </cell>
        </row>
        <row r="13108">
          <cell r="A13108"/>
        </row>
        <row r="13109">
          <cell r="A13109" t="str">
            <v>74039-001</v>
          </cell>
          <cell r="B13109" t="str">
            <v>CERCA COM MOURÕES DE MADEIRA ROLIÇA D=11CM, ESPAÇAMENTO DE 2M, ALTURA LIVRE DE 1M, CRAVADOS 0,50M, COM 5 FIOS DE ARAME FARPADO Nº14 CLASSE 250 - FORNEC E COLOC.</v>
          </cell>
          <cell r="C13109" t="str">
            <v>m</v>
          </cell>
          <cell r="D13109">
            <v>12.21</v>
          </cell>
          <cell r="E13109">
            <v>9.77</v>
          </cell>
        </row>
        <row r="13110">
          <cell r="A13110"/>
        </row>
        <row r="13111">
          <cell r="A13111" t="str">
            <v>74040-001</v>
          </cell>
          <cell r="B13111" t="str">
            <v xml:space="preserve">SOQUETE COMPACTADOR 72KG GASOLINA, 3HP (CHP) EXCLUSIVE OPERADOR. </v>
          </cell>
          <cell r="C13111" t="str">
            <v>H</v>
          </cell>
          <cell r="D13111">
            <v>9.35</v>
          </cell>
          <cell r="E13111">
            <v>7.48</v>
          </cell>
        </row>
        <row r="13112">
          <cell r="A13112"/>
        </row>
        <row r="13113">
          <cell r="A13113" t="str">
            <v>74040-002</v>
          </cell>
          <cell r="B13113" t="str">
            <v xml:space="preserve">SOQUETE COMPACTADOR 72KG, GASOLINA, 3HP, (CHI), EXCLUSIVE OPERADOR. </v>
          </cell>
          <cell r="C13113" t="str">
            <v>H</v>
          </cell>
          <cell r="D13113">
            <v>3.51</v>
          </cell>
          <cell r="E13113">
            <v>2.81</v>
          </cell>
        </row>
        <row r="13114">
          <cell r="A13114"/>
        </row>
        <row r="13115">
          <cell r="A13115" t="str">
            <v>74041-001</v>
          </cell>
          <cell r="B13115" t="str">
            <v>LUMINARIA GLOBO VIDRO LEITOSO/PLAFONIER/BOCAL/LAMPADA 60W.</v>
          </cell>
          <cell r="C13115" t="str">
            <v>Un</v>
          </cell>
          <cell r="D13115">
            <v>43.65</v>
          </cell>
          <cell r="E13115">
            <v>34.92</v>
          </cell>
        </row>
        <row r="13116">
          <cell r="A13116"/>
        </row>
        <row r="13117">
          <cell r="A13117" t="str">
            <v>74041-002</v>
          </cell>
          <cell r="B13117" t="str">
            <v>LUMINARIA GLOBO VIDRO LEITOSO/PLAFONIER/BOCAL/LAMPADA 100W.</v>
          </cell>
          <cell r="C13117" t="str">
            <v>Un</v>
          </cell>
          <cell r="D13117">
            <v>44.01</v>
          </cell>
          <cell r="E13117">
            <v>35.21</v>
          </cell>
        </row>
        <row r="13118">
          <cell r="A13118"/>
        </row>
        <row r="13119">
          <cell r="A13119" t="str">
            <v>74042-001</v>
          </cell>
          <cell r="B13119" t="str">
            <v>PONTO INTERRUPTOR SIMPLES COM ELETRODUTO PVC 1/2" E CAIXA 4X2"</v>
          </cell>
          <cell r="C13119" t="str">
            <v>Pt</v>
          </cell>
          <cell r="D13119">
            <v>58.37</v>
          </cell>
          <cell r="E13119">
            <v>46.7</v>
          </cell>
        </row>
        <row r="13120">
          <cell r="A13120"/>
        </row>
        <row r="13121">
          <cell r="A13121" t="str">
            <v>74042-002</v>
          </cell>
          <cell r="B13121" t="str">
            <v xml:space="preserve">PONTO INTERRUPTOR DUPLO SIMPLES COM ELETRODUTO PVC 1/2" E CAIXA 4X2" </v>
          </cell>
          <cell r="C13121" t="str">
            <v>Pt</v>
          </cell>
          <cell r="D13121">
            <v>85.2</v>
          </cell>
          <cell r="E13121">
            <v>68.16</v>
          </cell>
        </row>
        <row r="13122">
          <cell r="A13122"/>
        </row>
        <row r="13123">
          <cell r="A13123" t="str">
            <v>74042-003</v>
          </cell>
          <cell r="B13123" t="str">
            <v>PONTO INTERRUPTOR TRIPLO SIMPLES COM ELETRODUTO PVC 3/4" E CAIXA 4X2"</v>
          </cell>
          <cell r="C13123" t="str">
            <v>Pt</v>
          </cell>
          <cell r="D13123">
            <v>95</v>
          </cell>
          <cell r="E13123">
            <v>76</v>
          </cell>
        </row>
        <row r="13124">
          <cell r="A13124"/>
        </row>
        <row r="13125">
          <cell r="A13125" t="str">
            <v>74042-004</v>
          </cell>
          <cell r="B13125" t="str">
            <v>PONTO INTERRUPTOR SIMPLES COM ELETRODUTO FERRO ESMALTADO 3/4" E CAIXA 4X2"</v>
          </cell>
          <cell r="C13125" t="str">
            <v>Pt</v>
          </cell>
          <cell r="D13125">
            <v>78.02</v>
          </cell>
          <cell r="E13125">
            <v>62.42</v>
          </cell>
        </row>
        <row r="13126">
          <cell r="A13126"/>
        </row>
        <row r="13127">
          <cell r="A13127" t="str">
            <v>74042-005</v>
          </cell>
          <cell r="B13127" t="str">
            <v>PONTO INTERRUPTOR TRIPLO SIMPLES COM ELETRODUTO FERRO ESMALTADO 3/4" E CAIXA 4X2"</v>
          </cell>
          <cell r="C13127" t="str">
            <v>Pt</v>
          </cell>
          <cell r="D13127">
            <v>115.62</v>
          </cell>
          <cell r="E13127">
            <v>92.5</v>
          </cell>
        </row>
        <row r="13128">
          <cell r="A13128"/>
        </row>
        <row r="13129">
          <cell r="A13129" t="str">
            <v>74042-006</v>
          </cell>
          <cell r="B13129" t="str">
            <v>PONTO INTERRUPTOR SIMPLES COM ELETRODUTO FERRO GALVANIZADO 3/4" E CAIXA 4X2"</v>
          </cell>
          <cell r="C13129" t="str">
            <v>Pt</v>
          </cell>
          <cell r="D13129">
            <v>108.43</v>
          </cell>
          <cell r="E13129">
            <v>86.75</v>
          </cell>
        </row>
        <row r="13130">
          <cell r="A13130"/>
        </row>
        <row r="13131">
          <cell r="A13131" t="str">
            <v>74042-007</v>
          </cell>
          <cell r="B13131" t="str">
            <v>PONTO INTERRUPTOR THREE-WAY COM ELETRODUTO PVC 3/4" E CAIXA 4X2"</v>
          </cell>
          <cell r="C13131" t="str">
            <v>Pt</v>
          </cell>
          <cell r="D13131">
            <v>210.68</v>
          </cell>
          <cell r="E13131">
            <v>168.55</v>
          </cell>
        </row>
        <row r="13132">
          <cell r="A13132"/>
        </row>
        <row r="13133">
          <cell r="A13133" t="str">
            <v>74043-001</v>
          </cell>
          <cell r="B13133" t="str">
            <v xml:space="preserve"> CONDULETE PVC TIPO B 3/4 SEM TAMPA, FORNECIMENTO E INSTALACAO </v>
          </cell>
          <cell r="C13133" t="str">
            <v>Un</v>
          </cell>
          <cell r="D13133">
            <v>14.25</v>
          </cell>
          <cell r="E13133">
            <v>11.4</v>
          </cell>
        </row>
        <row r="13134">
          <cell r="A13134"/>
        </row>
        <row r="13135">
          <cell r="A13135" t="str">
            <v>74043-002</v>
          </cell>
          <cell r="B13135" t="str">
            <v>CONDULETE PVC TIPO LL 3/4 SEM TAMPA, FORNECIMENTO E INSTALACAO.</v>
          </cell>
          <cell r="C13135" t="str">
            <v>Un</v>
          </cell>
          <cell r="D13135">
            <v>11.52</v>
          </cell>
          <cell r="E13135">
            <v>9.2200000000000006</v>
          </cell>
        </row>
        <row r="13136">
          <cell r="A13136"/>
        </row>
        <row r="13137">
          <cell r="A13137" t="str">
            <v>74043-003</v>
          </cell>
          <cell r="B13137" t="str">
            <v>CONDULETE PVC TIPO TB 3/4 SEM TAMPA, FORNECIMENTO E INSTALACAO .</v>
          </cell>
          <cell r="C13137" t="str">
            <v>Un</v>
          </cell>
          <cell r="D13137">
            <v>19.829999999999998</v>
          </cell>
          <cell r="E13137">
            <v>15.87</v>
          </cell>
        </row>
        <row r="13138">
          <cell r="A13138"/>
        </row>
        <row r="13139">
          <cell r="A13139" t="str">
            <v>74043-004</v>
          </cell>
          <cell r="B13139" t="str">
            <v>CAIXA DE LIGACAO EM ALUMINIO SILICIO, TIPO CONDULETE FORMATO "C" 3/4" , FORNECIMENTO E INSTALACAO.</v>
          </cell>
          <cell r="C13139" t="str">
            <v>Un</v>
          </cell>
          <cell r="D13139">
            <v>14.22</v>
          </cell>
          <cell r="E13139">
            <v>11.38</v>
          </cell>
        </row>
        <row r="13140">
          <cell r="A13140"/>
        </row>
        <row r="13141">
          <cell r="A13141" t="str">
            <v>74044-001</v>
          </cell>
          <cell r="B13141" t="str">
            <v xml:space="preserve">ELETRODUTO PVC RIGIDO 3/4 APARENTE, FORNECIMENTO E INSTALACAO. </v>
          </cell>
          <cell r="C13141" t="str">
            <v>m</v>
          </cell>
          <cell r="D13141">
            <v>6.77</v>
          </cell>
          <cell r="E13141">
            <v>5.42</v>
          </cell>
        </row>
        <row r="13142">
          <cell r="A13142"/>
        </row>
        <row r="13143">
          <cell r="A13143" t="str">
            <v>74044-002</v>
          </cell>
          <cell r="B13143" t="str">
            <v xml:space="preserve">ELETRODUTO PVC RIGIDO 1/2 APARENTE, FORNECIMENTO E INSTALACAO. </v>
          </cell>
          <cell r="C13143" t="str">
            <v>m</v>
          </cell>
          <cell r="D13143">
            <v>5.73</v>
          </cell>
          <cell r="E13143">
            <v>4.59</v>
          </cell>
        </row>
        <row r="13144">
          <cell r="A13144"/>
        </row>
        <row r="13145">
          <cell r="A13145" t="str">
            <v>74045-001</v>
          </cell>
          <cell r="B13145" t="str">
            <v>CUMEEIRA UNIVERSAL PARA TELHA DE FIBROCIMENTO ONDULADA ESPESSURA 6 MM, INCLUSO JUNTAS DE VEDACAO E ACESSORIOS DE FIXACAO.</v>
          </cell>
          <cell r="C13145" t="str">
            <v>m</v>
          </cell>
          <cell r="D13145">
            <v>88.06</v>
          </cell>
          <cell r="E13145">
            <v>70.45</v>
          </cell>
        </row>
        <row r="13146">
          <cell r="A13146"/>
        </row>
        <row r="13147">
          <cell r="A13147" t="str">
            <v>74045-002</v>
          </cell>
          <cell r="B13147" t="str">
            <v>CUMEEIRA TIPO SHED PARA TELHA DE FIBROCIMENTO ONDULADA, INCLUSO JUNTAS DE VEDACAO E ACESSORIOS DE FIXACAO.</v>
          </cell>
          <cell r="C13147" t="str">
            <v>m</v>
          </cell>
          <cell r="D13147">
            <v>75.260000000000005</v>
          </cell>
          <cell r="E13147">
            <v>60.21</v>
          </cell>
        </row>
        <row r="13148">
          <cell r="A13148"/>
        </row>
        <row r="13149">
          <cell r="A13149" t="str">
            <v>74046-001</v>
          </cell>
          <cell r="B13149" t="str">
            <v>TARJETA DE FERRO CROMADO DE SOBREPOR 2".</v>
          </cell>
          <cell r="C13149" t="str">
            <v>Un</v>
          </cell>
          <cell r="D13149">
            <v>6.03</v>
          </cell>
          <cell r="E13149">
            <v>4.83</v>
          </cell>
        </row>
        <row r="13150">
          <cell r="A13150"/>
        </row>
        <row r="13151">
          <cell r="A13151" t="str">
            <v>74046-002</v>
          </cell>
          <cell r="B13151" t="str">
            <v>TARJETA TIPO LIVRE/OCUPADO PARA PORTA DE BANHEIRO.</v>
          </cell>
          <cell r="C13151" t="str">
            <v>Un</v>
          </cell>
          <cell r="D13151">
            <v>27.33</v>
          </cell>
          <cell r="E13151">
            <v>21.87</v>
          </cell>
        </row>
        <row r="13152">
          <cell r="A13152"/>
        </row>
        <row r="13153">
          <cell r="A13153" t="str">
            <v>74047-001</v>
          </cell>
          <cell r="B13153" t="str">
            <v>DOBRADICA EM FERRO CROMADO 3X3", SEM ANEIS.</v>
          </cell>
          <cell r="C13153" t="str">
            <v>Un</v>
          </cell>
          <cell r="D13153">
            <v>13.28</v>
          </cell>
          <cell r="E13153">
            <v>10.63</v>
          </cell>
        </row>
        <row r="13154">
          <cell r="A13154"/>
        </row>
        <row r="13155">
          <cell r="A13155" t="str">
            <v>74047-002</v>
          </cell>
          <cell r="B13155" t="str">
            <v>DOBRADICA EM ACO ZINCADO 3X3", SEM ANEIS.</v>
          </cell>
          <cell r="C13155" t="str">
            <v>Un</v>
          </cell>
          <cell r="D13155">
            <v>13.36</v>
          </cell>
          <cell r="E13155">
            <v>10.69</v>
          </cell>
        </row>
        <row r="13156">
          <cell r="A13156"/>
        </row>
        <row r="13157">
          <cell r="A13157" t="str">
            <v>74047-003</v>
          </cell>
          <cell r="B13157" t="str">
            <v>DOBRADICA EM LATAO CROMADO 3X3", COM ANEIS.</v>
          </cell>
          <cell r="C13157" t="str">
            <v>Un</v>
          </cell>
          <cell r="D13157">
            <v>32.07</v>
          </cell>
          <cell r="E13157">
            <v>25.66</v>
          </cell>
        </row>
        <row r="13158">
          <cell r="A13158"/>
        </row>
        <row r="13159">
          <cell r="A13159" t="str">
            <v>74047-004</v>
          </cell>
          <cell r="B13159" t="str">
            <v>DOBRADICA LATAO CROMADO 3 X 2 1/2".</v>
          </cell>
          <cell r="C13159" t="str">
            <v>Un</v>
          </cell>
          <cell r="D13159">
            <v>19.82</v>
          </cell>
          <cell r="E13159">
            <v>15.86</v>
          </cell>
        </row>
        <row r="13160">
          <cell r="A13160"/>
        </row>
        <row r="13161">
          <cell r="A13161" t="str">
            <v>74047-005</v>
          </cell>
          <cell r="B13161" t="str">
            <v>DOBRADICA EM FERRO GALVANIZADO 1 3/4 X2", COM ANEIS.</v>
          </cell>
          <cell r="C13161" t="str">
            <v>Un</v>
          </cell>
          <cell r="D13161">
            <v>7.46</v>
          </cell>
          <cell r="E13161">
            <v>5.97</v>
          </cell>
        </row>
        <row r="13162">
          <cell r="A13162"/>
        </row>
        <row r="13163">
          <cell r="A13163" t="str">
            <v>74047-006</v>
          </cell>
          <cell r="B13163" t="str">
            <v>DOBRADICA EM FERRO CROMADO 2X1", COM ANEIS.</v>
          </cell>
          <cell r="C13163" t="str">
            <v>Un</v>
          </cell>
          <cell r="D13163">
            <v>12.07</v>
          </cell>
          <cell r="E13163">
            <v>9.66</v>
          </cell>
        </row>
        <row r="13164">
          <cell r="A13164"/>
        </row>
        <row r="13165">
          <cell r="A13165" t="str">
            <v>74047-007</v>
          </cell>
          <cell r="B13165" t="str">
            <v>DOBRADICA EM FERRO CROMADO 3X2 1/2", SEM ANEIS.</v>
          </cell>
          <cell r="C13165" t="str">
            <v>Un</v>
          </cell>
          <cell r="D13165">
            <v>11.67</v>
          </cell>
          <cell r="E13165">
            <v>9.34</v>
          </cell>
        </row>
        <row r="13166">
          <cell r="A13166"/>
        </row>
        <row r="13167">
          <cell r="A13167" t="str">
            <v>74047-008</v>
          </cell>
          <cell r="B13167" t="str">
            <v>DOBRADICA EM FERRO GALVANIZADO 4X3", COM ANEIS.</v>
          </cell>
          <cell r="C13167" t="str">
            <v>Un</v>
          </cell>
          <cell r="D13167">
            <v>12.4</v>
          </cell>
          <cell r="E13167">
            <v>9.92</v>
          </cell>
        </row>
        <row r="13168">
          <cell r="A13168"/>
        </row>
        <row r="13169">
          <cell r="A13169" t="str">
            <v>74048-001</v>
          </cell>
          <cell r="B13169" t="str">
            <v>LASTRO DE CONCRETO TRACO 1:2,5:5, ESPESSURA 3CM, PREPARO MECANICO, INCLUSO ADITIVO IMPERMEABILIZANTE.</v>
          </cell>
          <cell r="C13169" t="str">
            <v>m2</v>
          </cell>
          <cell r="D13169">
            <v>20.46</v>
          </cell>
          <cell r="E13169">
            <v>16.37</v>
          </cell>
        </row>
        <row r="13170">
          <cell r="A13170"/>
        </row>
        <row r="13171">
          <cell r="A13171" t="str">
            <v>74048-002</v>
          </cell>
          <cell r="B13171" t="str">
            <v>LASTRO DE CONCRETO TRACO 1:2,5:5, ESPESSURA 5CM, PREPARO MECANICO, INCLUSO ADITIVO IMPERMEABILIZANTE.</v>
          </cell>
          <cell r="C13171" t="str">
            <v>m2</v>
          </cell>
          <cell r="D13171">
            <v>32.369999999999997</v>
          </cell>
          <cell r="E13171">
            <v>25.9</v>
          </cell>
        </row>
        <row r="13172">
          <cell r="A13172"/>
        </row>
        <row r="13173">
          <cell r="A13173" t="str">
            <v>74048-003</v>
          </cell>
          <cell r="B13173" t="str">
            <v>LASTRO DE CONCRETO TRACO 1:2,5:5, ESPESSURA 7CM, PREPARO MECANICO, INCLUSO ADITIVO IMPERMEABILIZANTE.</v>
          </cell>
          <cell r="C13173" t="str">
            <v>m2</v>
          </cell>
          <cell r="D13173">
            <v>44.27</v>
          </cell>
          <cell r="E13173">
            <v>35.42</v>
          </cell>
        </row>
        <row r="13174">
          <cell r="A13174"/>
        </row>
        <row r="13175">
          <cell r="A13175" t="str">
            <v>74048-004</v>
          </cell>
          <cell r="B13175" t="str">
            <v>LASTRO DE CONCRETO TRACO 1:3:5, ESPESSURA 3CM, PREPARO MECANICO, INCLUSO ADITIVO IMPERMEABILIZANTE.</v>
          </cell>
          <cell r="C13175" t="str">
            <v>m2</v>
          </cell>
          <cell r="D13175">
            <v>20.13</v>
          </cell>
          <cell r="E13175">
            <v>16.11</v>
          </cell>
        </row>
        <row r="13176">
          <cell r="A13176"/>
        </row>
        <row r="13177">
          <cell r="A13177" t="str">
            <v>74048-005</v>
          </cell>
          <cell r="B13177" t="str">
            <v>LASTRO DE CONCRETO TRACO 1:3:5, ESPESSURA 5CM, PREPARO MECANICO, INCLUSO ADITIVO IMPERMEABILIZANTE.</v>
          </cell>
          <cell r="C13177" t="str">
            <v>m2</v>
          </cell>
          <cell r="D13177">
            <v>31.83</v>
          </cell>
          <cell r="E13177">
            <v>25.47</v>
          </cell>
        </row>
        <row r="13178">
          <cell r="A13178"/>
        </row>
        <row r="13179">
          <cell r="A13179" t="str">
            <v>74048-006</v>
          </cell>
          <cell r="B13179" t="str">
            <v xml:space="preserve"> LASTRO DE CONCRETO TRACO 1:3:5, ESPESSURA 7CM, PREPARO MECANICO, INCLUSO ADITIVO IMPERMEABILIZANTE.</v>
          </cell>
          <cell r="C13179" t="str">
            <v>m2</v>
          </cell>
          <cell r="D13179">
            <v>43.52</v>
          </cell>
          <cell r="E13179">
            <v>34.82</v>
          </cell>
        </row>
        <row r="13180">
          <cell r="A13180"/>
        </row>
        <row r="13181">
          <cell r="A13181" t="str">
            <v>74048-007</v>
          </cell>
          <cell r="B13181" t="str">
            <v>LASTRO DE CONCRETO TRACO 1:4:8, ESPESSURA 3CM, PREPARO MECANICO, INCLUSO ADITIVO IMPERMEABILIZANTE.</v>
          </cell>
          <cell r="C13181" t="str">
            <v>m2</v>
          </cell>
          <cell r="D13181">
            <v>19.11</v>
          </cell>
          <cell r="E13181">
            <v>15.29</v>
          </cell>
        </row>
        <row r="13182">
          <cell r="A13182"/>
        </row>
        <row r="13183">
          <cell r="A13183" t="str">
            <v>74048-008</v>
          </cell>
          <cell r="B13183" t="str">
            <v>LASTRO DE CONCRETO TRACO 1:4:8, ESPESSURA 5CM, PREPARO MECANICO, INCLUSO ADITIVO IMPERMEABILIZANTE.</v>
          </cell>
          <cell r="C13183" t="str">
            <v>m2</v>
          </cell>
          <cell r="D13183">
            <v>30.12</v>
          </cell>
          <cell r="E13183">
            <v>24.1</v>
          </cell>
        </row>
        <row r="13184">
          <cell r="A13184"/>
        </row>
        <row r="13185">
          <cell r="A13185" t="str">
            <v>74048-009</v>
          </cell>
          <cell r="B13185" t="str">
            <v>LASTRO DE CONCRETO TRACO 1:4:8, ESPESSURA 7CM, PREPARO MECANICO, INCLUSO ADITIVO IMPERMEABILIZANTE.</v>
          </cell>
          <cell r="C13185" t="str">
            <v>m2</v>
          </cell>
          <cell r="D13185">
            <v>41.13</v>
          </cell>
          <cell r="E13185">
            <v>32.909999999999997</v>
          </cell>
        </row>
        <row r="13186">
          <cell r="A13186"/>
        </row>
        <row r="13187">
          <cell r="A13187" t="str">
            <v>74049-001</v>
          </cell>
          <cell r="B13187" t="str">
            <v>MARMORE BRANCO POLIDO PARA BANCADA (TAMPO) E=3CM, LARGURA 55CM ENGASTA DA NA PAREDE - FORNECIMENTO E INSTALACAO.</v>
          </cell>
          <cell r="C13187" t="str">
            <v>m</v>
          </cell>
          <cell r="D13187">
            <v>264.45999999999998</v>
          </cell>
          <cell r="E13187">
            <v>211.57</v>
          </cell>
        </row>
        <row r="13188">
          <cell r="A13188"/>
        </row>
        <row r="13189">
          <cell r="A13189" t="str">
            <v>74049-002</v>
          </cell>
          <cell r="B13189" t="str">
            <v>MARMORE BRANCO POLIDO PARA BANCADA (TAMPO) E=3CM, LARGURA 60CM ENGASTADA NA PAREDE - FORNECIMENTO E INSTALACAO.</v>
          </cell>
          <cell r="C13189" t="str">
            <v>m</v>
          </cell>
          <cell r="D13189">
            <v>285.11</v>
          </cell>
          <cell r="E13189">
            <v>228.09</v>
          </cell>
        </row>
        <row r="13190">
          <cell r="A13190"/>
        </row>
        <row r="13191">
          <cell r="A13191" t="str">
            <v>74049-003</v>
          </cell>
          <cell r="B13191" t="str">
            <v xml:space="preserve"> MARMORE BRANCO POLIDO PARA BANCADA (TAMPO) E=3CM, LARGURA 40CM ENGASTADA NA PAREDE - FORNECIMENTO E INSTALACAO.</v>
          </cell>
          <cell r="C13191" t="str">
            <v>m</v>
          </cell>
          <cell r="D13191">
            <v>202.47</v>
          </cell>
          <cell r="E13191">
            <v>161.97999999999999</v>
          </cell>
        </row>
        <row r="13192">
          <cell r="A13192"/>
        </row>
        <row r="13193">
          <cell r="A13193" t="str">
            <v>74049-004</v>
          </cell>
          <cell r="B13193" t="str">
            <v>MARMORE BRANCO POLIDO PARA BANCADA (TAMPO) E=3CM, LARGURA 30CM ENGASTADA NA PAREDE - FORNECIMENTO E INSTALACAO.</v>
          </cell>
          <cell r="C13193" t="str">
            <v>m</v>
          </cell>
          <cell r="D13193">
            <v>161.15</v>
          </cell>
          <cell r="E13193">
            <v>128.91999999999999</v>
          </cell>
        </row>
        <row r="13194">
          <cell r="A13194"/>
        </row>
        <row r="13195">
          <cell r="A13195" t="str">
            <v>74050-001</v>
          </cell>
          <cell r="B13195" t="str">
            <v>PIA ACO INOXIDAVEL 120X60CM COM 1 CUBA - FORNECIMENTO E INSTALACAO.</v>
          </cell>
          <cell r="C13195" t="str">
            <v>Un</v>
          </cell>
          <cell r="D13195">
            <v>182.37</v>
          </cell>
          <cell r="E13195">
            <v>145.9</v>
          </cell>
        </row>
        <row r="13196">
          <cell r="A13196"/>
        </row>
        <row r="13197">
          <cell r="A13197" t="str">
            <v>74050-002</v>
          </cell>
          <cell r="B13197" t="str">
            <v xml:space="preserve"> PIA ACO INOXIDAVEL 200X60CM COM 2 CUBAS - FORNECIMENTO E INSTALACAO.</v>
          </cell>
          <cell r="C13197" t="str">
            <v>Un</v>
          </cell>
          <cell r="D13197">
            <v>352.28</v>
          </cell>
          <cell r="E13197">
            <v>281.83</v>
          </cell>
        </row>
        <row r="13198">
          <cell r="A13198"/>
        </row>
        <row r="13199">
          <cell r="A13199" t="str">
            <v>74051-001</v>
          </cell>
          <cell r="B13199" t="str">
            <v>CAIXA DE GORDURA DUPLA EM CONCRETO PRE-MOLDADO DN 60MM COM TAMPA - FORNECIMENTO E INSTALACAO.</v>
          </cell>
          <cell r="C13199" t="str">
            <v>Un</v>
          </cell>
          <cell r="D13199">
            <v>128.47</v>
          </cell>
          <cell r="E13199">
            <v>102.78</v>
          </cell>
        </row>
        <row r="13200">
          <cell r="A13200"/>
        </row>
        <row r="13201">
          <cell r="A13201" t="str">
            <v>74051-002</v>
          </cell>
          <cell r="B13201" t="str">
            <v>CAIXA DE GORDURA SIMPLES EM CONCRETO PRE-MOLDADO DN 40MM COM TAMPA - FORNECIMENTO E INSTALACAO.</v>
          </cell>
          <cell r="C13201" t="str">
            <v>Un</v>
          </cell>
          <cell r="D13201">
            <v>60.87</v>
          </cell>
          <cell r="E13201">
            <v>48.7</v>
          </cell>
        </row>
        <row r="13202">
          <cell r="A13202"/>
        </row>
        <row r="13203">
          <cell r="A13203" t="str">
            <v>74052-001</v>
          </cell>
          <cell r="B13203" t="str">
            <v>QUADRO DE DISTRIBUICAO PARA TELEFONE N.4, 60X60X12CM EM CHAPA METALICA , SEM ACESSORIOS, PADRAO TELEBRAS, FORNECIMENTO E INSTALACAO.</v>
          </cell>
          <cell r="C13203" t="str">
            <v>Un</v>
          </cell>
          <cell r="D13203">
            <v>170.26</v>
          </cell>
          <cell r="E13203">
            <v>136.21</v>
          </cell>
        </row>
        <row r="13204">
          <cell r="A13204"/>
        </row>
        <row r="13205">
          <cell r="A13205" t="str">
            <v>74052-002</v>
          </cell>
          <cell r="B13205" t="str">
            <v>QUADRO DE DISTRIBUICAO PARA TELEFONE N.3, 40X40X12CM EM CHAPA METALICA , SEM ACESSORIOS, PADRAO TELEBRAS, FORNECIMENTO E INSTALACAO.</v>
          </cell>
          <cell r="C13205" t="str">
            <v>Un</v>
          </cell>
          <cell r="D13205">
            <v>118.47</v>
          </cell>
          <cell r="E13205">
            <v>94.78</v>
          </cell>
        </row>
        <row r="13206">
          <cell r="A13206"/>
        </row>
        <row r="13207">
          <cell r="A13207" t="str">
            <v>74052-003</v>
          </cell>
          <cell r="B13207" t="str">
            <v>QUADRO DE DISTRIBUICAO PARA TELEFONE N.2, 20X20X12CM EM CHAPA METALICA , SEM ACESSORIOS, PADRAO TELEBRAS, FORNECIMENTO E INSTALACAO.</v>
          </cell>
          <cell r="C13207" t="str">
            <v>Un</v>
          </cell>
          <cell r="D13207">
            <v>73.599999999999994</v>
          </cell>
          <cell r="E13207">
            <v>58.88</v>
          </cell>
        </row>
        <row r="13208">
          <cell r="A13208"/>
        </row>
        <row r="13209">
          <cell r="A13209" t="str">
            <v>74052-004</v>
          </cell>
          <cell r="B13209" t="str">
            <v xml:space="preserve"> QUADRO DE DISTRIBUICAO DE ENERGIA SEM PORTA, 4 CIRCUITOS, INCLUSIVE ACESSORIOS.</v>
          </cell>
          <cell r="C13209" t="str">
            <v>Un</v>
          </cell>
          <cell r="D13209">
            <v>102.47</v>
          </cell>
          <cell r="E13209">
            <v>81.98</v>
          </cell>
        </row>
        <row r="13210">
          <cell r="A13210"/>
        </row>
        <row r="13211">
          <cell r="A13211" t="str">
            <v>74052-005</v>
          </cell>
          <cell r="B13211" t="str">
            <v>QUADRO DE MEDICAO GERAL EM CHAPA METALICA PARA EDIFICIOS COM 16 APTOS, INCLUSIVE DISJUNTORES E ATERRAMENTO.</v>
          </cell>
          <cell r="C13211" t="str">
            <v>Un</v>
          </cell>
          <cell r="D13211">
            <v>903.5</v>
          </cell>
          <cell r="E13211">
            <v>722.8</v>
          </cell>
        </row>
        <row r="13212">
          <cell r="A13212"/>
        </row>
        <row r="13213">
          <cell r="A13213" t="str">
            <v>74053-001</v>
          </cell>
          <cell r="B13213" t="str">
            <v xml:space="preserve"> ALVENARIA EM PEDRA RACHAO OU PEDRA DE MAO, ASSENTADA COM ARGAMASSA TRACO 1:6 (CIMENTO E AREIA).</v>
          </cell>
          <cell r="C13213" t="str">
            <v>m3</v>
          </cell>
          <cell r="D13213">
            <v>312</v>
          </cell>
          <cell r="E13213">
            <v>249.6</v>
          </cell>
        </row>
        <row r="13214">
          <cell r="A13214"/>
        </row>
        <row r="13215">
          <cell r="A13215" t="str">
            <v>74053-002</v>
          </cell>
          <cell r="B13215" t="str">
            <v>ALVENARIA EM PEDRA RACHAO OU PEDRA DE MAO, ASSENTADA COM ARGAMASSA TRACO 1:8 (CIMENTO E AREIA).</v>
          </cell>
          <cell r="C13215" t="str">
            <v>m3</v>
          </cell>
          <cell r="D13215">
            <v>300.02999999999997</v>
          </cell>
          <cell r="E13215">
            <v>240.03</v>
          </cell>
        </row>
        <row r="13216">
          <cell r="A13216"/>
        </row>
        <row r="13217">
          <cell r="A13217" t="str">
            <v>74053-003</v>
          </cell>
          <cell r="B13217" t="str">
            <v>ALVENARIA EM PEDRA RACHAO OU PEDRA DE MAO, ASSENTADA COM ARGAMASSA TRACO 1:10 (CIMENTO E AREIA).</v>
          </cell>
          <cell r="C13217" t="str">
            <v>m3</v>
          </cell>
          <cell r="D13217">
            <v>295.01</v>
          </cell>
          <cell r="E13217">
            <v>236.01</v>
          </cell>
        </row>
        <row r="13218">
          <cell r="A13218"/>
        </row>
        <row r="13219">
          <cell r="A13219" t="str">
            <v>74054-001</v>
          </cell>
          <cell r="B13219" t="str">
            <v>PONTO DE LUZ (CAIXA, ELETRODUTO, FIOS E INTERRUPTOR)</v>
          </cell>
          <cell r="C13219" t="str">
            <v>Un</v>
          </cell>
          <cell r="D13219">
            <v>90.12</v>
          </cell>
          <cell r="E13219">
            <v>72.099999999999994</v>
          </cell>
        </row>
        <row r="13220">
          <cell r="A13220"/>
        </row>
        <row r="13221">
          <cell r="A13221" t="str">
            <v>74054-002</v>
          </cell>
          <cell r="B13221" t="str">
            <v>PONTO DE TOMADA (CAIXA, ELETRODUTO, FIOS E TOMADA)</v>
          </cell>
          <cell r="C13221" t="str">
            <v>Un</v>
          </cell>
          <cell r="D13221">
            <v>76.38</v>
          </cell>
          <cell r="E13221">
            <v>61.11</v>
          </cell>
        </row>
        <row r="13222">
          <cell r="A13222"/>
        </row>
        <row r="13223">
          <cell r="A13223" t="str">
            <v>74054-003</v>
          </cell>
          <cell r="B13223" t="str">
            <v xml:space="preserve">PONTO DE TOMADA PARA AR CONDICIONADO (CAIXA, ELETRODUTO, FIOS E TOMADA </v>
          </cell>
          <cell r="C13223" t="str">
            <v>Un</v>
          </cell>
          <cell r="D13223">
            <v>163.56</v>
          </cell>
          <cell r="E13223">
            <v>130.85</v>
          </cell>
        </row>
        <row r="13224">
          <cell r="A13224"/>
        </row>
        <row r="13225">
          <cell r="A13225" t="str">
            <v>74055-001</v>
          </cell>
          <cell r="B13225" t="str">
            <v>TANQUE MARMORE SINTETICO 22 LITROS, COM CONJUNTO PARA FIXACAO - FORNECIMENTO E INSTALACAO.</v>
          </cell>
          <cell r="C13225" t="str">
            <v>Un</v>
          </cell>
          <cell r="D13225">
            <v>104.76</v>
          </cell>
          <cell r="E13225">
            <v>83.81</v>
          </cell>
        </row>
        <row r="13226">
          <cell r="A13226"/>
        </row>
        <row r="13227">
          <cell r="A13227" t="str">
            <v>74055-002</v>
          </cell>
          <cell r="B13227" t="str">
            <v>TANQUE MARMORE SINTETICO 22 LITROS, COM VALVULA EM PLASTICO BRANCO 1.1 /4" X 1.1/2" CONJUNTO PARA FIXACAO- FORNECIMENTO E INSTALACAO.</v>
          </cell>
          <cell r="C13227" t="str">
            <v>Un</v>
          </cell>
          <cell r="D13227">
            <v>111.65</v>
          </cell>
          <cell r="E13227">
            <v>89.32</v>
          </cell>
        </row>
        <row r="13228">
          <cell r="A13228"/>
        </row>
        <row r="13229">
          <cell r="A13229" t="str">
            <v>74056-001</v>
          </cell>
          <cell r="B13229" t="str">
            <v>BANCADA (TAMPO) MARMORE SINTETICO 120X60CM COM CUBA - FORNECIMENTO E INSTALACAO.</v>
          </cell>
          <cell r="C13229" t="str">
            <v>Un</v>
          </cell>
          <cell r="D13229">
            <v>110.87</v>
          </cell>
          <cell r="E13229">
            <v>88.7</v>
          </cell>
        </row>
        <row r="13230">
          <cell r="A13230"/>
        </row>
        <row r="13231">
          <cell r="A13231" t="str">
            <v>74056-002</v>
          </cell>
          <cell r="B13231" t="str">
            <v xml:space="preserve"> BANCADA (TAMPO) MARMORE SINTETICO 150X50CM COM CUBA - FORNECIMENTO E INSTALACAO.</v>
          </cell>
          <cell r="C13231" t="str">
            <v>Un</v>
          </cell>
          <cell r="D13231">
            <v>144.33000000000001</v>
          </cell>
          <cell r="E13231">
            <v>115.47</v>
          </cell>
        </row>
        <row r="13232">
          <cell r="A13232"/>
        </row>
        <row r="13233">
          <cell r="A13233" t="str">
            <v>74056-003</v>
          </cell>
          <cell r="B13233" t="str">
            <v>BANCA DE MARMORE SINTETICO 120X60CM COM CUBA, COM SIFAO PLASTICO TIPO COPO 1.1/4" E VALVULA PLASTICO CROMADO TIPO AMERICANA 3.1/2"X1.1/2" -FORNECIMENTO E INSTALACAO.</v>
          </cell>
          <cell r="C13233" t="str">
            <v>Un</v>
          </cell>
          <cell r="D13233">
            <v>133.43</v>
          </cell>
          <cell r="E13233">
            <v>106.75</v>
          </cell>
        </row>
        <row r="13234">
          <cell r="A13234"/>
        </row>
        <row r="13235">
          <cell r="A13235" t="str">
            <v>74057-001</v>
          </cell>
          <cell r="B13235" t="str">
            <v>LAVATORIO LOUCA BRANCA SUSPENSO 29,5 X 39,0CM, PADRAO POPULAR, COM CONJUNTO PARA FIXACAO - FORNECIMENTO E INSTALACAO.</v>
          </cell>
          <cell r="C13235" t="str">
            <v>Un</v>
          </cell>
          <cell r="D13235">
            <v>60.62</v>
          </cell>
          <cell r="E13235">
            <v>48.5</v>
          </cell>
        </row>
        <row r="13236">
          <cell r="A13236"/>
        </row>
        <row r="13237">
          <cell r="A13237" t="str">
            <v>74057-002</v>
          </cell>
          <cell r="B13237" t="str">
            <v>LAVATORIO LOUCA BRANCA SUSPENSO 29,5 X 39,0CM, PADRAO POPULAR, COM SIFAO PLASTICO TIPO COPO 1", VALVULA EM PLASTICO BRANCO 1" E CONJUNTO PARA FIXACAO- FORNECIMENTO E INSTALACAO.</v>
          </cell>
          <cell r="C13237" t="str">
            <v>Un</v>
          </cell>
          <cell r="D13237">
            <v>84.4</v>
          </cell>
          <cell r="E13237">
            <v>67.52</v>
          </cell>
        </row>
        <row r="13238">
          <cell r="A13238"/>
        </row>
        <row r="13239">
          <cell r="A13239" t="str">
            <v>74058-001</v>
          </cell>
          <cell r="B13239" t="str">
            <v>TORNEIRA DE BOIA REAL 1/2 COM BALAO METALICO - FORNECIMENTO E INSTALACAO.</v>
          </cell>
          <cell r="C13239" t="str">
            <v>Un</v>
          </cell>
          <cell r="D13239">
            <v>34.6</v>
          </cell>
          <cell r="E13239">
            <v>27.68</v>
          </cell>
        </row>
        <row r="13240">
          <cell r="A13240"/>
        </row>
        <row r="13241">
          <cell r="A13241" t="str">
            <v>74058-002</v>
          </cell>
          <cell r="B13241" t="str">
            <v>TORNEIRA DE BOIA VAZAO TOTAL 3/4 COM BALAO PLASTICO - FORNECIMENTO E INSTALACAO.</v>
          </cell>
          <cell r="C13241" t="str">
            <v>Un</v>
          </cell>
          <cell r="D13241">
            <v>46.63</v>
          </cell>
          <cell r="E13241">
            <v>37.31</v>
          </cell>
        </row>
        <row r="13242">
          <cell r="A13242"/>
        </row>
        <row r="13243">
          <cell r="A13243" t="str">
            <v>74058-003</v>
          </cell>
          <cell r="B13243" t="str">
            <v>TORNEIRA DE BOIA REAL 1 COM BALAO PLASTICO - FORNECIMENTO E INSTALACAO.</v>
          </cell>
          <cell r="C13243" t="str">
            <v>Un</v>
          </cell>
          <cell r="D13243">
            <v>48.58</v>
          </cell>
          <cell r="E13243">
            <v>38.869999999999997</v>
          </cell>
        </row>
        <row r="13244">
          <cell r="A13244"/>
        </row>
        <row r="13245">
          <cell r="A13245" t="str">
            <v>74058-004</v>
          </cell>
          <cell r="B13245" t="str">
            <v>TORNEIRA DE BÓIA REAL 2" COM BALAO PLASTICO - FORNECIMENTO E INSTALACAO.</v>
          </cell>
          <cell r="C13245" t="str">
            <v>Un</v>
          </cell>
          <cell r="D13245">
            <v>102.57</v>
          </cell>
          <cell r="E13245">
            <v>82.06</v>
          </cell>
        </row>
        <row r="13246">
          <cell r="A13246"/>
        </row>
        <row r="13247">
          <cell r="A13247" t="str">
            <v>74059-001</v>
          </cell>
          <cell r="B13247" t="str">
            <v xml:space="preserve">LUVA DE COBRE SEM ANEL SOLDA 22MM - FORNECIMENTO E INSTALACAO. </v>
          </cell>
          <cell r="C13247" t="str">
            <v>Un</v>
          </cell>
          <cell r="D13247">
            <v>5.77</v>
          </cell>
          <cell r="E13247">
            <v>4.62</v>
          </cell>
        </row>
        <row r="13248">
          <cell r="A13248"/>
        </row>
        <row r="13249">
          <cell r="A13249" t="str">
            <v>74059-002</v>
          </cell>
          <cell r="B13249" t="str">
            <v>LUVA DE COBRE SEM ANEL SOLDA 35MM - FORNECIMENTO E INSTALAÇÃO.</v>
          </cell>
          <cell r="C13249" t="str">
            <v>Un</v>
          </cell>
          <cell r="D13249">
            <v>16.670000000000002</v>
          </cell>
          <cell r="E13249">
            <v>13.34</v>
          </cell>
        </row>
        <row r="13250">
          <cell r="A13250"/>
        </row>
        <row r="13251">
          <cell r="A13251" t="str">
            <v>74060-001</v>
          </cell>
          <cell r="B13251" t="str">
            <v xml:space="preserve">COTOVELO DE COBRE SEM ANEL SOLDA 22MM - FORNECIMENTO E INSTALACAO. </v>
          </cell>
          <cell r="C13251" t="str">
            <v>Un</v>
          </cell>
          <cell r="D13251">
            <v>8.91</v>
          </cell>
          <cell r="E13251">
            <v>7.13</v>
          </cell>
        </row>
        <row r="13252">
          <cell r="A13252"/>
        </row>
        <row r="13253">
          <cell r="A13253" t="str">
            <v>74060-002</v>
          </cell>
          <cell r="B13253" t="str">
            <v xml:space="preserve">COTOVELO DE COBRE SEM ANEL SOLDA 28MM - FORNECIMENTO E INSTALACAO. </v>
          </cell>
          <cell r="C13253" t="str">
            <v>Un</v>
          </cell>
          <cell r="D13253">
            <v>10.96</v>
          </cell>
          <cell r="E13253">
            <v>8.77</v>
          </cell>
        </row>
        <row r="13254">
          <cell r="A13254"/>
        </row>
        <row r="13255">
          <cell r="A13255" t="str">
            <v>74060-003</v>
          </cell>
          <cell r="B13255" t="str">
            <v xml:space="preserve">COTOVELO DE COBRE SEM ANEL SOLDA 35MM - FORNECIMENTO E INSTALACAO. </v>
          </cell>
          <cell r="C13255" t="str">
            <v>Un</v>
          </cell>
          <cell r="D13255">
            <v>25.63</v>
          </cell>
          <cell r="E13255">
            <v>20.51</v>
          </cell>
        </row>
        <row r="13256">
          <cell r="A13256"/>
        </row>
        <row r="13257">
          <cell r="A13257" t="str">
            <v>74060-004</v>
          </cell>
          <cell r="B13257" t="str">
            <v xml:space="preserve">COTOVELO DE COBRE SEM ANEL SOLDA 15MM - FORNECIMENTO E INSTALACAO. </v>
          </cell>
          <cell r="C13257" t="str">
            <v>Un</v>
          </cell>
          <cell r="D13257">
            <v>5.7</v>
          </cell>
          <cell r="E13257">
            <v>4.5599999999999996</v>
          </cell>
        </row>
        <row r="13258">
          <cell r="A13258"/>
        </row>
        <row r="13259">
          <cell r="A13259" t="str">
            <v>74061-001</v>
          </cell>
          <cell r="B13259" t="str">
            <v>TUBO DE COBRE CLASSE "E" 15MM - FORNECIMENTO E INSTALACAO.</v>
          </cell>
          <cell r="C13259" t="str">
            <v>m</v>
          </cell>
          <cell r="D13259">
            <v>13.17</v>
          </cell>
          <cell r="E13259">
            <v>10.54</v>
          </cell>
        </row>
        <row r="13260">
          <cell r="A13260"/>
        </row>
        <row r="13261">
          <cell r="A13261" t="str">
            <v>74061-002</v>
          </cell>
          <cell r="B13261" t="str">
            <v>TUBO DE COBRE CLASSE "E" 22MM - FORNECIMENTO E INSTALACAO.</v>
          </cell>
          <cell r="C13261" t="str">
            <v>m</v>
          </cell>
          <cell r="D13261">
            <v>17.62</v>
          </cell>
          <cell r="E13261">
            <v>14.1</v>
          </cell>
        </row>
        <row r="13262">
          <cell r="A13262"/>
        </row>
        <row r="13263">
          <cell r="A13263" t="str">
            <v>74061-003</v>
          </cell>
          <cell r="B13263" t="str">
            <v>TUBO DE COBRE CLASSE "E" 28MM - FORNECIMENTO E INSTALACAO.</v>
          </cell>
          <cell r="C13263" t="str">
            <v>m</v>
          </cell>
          <cell r="D13263">
            <v>20.97</v>
          </cell>
          <cell r="E13263">
            <v>16.78</v>
          </cell>
        </row>
        <row r="13264">
          <cell r="A13264"/>
        </row>
        <row r="13265">
          <cell r="A13265" t="str">
            <v>74061-004</v>
          </cell>
          <cell r="B13265" t="str">
            <v>TUBO DE COBRE CLASSE "E" 35MM - FORNECIMENTO E INSTALACAO.</v>
          </cell>
          <cell r="C13265" t="str">
            <v>m</v>
          </cell>
          <cell r="D13265">
            <v>30.13</v>
          </cell>
          <cell r="E13265">
            <v>24.11</v>
          </cell>
        </row>
        <row r="13266">
          <cell r="A13266"/>
        </row>
        <row r="13267">
          <cell r="A13267" t="str">
            <v>74061-005</v>
          </cell>
          <cell r="B13267" t="str">
            <v>TUBO DE COBRE CLASSE "E" 42MM - FORNECIMENTO E INSTALACAO.</v>
          </cell>
          <cell r="C13267" t="str">
            <v>m</v>
          </cell>
          <cell r="D13267">
            <v>47.37</v>
          </cell>
          <cell r="E13267">
            <v>37.9</v>
          </cell>
        </row>
        <row r="13268">
          <cell r="A13268"/>
        </row>
        <row r="13269">
          <cell r="A13269" t="str">
            <v>74061-006</v>
          </cell>
          <cell r="B13269" t="str">
            <v>TUBO DE COBRE CLASSE "E" 54MM - FORNECIMENTO E INSTALACAO.</v>
          </cell>
          <cell r="C13269" t="str">
            <v>m</v>
          </cell>
          <cell r="D13269">
            <v>58.35</v>
          </cell>
          <cell r="E13269">
            <v>46.68</v>
          </cell>
        </row>
        <row r="13270">
          <cell r="A13270"/>
        </row>
        <row r="13271">
          <cell r="A13271" t="str">
            <v>74061-007</v>
          </cell>
          <cell r="B13271" t="str">
            <v>TUBO DE COBRE CLASSE "E" 66MM - FORNECIMENTO E INSTALACAO.</v>
          </cell>
          <cell r="C13271" t="str">
            <v>m</v>
          </cell>
          <cell r="D13271">
            <v>80.95</v>
          </cell>
          <cell r="E13271">
            <v>64.760000000000005</v>
          </cell>
        </row>
        <row r="13272">
          <cell r="A13272"/>
        </row>
        <row r="13273">
          <cell r="A13273" t="str">
            <v>74061-008</v>
          </cell>
          <cell r="B13273" t="str">
            <v>TUBO DE COBRE CLASSE "E" 79MM - FORNECIMENTO E INSTALACAO.</v>
          </cell>
          <cell r="C13273" t="str">
            <v>m</v>
          </cell>
          <cell r="D13273">
            <v>114.23</v>
          </cell>
          <cell r="E13273">
            <v>91.39</v>
          </cell>
        </row>
        <row r="13274">
          <cell r="A13274"/>
        </row>
        <row r="13275">
          <cell r="A13275" t="str">
            <v>74061-009</v>
          </cell>
          <cell r="B13275" t="str">
            <v xml:space="preserve">TUBO DE COBRE CLASSE "E" 104MM - FORNECIMENTO E INSTALACAO.  </v>
          </cell>
          <cell r="C13275" t="str">
            <v>m</v>
          </cell>
          <cell r="D13275">
            <v>162.94999999999999</v>
          </cell>
          <cell r="E13275">
            <v>130.36000000000001</v>
          </cell>
        </row>
        <row r="13276">
          <cell r="A13276"/>
        </row>
        <row r="13277">
          <cell r="A13277" t="str">
            <v>74062-001</v>
          </cell>
          <cell r="B13277" t="str">
            <v>PONTO INTERRUPTOR SIMPLES/TOMADA COM ELETRODUTO PVC 1/2" E CAIXA 4X2"</v>
          </cell>
          <cell r="C13277" t="str">
            <v>Pt</v>
          </cell>
          <cell r="D13277">
            <v>83.81</v>
          </cell>
          <cell r="E13277">
            <v>67.05</v>
          </cell>
        </row>
        <row r="13278">
          <cell r="A13278"/>
        </row>
        <row r="13279">
          <cell r="A13279" t="str">
            <v>74062-002</v>
          </cell>
          <cell r="B13279" t="str">
            <v>PONTO INTERRUPTOR DUPLO SIMPLES/TOMADA COM ELETRODUTO PVC 3/4" E CAIXA 4X2"</v>
          </cell>
          <cell r="C13279" t="str">
            <v>Pt</v>
          </cell>
          <cell r="D13279">
            <v>96.05</v>
          </cell>
          <cell r="E13279">
            <v>76.84</v>
          </cell>
        </row>
        <row r="13280">
          <cell r="A13280"/>
        </row>
        <row r="13281">
          <cell r="A13281" t="str">
            <v>74062-003</v>
          </cell>
          <cell r="B13281" t="str">
            <v>PONTO INTERRUPTOR SIMPLES/TOMADA COM ELETRODUTO FERRO GALVANIZADO 3/4" E CAIXA 4X2"</v>
          </cell>
          <cell r="C13281" t="str">
            <v>Pt</v>
          </cell>
          <cell r="D13281">
            <v>129.72999999999999</v>
          </cell>
          <cell r="E13281">
            <v>103.79</v>
          </cell>
        </row>
        <row r="13282">
          <cell r="A13282"/>
        </row>
        <row r="13283">
          <cell r="A13283" t="str">
            <v>74063-001</v>
          </cell>
          <cell r="B13283" t="str">
            <v xml:space="preserve">PONTO LUZ PAREDE (ARANDELA) ELETRODUTO PVC 3/4" </v>
          </cell>
          <cell r="C13283" t="str">
            <v>Pt</v>
          </cell>
          <cell r="D13283">
            <v>69.56</v>
          </cell>
          <cell r="E13283">
            <v>55.65</v>
          </cell>
        </row>
        <row r="13284">
          <cell r="A13284"/>
        </row>
        <row r="13285">
          <cell r="A13285" t="str">
            <v>74063-002</v>
          </cell>
          <cell r="B13285" t="str">
            <v xml:space="preserve">PONTO LUZ PAREDE (ARANDELA) ELETRODUTO FERRO ESMALTADO 3/4" </v>
          </cell>
          <cell r="C13285" t="str">
            <v>Pt</v>
          </cell>
          <cell r="D13285">
            <v>87.23</v>
          </cell>
          <cell r="E13285">
            <v>69.790000000000006</v>
          </cell>
        </row>
        <row r="13286">
          <cell r="A13286"/>
        </row>
        <row r="13287">
          <cell r="A13287" t="str">
            <v>74064-001</v>
          </cell>
          <cell r="B13287" t="str">
            <v>PINTURA FUNDO OXIDO DE FERRO/ZARCAO, DUAS DEMAOS, PARA FERRO.</v>
          </cell>
          <cell r="C13287" t="str">
            <v>m2</v>
          </cell>
          <cell r="D13287">
            <v>11.97</v>
          </cell>
          <cell r="E13287">
            <v>9.58</v>
          </cell>
        </row>
        <row r="13288">
          <cell r="A13288"/>
        </row>
        <row r="13289">
          <cell r="A13289" t="str">
            <v>74064-002</v>
          </cell>
          <cell r="B13289" t="str">
            <v>PINTURA FUNDO OXIDO DE FERRO/ZARCAO, UMA DEMAO, PARA FERRO.</v>
          </cell>
          <cell r="C13289" t="str">
            <v>m2</v>
          </cell>
          <cell r="D13289">
            <v>7.42</v>
          </cell>
          <cell r="E13289">
            <v>5.94</v>
          </cell>
        </row>
        <row r="13290">
          <cell r="A13290"/>
        </row>
        <row r="13291">
          <cell r="A13291" t="str">
            <v>74065-001</v>
          </cell>
          <cell r="B13291" t="str">
            <v xml:space="preserve"> PINTURA ESMALTE FOSCO PARA MADEIRA, DUAS DEMAOS, INCLUSO APARELHAMENTO COM FUNDO NIVELADOR BRANCO FOSCO.</v>
          </cell>
          <cell r="C13291" t="str">
            <v>m2</v>
          </cell>
          <cell r="D13291">
            <v>15.9</v>
          </cell>
          <cell r="E13291">
            <v>12.72</v>
          </cell>
        </row>
        <row r="13292">
          <cell r="A13292"/>
        </row>
        <row r="13293">
          <cell r="A13293" t="str">
            <v>74065-002</v>
          </cell>
          <cell r="B13293" t="str">
            <v>PINTURA ESMALTE ACETINADO PARA MADEIRA, DUAS DEMAOS, INCLUSO APARELHAMENTO COM FUNDO NIVELADOR BRANCO FOSCO.</v>
          </cell>
          <cell r="C13293" t="str">
            <v>m2</v>
          </cell>
          <cell r="D13293">
            <v>15.76</v>
          </cell>
          <cell r="E13293">
            <v>12.61</v>
          </cell>
        </row>
        <row r="13294">
          <cell r="A13294"/>
        </row>
        <row r="13295">
          <cell r="A13295" t="str">
            <v>74065-003</v>
          </cell>
          <cell r="B13295" t="str">
            <v>PINTURA ESMALTE BRILHANTE PARA MADEIRA, DUAS DEMAOS, INCLUSO APARELHAMENTO COM FUNDO NIVELADOR BRANCO FOSCO.</v>
          </cell>
          <cell r="C13295" t="str">
            <v>m2</v>
          </cell>
          <cell r="D13295">
            <v>15.41</v>
          </cell>
          <cell r="E13295">
            <v>12.33</v>
          </cell>
        </row>
        <row r="13296">
          <cell r="A13296"/>
        </row>
        <row r="13297">
          <cell r="A13297" t="str">
            <v>74066-001</v>
          </cell>
          <cell r="B13297" t="str">
            <v>IMPERMEABILIZACAO FLEXIVEL A BASE DE ELASTOMERO PARA MARQUISES, TERRAC OS, CALHAS, LAJES E JARDINEIRAS, 3 DEMAOS.</v>
          </cell>
          <cell r="C13297" t="str">
            <v>m2</v>
          </cell>
          <cell r="D13297">
            <v>40.549999999999997</v>
          </cell>
          <cell r="E13297">
            <v>32.44</v>
          </cell>
        </row>
        <row r="13298">
          <cell r="A13298"/>
        </row>
        <row r="13299">
          <cell r="A13299" t="str">
            <v>74066-002</v>
          </cell>
          <cell r="B13299" t="str">
            <v xml:space="preserve"> IMPERMEABILIZACAO FLEXIVEL A BASE ACRILICA PARA CALHAS, LAJES, JARDINEIRAS E MARQUISES, SEIS DEMAOS.</v>
          </cell>
          <cell r="C13299" t="str">
            <v>m2</v>
          </cell>
          <cell r="D13299">
            <v>185.12</v>
          </cell>
          <cell r="E13299">
            <v>148.1</v>
          </cell>
        </row>
        <row r="13300">
          <cell r="A13300"/>
        </row>
        <row r="13301">
          <cell r="A13301" t="str">
            <v>74067-001</v>
          </cell>
          <cell r="B13301" t="str">
            <v>JANELA ALUMINIO DE CORRER, 2 FOLHAS PARA VIDRO, SEM BANDEIRA, LINHA 25.</v>
          </cell>
          <cell r="C13301" t="str">
            <v>m2</v>
          </cell>
          <cell r="D13301">
            <v>317.83</v>
          </cell>
          <cell r="E13301">
            <v>254.27</v>
          </cell>
        </row>
        <row r="13302">
          <cell r="A13302"/>
        </row>
        <row r="13303">
          <cell r="A13303" t="str">
            <v>74067-002</v>
          </cell>
          <cell r="B13303" t="str">
            <v>JANELA ALUMINIO DE CORRER, 2 FOLHAS PARA VIDRO, COM BANDEIRA, LINHA 25 M2 316,12</v>
          </cell>
          <cell r="C13303" t="str">
            <v>m2</v>
          </cell>
          <cell r="D13303">
            <v>395.15</v>
          </cell>
          <cell r="E13303">
            <v>316.12</v>
          </cell>
        </row>
        <row r="13304">
          <cell r="A13304"/>
        </row>
        <row r="13305">
          <cell r="A13305" t="str">
            <v>74067-003</v>
          </cell>
          <cell r="B13305" t="str">
            <v>JANELA ALUMINIO DE CORRER, VENEZIANA, COM BANDEIRA, LINHA 25.</v>
          </cell>
          <cell r="C13305" t="str">
            <v>m2</v>
          </cell>
          <cell r="D13305">
            <v>475.46</v>
          </cell>
          <cell r="E13305">
            <v>380.37</v>
          </cell>
        </row>
        <row r="13306">
          <cell r="A13306"/>
        </row>
        <row r="13307">
          <cell r="A13307" t="str">
            <v>74067-004</v>
          </cell>
          <cell r="B13307" t="str">
            <v>JANELA ALUMINIO DE CORRER, VENEZIANA, SEM BANDEIRA, LINHA 25.</v>
          </cell>
          <cell r="C13307" t="str">
            <v>m2</v>
          </cell>
          <cell r="D13307">
            <v>414.31</v>
          </cell>
          <cell r="E13307">
            <v>331.45</v>
          </cell>
        </row>
        <row r="13308">
          <cell r="A13308"/>
        </row>
        <row r="13309">
          <cell r="A13309" t="str">
            <v>74068-001</v>
          </cell>
          <cell r="B13309" t="str">
            <v>CONJUNTO FERRAGENS CILINDRO 330/ROSETA 303/MACANETA TIPO ALAVANCA LATA O CROMADO LA FONTE.</v>
          </cell>
          <cell r="C13309" t="str">
            <v>Un</v>
          </cell>
          <cell r="D13309">
            <v>461.46</v>
          </cell>
          <cell r="E13309">
            <v>369.17</v>
          </cell>
        </row>
        <row r="13310">
          <cell r="A13310"/>
        </row>
        <row r="13311">
          <cell r="A13311" t="str">
            <v>74068-002</v>
          </cell>
          <cell r="B13311" t="str">
            <v>FECHADURA DE EMBUTIR COMPLETA, PARA PORTAS EXTERNAS, PADRAO DE ACABAMENTO POPULAR.</v>
          </cell>
          <cell r="C13311" t="str">
            <v>Un</v>
          </cell>
          <cell r="D13311">
            <v>61.38</v>
          </cell>
          <cell r="E13311">
            <v>49.11</v>
          </cell>
        </row>
        <row r="13312">
          <cell r="A13312"/>
        </row>
        <row r="13313">
          <cell r="A13313" t="str">
            <v>74068-003</v>
          </cell>
          <cell r="B13313" t="str">
            <v>FECHADURA DE EMBUTIR COMPLETA, PARA PORTAS EXTERNAS, PADRAO DE ACABAMENTO SUPERIOR.</v>
          </cell>
          <cell r="C13313" t="str">
            <v>Un</v>
          </cell>
          <cell r="D13313">
            <v>228.3</v>
          </cell>
          <cell r="E13313">
            <v>182.64</v>
          </cell>
        </row>
        <row r="13314">
          <cell r="A13314"/>
        </row>
        <row r="13315">
          <cell r="A13315" t="str">
            <v>74068-004</v>
          </cell>
          <cell r="B13315" t="str">
            <v>FECHADURA DE EMBUTIR COMPLETA, PARA PORTAS EXTERNAS 2 FOLHAS, PADRAO DE ACABAMENTO POPULAR.</v>
          </cell>
          <cell r="C13315" t="str">
            <v>Un</v>
          </cell>
          <cell r="D13315">
            <v>156.62</v>
          </cell>
          <cell r="E13315">
            <v>125.3</v>
          </cell>
        </row>
        <row r="13316">
          <cell r="A13316"/>
        </row>
        <row r="13317">
          <cell r="A13317" t="str">
            <v>74068-005</v>
          </cell>
          <cell r="B13317" t="str">
            <v>FECHADURA DE SOBREPOR PARA PORTAS EXTERNAS, FERRO PINTADO COM MACANETA.</v>
          </cell>
          <cell r="C13317" t="str">
            <v>Un</v>
          </cell>
          <cell r="D13317">
            <v>62.72</v>
          </cell>
          <cell r="E13317">
            <v>50.18</v>
          </cell>
        </row>
        <row r="13318">
          <cell r="A13318"/>
        </row>
        <row r="13319">
          <cell r="A13319" t="str">
            <v>74068-006</v>
          </cell>
          <cell r="B13319" t="str">
            <v>FECHADURA DE EMBUTIR COMPLETA, PARA PORTAS EXTERNAS, PADRAO DE ACABAMENTO MEDIO.</v>
          </cell>
          <cell r="C13319" t="str">
            <v>Un</v>
          </cell>
          <cell r="D13319">
            <v>132.08000000000001</v>
          </cell>
          <cell r="E13319">
            <v>105.67</v>
          </cell>
        </row>
        <row r="13320">
          <cell r="A13320"/>
        </row>
        <row r="13321">
          <cell r="A13321" t="str">
            <v>74069-001</v>
          </cell>
          <cell r="B13321" t="str">
            <v>FECHADURA DE EMBUTIR COMPLETA, PARA PORTAS DE BANHEIRO, PADRAO DE ACABAMENTO POPULAR.</v>
          </cell>
          <cell r="C13321" t="str">
            <v>Un</v>
          </cell>
          <cell r="D13321">
            <v>52.7</v>
          </cell>
          <cell r="E13321">
            <v>42.16</v>
          </cell>
        </row>
        <row r="13322">
          <cell r="A13322"/>
        </row>
        <row r="13323">
          <cell r="A13323" t="str">
            <v>74069-002</v>
          </cell>
          <cell r="B13323" t="str">
            <v>FECHADURA DE EMBUTIR COMPLETA, PARA PORTAS DE BANHEIRO, PADRAO DE ACABAMENTO SUPERIOR.</v>
          </cell>
          <cell r="C13323" t="str">
            <v>Un</v>
          </cell>
          <cell r="D13323">
            <v>192.6</v>
          </cell>
          <cell r="E13323">
            <v>154.08000000000001</v>
          </cell>
        </row>
        <row r="13324">
          <cell r="A13324"/>
        </row>
        <row r="13325">
          <cell r="A13325" t="str">
            <v>74070-001</v>
          </cell>
          <cell r="B13325" t="str">
            <v>FECHADURA DE EMBUTIR COMPLETA, PARA PORTAS INTERNAS, PADRAO DE ACABAMENTO SUPERIOR.</v>
          </cell>
          <cell r="C13325" t="str">
            <v>Un</v>
          </cell>
          <cell r="D13325">
            <v>164.07</v>
          </cell>
          <cell r="E13325">
            <v>131.26</v>
          </cell>
        </row>
        <row r="13326">
          <cell r="A13326"/>
        </row>
        <row r="13327">
          <cell r="A13327" t="str">
            <v>74070-003</v>
          </cell>
          <cell r="B13327" t="str">
            <v>FECHADURA DE EMBUTIR COMPLETA, PARA PORTAS INTERNAS, PADRAO DE ACABAMENTO POPULAR.</v>
          </cell>
          <cell r="C13327" t="str">
            <v>Un</v>
          </cell>
          <cell r="D13327">
            <v>52.08</v>
          </cell>
          <cell r="E13327">
            <v>41.67</v>
          </cell>
        </row>
        <row r="13328">
          <cell r="A13328"/>
        </row>
        <row r="13329">
          <cell r="A13329" t="str">
            <v>74070-004</v>
          </cell>
          <cell r="B13329" t="str">
            <v>FECHADURA DE EMBUTIR COMPLETA, PARA PORTAS INTERNAS, PADRAO DE ACABAMENTO MEDIO.</v>
          </cell>
          <cell r="C13329" t="str">
            <v>Un</v>
          </cell>
          <cell r="D13329">
            <v>89.57</v>
          </cell>
          <cell r="E13329">
            <v>71.66</v>
          </cell>
        </row>
        <row r="13330">
          <cell r="A13330"/>
        </row>
        <row r="13331">
          <cell r="A13331" t="str">
            <v>74071-001</v>
          </cell>
          <cell r="B13331" t="str">
            <v>PORTA DE ABRIR EM ALUMINIO TIPO CHAPA CORRUGADA, PERFIL SERIE 25, COM GUARNICOES.</v>
          </cell>
          <cell r="C13331" t="str">
            <v>m2</v>
          </cell>
          <cell r="D13331">
            <v>378.51</v>
          </cell>
          <cell r="E13331">
            <v>302.81</v>
          </cell>
        </row>
        <row r="13332">
          <cell r="A13332"/>
        </row>
        <row r="13333">
          <cell r="A13333" t="str">
            <v>74071-002</v>
          </cell>
          <cell r="B13333" t="str">
            <v>PORTA DE ABRIR EM ALUMINIO TIPO VENEZIANA, PERFIL SERIE 25, COM GUARNICOES.</v>
          </cell>
          <cell r="C13333" t="str">
            <v>m2</v>
          </cell>
          <cell r="D13333">
            <v>380.1</v>
          </cell>
          <cell r="E13333">
            <v>304.08</v>
          </cell>
        </row>
        <row r="13334">
          <cell r="A13334"/>
        </row>
        <row r="13335">
          <cell r="A13335" t="str">
            <v>74072-001</v>
          </cell>
          <cell r="B13335" t="str">
            <v>CORRIMAO EM TUBO ACO GALVANIZADO 3/4" COM BRACADEIRA.</v>
          </cell>
          <cell r="C13335" t="str">
            <v>m</v>
          </cell>
          <cell r="D13335">
            <v>44.62</v>
          </cell>
          <cell r="E13335">
            <v>35.700000000000003</v>
          </cell>
        </row>
        <row r="13336">
          <cell r="A13336"/>
        </row>
        <row r="13337">
          <cell r="A13337" t="str">
            <v>74072-002</v>
          </cell>
          <cell r="B13337" t="str">
            <v>CORRIMAO EM TUBO ACO GALVANIZADO 2 1/2" COM BRACADEIRA.</v>
          </cell>
          <cell r="C13337" t="str">
            <v>m</v>
          </cell>
          <cell r="D13337">
            <v>87.62</v>
          </cell>
          <cell r="E13337">
            <v>70.099999999999994</v>
          </cell>
        </row>
        <row r="13338">
          <cell r="A13338"/>
        </row>
        <row r="13339">
          <cell r="A13339" t="str">
            <v>74072-003</v>
          </cell>
          <cell r="B13339" t="str">
            <v>CORRIMAO EM TUBO ACO GALVANIZADO 1 1/4" COM BRACADEIRA.</v>
          </cell>
          <cell r="C13339" t="str">
            <v>m</v>
          </cell>
          <cell r="D13339">
            <v>58.78</v>
          </cell>
          <cell r="E13339">
            <v>47.03</v>
          </cell>
        </row>
        <row r="13340">
          <cell r="A13340"/>
        </row>
        <row r="13341">
          <cell r="A13341" t="str">
            <v>74073-001</v>
          </cell>
          <cell r="B13341" t="str">
            <v>ALCAPAO EM FERRO 0,6MX0,6M, INCLUSO FERRAGENS.</v>
          </cell>
          <cell r="C13341" t="str">
            <v>Un</v>
          </cell>
          <cell r="D13341">
            <v>90.53</v>
          </cell>
          <cell r="E13341">
            <v>72.430000000000007</v>
          </cell>
        </row>
        <row r="13342">
          <cell r="A13342"/>
        </row>
        <row r="13343">
          <cell r="A13343" t="str">
            <v>74073-002</v>
          </cell>
          <cell r="B13343" t="str">
            <v>ALCAPAO EM FERRO 0,7MX0,7M, INCLUSO FERRAGENS.</v>
          </cell>
          <cell r="C13343" t="str">
            <v>Un</v>
          </cell>
          <cell r="D13343">
            <v>99.78</v>
          </cell>
          <cell r="E13343">
            <v>79.83</v>
          </cell>
        </row>
        <row r="13344">
          <cell r="A13344"/>
        </row>
        <row r="13345">
          <cell r="A13345" t="str">
            <v>74074-001</v>
          </cell>
          <cell r="B13345" t="str">
            <v>FORMA PINHO 3A P/CONCRETO EM FUNDAÇÃO REAPROV 2 VEZES - CORTE/MONTAGEM /ESCORAMENTO/DESFORMA, NÃO INCLUÍDO DESMOLDANTE.</v>
          </cell>
          <cell r="C13345" t="str">
            <v>m2</v>
          </cell>
          <cell r="D13345">
            <v>42.7</v>
          </cell>
          <cell r="E13345">
            <v>34.159999999999997</v>
          </cell>
        </row>
        <row r="13346">
          <cell r="A13346"/>
        </row>
        <row r="13347">
          <cell r="A13347" t="str">
            <v>74074-002</v>
          </cell>
          <cell r="B13347" t="str">
            <v>FORMA PINHO 3A P/CONCRETO EM FUNDAÇÃO REAPROV 3 VEZES - CORTE/MONTAGEM/ESCORAMENTO/DESFORMA, NÃO INCLUÍDO DEMOLDANTE.</v>
          </cell>
          <cell r="C13347" t="str">
            <v>m2</v>
          </cell>
          <cell r="D13347">
            <v>36.880000000000003</v>
          </cell>
          <cell r="E13347">
            <v>29.51</v>
          </cell>
        </row>
        <row r="13348">
          <cell r="A13348"/>
        </row>
        <row r="13349">
          <cell r="A13349" t="str">
            <v>74074-003</v>
          </cell>
          <cell r="B13349" t="str">
            <v>FORMA PINHO 3A P/CONCRETO EM FUNDAÇÃO REAPROV 5 VEZES - CORTE/MONTAGEM /ESCORAMENTO/DESFORMA, NÃO INCLUÍDO DESMOLDANTE.</v>
          </cell>
          <cell r="C13349" t="str">
            <v>m2</v>
          </cell>
          <cell r="D13349">
            <v>38.81</v>
          </cell>
          <cell r="E13349">
            <v>31.05</v>
          </cell>
        </row>
        <row r="13350">
          <cell r="A13350"/>
        </row>
        <row r="13351">
          <cell r="A13351" t="str">
            <v>74074-004</v>
          </cell>
          <cell r="B13351" t="str">
            <v>FORMA PINHO 3A P/CONCRETO EM FUNDAÇÃO S/REAPROVEITAMENTO - CORTE/MONTAGEM/ESCORAMENTO/DESFORMA, NÃO INCLUÍDO DESMOLDANTE.</v>
          </cell>
          <cell r="C13351" t="str">
            <v>m2</v>
          </cell>
          <cell r="D13351">
            <v>59.68</v>
          </cell>
          <cell r="E13351">
            <v>47.75</v>
          </cell>
        </row>
        <row r="13352">
          <cell r="A13352"/>
        </row>
        <row r="13353">
          <cell r="A13353" t="str">
            <v>74075-001</v>
          </cell>
          <cell r="B13353" t="str">
            <v xml:space="preserve"> FORMA MADEIRA COMP RESINADA 12MM P/ESTRUTURA REAPROV 2 VEZES - CORTE/ MONTAGEM/ESCORAMENTO/DESFORMA.</v>
          </cell>
          <cell r="C13353" t="str">
            <v>m2</v>
          </cell>
          <cell r="D13353">
            <v>80.56</v>
          </cell>
          <cell r="E13353">
            <v>64.45</v>
          </cell>
        </row>
        <row r="13354">
          <cell r="A13354"/>
        </row>
        <row r="13355">
          <cell r="A13355" t="str">
            <v>74075-002</v>
          </cell>
          <cell r="B13355" t="str">
            <v>FORMA MADEIRA COMP RESINADA 12MM P/ESTRUTURA REAPROV 3 VEZES - CORTE/ MONTAGEM/ESCORAMENTO/DESFORMA.</v>
          </cell>
          <cell r="C13355" t="str">
            <v>m2</v>
          </cell>
          <cell r="D13355">
            <v>63.18</v>
          </cell>
          <cell r="E13355">
            <v>50.55</v>
          </cell>
        </row>
        <row r="13356">
          <cell r="A13356"/>
        </row>
        <row r="13357">
          <cell r="A13357" t="str">
            <v>74075-004</v>
          </cell>
          <cell r="B13357" t="str">
            <v>FORMA MADEIRA COMP RESINADA 12MM P/ESTRUTURA REAPROV 8 VEZES - CORTE/ MONTAGEM/ESCORAMENTO/DESFORMA.</v>
          </cell>
          <cell r="C13357" t="str">
            <v>m2</v>
          </cell>
          <cell r="D13357">
            <v>51.02</v>
          </cell>
          <cell r="E13357">
            <v>40.82</v>
          </cell>
        </row>
        <row r="13358">
          <cell r="A13358"/>
        </row>
        <row r="13359">
          <cell r="A13359" t="str">
            <v>74075-005</v>
          </cell>
          <cell r="B13359" t="str">
            <v xml:space="preserve"> FORMA MADEIRA COMP RESINADA 14MM P/ESTRUTURA REAPROV 2 VEZES - CORTE/MONTAGEM/ESCORAMENTO/DESFORMA.</v>
          </cell>
          <cell r="C13359" t="str">
            <v>m2</v>
          </cell>
          <cell r="D13359">
            <v>82.75</v>
          </cell>
          <cell r="E13359">
            <v>66.2</v>
          </cell>
        </row>
        <row r="13360">
          <cell r="A13360"/>
        </row>
        <row r="13361">
          <cell r="A13361" t="str">
            <v>74075-006</v>
          </cell>
          <cell r="B13361" t="str">
            <v>FORMA MADEIRA COMP RESINADA 14MM P/ESTRUTURA REAPROV 3 VEZES - CORTE/MONTAGEM/ESCORAMENTO/DESFORMA.</v>
          </cell>
          <cell r="C13361" t="str">
            <v>m2</v>
          </cell>
          <cell r="D13361">
            <v>64.650000000000006</v>
          </cell>
          <cell r="E13361">
            <v>51.72</v>
          </cell>
        </row>
        <row r="13362">
          <cell r="A13362"/>
        </row>
        <row r="13363">
          <cell r="A13363" t="str">
            <v>74075-007</v>
          </cell>
          <cell r="B13363" t="str">
            <v>FORMA MADEIRA COMP RESINADA 14MM P/ESTRUTURA REAPROV 5 VEZES - CORTE/MONTAGEM/ESCORAMENTO/DESFORMA.</v>
          </cell>
          <cell r="C13363" t="str">
            <v>m2</v>
          </cell>
          <cell r="D13363">
            <v>53.5</v>
          </cell>
          <cell r="E13363">
            <v>42.8</v>
          </cell>
        </row>
        <row r="13364">
          <cell r="A13364"/>
        </row>
        <row r="13365">
          <cell r="A13365" t="str">
            <v>74075-008</v>
          </cell>
          <cell r="B13365" t="str">
            <v>FORMA MADEIRA COMP RESINADA 14MM P/ESTRUTURA REAPROV 8 VEZES - CORTE/MONTAGEM/ESCORAMENTO/DESFORMA.</v>
          </cell>
          <cell r="C13365" t="str">
            <v>m2</v>
          </cell>
          <cell r="D13365">
            <v>51.57</v>
          </cell>
          <cell r="E13365">
            <v>41.26</v>
          </cell>
        </row>
        <row r="13366">
          <cell r="A13366"/>
        </row>
        <row r="13367">
          <cell r="A13367" t="str">
            <v>74076-001</v>
          </cell>
          <cell r="B13367" t="str">
            <v>FORMA PINHO 3A P/FUNDAÇÃO RADIER REAPROV 3 VEZES - CORTE/MONTAGEM/ESCORAMENTO/DESFORMA, NÃO INCLUÍDO DESMOLDANTE.</v>
          </cell>
          <cell r="C13367" t="str">
            <v>m2</v>
          </cell>
          <cell r="D13367">
            <v>19.21</v>
          </cell>
          <cell r="E13367">
            <v>15.37</v>
          </cell>
        </row>
        <row r="13368">
          <cell r="A13368"/>
        </row>
        <row r="13369">
          <cell r="A13369" t="str">
            <v>74076-002</v>
          </cell>
          <cell r="B13369" t="str">
            <v>FORMA PINHO 3A P/FUNDAÇÃO RADIER REAPROV 5 VEZES - CORTE/MONTAGEM/ESCORAMENTO/DESFORMA, NÃO INCLUÍDO DESMOLDANTE.</v>
          </cell>
          <cell r="C13369" t="str">
            <v>m2</v>
          </cell>
          <cell r="D13369">
            <v>12.23</v>
          </cell>
          <cell r="E13369">
            <v>9.7899999999999991</v>
          </cell>
        </row>
        <row r="13370">
          <cell r="A13370"/>
        </row>
        <row r="13371">
          <cell r="A13371" t="str">
            <v>74076-003</v>
          </cell>
          <cell r="B13371" t="str">
            <v>FORMA PINHO 3A P/FUNDAÇÃO RADIER REAPROV 10 VEZES - CORTE/MONTAGEM/ESCORAMENTO/DESFORMA, NÃO INCLUÍDO DESMOLDANTE.</v>
          </cell>
          <cell r="C13371" t="str">
            <v>m2</v>
          </cell>
          <cell r="D13371">
            <v>7.01</v>
          </cell>
          <cell r="E13371">
            <v>5.61</v>
          </cell>
        </row>
        <row r="13372">
          <cell r="A13372"/>
        </row>
        <row r="13373">
          <cell r="A13373" t="str">
            <v>74077-001</v>
          </cell>
          <cell r="B13373" t="str">
            <v>LOCACAO CONVENCIONAL DE OBRA, ATRAVÉS DE GABARITO DE TABUAS CORRIDAS PONTALETADAS, SEM REAPROVEITAMENTO.</v>
          </cell>
          <cell r="C13373" t="str">
            <v>m2</v>
          </cell>
          <cell r="D13373">
            <v>5.86</v>
          </cell>
          <cell r="E13373">
            <v>4.6900000000000004</v>
          </cell>
        </row>
        <row r="13374">
          <cell r="A13374"/>
        </row>
        <row r="13375">
          <cell r="A13375" t="str">
            <v>74077-002</v>
          </cell>
          <cell r="B13375" t="str">
            <v>LOCACAO CONVENCIONAL DE OBRA, ATRAVÉS DE GABARITO DE TABUAS CORRIDAS PONTALETADAS, COM REAPROVEITAMENTO DE 10 VEZES.</v>
          </cell>
          <cell r="C13375" t="str">
            <v>m2</v>
          </cell>
          <cell r="D13375">
            <v>2.4700000000000002</v>
          </cell>
          <cell r="E13375">
            <v>1.98</v>
          </cell>
        </row>
        <row r="13376">
          <cell r="A13376"/>
        </row>
        <row r="13377">
          <cell r="A13377" t="str">
            <v>74077-003</v>
          </cell>
          <cell r="B13377" t="str">
            <v>LOCACAO CONVENCIONAL DE OBRA, ATRAVÉS DE GABARITO DE TABUAS CORRIDAS PONTALETADAS, COM REAPROVEITAMENTO DE 3 VEZES.</v>
          </cell>
          <cell r="C13377" t="str">
            <v>m2</v>
          </cell>
          <cell r="D13377">
            <v>3.35</v>
          </cell>
          <cell r="E13377">
            <v>2.68</v>
          </cell>
        </row>
        <row r="13378">
          <cell r="A13378"/>
        </row>
        <row r="13379">
          <cell r="A13379" t="str">
            <v>74078-001</v>
          </cell>
          <cell r="B13379" t="str">
            <v>AGULHAMENTO FUNDO DE VALAS C/MACO 30KG PEDRA-DE-MAO H=10CM.</v>
          </cell>
          <cell r="C13379" t="str">
            <v>m2</v>
          </cell>
          <cell r="D13379">
            <v>19.309999999999999</v>
          </cell>
          <cell r="E13379">
            <v>15.45</v>
          </cell>
        </row>
        <row r="13380">
          <cell r="A13380"/>
        </row>
        <row r="13381">
          <cell r="A13381" t="str">
            <v>74078-002</v>
          </cell>
          <cell r="B13381" t="str">
            <v>AGULHAMENTO FUNDO DE VALAS C/MACO 30KG PEDRA-DE-MAO H=5CM.</v>
          </cell>
          <cell r="C13381" t="str">
            <v>m2</v>
          </cell>
          <cell r="D13381">
            <v>9.65</v>
          </cell>
          <cell r="E13381">
            <v>7.72</v>
          </cell>
        </row>
        <row r="13382">
          <cell r="A13382"/>
        </row>
        <row r="13383">
          <cell r="A13383" t="str">
            <v>74079-001</v>
          </cell>
          <cell r="B13383" t="str">
            <v>PISO CIMENTADO LISO (QUEIMADO) TRACO 1:4 (CIMENTO E AREIA), ESPESSURA 2,0CM, PREPARO MANUAL, INCLUSO JUNTAS DE DILATACAO.</v>
          </cell>
          <cell r="C13383" t="str">
            <v>m2</v>
          </cell>
          <cell r="D13383">
            <v>34.200000000000003</v>
          </cell>
          <cell r="E13383">
            <v>27.36</v>
          </cell>
        </row>
        <row r="13384">
          <cell r="A13384"/>
        </row>
        <row r="13385">
          <cell r="A13385" t="str">
            <v>74079-002</v>
          </cell>
          <cell r="B13385" t="str">
            <v>CIMENTADO LISO QUEIMADO E=2CM C/JUNTA BATIDA CIM/AREIA 1:3.</v>
          </cell>
          <cell r="C13385" t="str">
            <v>m2</v>
          </cell>
          <cell r="D13385">
            <v>34.270000000000003</v>
          </cell>
          <cell r="E13385">
            <v>27.42</v>
          </cell>
        </row>
        <row r="13386">
          <cell r="A13386"/>
        </row>
        <row r="13387">
          <cell r="A13387" t="str">
            <v>74080-001</v>
          </cell>
          <cell r="B13387" t="str">
            <v xml:space="preserve">PONTO INTERRUPTOR SOBREPOR APARENTE 1 SECAO C/12,00M FIO 2,5MM2 </v>
          </cell>
          <cell r="C13387" t="str">
            <v>Un</v>
          </cell>
          <cell r="D13387">
            <v>83.5</v>
          </cell>
          <cell r="E13387">
            <v>66.8</v>
          </cell>
        </row>
        <row r="13388">
          <cell r="A13388"/>
        </row>
        <row r="13389">
          <cell r="A13389" t="str">
            <v>74081-001</v>
          </cell>
          <cell r="B13389" t="str">
            <v xml:space="preserve">PILAR MADEIRA DE LEI 15X15X100CM COLOCADO, INCLUSIVE BASE CONCRETO. </v>
          </cell>
          <cell r="C13389" t="str">
            <v>m</v>
          </cell>
          <cell r="D13389">
            <v>91.15</v>
          </cell>
          <cell r="E13389">
            <v>72.92</v>
          </cell>
        </row>
        <row r="13390">
          <cell r="A13390"/>
        </row>
        <row r="13391">
          <cell r="A13391" t="str">
            <v>74082-001</v>
          </cell>
          <cell r="B13391" t="str">
            <v xml:space="preserve"> REFLETOR REDONDO EM ALUMINIO COM SUPORTE E ALCA REGULAVEL PARA FIXACAO, COM LAMPADA VAPOR DE MERCURIO 250W.</v>
          </cell>
          <cell r="C13391" t="str">
            <v>Un</v>
          </cell>
          <cell r="D13391">
            <v>206.23</v>
          </cell>
          <cell r="E13391">
            <v>164.99</v>
          </cell>
        </row>
        <row r="13392">
          <cell r="A13392"/>
        </row>
        <row r="13393">
          <cell r="A13393" t="str">
            <v>74083-001</v>
          </cell>
          <cell r="B13393" t="str">
            <v>INSTALACAO PONTO LUZ APARENTE SOBRE MADEIRAMENTO, FIO 2,5MM, FITA ISOLANTE, BUCHAS DE NYLON E PARAFUSOS, CLEATS E BOCAL DE PORCELANA</v>
          </cell>
          <cell r="C13393" t="str">
            <v>Un</v>
          </cell>
          <cell r="D13393">
            <v>87.13</v>
          </cell>
          <cell r="E13393">
            <v>69.709999999999994</v>
          </cell>
        </row>
        <row r="13394">
          <cell r="A13394"/>
        </row>
        <row r="13395">
          <cell r="A13395" t="str">
            <v>74084-001</v>
          </cell>
          <cell r="B13395" t="str">
            <v>PORTA CADEADO COM CADEADO DE ACO 45MM.</v>
          </cell>
          <cell r="C13395" t="str">
            <v>Un</v>
          </cell>
          <cell r="D13395">
            <v>32.380000000000003</v>
          </cell>
          <cell r="E13395">
            <v>25.91</v>
          </cell>
        </row>
        <row r="13396">
          <cell r="A13396"/>
        </row>
        <row r="13397">
          <cell r="A13397" t="str">
            <v>74086-001</v>
          </cell>
          <cell r="B13397" t="str">
            <v>LIMPEZA LOUCAS E METAIS.</v>
          </cell>
          <cell r="C13397" t="str">
            <v>Un</v>
          </cell>
          <cell r="D13397">
            <v>14.06</v>
          </cell>
          <cell r="E13397">
            <v>11.25</v>
          </cell>
        </row>
        <row r="13398">
          <cell r="A13398"/>
        </row>
        <row r="13399">
          <cell r="A13399" t="str">
            <v>74087-001</v>
          </cell>
          <cell r="B13399" t="str">
            <v>PEITORIL EM ARDOSIA, LARGURA 15CM.</v>
          </cell>
          <cell r="C13399" t="str">
            <v>m</v>
          </cell>
          <cell r="D13399">
            <v>10.16</v>
          </cell>
          <cell r="E13399">
            <v>8.1300000000000008</v>
          </cell>
        </row>
        <row r="13400">
          <cell r="A13400"/>
        </row>
        <row r="13401">
          <cell r="A13401" t="str">
            <v>74088-001</v>
          </cell>
          <cell r="B13401" t="str">
            <v>TELHAMENTO COM TELHA DE FIBROCIMENTO ONDULADA, ESPESSURA 6MM, INCLUSO JUNTAS DE VEDACAO E ACESSORIOS DE FIXACAO.</v>
          </cell>
          <cell r="C13401" t="str">
            <v>m2</v>
          </cell>
          <cell r="D13401">
            <v>33.81</v>
          </cell>
          <cell r="E13401">
            <v>27.05</v>
          </cell>
        </row>
        <row r="13402">
          <cell r="A13402"/>
        </row>
        <row r="13403">
          <cell r="A13403" t="str">
            <v>74089-001</v>
          </cell>
          <cell r="B13403" t="str">
            <v>TUBO PVC ESGOTO SÉRIE R DN 100MM JUNTA SOLDADA - FORNECIMENTO E INSTALÇÃO.</v>
          </cell>
          <cell r="C13403" t="str">
            <v>m</v>
          </cell>
          <cell r="D13403">
            <v>24.7</v>
          </cell>
          <cell r="E13403">
            <v>19.760000000000002</v>
          </cell>
        </row>
        <row r="13404">
          <cell r="A13404"/>
        </row>
        <row r="13405">
          <cell r="A13405" t="str">
            <v>74090-001</v>
          </cell>
          <cell r="B13405" t="str">
            <v>TUBO PVC ROSCÁVEL ÁGUA FRIA 3" (75MM), INCLUSIVE CONEXÕES - FORNECIMENTO E INSTALAÇÃO.</v>
          </cell>
          <cell r="C13405" t="str">
            <v>m</v>
          </cell>
          <cell r="D13405">
            <v>91.4</v>
          </cell>
          <cell r="E13405">
            <v>73.12</v>
          </cell>
        </row>
        <row r="13406">
          <cell r="A13406"/>
        </row>
        <row r="13407">
          <cell r="A13407" t="str">
            <v>74090-002</v>
          </cell>
          <cell r="B13407" t="str">
            <v>TUBO PVC ROSCÁVEL AGUA FRIA 1" (25MM), INCLUSIVE CONEXOES - FORNECIMENTO E INSTALACAO.</v>
          </cell>
          <cell r="C13407" t="str">
            <v>m</v>
          </cell>
          <cell r="D13407">
            <v>15.86</v>
          </cell>
          <cell r="E13407">
            <v>12.69</v>
          </cell>
        </row>
        <row r="13408">
          <cell r="A13408"/>
        </row>
        <row r="13409">
          <cell r="A13409" t="str">
            <v>74091-001</v>
          </cell>
          <cell r="B13409" t="str">
            <v>VALVULA RETENCAO VERTICAL BRONZE (PN-16) 2.1/2" 200PSI - EXTREMIDADES   COM ROSCA - FORNECIMENTO E INSTALACA.</v>
          </cell>
          <cell r="C13409" t="str">
            <v>Un</v>
          </cell>
          <cell r="D13409">
            <v>122.38</v>
          </cell>
          <cell r="E13409">
            <v>97.91</v>
          </cell>
        </row>
        <row r="13410">
          <cell r="A13410"/>
        </row>
        <row r="13411">
          <cell r="A13411" t="str">
            <v>74092-001</v>
          </cell>
          <cell r="B13411" t="str">
            <v xml:space="preserve">AUTOMATICO DE BOIA SUPERIOR 10A/250V - FORNECIMENTO E INSTALACAO. </v>
          </cell>
          <cell r="C13411" t="str">
            <v>Un</v>
          </cell>
          <cell r="D13411">
            <v>52.68</v>
          </cell>
          <cell r="E13411">
            <v>42.15</v>
          </cell>
        </row>
        <row r="13412">
          <cell r="A13412"/>
        </row>
        <row r="13413">
          <cell r="A13413" t="str">
            <v>74093-001</v>
          </cell>
          <cell r="B13413" t="str">
            <v>VALVULA PE COM CRIVO BRONZE 1.1/4" - FORNECIMENTO E INSTALACAO.</v>
          </cell>
          <cell r="C13413" t="str">
            <v>Un</v>
          </cell>
          <cell r="D13413">
            <v>71.17</v>
          </cell>
          <cell r="E13413">
            <v>56.94</v>
          </cell>
        </row>
        <row r="13414">
          <cell r="A13414"/>
        </row>
        <row r="13415">
          <cell r="A13415" t="str">
            <v>74094-001</v>
          </cell>
          <cell r="B13415" t="str">
            <v>LUMINARIA TIPO SPOT PARA 1 LAMPADA INCANDESCENTE/FLUORESCENTE COMPACTA.</v>
          </cell>
          <cell r="C13415" t="str">
            <v>Un</v>
          </cell>
          <cell r="D13415">
            <v>22.76</v>
          </cell>
          <cell r="E13415">
            <v>18.21</v>
          </cell>
        </row>
        <row r="13416">
          <cell r="A13416"/>
        </row>
        <row r="13417">
          <cell r="A13417" t="str">
            <v>74095-001</v>
          </cell>
          <cell r="B13417" t="str">
            <v>ACABAMENTO DESEMPOLADO DE LAJE DE CONCRETO SIMPLES.</v>
          </cell>
          <cell r="C13417" t="str">
            <v>m2</v>
          </cell>
          <cell r="D13417">
            <v>7.78</v>
          </cell>
          <cell r="E13417">
            <v>6.23</v>
          </cell>
        </row>
        <row r="13418">
          <cell r="A13418"/>
        </row>
        <row r="13419">
          <cell r="A13419" t="str">
            <v>74096-001</v>
          </cell>
          <cell r="B13419" t="str">
            <v>IMPERMEABILIZACAO COM ASFALTO ELASTOMERICO EM CALHAS E LAJES DESCOBERTAS, 3 DEMAOS, ESTRUTURADO COM VEU DE POLIESTER.</v>
          </cell>
          <cell r="C13419" t="str">
            <v>m2</v>
          </cell>
          <cell r="D13419">
            <v>37.1</v>
          </cell>
          <cell r="E13419">
            <v>29.68</v>
          </cell>
        </row>
        <row r="13420">
          <cell r="A13420"/>
        </row>
        <row r="13421">
          <cell r="A13421" t="str">
            <v>74097-001</v>
          </cell>
          <cell r="B13421" t="str">
            <v>IMPERMEABILIZACAO COM ASFALTO ELASTOMERICO EM CALHAS E LAJES DESCOBERTAS, TRES DEMAOS.</v>
          </cell>
          <cell r="C13421" t="str">
            <v>m2</v>
          </cell>
          <cell r="D13421">
            <v>22.72</v>
          </cell>
          <cell r="E13421">
            <v>18.18</v>
          </cell>
        </row>
        <row r="13422">
          <cell r="A13422"/>
        </row>
        <row r="13423">
          <cell r="A13423" t="str">
            <v>74098-001</v>
          </cell>
          <cell r="B13423" t="str">
            <v>RUFO EM CONCRETO ARMADO, LARGURA 40CM, ESPESSURA 3CM.</v>
          </cell>
          <cell r="C13423" t="str">
            <v>m</v>
          </cell>
          <cell r="D13423">
            <v>24.36</v>
          </cell>
          <cell r="E13423">
            <v>19.489999999999998</v>
          </cell>
        </row>
        <row r="13424">
          <cell r="A13424"/>
        </row>
        <row r="13425">
          <cell r="A13425" t="str">
            <v>74099-001</v>
          </cell>
          <cell r="B13425" t="str">
            <v>VERGA, CONTRAVERGA, OU CINTA EM CONCRETO ARMADO FCK=20MPA, PREP. MECANICO, FORMA CANALETA (15X20X20), AÇO CA 60 5.0 (TAXA DE FERRAGEM = 45,13 KG/M3).</v>
          </cell>
          <cell r="C13425" t="str">
            <v>m3</v>
          </cell>
          <cell r="D13425">
            <v>1114.0999999999999</v>
          </cell>
          <cell r="E13425">
            <v>891.28</v>
          </cell>
        </row>
        <row r="13426">
          <cell r="A13426"/>
        </row>
        <row r="13427">
          <cell r="A13427" t="str">
            <v>74100-001</v>
          </cell>
          <cell r="B13427" t="str">
            <v>PORTAO DE FERRO COM VARA 1/2", COM REQUADRO.</v>
          </cell>
          <cell r="C13427" t="str">
            <v>m2</v>
          </cell>
          <cell r="D13427">
            <v>172.56</v>
          </cell>
          <cell r="E13427">
            <v>138.05000000000001</v>
          </cell>
        </row>
        <row r="13428">
          <cell r="A13428"/>
        </row>
        <row r="13429">
          <cell r="A13429" t="str">
            <v>74101-001</v>
          </cell>
          <cell r="B13429" t="str">
            <v xml:space="preserve"> VASO SANITARIO, ASSENTO PLASTICO, CAIXA DE DESCARGA PVC DE SOBREPOR,ENGATE PLASTICO, TUBO DE DESCIDA E BOLSA DE BORRACHA.</v>
          </cell>
          <cell r="C13429" t="str">
            <v>Un</v>
          </cell>
          <cell r="D13429">
            <v>177.22</v>
          </cell>
          <cell r="E13429">
            <v>141.78</v>
          </cell>
        </row>
        <row r="13430">
          <cell r="A13430"/>
        </row>
        <row r="13431">
          <cell r="A13431" t="str">
            <v>74102-001</v>
          </cell>
          <cell r="B13431" t="str">
            <v>CAIXA PARA HIDROMETRO CONCRETO PRE-MOLDADO - FORNECIMENTO E INSTALACAO.</v>
          </cell>
          <cell r="C13431" t="str">
            <v>Un</v>
          </cell>
          <cell r="D13431">
            <v>81.06</v>
          </cell>
          <cell r="E13431">
            <v>64.849999999999994</v>
          </cell>
        </row>
        <row r="13432">
          <cell r="A13432"/>
        </row>
        <row r="13433">
          <cell r="A13433" t="str">
            <v>74103-001</v>
          </cell>
          <cell r="B13433" t="str">
            <v>ESCADA TIPO MARINHEIRO EM ACO CA-50 12,5", INCLUSO PINTURA COM FUNDO ANTI-OXIDANTE.</v>
          </cell>
          <cell r="C13433" t="str">
            <v>m</v>
          </cell>
          <cell r="D13433">
            <v>50.36</v>
          </cell>
          <cell r="E13433">
            <v>40.29</v>
          </cell>
        </row>
        <row r="13434">
          <cell r="A13434"/>
        </row>
        <row r="13435">
          <cell r="A13435" t="str">
            <v>74104-001</v>
          </cell>
          <cell r="B13435" t="str">
            <v xml:space="preserve">CAIXA DE INSPEÇÃO EM ALVENARIA DE TIJOLO MACIÇO 60X60X60CM, REVESTIDA  INTERNAMENTO COM BARRA LISA (CIMENTO E AREIA, TRAÇO 1:4) E=2,0CM, COM TAMPA PRÉ-MOLDADA DE CONCRETO E FUNDO DE CONCRETO 15MPA TIPO C - ESCAVAÇÃO E CONFECÇÃO.   </v>
          </cell>
          <cell r="C13435" t="str">
            <v>Un</v>
          </cell>
          <cell r="D13435">
            <v>128.47999999999999</v>
          </cell>
          <cell r="E13435">
            <v>102.79</v>
          </cell>
        </row>
        <row r="13436">
          <cell r="A13436"/>
        </row>
        <row r="13437">
          <cell r="A13437" t="str">
            <v>74105-001</v>
          </cell>
          <cell r="B13437" t="str">
            <v>REVESTIMENTO DE TETOS COM GESSO CORRIDO DISTORCIDO.</v>
          </cell>
          <cell r="C13437" t="str">
            <v>m2</v>
          </cell>
          <cell r="D13437">
            <v>8.6199999999999992</v>
          </cell>
          <cell r="E13437">
            <v>6.9</v>
          </cell>
        </row>
        <row r="13438">
          <cell r="A13438"/>
        </row>
        <row r="13439">
          <cell r="A13439" t="str">
            <v>74106-001</v>
          </cell>
          <cell r="B13439" t="str">
            <v xml:space="preserve"> IMPERMEABILIZACAO COM TINTA BETUMINOSA EM FUNDACOES, BALDRAMES E MUROS DE ARRIMO/ALICERCES E REVEST. EM CONTATO C/SOLO, DUAS DEMAOS</v>
          </cell>
          <cell r="C13439" t="str">
            <v>m2</v>
          </cell>
          <cell r="D13439">
            <v>6.08</v>
          </cell>
          <cell r="E13439">
            <v>4.87</v>
          </cell>
        </row>
        <row r="13440">
          <cell r="A13440"/>
        </row>
        <row r="13441">
          <cell r="A13441" t="str">
            <v>74107-001</v>
          </cell>
          <cell r="B13441" t="str">
            <v xml:space="preserve">ESCORAMENTO DE LAJE PRE-MOLDADA. </v>
          </cell>
          <cell r="C13441" t="str">
            <v>m2</v>
          </cell>
          <cell r="D13441">
            <v>19.48</v>
          </cell>
          <cell r="E13441">
            <v>15.59</v>
          </cell>
        </row>
        <row r="13442">
          <cell r="A13442"/>
        </row>
        <row r="13443">
          <cell r="A13443" t="str">
            <v>74108-001</v>
          </cell>
          <cell r="B13443" t="str">
            <v>PISO CERAMICO GRES 1A PEI-4 30X30CM, ASSENTADO COM ARGAMASSA TRACO 1:4(CIMENTO E AREIA) PREPARO MANUAL, COM REJUNTE EM CIMENTO COMUM.</v>
          </cell>
          <cell r="C13443" t="str">
            <v>m2</v>
          </cell>
          <cell r="D13443">
            <v>37.880000000000003</v>
          </cell>
          <cell r="E13443">
            <v>30.31</v>
          </cell>
        </row>
        <row r="13444">
          <cell r="A13444"/>
        </row>
        <row r="13445">
          <cell r="A13445" t="str">
            <v>74109-001</v>
          </cell>
          <cell r="B13445" t="str">
            <v>PINTURA IMUNIZANTE PARA MADEIRA, DUAS DEMAOS.</v>
          </cell>
          <cell r="C13445" t="str">
            <v>m2</v>
          </cell>
          <cell r="D13445">
            <v>12.7</v>
          </cell>
          <cell r="E13445">
            <v>10.16</v>
          </cell>
        </row>
        <row r="13446">
          <cell r="A13446"/>
        </row>
        <row r="13447">
          <cell r="A13447" t="str">
            <v>74110-001</v>
          </cell>
          <cell r="B13447" t="str">
            <v>ALVENARIA EM BLOCO CERAMICO ESTRUTURAL 14X19X29CM, 1/2 VEZ, ASSENTADO COM ARGAMASSA TRACO 1:3 (CIMENTO E AREIA), INCLUSO ACO CA-60.</v>
          </cell>
          <cell r="C13447" t="str">
            <v>m2</v>
          </cell>
          <cell r="D13447">
            <v>55.88</v>
          </cell>
          <cell r="E13447">
            <v>44.71</v>
          </cell>
        </row>
        <row r="13448">
          <cell r="A13448"/>
        </row>
        <row r="13449">
          <cell r="A13449" t="str">
            <v>74111-001</v>
          </cell>
          <cell r="B13449" t="str">
            <v>SOLEIRA DE MARMORE BRANCO, LARGURA 5CM, ESPESSURA 3CM, ASSENTADA COM ARGAMASSA COLANTE.</v>
          </cell>
          <cell r="C13449" t="str">
            <v>m</v>
          </cell>
          <cell r="D13449">
            <v>50.47</v>
          </cell>
          <cell r="E13449">
            <v>40.380000000000003</v>
          </cell>
        </row>
        <row r="13450">
          <cell r="A13450"/>
        </row>
        <row r="13451">
          <cell r="A13451" t="str">
            <v>74112-001</v>
          </cell>
          <cell r="B13451" t="str">
            <v>LAJE MACICA CONCRETO FCK=25MPA E=8CM, INCL. FORMA PLASTIFICADA 18MM / ESCORAMENTO MAD SERRADA C/REAP. 12X E 95,0KG ACO CA-50/60 /M3</v>
          </cell>
          <cell r="C13451" t="str">
            <v>m3</v>
          </cell>
          <cell r="D13451">
            <v>1756.92</v>
          </cell>
          <cell r="E13451">
            <v>1405.54</v>
          </cell>
        </row>
        <row r="13452">
          <cell r="A13452"/>
        </row>
        <row r="13453">
          <cell r="A13453" t="str">
            <v>74113-001</v>
          </cell>
          <cell r="B13453" t="str">
            <v>ASSENTO PARA VASO SANITARIO INFANTIL DE PLASTICO - FORNECIMENTO E INSTALACAO.</v>
          </cell>
          <cell r="C13453" t="str">
            <v>Un</v>
          </cell>
          <cell r="D13453">
            <v>20.97</v>
          </cell>
          <cell r="E13453">
            <v>16.78</v>
          </cell>
        </row>
        <row r="13454">
          <cell r="A13454"/>
        </row>
        <row r="13455">
          <cell r="A13455" t="str">
            <v>74114-001</v>
          </cell>
          <cell r="B13455" t="str">
            <v>PONTO PARA CHUVEIRO ELETRICO COM CAIXA, ELETRODUTO E FIO</v>
          </cell>
          <cell r="C13455" t="str">
            <v>Pt</v>
          </cell>
          <cell r="D13455">
            <v>70.260000000000005</v>
          </cell>
          <cell r="E13455">
            <v>56.21</v>
          </cell>
        </row>
        <row r="13456">
          <cell r="A13456"/>
        </row>
        <row r="13457">
          <cell r="A13457" t="str">
            <v>74115-001</v>
          </cell>
          <cell r="B13457" t="str">
            <v>EXECUÇÃO DE LASTRO EM CONCRETO (1:2,5:6), PREPARO MANUAL.</v>
          </cell>
          <cell r="C13457" t="str">
            <v>m3</v>
          </cell>
          <cell r="D13457">
            <v>346.7</v>
          </cell>
          <cell r="E13457">
            <v>277.36</v>
          </cell>
        </row>
        <row r="13458">
          <cell r="A13458"/>
        </row>
        <row r="13459">
          <cell r="A13459" t="str">
            <v>74116-001</v>
          </cell>
          <cell r="B13459" t="str">
            <v xml:space="preserve">FIO ISOLADO PVC 750V 4 MM2, FORNECIMENTO E INSTALACAO. </v>
          </cell>
          <cell r="C13459" t="str">
            <v>m</v>
          </cell>
          <cell r="D13459">
            <v>3.48</v>
          </cell>
          <cell r="E13459">
            <v>2.79</v>
          </cell>
        </row>
        <row r="13460">
          <cell r="A13460"/>
        </row>
        <row r="13461">
          <cell r="A13461" t="str">
            <v>74117-001</v>
          </cell>
          <cell r="B13461" t="str">
            <v xml:space="preserve">FIO ISOLADO PVC 750V 2,5 MM2, FORNECIMENTO E INSTALACAO.  </v>
          </cell>
          <cell r="C13461" t="str">
            <v>m</v>
          </cell>
          <cell r="D13461">
            <v>2.83</v>
          </cell>
          <cell r="E13461">
            <v>2.27</v>
          </cell>
        </row>
        <row r="13462">
          <cell r="A13462"/>
        </row>
        <row r="13463">
          <cell r="A13463" t="str">
            <v>74118-001</v>
          </cell>
          <cell r="B13463" t="str">
            <v xml:space="preserve">CERCA VIVA DE HISBICO, CEDRIHO, CALIAMDRA, ACALIFA - FORNEC. E PLANTIO.   </v>
          </cell>
          <cell r="C13463" t="str">
            <v>m</v>
          </cell>
          <cell r="D13463">
            <v>6.36</v>
          </cell>
          <cell r="E13463">
            <v>5.09</v>
          </cell>
        </row>
        <row r="13464">
          <cell r="A13464"/>
        </row>
        <row r="13465">
          <cell r="A13465" t="str">
            <v>74119-001</v>
          </cell>
          <cell r="B13465" t="str">
            <v>FORNECIMENTO E ASSENTAMENTO DE BRITA 2-DRENOS E FILTROS MM.</v>
          </cell>
          <cell r="C13465" t="str">
            <v>m3</v>
          </cell>
          <cell r="D13465">
            <v>106.25</v>
          </cell>
          <cell r="E13465">
            <v>85</v>
          </cell>
        </row>
        <row r="13466">
          <cell r="A13466"/>
        </row>
        <row r="13467">
          <cell r="A13467" t="str">
            <v>74120-001</v>
          </cell>
          <cell r="B13467" t="str">
            <v>ESCAVACAO MANUAL P/CONSTRUCAO DE FOSSA SEPTICA TIPO OMS,DI = 200 CM, HI = 240 CM.</v>
          </cell>
          <cell r="C13467" t="str">
            <v>m3</v>
          </cell>
          <cell r="D13467">
            <v>356.61</v>
          </cell>
          <cell r="E13467">
            <v>285.29000000000002</v>
          </cell>
        </row>
        <row r="13468">
          <cell r="A13468"/>
        </row>
        <row r="13469">
          <cell r="A13469" t="str">
            <v>74121-001</v>
          </cell>
          <cell r="B13469" t="str">
            <v>JUNTA DE DILATACAO COM SELANTE ELASTICO MONOCOMPONENTE A BASE DE POLIURETANO 1X1CM.</v>
          </cell>
          <cell r="C13469" t="str">
            <v>m</v>
          </cell>
          <cell r="D13469">
            <v>24.18</v>
          </cell>
          <cell r="E13469">
            <v>19.350000000000001</v>
          </cell>
        </row>
        <row r="13470">
          <cell r="A13470"/>
        </row>
        <row r="13471">
          <cell r="A13471" t="str">
            <v>74122-001</v>
          </cell>
          <cell r="B13471" t="str">
            <v>FORNECIMENTO E EXECUÇÃO DE ESTACA PRE-MOLDADA - 20 TONELADAS.</v>
          </cell>
          <cell r="C13471" t="str">
            <v>m</v>
          </cell>
          <cell r="D13471">
            <v>156.27000000000001</v>
          </cell>
          <cell r="E13471">
            <v>125.02</v>
          </cell>
        </row>
        <row r="13472">
          <cell r="A13472"/>
        </row>
        <row r="13473">
          <cell r="A13473" t="str">
            <v>74123-001</v>
          </cell>
          <cell r="B13473" t="str">
            <v>APARELHO MISTURADOR CROMADO PARA LAVATORIO COM ENGATE FLEXIVEL EM METAL CROMADO 1/2"X30CM - FORNECIMENTO E INSTALACAO.</v>
          </cell>
          <cell r="C13473" t="str">
            <v>Un</v>
          </cell>
          <cell r="D13473">
            <v>268.5</v>
          </cell>
          <cell r="E13473">
            <v>214.8</v>
          </cell>
        </row>
        <row r="13474">
          <cell r="A13474"/>
        </row>
        <row r="13475">
          <cell r="A13475" t="str">
            <v>74123-002</v>
          </cell>
          <cell r="B13475" t="str">
            <v>APARELHO MISTURADOR CROMADO PARA BIDE COM DUCHA COM ENGATE FLEXIVEL EM METAL CROMADO 1/2"X30CM - FORNECIMENTO E INSTALACAO.</v>
          </cell>
          <cell r="C13475" t="str">
            <v>Un</v>
          </cell>
          <cell r="D13475">
            <v>297.81</v>
          </cell>
          <cell r="E13475">
            <v>238.25</v>
          </cell>
        </row>
        <row r="13476">
          <cell r="A13476"/>
        </row>
        <row r="13477">
          <cell r="A13477" t="str">
            <v>74123-003</v>
          </cell>
          <cell r="B13477" t="str">
            <v xml:space="preserve">APARELHO MISTURADOR CROMADO PARA PIA - FORNECIMENTO E INSTALACAO. </v>
          </cell>
          <cell r="C13477" t="str">
            <v>Un</v>
          </cell>
          <cell r="D13477">
            <v>315.58</v>
          </cell>
          <cell r="E13477">
            <v>252.47</v>
          </cell>
        </row>
        <row r="13478">
          <cell r="A13478"/>
        </row>
        <row r="13479">
          <cell r="A13479" t="str">
            <v>74124-001</v>
          </cell>
          <cell r="B13479" t="str">
            <v>POCO VISITA AG PLUV:CONC ARM 1X1X1,40M COLETOR D=40 A 50CM PAREDE E=15CM BASE CONC FCK=10MPA REVEST C/ARG CIM/AREIA 1:4 DEGRAUS FF INCL FORN TODOS MATERIAIS.</v>
          </cell>
          <cell r="C13479" t="str">
            <v>Un</v>
          </cell>
          <cell r="D13479">
            <v>1481.6</v>
          </cell>
          <cell r="E13479">
            <v>1185.28</v>
          </cell>
        </row>
        <row r="13480">
          <cell r="A13480"/>
        </row>
        <row r="13481">
          <cell r="A13481" t="str">
            <v>74124-002</v>
          </cell>
          <cell r="B13481" t="str">
            <v>POCO VISITA AG PLUV:CONC ARM 1,10X1,10X1,40M COLETOR D=60CM PAREDE E=15CM BASE CONC FCK=10MPA REVEST C/ARG CIM/AREIA 1:4 DEGRAUS FF INCL FORN TODOS MATERIAIS.</v>
          </cell>
          <cell r="C13481" t="str">
            <v>Un</v>
          </cell>
          <cell r="D13481">
            <v>1724.47</v>
          </cell>
          <cell r="E13481">
            <v>1379.58</v>
          </cell>
        </row>
        <row r="13482">
          <cell r="A13482"/>
        </row>
        <row r="13483">
          <cell r="A13483" t="str">
            <v>74124-003</v>
          </cell>
          <cell r="B13483" t="str">
            <v>POCO VISITA AG PLUV:CONC ARM 1,20X1,20X1,40M COLETOR D=70CM PAREDE E=15CM BASE CONC FCK=10MPA REVEST C/ARG CIM/AREIA 1:4 DEGRAUS FF INCL FORN TODOS MATERIAIS.</v>
          </cell>
          <cell r="C13483" t="str">
            <v>Un</v>
          </cell>
          <cell r="D13483">
            <v>1864.43</v>
          </cell>
          <cell r="E13483">
            <v>1491.55</v>
          </cell>
        </row>
        <row r="13484">
          <cell r="A13484"/>
        </row>
        <row r="13485">
          <cell r="A13485" t="str">
            <v>74124-004</v>
          </cell>
          <cell r="B13485" t="str">
            <v>POCO VISITA AG PLUV:CONC ARM 1,30X1,30X1,40M COLETOR D=80CM PAREDE E=15CM BASE CONC FCK=10MPA REVEST C/ARG CIM/AREIA 1:4 DEGRAUS FF INCL FORN TODOS MATERIAIS.</v>
          </cell>
          <cell r="C13485" t="str">
            <v>Un</v>
          </cell>
          <cell r="D13485">
            <v>2081.17</v>
          </cell>
          <cell r="E13485">
            <v>1664.94</v>
          </cell>
        </row>
        <row r="13486">
          <cell r="A13486"/>
        </row>
        <row r="13487">
          <cell r="A13487" t="str">
            <v>74124-005</v>
          </cell>
          <cell r="B13487" t="str">
            <v>POCO VISITA CONCRETO ARMADO P/AG PLUV 1,40X1,40X1,50M COLETOR D=90CM PAREDE E=15CM BASE CONCRETO FCK=10MPA REVESTIDO C/ARG CIM/AREIA 1:4 DEGRAUS FF INCL FORN TODOS MATERIAIS.</v>
          </cell>
          <cell r="C13487" t="str">
            <v>Un</v>
          </cell>
          <cell r="D13487">
            <v>2445.65</v>
          </cell>
          <cell r="E13487">
            <v>1956.52</v>
          </cell>
        </row>
        <row r="13488">
          <cell r="A13488"/>
        </row>
        <row r="13489">
          <cell r="A13489" t="str">
            <v>74124-006</v>
          </cell>
          <cell r="B13489" t="str">
            <v>POCO VISITA AG PLUV:CONC ARM 1,50X1,50X1,60M COLETOR D=1M PAREDE E=15CM BASE CONC FCK=10MPA REVEST C/ARG CIM/AREIA 1:4 DEGRAUS FF INCL FORN TODOS MATERIAIS.</v>
          </cell>
          <cell r="C13489" t="str">
            <v>Un</v>
          </cell>
          <cell r="D13489">
            <v>2681.22</v>
          </cell>
          <cell r="E13489">
            <v>2144.98</v>
          </cell>
        </row>
        <row r="13490">
          <cell r="A13490"/>
        </row>
        <row r="13491">
          <cell r="A13491" t="str">
            <v>74124-007</v>
          </cell>
          <cell r="B13491" t="str">
            <v>POCO VISITA AG PLUV:CONC ARM 1,60X1,60X1,70M COLETOR D=1,10M PAREDE E=15CM BASE CONC FCK=10MPA REVEST C/ARG CIM/AREIA 1:4 DEGRAUS FF INCL FORN TODOS MATERIAIS.</v>
          </cell>
          <cell r="C13491" t="str">
            <v>Un</v>
          </cell>
          <cell r="D13491">
            <v>2915.77</v>
          </cell>
          <cell r="E13491">
            <v>2332.62</v>
          </cell>
        </row>
        <row r="13492">
          <cell r="A13492"/>
        </row>
        <row r="13493">
          <cell r="A13493" t="str">
            <v>74124-008</v>
          </cell>
          <cell r="B13493" t="str">
            <v>POCO VISITA AG PLUV:CONC ARM 1,70X1,70X1,80M COLETOR D=1,20M PAREDE E=15CM BASE CONC FCK=10MPA REVEST C/ARG CIM/AREIA 1:4 DEGRAUS FF INCL FORN TODOS MATERIAIS.</v>
          </cell>
          <cell r="C13493" t="str">
            <v>Un</v>
          </cell>
          <cell r="D13493">
            <v>3153.26</v>
          </cell>
          <cell r="E13493">
            <v>2522.61</v>
          </cell>
        </row>
        <row r="13494">
          <cell r="A13494"/>
        </row>
        <row r="13495">
          <cell r="A13495" t="str">
            <v>74125-001</v>
          </cell>
          <cell r="B13495" t="str">
            <v>ESPELHO CRISTAL ESPESSURA 4MM, COM MOLDURA DE MADEIRA.</v>
          </cell>
          <cell r="C13495" t="str">
            <v>m2</v>
          </cell>
          <cell r="D13495">
            <v>182.23</v>
          </cell>
          <cell r="E13495">
            <v>145.79</v>
          </cell>
        </row>
        <row r="13496">
          <cell r="A13496"/>
        </row>
        <row r="13497">
          <cell r="A13497" t="str">
            <v>74125-002</v>
          </cell>
          <cell r="B13497" t="str">
            <v>ESPELHO CRISTAL ESPESSURA 4MM, COM MOLDURA EM ALUMINIO E COMPENSADO 6M M PLASTIFICADO COLADO.</v>
          </cell>
          <cell r="C13497" t="str">
            <v>m2</v>
          </cell>
          <cell r="D13497">
            <v>245.26</v>
          </cell>
          <cell r="E13497">
            <v>196.21</v>
          </cell>
        </row>
        <row r="13498">
          <cell r="A13498"/>
        </row>
        <row r="13499">
          <cell r="A13499" t="str">
            <v>74126-001</v>
          </cell>
          <cell r="B13499" t="str">
            <v>GRANITO CINZA POLIDO PARA BANCADA E=2,5 CM, LARGURA 60CM - FORNECIMENTO E INSTALACAO.</v>
          </cell>
          <cell r="C13499" t="str">
            <v>m</v>
          </cell>
          <cell r="D13499">
            <v>191</v>
          </cell>
          <cell r="E13499">
            <v>152.80000000000001</v>
          </cell>
        </row>
        <row r="13500">
          <cell r="A13500"/>
        </row>
        <row r="13501">
          <cell r="A13501" t="str">
            <v>74126-002</v>
          </cell>
          <cell r="B13501" t="str">
            <v>GRANITO AMENDOA POLIDO PARA BANCADA E=2,0 CM, LARGURA 60CM - FORNECIMENTO E INSTALACAO.</v>
          </cell>
          <cell r="C13501" t="str">
            <v>m</v>
          </cell>
          <cell r="D13501">
            <v>227.65</v>
          </cell>
          <cell r="E13501">
            <v>182.12</v>
          </cell>
        </row>
        <row r="13502">
          <cell r="A13502"/>
        </row>
        <row r="13503">
          <cell r="A13503" t="str">
            <v>74127-001</v>
          </cell>
          <cell r="B13503" t="str">
            <v xml:space="preserve">VALVULA EM PLASTICO BRANCO 1" PARA PIA, TANQUE OU LAVATORIO SEM LADRAO. </v>
          </cell>
          <cell r="C13503" t="str">
            <v>Un</v>
          </cell>
          <cell r="D13503">
            <v>6.67</v>
          </cell>
          <cell r="E13503">
            <v>5.34</v>
          </cell>
        </row>
        <row r="13504">
          <cell r="A13504"/>
        </row>
        <row r="13505">
          <cell r="A13505" t="str">
            <v>74127-002</v>
          </cell>
          <cell r="B13505" t="str">
            <v>VALVULA EM PLASTICO BRANCO 1" PARA LAVATORIO COM LADRAO - FORNECIMENTO E INSTALACAO.</v>
          </cell>
          <cell r="C13505" t="str">
            <v>Un</v>
          </cell>
          <cell r="D13505">
            <v>6.88</v>
          </cell>
          <cell r="E13505">
            <v>5.51</v>
          </cell>
        </row>
        <row r="13506">
          <cell r="A13506"/>
        </row>
        <row r="13507">
          <cell r="A13507" t="str">
            <v>74127-003</v>
          </cell>
          <cell r="B13507" t="str">
            <v>VALVULA EM PLASTICO BRANCO 1.1/2"X1.1/4" PARA TANQUE - FORNECIMENTO E INSTALACAO.</v>
          </cell>
          <cell r="C13507" t="str">
            <v>Un</v>
          </cell>
          <cell r="D13507">
            <v>6.88</v>
          </cell>
          <cell r="E13507">
            <v>5.51</v>
          </cell>
        </row>
        <row r="13508">
          <cell r="A13508"/>
        </row>
        <row r="13509">
          <cell r="A13509" t="str">
            <v>74128-001</v>
          </cell>
          <cell r="B13509" t="str">
            <v xml:space="preserve">SIFAO EM METAL CROMADO 1.1/2"X2" - FORNECIMENTO E INSTALACAO. </v>
          </cell>
          <cell r="C13509" t="str">
            <v>Un</v>
          </cell>
          <cell r="D13509">
            <v>83.88</v>
          </cell>
          <cell r="E13509">
            <v>67.11</v>
          </cell>
        </row>
        <row r="13510">
          <cell r="A13510"/>
        </row>
        <row r="13511">
          <cell r="A13511" t="str">
            <v>74128-002</v>
          </cell>
          <cell r="B13511" t="str">
            <v xml:space="preserve">SIFAO EM METAL CROMADO 1"X1.1/2" - FORNECIMENTO E INSTALACAO.  </v>
          </cell>
          <cell r="C13511" t="str">
            <v>Un</v>
          </cell>
          <cell r="D13511">
            <v>67.67</v>
          </cell>
          <cell r="E13511">
            <v>54.14</v>
          </cell>
        </row>
        <row r="13512">
          <cell r="A13512"/>
        </row>
        <row r="13513">
          <cell r="A13513" t="str">
            <v>74128-003</v>
          </cell>
          <cell r="B13513" t="str">
            <v xml:space="preserve">SIFAO EM METAL CROMADO 1"X1.1/4" - FORNECIMENTO E INSTALACAO. </v>
          </cell>
          <cell r="C13513" t="str">
            <v>Un</v>
          </cell>
          <cell r="D13513">
            <v>89.13</v>
          </cell>
          <cell r="E13513">
            <v>71.31</v>
          </cell>
        </row>
        <row r="13514">
          <cell r="A13514"/>
        </row>
        <row r="13515">
          <cell r="A13515" t="str">
            <v>74129-001</v>
          </cell>
          <cell r="B13515" t="str">
            <v xml:space="preserve">CUBA DE ACO INOXIDAVEL 46,5X30,0X11,5CM - FORNECIMENTO E INSTALACAO.  </v>
          </cell>
          <cell r="C13515" t="str">
            <v>Un</v>
          </cell>
          <cell r="D13515">
            <v>70.22</v>
          </cell>
          <cell r="E13515">
            <v>56.18</v>
          </cell>
        </row>
        <row r="13516">
          <cell r="A13516"/>
        </row>
        <row r="13517">
          <cell r="A13517" t="str">
            <v>74129-002</v>
          </cell>
          <cell r="B13517" t="str">
            <v xml:space="preserve">CUBA DE ACO INOXIDAVEL 56,0X33,0X11,5CM - FORNECIMENTO E INSTALACAO. </v>
          </cell>
          <cell r="C13517" t="str">
            <v>Un</v>
          </cell>
          <cell r="D13517">
            <v>79.760000000000005</v>
          </cell>
          <cell r="E13517">
            <v>63.81</v>
          </cell>
        </row>
        <row r="13518">
          <cell r="A13518"/>
        </row>
        <row r="13519">
          <cell r="A13519" t="str">
            <v>74129-003</v>
          </cell>
          <cell r="B13519" t="str">
            <v xml:space="preserve">CUBA DE ACO INOXIDAVEL 40,0X34,0X11,5CM - FORNECIMENTO E INSTALACAO. </v>
          </cell>
          <cell r="C13519" t="str">
            <v>Un</v>
          </cell>
          <cell r="D13519">
            <v>75.66</v>
          </cell>
          <cell r="E13519">
            <v>60.53</v>
          </cell>
        </row>
        <row r="13520">
          <cell r="A13520"/>
        </row>
        <row r="13521">
          <cell r="A13521" t="str">
            <v>74130-001</v>
          </cell>
          <cell r="B13521" t="str">
            <v>DISJUNTOR TERMOMAGNETICO MONOPOLAR PADRAO NEMA (AMERICANO) 10 A 30A 240V, FORNECIMENTO E INSTALACAO.</v>
          </cell>
          <cell r="C13521" t="str">
            <v>Un</v>
          </cell>
          <cell r="D13521">
            <v>11.05</v>
          </cell>
          <cell r="E13521">
            <v>8.84</v>
          </cell>
        </row>
        <row r="13522">
          <cell r="A13522"/>
        </row>
        <row r="13523">
          <cell r="A13523" t="str">
            <v>74130-002</v>
          </cell>
          <cell r="B13523" t="str">
            <v>DISJUNTOR TERMOMAGNETICO MONOPOLAR PADRAO NEMA (AMERICANO) 35 A 50A 240V, FORNECIMENTO E INSTALACAO.</v>
          </cell>
          <cell r="C13523" t="str">
            <v>Un</v>
          </cell>
          <cell r="D13523">
            <v>14.61</v>
          </cell>
          <cell r="E13523">
            <v>11.69</v>
          </cell>
        </row>
        <row r="13524">
          <cell r="A13524"/>
        </row>
        <row r="13525">
          <cell r="A13525" t="str">
            <v>74130-003</v>
          </cell>
          <cell r="B13525" t="str">
            <v>DISJUNTOR TERMOMAGNETICO BIPOLAR PADRAO NEMA (AMERICANO) 10 A 50A 240V, FORNECIMENTO E INSTALACAO.</v>
          </cell>
          <cell r="C13525" t="str">
            <v>Un</v>
          </cell>
          <cell r="D13525">
            <v>56.93</v>
          </cell>
          <cell r="E13525">
            <v>45.55</v>
          </cell>
        </row>
        <row r="13526">
          <cell r="A13526"/>
        </row>
        <row r="13527">
          <cell r="A13527" t="str">
            <v>74130-004</v>
          </cell>
          <cell r="B13527" t="str">
            <v>DISJUNTOR TERMOMAGNETICO TRIPOLAR PADRAO NEMA (AMERICANO) 10 A 50A 240 V, FORNECIMENTO E INSTALACAO.</v>
          </cell>
          <cell r="C13527" t="str">
            <v>Un</v>
          </cell>
          <cell r="D13527">
            <v>67.760000000000005</v>
          </cell>
          <cell r="E13527">
            <v>54.21</v>
          </cell>
        </row>
        <row r="13528">
          <cell r="A13528"/>
        </row>
        <row r="13529">
          <cell r="A13529" t="str">
            <v>74130-005</v>
          </cell>
          <cell r="B13529" t="str">
            <v xml:space="preserve"> DISJUNTOR TERMOMAGNETICO TRIPOLAR PADRAO NEMA (AMERICANO) 60 A 100A 240V, FORNECIMENTO E INSTALACAO.</v>
          </cell>
          <cell r="C13529" t="str">
            <v>Un</v>
          </cell>
          <cell r="D13529">
            <v>95.62</v>
          </cell>
          <cell r="E13529">
            <v>76.5</v>
          </cell>
        </row>
        <row r="13530">
          <cell r="A13530"/>
        </row>
        <row r="13531">
          <cell r="A13531" t="str">
            <v>74130-006</v>
          </cell>
          <cell r="B13531" t="str">
            <v>DISJUNTOR TERMOMAGNETICO TRIPOLAR PADRAO NEMA (AMERICANO) 125 A 150A 240V, FORNECIMENTO E INSTALACAO.</v>
          </cell>
          <cell r="C13531" t="str">
            <v>Un</v>
          </cell>
          <cell r="D13531">
            <v>245.68</v>
          </cell>
          <cell r="E13531">
            <v>196.55</v>
          </cell>
        </row>
        <row r="13532">
          <cell r="A13532"/>
        </row>
        <row r="13533">
          <cell r="A13533" t="str">
            <v>74130-007</v>
          </cell>
          <cell r="B13533" t="str">
            <v xml:space="preserve"> DISJUNTOR TERMOMAGNETICO TRIPOLAR EM CAIXA MOLDADA 250A 600V, FORNECIMENTO E INSTALACAO.</v>
          </cell>
          <cell r="C13533" t="str">
            <v>Un</v>
          </cell>
          <cell r="D13533">
            <v>1039.2</v>
          </cell>
          <cell r="E13533">
            <v>831.36</v>
          </cell>
        </row>
        <row r="13534">
          <cell r="A13534"/>
        </row>
        <row r="13535">
          <cell r="A13535" t="str">
            <v>74130-008</v>
          </cell>
          <cell r="B13535" t="str">
            <v>DISJUNTOR TERMOMAGNETICO TRIPOLAR EM CAIXA MOLDADA 300 A 400A 600V, FORNECIMENTO E INSTALACAO.</v>
          </cell>
          <cell r="C13535" t="str">
            <v>Un</v>
          </cell>
          <cell r="D13535">
            <v>1331.53</v>
          </cell>
          <cell r="E13535">
            <v>1065.23</v>
          </cell>
        </row>
        <row r="13536">
          <cell r="A13536"/>
        </row>
        <row r="13537">
          <cell r="A13537" t="str">
            <v>74130-009</v>
          </cell>
          <cell r="B13537" t="str">
            <v>DISJUNTOR TERMOMAGNETICO TRIPOLAR EM CAIXA MOLDADA 500 A 600A 600V, FORNECIMENTO E INSTALACAO.</v>
          </cell>
          <cell r="C13537" t="str">
            <v>Un</v>
          </cell>
          <cell r="D13537">
            <v>2999.66</v>
          </cell>
          <cell r="E13537">
            <v>2399.73</v>
          </cell>
        </row>
        <row r="13538">
          <cell r="A13538"/>
        </row>
        <row r="13539">
          <cell r="A13539" t="str">
            <v>74130-010</v>
          </cell>
          <cell r="B13539" t="str">
            <v xml:space="preserve"> DISJUNTOR TERMOMAGNETICO TRIPOLAR EM CAIXA MOLDADA 175 A 225A 240V, FORNECIMENTO E INSTALACAO.</v>
          </cell>
          <cell r="C13539" t="str">
            <v>Un</v>
          </cell>
          <cell r="D13539">
            <v>797.28</v>
          </cell>
          <cell r="E13539">
            <v>637.83000000000004</v>
          </cell>
        </row>
        <row r="13540">
          <cell r="A13540"/>
        </row>
        <row r="13541">
          <cell r="A13541" t="str">
            <v>74131-001</v>
          </cell>
          <cell r="B13541" t="str">
            <v>QUADRO DE DISTRIBUICAO DE ENERGIA EM CHAPA METALICA, PARA 3 DISJUNTORES TERMOMAGNETICOS MONOPOLARES, SEM DISPOSITIVO PARA CHAVE GERAL, COM PORTA, SEM BARRAMENTOS FASES E COM BARRAMENTO NEUTRO, FORNECIMENTO E INSTALACAO.</v>
          </cell>
          <cell r="C13541" t="str">
            <v>Un</v>
          </cell>
          <cell r="D13541">
            <v>48.88</v>
          </cell>
          <cell r="E13541">
            <v>39.11</v>
          </cell>
        </row>
        <row r="13542">
          <cell r="A13542"/>
        </row>
        <row r="13543">
          <cell r="A13543" t="str">
            <v>74131-002</v>
          </cell>
          <cell r="B13543" t="str">
            <v xml:space="preserve"> QUADRO DE DISTRIBUICAO DE ENERGIA EM CHAPA METALICA, DE EMBUTIR, SEM PORTA, PARA 6 DISJUNTORES TERMOMAGNETICOS MONOPOLARES, SEM DISPOSITIVO PARA CHAVE GERAL, SEM BARRAMENTOS FASES E COM BARRAMENTO NEUTRO, FORNECIMENTO E INSTALACAO.</v>
          </cell>
          <cell r="C13543" t="str">
            <v>Un</v>
          </cell>
          <cell r="D13543">
            <v>55.33</v>
          </cell>
          <cell r="E13543">
            <v>44.27</v>
          </cell>
        </row>
        <row r="13544">
          <cell r="A13544"/>
        </row>
        <row r="13545">
          <cell r="A13545" t="str">
            <v>74131-003</v>
          </cell>
          <cell r="B13545" t="str">
            <v>QUADRO DE DISTRIBUICAO DE ENERGIA EM CHAPA METALICA, DE EMBUTIR, SEM PORTA, PARA 12 DISJUNTORES TERMOMAGNETICOS MONOPOLARES, SEM DISPOSITIVO PARA CHAVE GERAL, SEM BARRAMENTOS FASES E COM BARRAMENTO NEUTRO, FORNECIMENTO E INSTALACAO.</v>
          </cell>
          <cell r="C13545" t="str">
            <v>Un</v>
          </cell>
          <cell r="D13545">
            <v>80.61</v>
          </cell>
          <cell r="E13545">
            <v>64.489999999999995</v>
          </cell>
        </row>
        <row r="13546">
          <cell r="A13546"/>
        </row>
        <row r="13547">
          <cell r="A13547" t="str">
            <v>74131-004</v>
          </cell>
          <cell r="B13547" t="str">
            <v>QUADRO DE DISTRIBUICAO DE ENERGIA EM CHAPA METALICA, DE SOBREPOR, COM PORTA, PARA 18 DISJUNTORES TERMOMAGNETICOS MONOPOLARES, SEM DISPOSITIVO PARA CHAVE GERAL, COM BARRAMENTO TRIFASICO E NEUTRO, FORNECIMENTO E INSTALACAO.</v>
          </cell>
          <cell r="C13547" t="str">
            <v>Un</v>
          </cell>
          <cell r="D13547">
            <v>254.65</v>
          </cell>
          <cell r="E13547">
            <v>203.72</v>
          </cell>
        </row>
        <row r="13548">
          <cell r="A13548"/>
        </row>
        <row r="13549">
          <cell r="A13549" t="str">
            <v>74131-005</v>
          </cell>
          <cell r="B13549" t="str">
            <v>QUADRO DE DISTRIBUICAO DE ENERGIA EM CHAPA METALICA, DE SOBREPOR, COM PORTA, PARA 24 DISJUNTORES TERMOMAGNETICOS MONOPOLARES, SEM DISPOSITIVO PARA CHAVE GERAL, COM BARRAMENTO TRIFASICO E NEUTRO, FORNECIMENTO E INSTALACAO.</v>
          </cell>
          <cell r="C13549" t="str">
            <v>Un</v>
          </cell>
          <cell r="D13549">
            <v>298.35000000000002</v>
          </cell>
          <cell r="E13549">
            <v>238.68</v>
          </cell>
        </row>
        <row r="13550">
          <cell r="A13550"/>
        </row>
        <row r="13551">
          <cell r="A13551" t="str">
            <v>74131-006</v>
          </cell>
          <cell r="B13551" t="str">
            <v>QUADRO DE DISTRIBUICAO DE ENERGIA EM CHAPA METALICA, DE EMBUTIR, COM PORTA, PARA 32 DISJUNTORES TERMOMAGNETICOS MONOPOLARES, SEM DISPOSITIVO PARA CHAVE GERAL, COM BARRAMENTO TRIFASICO E NEUTRO, FORNECIMENTO E INSTALACAO.</v>
          </cell>
          <cell r="C13551" t="str">
            <v>Un</v>
          </cell>
          <cell r="D13551">
            <v>429.43</v>
          </cell>
          <cell r="E13551">
            <v>343.55</v>
          </cell>
        </row>
        <row r="13552">
          <cell r="A13552"/>
        </row>
        <row r="13553">
          <cell r="A13553" t="str">
            <v>74131-007</v>
          </cell>
          <cell r="B13553" t="str">
            <v>QUADRO DE DISTRIBUICAO DE ENERGIA EM CHAPA METALICA, DE EMBUTIR, COM PORTA, PARA 40 DISJUNTORES TERMOMAGNETICOS MONOPOLARES, COM DISPOSITIVO PARA CHAVE GERAL, COM BARRAMENTO TRIFASICO E NEUTRO, FORNECIMENTO E INSTALACAO.</v>
          </cell>
          <cell r="C13553" t="str">
            <v>Un</v>
          </cell>
          <cell r="D13553">
            <v>490.13</v>
          </cell>
          <cell r="E13553">
            <v>392.11</v>
          </cell>
        </row>
        <row r="13554">
          <cell r="A13554"/>
        </row>
        <row r="13555">
          <cell r="A13555" t="str">
            <v>74131-008</v>
          </cell>
          <cell r="B13555" t="str">
            <v xml:space="preserve"> QUADRO DE DISTRIBUICAO DE ENERGIA EM CHAPA METALICA, DE EMBUTIR, COM PORTA, PARA 50 DISJUNTORES TERMOMAGNETICOS MONOPOLARES, SEM DISPOSITIVO PARA CHAVE GERAL, COM BARRAMENTO TRIFASICO E NEUTRO, FORNECIMENTO E INSTALACAO.</v>
          </cell>
          <cell r="C13555" t="str">
            <v>Un</v>
          </cell>
          <cell r="D13555">
            <v>650.66999999999996</v>
          </cell>
          <cell r="E13555">
            <v>520.54</v>
          </cell>
        </row>
        <row r="13556">
          <cell r="A13556"/>
        </row>
        <row r="13557">
          <cell r="A13557" t="str">
            <v>74132-001</v>
          </cell>
          <cell r="B13557" t="str">
            <v>INSTALACAO PONTO LUZ EQUIVALENTE A 2 VARAS ELETRODUTO PVC RIGIDO 3/4",12M DE FIO 2,5MM2 CAIXAS CONEXOES LUVAS CURVA E INTERRUPTOR EMBUTIR COM PLACA, INCLUSIVE ABERTURA E FECHAMENTO RASGO ALVENARIA</v>
          </cell>
          <cell r="C13557" t="str">
            <v>Un</v>
          </cell>
          <cell r="D13557">
            <v>122.61</v>
          </cell>
          <cell r="E13557">
            <v>98.09</v>
          </cell>
        </row>
        <row r="13558">
          <cell r="A13558"/>
        </row>
        <row r="13559">
          <cell r="A13559" t="str">
            <v>74132-002</v>
          </cell>
          <cell r="B13559" t="str">
            <v>INSTALACAO PONTO LUZ EQUIVALENTE A 2 VARAS ELETRODUTO PVC RIGIDO 1/2",12M FIO 2,5MM2 CAIXAS CONEXOES LUVAS CURVA E INTERRUPTOR COM PLACA, INCLUSIVE ABERTURA E FECHAMENTO DE RASGO EM ALVENARIA</v>
          </cell>
          <cell r="C13559" t="str">
            <v>Un</v>
          </cell>
          <cell r="D13559">
            <v>107.4</v>
          </cell>
          <cell r="E13559">
            <v>85.92</v>
          </cell>
        </row>
        <row r="13560">
          <cell r="A13560"/>
        </row>
        <row r="13561">
          <cell r="A13561" t="str">
            <v>74132-003</v>
          </cell>
          <cell r="B13561" t="str">
            <v>INSTALACAO CONJUNTO 2 PONTOS LUZ EQUIVALENTE 5 VARAS ELETRODUTO PVC RIGIDO 3/4", 33M FIO 2,5MM2 CAIXAS CONEXOES LUVAS CURVA E INTERRUPTOR EMBUTIR COM PLACA, INCLUSIVE ABERTURA E FECHAMENTO DE RASGO EM ALVENARIA</v>
          </cell>
          <cell r="C13561" t="str">
            <v>Un</v>
          </cell>
          <cell r="D13561">
            <v>218.86</v>
          </cell>
          <cell r="E13561">
            <v>175.09</v>
          </cell>
        </row>
        <row r="13562">
          <cell r="A13562"/>
        </row>
        <row r="13563">
          <cell r="A13563" t="str">
            <v>74132-004</v>
          </cell>
          <cell r="B13563" t="str">
            <v>INSTALACAO CONJUNTO 2 PONTOS LUZ EQUIVALENTE 5 VARAS ELETRODUTO PVC RIGIDO 1/2", 33M FIO 2,5MM2 CAIXAS CONEXOES LUVAS CURVA E INTERRUPTOR EMBUTIR COM PLACA, INCLUSIVE ABERTURA E FECHAMENTO DE RASGO EM ALVENARIA</v>
          </cell>
          <cell r="C13563" t="str">
            <v>Un</v>
          </cell>
          <cell r="D13563">
            <v>191.82</v>
          </cell>
          <cell r="E13563">
            <v>153.46</v>
          </cell>
        </row>
        <row r="13564">
          <cell r="A13564"/>
        </row>
        <row r="13565">
          <cell r="A13565" t="str">
            <v>74132-005</v>
          </cell>
          <cell r="B13565" t="str">
            <v>INSTALACAO CONJUNTO 3 PONTOS LUZ EQUIVALENTE 6 VARAS ELETRODUTO PVC RIGIDO 3/4" 50M FIO 2,5MM2 CAIXAS CONEXOES LUVAS CURVA E INTERRUPTOR EMBUTIR COM PLACA, INCLUSIVE ABERTURA E FECHAMENTO RASGO DE ALVENARIA</v>
          </cell>
          <cell r="C13565" t="str">
            <v>Un</v>
          </cell>
          <cell r="D13565">
            <v>292.97000000000003</v>
          </cell>
          <cell r="E13565">
            <v>234.38</v>
          </cell>
        </row>
        <row r="13566">
          <cell r="A13566"/>
        </row>
        <row r="13567">
          <cell r="A13567" t="str">
            <v>74132-006</v>
          </cell>
          <cell r="B13567" t="str">
            <v>INSTALACAO CONJUNTO 3 PONTOS LUZ EQUIVALENTE 6 VARAS ELETRODUTO PVC RIGIDO 1/2", 50M FIO 2,5MM2 CAIXAS CONEXOES LUVAS CURVA E INTERRUPTOR EMBUTIR COM PLACA, INCLUSIVE ABERTURA E FECHAMENTO RASGO EM ALVENARIA</v>
          </cell>
          <cell r="C13567" t="str">
            <v>Un</v>
          </cell>
          <cell r="D13567">
            <v>259.20999999999998</v>
          </cell>
          <cell r="E13567">
            <v>207.37</v>
          </cell>
        </row>
        <row r="13568">
          <cell r="A13568"/>
        </row>
        <row r="13569">
          <cell r="A13569" t="str">
            <v>74132-007</v>
          </cell>
          <cell r="B13569" t="str">
            <v>INSTALACAO CONJUNTO 4 PONTOS LUZ EQUIVALENTE 7 VARAS ELETRODUTO PVC RIGIDO 3/4", 50M FIO 2,5MM2 CAIXAS CONEXOES LUVAS CURVA E INTERRUPTOR EMBUTIR COM PLACA INCLUSIVE ABERTURA E FECHAMENTO RASGO EM ALVENARIA</v>
          </cell>
          <cell r="C13569" t="str">
            <v>Un</v>
          </cell>
          <cell r="D13569">
            <v>308.12</v>
          </cell>
          <cell r="E13569">
            <v>246.5</v>
          </cell>
        </row>
        <row r="13570">
          <cell r="A13570"/>
        </row>
        <row r="13571">
          <cell r="A13571" t="str">
            <v>74132-008</v>
          </cell>
          <cell r="B13571" t="str">
            <v>INSTALACAO CONJUNTO 4 PONTOS LUZ EQUIVALENTE 7 VARAS ELETRODUTO PVC RIGIDO 1/2", 50M FIO 2,5MM2 CAIXAS CONEXOES LUVAS CURVA E INTERRUPTOR EMBUTIR COM PLACA INCLUSIVE ABERTURA E FECHAMENTO RASGO ALVENARIA</v>
          </cell>
          <cell r="C13571" t="str">
            <v>Un</v>
          </cell>
          <cell r="D13571">
            <v>278.56</v>
          </cell>
          <cell r="E13571">
            <v>222.85</v>
          </cell>
        </row>
        <row r="13572">
          <cell r="A13572"/>
        </row>
        <row r="13573">
          <cell r="A13573" t="str">
            <v>74132-009</v>
          </cell>
          <cell r="B13573" t="str">
            <v>INSTALACAO CONJUNTO 5 PONTOS LUZ EQUIVALENTE 8 VARAS ELETRODUTO PVC RIGIDO 3/4", 57M FIO 2,5MM2 CAIXAS CONEXOES LUVAS CURVA E INTERRUPTOR EMBUTIR COM PLACA, INCLUSIVE ABERTURA E FECHAMENTO RASGO ALVENARIA</v>
          </cell>
          <cell r="C13573" t="str">
            <v>Un</v>
          </cell>
          <cell r="D13573">
            <v>351.7</v>
          </cell>
          <cell r="E13573">
            <v>281.36</v>
          </cell>
        </row>
        <row r="13574">
          <cell r="A13574"/>
        </row>
        <row r="13575">
          <cell r="A13575" t="str">
            <v>74132-010</v>
          </cell>
          <cell r="B13575" t="str">
            <v>INSTALACAO CONJUNTO 5 PONTOS LUZ EQUIVALENTE 8 VARAS ELETRODUTO PVC RIGIDO 1/2", 57M FIO 2,5MM2 CAIXAS CONEXOES LUVAS CURVA E INTERRUPTOR EMBUTIR COM PLACA, INCLUSIVE ABERTURA E FECHAMENTO RASGO ALVENARIA</v>
          </cell>
          <cell r="C13575" t="str">
            <v>Un</v>
          </cell>
          <cell r="D13575">
            <v>319.64999999999998</v>
          </cell>
          <cell r="E13575">
            <v>255.72</v>
          </cell>
        </row>
        <row r="13576">
          <cell r="A13576"/>
        </row>
        <row r="13577">
          <cell r="A13577" t="str">
            <v>74132-011</v>
          </cell>
          <cell r="B13577" t="str">
            <v>INSTALACAO CONJUNTO 6 PONTOS LUZ EQUIVALENTE 9 VARAS ELETRODUTO PVC RIGIDO 3/4", 66M FIO 2,5MM2 CAIXAS CONEXOES LUVAS CURVA E INTERRUPTOR EMBUTIR COM PLACA, INCLUSIVE ABERTURA E FECHAMENTO RASGO ALVENARIA</v>
          </cell>
          <cell r="C13577" t="str">
            <v>Un</v>
          </cell>
          <cell r="D13577">
            <v>405.82</v>
          </cell>
          <cell r="E13577">
            <v>324.66000000000003</v>
          </cell>
        </row>
        <row r="13578">
          <cell r="A13578"/>
        </row>
        <row r="13579">
          <cell r="A13579" t="str">
            <v>74132-012</v>
          </cell>
          <cell r="B13579" t="str">
            <v>INSTALACAO CONJUNTO 6 PONTOS LUZ EQUIVALENTE 9 VARAS ELETRODUTO PVC RIGIDO 1/2", 66M FIO 2,5MM2 CAIXAS CONEXOES LUVAS CURVA E INTERRUPTOR EMBUTIR COM PLACA, INCLUSIVE ABERTURA E FECHAMENTO RASGO ALVENARIA</v>
          </cell>
          <cell r="C13579" t="str">
            <v>Un</v>
          </cell>
          <cell r="D13579">
            <v>365.87</v>
          </cell>
          <cell r="E13579">
            <v>292.7</v>
          </cell>
        </row>
        <row r="13580">
          <cell r="A13580"/>
        </row>
        <row r="13581">
          <cell r="A13581" t="str">
            <v>74132-013</v>
          </cell>
          <cell r="B13581" t="str">
            <v>INSTALACAO CONJUNTO 8 PONTOS LUZ EQUIVALENTE 10 VARAS ELETRODUTO PVC RIIGIDO 3/4", 80M FIO 2,5MM2 CAIXAS CONEXOES LUVAS CURVA E INTERRUPTOR EMBUTIR COM PLACA, INCLUSIVE ABERTURA E FECHAMENTO RASGO ALVENARIA</v>
          </cell>
          <cell r="C13581" t="str">
            <v>Un</v>
          </cell>
          <cell r="D13581">
            <v>480.61</v>
          </cell>
          <cell r="E13581">
            <v>384.49</v>
          </cell>
        </row>
        <row r="13582">
          <cell r="A13582"/>
        </row>
        <row r="13583">
          <cell r="A13583" t="str">
            <v>74132-014</v>
          </cell>
          <cell r="B13583" t="str">
            <v>INSTALACAO CONJUNTO 2 PONTOS LUZ EQUIVALENTE 3 VARAS ELETRODUTO PVC RIGIDO 3/4, 20M FIO 2,5MM2 CAIXAS CONEXOES LUVAS E CONSIDERANDO O CONTROLE DOS PONTOS DIRETO NO QUADRO DE DISTRIBUICAO DE LUZ.</v>
          </cell>
          <cell r="C13583" t="str">
            <v>Un</v>
          </cell>
          <cell r="D13583">
            <v>185.9</v>
          </cell>
          <cell r="E13583">
            <v>148.72</v>
          </cell>
        </row>
        <row r="13584">
          <cell r="A13584"/>
        </row>
        <row r="13585">
          <cell r="A13585" t="str">
            <v>74132-015</v>
          </cell>
          <cell r="B13585" t="str">
            <v>INSTALACAO CONJUNTO 2 PONTOS LUZ EQUIVALENTE 3 VARAS ELETRODUTO PVC RIGIDO 1/2", 20M FIO 2,5MM2 CAIXAS CONEXOES LUVAS E CONSIDERANDO O CONTROLE DOS PONTOS DIRETO NO QUADRO DE DISTRIBUICAO DE LUZ.</v>
          </cell>
          <cell r="C13585" t="str">
            <v>Un</v>
          </cell>
          <cell r="D13585">
            <v>178.57</v>
          </cell>
          <cell r="E13585">
            <v>142.86000000000001</v>
          </cell>
        </row>
        <row r="13586">
          <cell r="A13586"/>
        </row>
        <row r="13587">
          <cell r="A13587" t="str">
            <v>74132-016</v>
          </cell>
          <cell r="B13587" t="str">
            <v>INSTALACAO CONJUNTO 3 PONTOS LUZ EQUIVALENTE 5 VARAS ELETRODUTO PVC RIGIDO 3/4", 30M FIO 2,5MM2 CAIXAS CONEXOES LUVAS E CONSIDERANDO O CONTROLE DOS PONTOS DIRETO NO QUADRO DE DISTRIBUICAO DE LUZ.</v>
          </cell>
          <cell r="C13587" t="str">
            <v>Un</v>
          </cell>
          <cell r="D13587">
            <v>238.6</v>
          </cell>
          <cell r="E13587">
            <v>190.88</v>
          </cell>
        </row>
        <row r="13588">
          <cell r="A13588"/>
        </row>
        <row r="13589">
          <cell r="A13589" t="str">
            <v>74132-017</v>
          </cell>
          <cell r="B13589" t="str">
            <v>INSTALACAO CONJUNTO 3 PONTOS LUZ EQUIVALENTE 5 VARAS ELETRODUTO PVC RIGIDO 1/2", 30M FIO 2,5MM2 CAIXAS CONEXOES LUVAS E CONSIDERANDO O CONTROLE DOS PONTOS DIRETO NO QUADRO DE DISTRIBUICAO DE LUZ.</v>
          </cell>
          <cell r="C13589" t="str">
            <v>Un</v>
          </cell>
          <cell r="D13589">
            <v>221.01</v>
          </cell>
          <cell r="E13589">
            <v>176.81</v>
          </cell>
        </row>
        <row r="13590">
          <cell r="A13590"/>
        </row>
        <row r="13591">
          <cell r="A13591" t="str">
            <v>74132-018</v>
          </cell>
          <cell r="B13591" t="str">
            <v>INSTALACAO CONJUNTO 4 PONTOS LUZ EQUIVALENTE 6 VARAS ELETRODUTO PVC RIGIDO 3/4", 40M FIO 2,5MM2 CAIXAS CONEXOES LUVAS CONSIDERANDO O CONTROLE DOS PONTOS DIRETO NO QUADRO DE DISTRIBUICAO DE LUZ.</v>
          </cell>
          <cell r="C13591" t="str">
            <v>Un</v>
          </cell>
          <cell r="D13591">
            <v>234.15</v>
          </cell>
          <cell r="E13591">
            <v>187.32</v>
          </cell>
        </row>
        <row r="13592">
          <cell r="A13592"/>
        </row>
        <row r="13593">
          <cell r="A13593" t="str">
            <v>74132-019</v>
          </cell>
          <cell r="B13593" t="str">
            <v>INSTALACAO CONJUNTO 4 PONTOS LUZ EQUIVALENTE 6 VARAS ELETRODUTO PVC RIGIDO 1/2", 40M FIO 2,5MM2 CAIXAS CONEXOES LUVAS E CONSIDERANDO O CONTROLE DOS PONTOS DIRETO NO QUADRO DE DISTRIBUICAO DE LUZ.</v>
          </cell>
          <cell r="C13593" t="str">
            <v>Un</v>
          </cell>
          <cell r="D13593">
            <v>204.96</v>
          </cell>
          <cell r="E13593">
            <v>163.97</v>
          </cell>
        </row>
        <row r="13594">
          <cell r="A13594"/>
        </row>
        <row r="13595">
          <cell r="A13595" t="str">
            <v>74132-020</v>
          </cell>
          <cell r="B13595" t="str">
            <v>INSTALACAO CONJUNTO 5 PONTOS LUZ EQUIVALENTE 7 VARAS ELETRODUTO PVC RIGIDO 3/4", 45M FIO 2,5MM2 CAIXAS CONEXOES LUVAS E CONSIDERANDO O CONTROLE DOS PONTOS DIRETO NO QUADRO DE DISTRIBUICAO DE LUZ.</v>
          </cell>
          <cell r="C13595" t="str">
            <v>Cj</v>
          </cell>
          <cell r="D13595">
            <v>270.67</v>
          </cell>
          <cell r="E13595">
            <v>216.54</v>
          </cell>
        </row>
        <row r="13596">
          <cell r="A13596"/>
        </row>
        <row r="13597">
          <cell r="A13597" t="str">
            <v>74132-021</v>
          </cell>
          <cell r="B13597" t="str">
            <v>INSTALACAO CONJUNTO 5 PONTOS LUZ EQUIVALENTE 7 VARAS ELETRODUTO PVC RIGIDO 1/2", 45M FIO 2,5MM2 CAIXAS CONEXOES LUVAS E CONSIDERANDO O CONTROLE DOS PONTOS DIRETO NO QUADRO DE DISTRIBUICAO DE LUZ</v>
          </cell>
          <cell r="C13597" t="str">
            <v>Un</v>
          </cell>
          <cell r="D13597">
            <v>239.83</v>
          </cell>
          <cell r="E13597">
            <v>191.87</v>
          </cell>
        </row>
        <row r="13598">
          <cell r="A13598"/>
        </row>
        <row r="13599">
          <cell r="A13599" t="str">
            <v>74132-022</v>
          </cell>
          <cell r="B13599" t="str">
            <v>INSTALACAO 1 CONJUNTO 6 PONTOS LUZ EQUIVALENTE 8 VARAS ELETRODUTO PVC 3/4 RIGIDO, 53M DE FIO 2,5MM2 CAIXAS CONEXOES LUVAS E CONSIDERANDO O CONTROLE DOS PONTOS DIRETO NO QUADRO DE DISTRIBUICAO DE LUZ.</v>
          </cell>
          <cell r="C13599" t="str">
            <v>Un</v>
          </cell>
          <cell r="D13599">
            <v>316.8</v>
          </cell>
          <cell r="E13599">
            <v>253.44</v>
          </cell>
        </row>
        <row r="13600">
          <cell r="A13600"/>
        </row>
        <row r="13601">
          <cell r="A13601" t="str">
            <v>74132-023</v>
          </cell>
          <cell r="B13601" t="str">
            <v>INSTALACAO 1 CONJUNTO 6 PONTOS LUZ EQUIVALENTE 8 VARAS ELETRODUTO PVC 1/2", 53M FIO 2,5MM2 CAIXAS CONEXOES LUVAS E CONSIDERANDO O CONTROLE DOS PONTOS DIRETO NO QUADRO DE DISTRIBUICAO DE LUZ.</v>
          </cell>
          <cell r="C13601" t="str">
            <v>Un</v>
          </cell>
          <cell r="D13601">
            <v>278.3</v>
          </cell>
          <cell r="E13601">
            <v>222.64</v>
          </cell>
        </row>
        <row r="13602">
          <cell r="A13602"/>
        </row>
        <row r="13603">
          <cell r="A13603" t="str">
            <v>74132-024</v>
          </cell>
          <cell r="B13603" t="str">
            <v>INSTALACAO 1 CONJUNTO 8 PONTOS LUZ EQUIVALENTE 9 VARAS ELETRODUTO PVC 3/4", 57M DE FIO 2,5MM2 CAIXAS CONEXOES LUVAS E CONSIDERANDO O CONTROLE DOS PONTOS DIRETO NO QUADRO DE DISTRIBUICAO DE LUZ.</v>
          </cell>
          <cell r="C13603" t="str">
            <v>Un</v>
          </cell>
          <cell r="D13603">
            <v>360.45</v>
          </cell>
          <cell r="E13603">
            <v>288.36</v>
          </cell>
        </row>
        <row r="13604">
          <cell r="A13604"/>
        </row>
        <row r="13605">
          <cell r="A13605" t="str">
            <v>74133-001</v>
          </cell>
          <cell r="B13605" t="str">
            <v>EMASSAMENTO COM MASA A BASE OLEO EM PAREDES, UMA DEMAO.</v>
          </cell>
          <cell r="C13605" t="str">
            <v>m2</v>
          </cell>
          <cell r="D13605">
            <v>8.07</v>
          </cell>
          <cell r="E13605">
            <v>6.46</v>
          </cell>
        </row>
        <row r="13606">
          <cell r="A13606"/>
        </row>
        <row r="13607">
          <cell r="A13607" t="str">
            <v>74133-002</v>
          </cell>
          <cell r="B13607" t="str">
            <v>EMASSAMENTO COM MASA A BASE OLEO EM PAREDES, DUAS DEMAOS.</v>
          </cell>
          <cell r="C13607" t="str">
            <v>m2</v>
          </cell>
          <cell r="D13607">
            <v>10.11</v>
          </cell>
          <cell r="E13607">
            <v>8.09</v>
          </cell>
        </row>
        <row r="13608">
          <cell r="A13608"/>
        </row>
        <row r="13609">
          <cell r="A13609" t="str">
            <v>74134-001</v>
          </cell>
          <cell r="B13609" t="str">
            <v>EMASSAMENTO COM MASSA ACRILICA PARA AMBIENTES INTERNOS / EXTERNOS, UMA DEMAO.</v>
          </cell>
          <cell r="C13609" t="str">
            <v>m2</v>
          </cell>
          <cell r="D13609">
            <v>4.95</v>
          </cell>
          <cell r="E13609">
            <v>3.96</v>
          </cell>
        </row>
        <row r="13610">
          <cell r="A13610"/>
        </row>
        <row r="13611">
          <cell r="A13611" t="str">
            <v>74134-002</v>
          </cell>
          <cell r="B13611" t="str">
            <v>EMASSAMENTO COM MASSA ACRILICA PARA AMBIENTES INTERNOS / EXTERNOS, DUAS DEMAOS.</v>
          </cell>
          <cell r="C13611" t="str">
            <v>m2</v>
          </cell>
          <cell r="D13611">
            <v>9.7799999999999994</v>
          </cell>
          <cell r="E13611">
            <v>7.83</v>
          </cell>
        </row>
        <row r="13612">
          <cell r="A13612"/>
        </row>
        <row r="13613">
          <cell r="A13613" t="str">
            <v>74135-001</v>
          </cell>
          <cell r="B13613" t="str">
            <v>BANCADA (TAMPO) MARMORE BRANCO NACIONAL E = 3CM, LARGURA 50CM, POLIDO COM FURO PARA CUBA - FORNECIMENTO E INSTALACAO.</v>
          </cell>
          <cell r="C13613" t="str">
            <v>m</v>
          </cell>
          <cell r="D13613">
            <v>257.07</v>
          </cell>
          <cell r="E13613">
            <v>205.66</v>
          </cell>
        </row>
        <row r="13614">
          <cell r="A13614"/>
        </row>
        <row r="13615">
          <cell r="A13615" t="str">
            <v>74135-002</v>
          </cell>
          <cell r="B13615" t="str">
            <v xml:space="preserve"> BANCADA (TAMPO) MARMORE BRANCO NACIONAL E = 3CM, LARGURA 55CM, POLIDO COM FURO PARA CUBA - FORNECIMENTO E INSTALACAO.</v>
          </cell>
          <cell r="C13615" t="str">
            <v>m</v>
          </cell>
          <cell r="D13615">
            <v>278.93</v>
          </cell>
          <cell r="E13615">
            <v>223.15</v>
          </cell>
        </row>
        <row r="13616">
          <cell r="A13616"/>
        </row>
        <row r="13617">
          <cell r="A13617" t="str">
            <v>74135-003</v>
          </cell>
          <cell r="B13617" t="str">
            <v>BANCADA (TAMPO) MARMORE BRANCO NACIONAL E = 3CM, LARGURA 60CM, POLIDO COM FURO PARA CUBA.</v>
          </cell>
          <cell r="C13617" t="str">
            <v>m</v>
          </cell>
          <cell r="D13617">
            <v>300.8</v>
          </cell>
          <cell r="E13617">
            <v>240.64</v>
          </cell>
        </row>
        <row r="13618">
          <cell r="A13618"/>
        </row>
        <row r="13619">
          <cell r="A13619" t="str">
            <v>74135-004</v>
          </cell>
          <cell r="B13619" t="str">
            <v>BANCADA (TAMPO) MARMORE BRANCO NACIONAL E = 3CM, LARGURA 62CM, POLIDO COM FURO PARA CUBA - FORNECIMENTO E INSTALACAO.</v>
          </cell>
          <cell r="C13619" t="str">
            <v>m</v>
          </cell>
          <cell r="D13619">
            <v>309.55</v>
          </cell>
          <cell r="E13619">
            <v>247.64</v>
          </cell>
        </row>
        <row r="13620">
          <cell r="A13620"/>
        </row>
        <row r="13621">
          <cell r="A13621" t="str">
            <v>74135-005</v>
          </cell>
          <cell r="B13621" t="str">
            <v>BANCADA (TAMPO) MARMORE BRANCO NACIONAL E = 3CM, LARGURA 67CM, POLIDO COM FURO PARA CUBA - FORNECIMENTO E INSTALACAO.</v>
          </cell>
          <cell r="C13621" t="str">
            <v>m</v>
          </cell>
          <cell r="D13621">
            <v>331.41</v>
          </cell>
          <cell r="E13621">
            <v>265.13</v>
          </cell>
        </row>
        <row r="13622">
          <cell r="A13622"/>
        </row>
        <row r="13623">
          <cell r="A13623" t="str">
            <v>74136-001</v>
          </cell>
          <cell r="B13623" t="str">
            <v>PORTA DE ACO DE ENROLAR TIPO GRADE, CHAPA 14.</v>
          </cell>
          <cell r="C13623" t="str">
            <v>m2</v>
          </cell>
          <cell r="D13623">
            <v>343.43</v>
          </cell>
          <cell r="E13623">
            <v>274.75</v>
          </cell>
        </row>
        <row r="13624">
          <cell r="A13624"/>
        </row>
        <row r="13625">
          <cell r="A13625" t="str">
            <v>74136-002</v>
          </cell>
          <cell r="B13625" t="str">
            <v>PORTA DE ACO DE ENROLAR TIPO TIJOLINHO, VAZADA, CHAPA 24 RAIADA LARGA.</v>
          </cell>
          <cell r="C13625" t="str">
            <v>m2</v>
          </cell>
          <cell r="D13625">
            <v>377.18</v>
          </cell>
          <cell r="E13625">
            <v>301.75</v>
          </cell>
        </row>
        <row r="13626">
          <cell r="A13626"/>
        </row>
        <row r="13627">
          <cell r="A13627" t="str">
            <v>74136-003</v>
          </cell>
          <cell r="B13627" t="str">
            <v>PORTA DE ACO DE ENROLAR ONDULADA CHAPA 24 RAIADA LARGA.</v>
          </cell>
          <cell r="C13627" t="str">
            <v>m2</v>
          </cell>
          <cell r="D13627">
            <v>240.31</v>
          </cell>
          <cell r="E13627">
            <v>192.25</v>
          </cell>
        </row>
        <row r="13628">
          <cell r="A13628"/>
        </row>
        <row r="13629">
          <cell r="A13629" t="str">
            <v>74137-001</v>
          </cell>
          <cell r="B13629" t="str">
            <v>CONCRETO IMPORTADO USINA DOSADO RACIONALMENTE 10MPA INCL TRANSPORTE HORIZONTAL ATE 20M EM CARRINHOS ADENSAMENTO E ACABAMENTO.</v>
          </cell>
          <cell r="C13629" t="str">
            <v>m3</v>
          </cell>
          <cell r="D13629">
            <v>350.76</v>
          </cell>
          <cell r="E13629">
            <v>280.61</v>
          </cell>
        </row>
        <row r="13630">
          <cell r="A13630"/>
        </row>
        <row r="13631">
          <cell r="A13631" t="str">
            <v>74137-002</v>
          </cell>
          <cell r="B13631" t="str">
            <v>CONCRETO USINADO, IMPORTADO, ESTRUTURAL FCK=15MPA INCLUS. TRANSPORTE HORIZONTAL ATÉ 20M (PROD. 2M3/H) EM CARRINHOS, ADENSAMENTO E ACABAMENTO. (CONFORME NBR 6118, PERMITIDO APENAS PARA FUNDAÇÕES).</v>
          </cell>
          <cell r="C13631" t="str">
            <v>m3</v>
          </cell>
          <cell r="D13631">
            <v>372.65</v>
          </cell>
          <cell r="E13631">
            <v>298.12</v>
          </cell>
        </row>
        <row r="13632">
          <cell r="A13632"/>
        </row>
        <row r="13633">
          <cell r="A13633" t="str">
            <v>74137-003</v>
          </cell>
          <cell r="B13633" t="str">
            <v>CONCRETO USINADO, IMPORTADO, ESTRUTURAL FCK=20MPA INCLUS. TRANSPORTE HORIZONTAL ATÉ 20M (PROD. 2M3/H) EM CARRINHOS, ADENSAMENTO E ACABAMENTO.</v>
          </cell>
          <cell r="C13633" t="str">
            <v>m3</v>
          </cell>
          <cell r="D13633">
            <v>390.9</v>
          </cell>
          <cell r="E13633">
            <v>312.72000000000003</v>
          </cell>
        </row>
        <row r="13634">
          <cell r="A13634"/>
        </row>
        <row r="13635">
          <cell r="A13635" t="str">
            <v>74137-004</v>
          </cell>
          <cell r="B13635" t="str">
            <v xml:space="preserve">CONCRETO USINADO, IMPORTADO, ESTRUTURAL FCK=25MPA INCLUS. TRANSPORTE HORIZONTAL ATÉ 20M (PROD. 2M3/H) EM CARRINHOS, ADENSAMENTO E ACABAMENTO.  </v>
          </cell>
          <cell r="C13635" t="str">
            <v>m3</v>
          </cell>
          <cell r="D13635">
            <v>418.26</v>
          </cell>
          <cell r="E13635">
            <v>334.61</v>
          </cell>
        </row>
        <row r="13636">
          <cell r="A13636"/>
        </row>
        <row r="13637">
          <cell r="A13637" t="str">
            <v>74138-001</v>
          </cell>
          <cell r="B13637" t="str">
            <v>CONCRETO USINADO BOMBEADO FCK=15MPA, INCLUSIVE COLOCAÇÃO, ESPALHAMENTO E ACABAMENTO. (CONFORME NBR6118 PERMITIDO APENAS EM FUNDAÇÕES).</v>
          </cell>
          <cell r="C13637" t="str">
            <v>m3</v>
          </cell>
          <cell r="D13637">
            <v>378.18</v>
          </cell>
          <cell r="E13637">
            <v>302.55</v>
          </cell>
        </row>
        <row r="13638">
          <cell r="A13638"/>
        </row>
        <row r="13639">
          <cell r="A13639" t="str">
            <v>74138-002</v>
          </cell>
          <cell r="B13639" t="str">
            <v>CONCRETO USINADO BOMBEADO FCK=20MPA, INCLUSIVE COLOCAÇÃO, ESPALHAMENTO E ACABAMENTO.</v>
          </cell>
          <cell r="C13639" t="str">
            <v>m3</v>
          </cell>
          <cell r="D13639">
            <v>397.33</v>
          </cell>
          <cell r="E13639">
            <v>317.87</v>
          </cell>
        </row>
        <row r="13640">
          <cell r="A13640"/>
        </row>
        <row r="13641">
          <cell r="A13641" t="str">
            <v>74138-003</v>
          </cell>
          <cell r="B13641" t="str">
            <v>CONCRETO USINADO BOMBEADO FCK=25MPA, INCLUSIVE COLOCAÇÃO, ESPALHAMENTO E ACABAMENTO.</v>
          </cell>
          <cell r="C13641" t="str">
            <v>m3</v>
          </cell>
          <cell r="D13641">
            <v>426.07</v>
          </cell>
          <cell r="E13641">
            <v>340.86</v>
          </cell>
        </row>
        <row r="13642">
          <cell r="A13642"/>
        </row>
        <row r="13643">
          <cell r="A13643" t="str">
            <v>74138-004</v>
          </cell>
          <cell r="B13643" t="str">
            <v>CONCRETO USINADO BOMBEADO FCK=30MPA, INCLUSIVE COLOCAÇÃO, ESPALHAMENTO E ACABAMENTO.</v>
          </cell>
          <cell r="C13643" t="str">
            <v>m3</v>
          </cell>
          <cell r="D13643">
            <v>462.66</v>
          </cell>
          <cell r="E13643">
            <v>370.13</v>
          </cell>
        </row>
        <row r="13644">
          <cell r="A13644"/>
        </row>
        <row r="13645">
          <cell r="A13645" t="str">
            <v>74138-005</v>
          </cell>
          <cell r="B13645" t="str">
            <v>CONCRETO USINADO BOMBEADO FCK=35MPA, INCLUSIVE COLOCAÇÃO, ESPALHAMENTO E ACABAMENTO.</v>
          </cell>
          <cell r="C13645" t="str">
            <v>m3</v>
          </cell>
          <cell r="D13645">
            <v>483.5</v>
          </cell>
          <cell r="E13645">
            <v>386.8</v>
          </cell>
        </row>
        <row r="13646">
          <cell r="A13646"/>
        </row>
        <row r="13647">
          <cell r="A13647" t="str">
            <v>74138-006</v>
          </cell>
          <cell r="B13647" t="str">
            <v>CONCRETO USINADO BOMBEADO FCK=15MPA, PARA ENCHIMENTO ENTRE O TUBO E CAMISA TUNEL LINE.</v>
          </cell>
          <cell r="C13647" t="str">
            <v>m3</v>
          </cell>
          <cell r="D13647">
            <v>378.18</v>
          </cell>
          <cell r="E13647">
            <v>302.55</v>
          </cell>
        </row>
        <row r="13648">
          <cell r="A13648"/>
        </row>
        <row r="13649">
          <cell r="A13649" t="str">
            <v>74138-007</v>
          </cell>
          <cell r="B13649" t="str">
            <v>CONCRETO USINADO BOMBEADO FCK=18MPA, INCLUSIVE COLOCAÇÃO, ESPALHAMENTO E ACABAMEMTO. (CONFORME NBR 6118, PERMITIDO APENAS EM FUNDAÇÕES).</v>
          </cell>
          <cell r="C13649" t="str">
            <v>m3</v>
          </cell>
          <cell r="D13649">
            <v>392.55</v>
          </cell>
          <cell r="E13649">
            <v>314.04000000000002</v>
          </cell>
        </row>
        <row r="13650">
          <cell r="A13650"/>
        </row>
        <row r="13651">
          <cell r="A13651" t="str">
            <v>74138-008</v>
          </cell>
          <cell r="B13651" t="str">
            <v>CONCRETO USINADO BOMBEADO FCK=24MPA, INCLUSIVE COLOCAÇÃO, ESPALHAMENTO E ACABAMENTO.</v>
          </cell>
          <cell r="C13651" t="str">
            <v>m3</v>
          </cell>
          <cell r="D13651">
            <v>425.28</v>
          </cell>
          <cell r="E13651">
            <v>340.23</v>
          </cell>
        </row>
        <row r="13652">
          <cell r="A13652"/>
        </row>
        <row r="13653">
          <cell r="A13653" t="str">
            <v>74139-001</v>
          </cell>
          <cell r="B13653" t="str">
            <v>PORTA DE MADEIRA PARA BANHEIRO EM COMPENSADO COM LAMINADO TEXTURIZADO 0,80X1,60M, INCLUSO MARCO, DOBRADICAS E TARJETA TIPO LIVRE/OCUPADO</v>
          </cell>
          <cell r="C13653" t="str">
            <v>Un</v>
          </cell>
          <cell r="D13653">
            <v>239</v>
          </cell>
          <cell r="E13653">
            <v>191.2</v>
          </cell>
        </row>
        <row r="13654">
          <cell r="A13654"/>
        </row>
        <row r="13655">
          <cell r="A13655" t="str">
            <v>74139-002</v>
          </cell>
          <cell r="B13655" t="str">
            <v>PORTA DE MADEIRA PARA BANHEIRO EM COMPENSADO COM LAMINADO TEXTURIZADO 0,60X1,60M, INCLUSO MARCO, DOBRADICAS E TARJETA TIPO LIVRE/OCUPADO.</v>
          </cell>
          <cell r="C13655" t="str">
            <v>Un</v>
          </cell>
          <cell r="D13655">
            <v>213.66</v>
          </cell>
          <cell r="E13655">
            <v>170.93</v>
          </cell>
        </row>
        <row r="13656">
          <cell r="A13656"/>
        </row>
        <row r="13657">
          <cell r="A13657" t="str">
            <v>74140-001</v>
          </cell>
          <cell r="B13657" t="str">
            <v xml:space="preserve">CARGA, TRANSPORTE E DESCARGA MECANICA ATE 1,00 KM. </v>
          </cell>
          <cell r="C13657" t="str">
            <v>m3</v>
          </cell>
          <cell r="D13657">
            <v>3.81</v>
          </cell>
          <cell r="E13657">
            <v>3.05</v>
          </cell>
        </row>
        <row r="13658">
          <cell r="A13658"/>
        </row>
        <row r="13659">
          <cell r="A13659" t="str">
            <v>74140-002</v>
          </cell>
          <cell r="B13659" t="str">
            <v xml:space="preserve">CARGA, TRANSPORTE E DESCARGA MECANICA ATE 5,00 KM. </v>
          </cell>
          <cell r="C13659" t="str">
            <v>m3</v>
          </cell>
          <cell r="D13659">
            <v>14.97</v>
          </cell>
          <cell r="E13659">
            <v>11.98</v>
          </cell>
        </row>
        <row r="13660">
          <cell r="A13660"/>
        </row>
        <row r="13661">
          <cell r="A13661" t="str">
            <v>74140-003</v>
          </cell>
          <cell r="B13661" t="str">
            <v xml:space="preserve">CARGA, TRANSPORTE E DESCARGA MECANICA ATE 10,00 KM. </v>
          </cell>
          <cell r="C13661" t="str">
            <v>m3</v>
          </cell>
          <cell r="D13661">
            <v>17.760000000000002</v>
          </cell>
          <cell r="E13661">
            <v>14.21</v>
          </cell>
        </row>
        <row r="13662">
          <cell r="A13662"/>
        </row>
        <row r="13663">
          <cell r="A13663" t="str">
            <v>74141-001</v>
          </cell>
          <cell r="B13663" t="str">
            <v>LAJE PRE-MOLD BETA 11 P/1KN/M2 VAOS 4,40M/INCL VIGOTAS TIJOLOS ARMADURA NEGATIVA CAPEAMENTO 3CM CONCRETO 20MPA ESCORAMENTO MATERIAL E MAO DE OBRA.</v>
          </cell>
          <cell r="C13663" t="str">
            <v>m2</v>
          </cell>
          <cell r="D13663">
            <v>67.42</v>
          </cell>
          <cell r="E13663">
            <v>53.94</v>
          </cell>
        </row>
        <row r="13664">
          <cell r="A13664"/>
        </row>
        <row r="13665">
          <cell r="A13665" t="str">
            <v>74142-001</v>
          </cell>
          <cell r="B13665" t="str">
            <v>CERCA COM MOURÕES DE CONCRETO, RETO, ESPAÇAMENTO DE 3M, CRAVADOS 0,5M, COM 4 FIOS DE ARAME FARPADO Nº14 CLASSE 250 - FORNEC E COLOC.</v>
          </cell>
          <cell r="C13665" t="str">
            <v>m</v>
          </cell>
          <cell r="D13665">
            <v>25.42</v>
          </cell>
          <cell r="E13665">
            <v>20.34</v>
          </cell>
        </row>
        <row r="13666">
          <cell r="A13666"/>
        </row>
        <row r="13667">
          <cell r="A13667" t="str">
            <v>74142-002</v>
          </cell>
          <cell r="B13667" t="str">
            <v>CERCA COM MOURÕES DE MADEIRA, 7,5X7,5CM, ESPAÇAMENTO DE 2M, ALTURA LIVRE DE 2M, CRAVADOS 0,5M, COM 4 FIOS DE ARAME FARPADO Nº14 CLASSE 250 - FORNEC E COLOC.</v>
          </cell>
          <cell r="C13667" t="str">
            <v>m</v>
          </cell>
          <cell r="D13667">
            <v>25.31</v>
          </cell>
          <cell r="E13667">
            <v>20.25</v>
          </cell>
        </row>
        <row r="13668">
          <cell r="A13668"/>
        </row>
        <row r="13669">
          <cell r="A13669" t="str">
            <v>74142-003</v>
          </cell>
          <cell r="B13669" t="str">
            <v>CERCA COM MOURÕES DE MADEIRA, 7,5X7,5CM, ESPAÇAMENTO DE 2M, CRAVADOS 0,5M, COM 8 FIOS DE ARAME FARPADO Nº14 CLASSE 250 - FORNEC E COLOC.</v>
          </cell>
          <cell r="C13669" t="str">
            <v>m</v>
          </cell>
          <cell r="D13669">
            <v>28.7</v>
          </cell>
          <cell r="E13669">
            <v>22.96</v>
          </cell>
        </row>
        <row r="13670">
          <cell r="A13670"/>
        </row>
        <row r="13671">
          <cell r="A13671" t="str">
            <v>74142-004</v>
          </cell>
          <cell r="B13671" t="str">
            <v>CERCA COM MOURÕES DE CONCRETO, SEÇÃO "T" PONTA INCLINADA, 7,5X7,5CM, ESPAÇAMENTO DE 3M, CRAVADOS 0,5M, COM 11 FIOS DE ARAME FARPADO Nº14 CLASSE 250 - FORNEC E COLOC.</v>
          </cell>
          <cell r="C13671" t="str">
            <v>m</v>
          </cell>
          <cell r="D13671">
            <v>31.41</v>
          </cell>
          <cell r="E13671">
            <v>25.13</v>
          </cell>
        </row>
        <row r="13672">
          <cell r="A13672"/>
        </row>
        <row r="13673">
          <cell r="A13673" t="str">
            <v>74143-001</v>
          </cell>
          <cell r="B13673" t="str">
            <v>CERCA C/ POSTES RETOS DE CONCRETO (ESTICADORES RETOS) DE 15X15 CM, ALT. DE 2,3 A 2,5 M, COM ESCORAS DE 10 X 10 CM NOS CANTOS, COM 12 FIOS DE  ARAME LISO (PARA DIVISÃO DE TERRENOS URBANOS)</v>
          </cell>
          <cell r="C13673" t="str">
            <v>m</v>
          </cell>
          <cell r="D13673">
            <v>30.37</v>
          </cell>
          <cell r="E13673">
            <v>24.3</v>
          </cell>
        </row>
        <row r="13674">
          <cell r="A13674"/>
        </row>
        <row r="13675">
          <cell r="A13675" t="str">
            <v>74143-002</v>
          </cell>
          <cell r="B13675" t="str">
            <v>CERCA C/ POSTES RETOS DE CONCRETO (ESTICADORES RETOS) DE 15X15 CM, ALT. DE 2,3 A 2,5 M, COM ESCORAS DE 10 X 10 CM NOS CANTOS, COM 09 FIOS DE  ARAME LISO (PARA DIVISÃO DE TERRENOS URBANOS).</v>
          </cell>
          <cell r="C13675" t="str">
            <v>m</v>
          </cell>
          <cell r="D13675">
            <v>29.26</v>
          </cell>
          <cell r="E13675">
            <v>23.41</v>
          </cell>
        </row>
        <row r="13676">
          <cell r="A13676"/>
        </row>
        <row r="13677">
          <cell r="A13677" t="str">
            <v>74144-001</v>
          </cell>
          <cell r="B13677" t="str">
            <v xml:space="preserve">PILAR EM MADEIRA 1A (15X15X2,70CM) INCL 3 DEMAOS VERNIZ SEM COLOCACAO. </v>
          </cell>
          <cell r="C13677" t="str">
            <v>Un</v>
          </cell>
          <cell r="D13677">
            <v>221.22</v>
          </cell>
          <cell r="E13677">
            <v>176.98</v>
          </cell>
        </row>
        <row r="13678">
          <cell r="A13678"/>
        </row>
        <row r="13679">
          <cell r="A13679" t="str">
            <v>74144-002</v>
          </cell>
          <cell r="B13679" t="str">
            <v>SUPORTE APOIO CAIXA D AGUA BARROTES MADEIRA DE 1.</v>
          </cell>
          <cell r="C13679" t="str">
            <v>Un</v>
          </cell>
          <cell r="D13679">
            <v>37.619999999999997</v>
          </cell>
          <cell r="E13679">
            <v>30.1</v>
          </cell>
        </row>
        <row r="13680">
          <cell r="A13680"/>
        </row>
        <row r="13681">
          <cell r="A13681" t="str">
            <v>74145-001</v>
          </cell>
          <cell r="B13681" t="str">
            <v>PINTURA EM ESMALTE SINTETICO EM PECAS METALICAS UTILIZANDO REVOLVER/COMPRESSOR, DUAS DEMAOS, INCLUSO UMA DEMAO FUNDO OXIDO DE FERRO/ZARCAO.</v>
          </cell>
          <cell r="C13681" t="str">
            <v>m2</v>
          </cell>
          <cell r="D13681">
            <v>13.08</v>
          </cell>
          <cell r="E13681">
            <v>10.47</v>
          </cell>
        </row>
        <row r="13682">
          <cell r="A13682"/>
        </row>
        <row r="13683">
          <cell r="A13683" t="str">
            <v>74146-001</v>
          </cell>
          <cell r="B13683" t="str">
            <v>TANQUE LOUCA BRANCO SEM COLUNA, COMPLETO INCLUSIVE TORNEIRA METALICA .</v>
          </cell>
          <cell r="C13683" t="str">
            <v>Un</v>
          </cell>
          <cell r="D13683">
            <v>186.27</v>
          </cell>
          <cell r="E13683">
            <v>149.02000000000001</v>
          </cell>
        </row>
        <row r="13684">
          <cell r="A13684"/>
        </row>
        <row r="13685">
          <cell r="A13685" t="str">
            <v>74147-001</v>
          </cell>
          <cell r="B13685" t="str">
            <v>PISO EM BLOCO SEXTAVADO 30X30CM, ESPESSURA 8CM, ASSENTADO SOBRE COLCHAO DE AREIA ESPESSURA 6CM.</v>
          </cell>
          <cell r="C13685" t="str">
            <v>m2</v>
          </cell>
          <cell r="D13685">
            <v>43.92</v>
          </cell>
          <cell r="E13685">
            <v>35.14</v>
          </cell>
        </row>
        <row r="13686">
          <cell r="A13686"/>
        </row>
        <row r="13687">
          <cell r="A13687" t="str">
            <v>74148-001</v>
          </cell>
          <cell r="B13687" t="str">
            <v>LAVATORIO EM BANCA MARMORE BRANCO 80X55CM COM CUBA EMBUTIR OVAL.</v>
          </cell>
          <cell r="C13687" t="str">
            <v>Un</v>
          </cell>
          <cell r="D13687">
            <v>331.52</v>
          </cell>
          <cell r="E13687">
            <v>265.22000000000003</v>
          </cell>
        </row>
        <row r="13688">
          <cell r="A13688"/>
        </row>
        <row r="13689">
          <cell r="A13689" t="str">
            <v>74149-001</v>
          </cell>
          <cell r="B13689" t="str">
            <v>PIA COZINHA EM BANCA GRANITO CINZA 1,20X0,60M/CUBA INOX/TORNEIRA PAREDE.</v>
          </cell>
          <cell r="C13689" t="str">
            <v>Un</v>
          </cell>
          <cell r="D13689">
            <v>354.97</v>
          </cell>
          <cell r="E13689">
            <v>283.98</v>
          </cell>
        </row>
        <row r="13690">
          <cell r="A13690"/>
        </row>
        <row r="13691">
          <cell r="A13691" t="str">
            <v>74150-001</v>
          </cell>
          <cell r="B13691" t="str">
            <v>VALETA E SAIDAS LATERAIS D AGUA (EXECUTADA C/MOTONIVELADORA.</v>
          </cell>
          <cell r="C13691" t="str">
            <v>m</v>
          </cell>
          <cell r="D13691">
            <v>0.86</v>
          </cell>
          <cell r="E13691">
            <v>0.69</v>
          </cell>
        </row>
        <row r="13692">
          <cell r="A13692"/>
        </row>
        <row r="13693">
          <cell r="A13693" t="str">
            <v>74151-001</v>
          </cell>
          <cell r="B13693" t="str">
            <v>ESCAVACAO E CARGA MATERIAL 1A CATEGORIA, UTILIZANDO TRATOR DE ESTEIRAS DE 110 A 160HP COM LAMINA, PESO OPERACIONAL * 13T E PA CARREGADEIRA COM 170 HP.</v>
          </cell>
          <cell r="C13693" t="str">
            <v>m3</v>
          </cell>
          <cell r="D13693">
            <v>3.65</v>
          </cell>
          <cell r="E13693">
            <v>2.92</v>
          </cell>
        </row>
        <row r="13694">
          <cell r="A13694"/>
        </row>
        <row r="13695">
          <cell r="A13695" t="str">
            <v>74152-001</v>
          </cell>
          <cell r="B13695" t="str">
            <v>ESCAVACAO E CARGA DE MATERIAL DE JAZIDA 1A CAT UTILIZANDO TRATOR SOBRE ESTEIRAS 305 HP C/ LAMINA (VU=10ANOS / 20.000H).</v>
          </cell>
          <cell r="C13695" t="str">
            <v>m3</v>
          </cell>
          <cell r="D13695">
            <v>4.08</v>
          </cell>
          <cell r="E13695">
            <v>3.27</v>
          </cell>
        </row>
        <row r="13696">
          <cell r="A13696"/>
        </row>
        <row r="13697">
          <cell r="A13697" t="str">
            <v>74153-001</v>
          </cell>
          <cell r="B13697" t="str">
            <v>ESPALHAMENTO MECANIZADO (COM MOTONIVELADORA 140 HP) MATERIAL 1A. CATEGORIA.</v>
          </cell>
          <cell r="C13697" t="str">
            <v>m2</v>
          </cell>
          <cell r="D13697">
            <v>0.25</v>
          </cell>
          <cell r="E13697">
            <v>0.2</v>
          </cell>
        </row>
        <row r="13698">
          <cell r="A13698"/>
        </row>
        <row r="13699">
          <cell r="A13699" t="str">
            <v>74154-001</v>
          </cell>
          <cell r="B13699" t="str">
            <v>ESCAVACAO, CARGA E TRANSPORTE DE MATERIAL DE 1A CATEGORIA COM TRATOR SOBRE ESTEIRAS 305 HP E CACAMBA 5M3, DMT 50 A 200M.</v>
          </cell>
          <cell r="C13699" t="str">
            <v>m3</v>
          </cell>
          <cell r="D13699">
            <v>5.28</v>
          </cell>
          <cell r="E13699">
            <v>4.2300000000000004</v>
          </cell>
        </row>
        <row r="13700">
          <cell r="A13700"/>
        </row>
        <row r="13701">
          <cell r="A13701" t="str">
            <v>74155-001</v>
          </cell>
          <cell r="B13701" t="str">
            <v>ESCAVACAO E TRANSP MAT 1A CAT DMT 50M C/TRATOR EST CAT D8 C/ LAMINA .</v>
          </cell>
          <cell r="C13701" t="str">
            <v>m3</v>
          </cell>
          <cell r="D13701">
            <v>1.63</v>
          </cell>
          <cell r="E13701">
            <v>1.31</v>
          </cell>
        </row>
        <row r="13702">
          <cell r="A13702"/>
        </row>
        <row r="13703">
          <cell r="A13703" t="str">
            <v>74155-002</v>
          </cell>
          <cell r="B13703" t="str">
            <v>ESCAVACAO E TRANSPORTE DE MATERIAL DE 2A CAT DMT 50M COM TRATOR SOBRE ESTEIRAS 305 HP COM LAMINA E ESCARIFICADOR.</v>
          </cell>
          <cell r="C13703" t="str">
            <v>m3</v>
          </cell>
          <cell r="D13703">
            <v>3.16</v>
          </cell>
          <cell r="E13703">
            <v>2.5299999999999998</v>
          </cell>
        </row>
        <row r="13704">
          <cell r="A13704"/>
        </row>
        <row r="13705">
          <cell r="A13705" t="str">
            <v>74156-001</v>
          </cell>
          <cell r="B13705" t="str">
            <v>ESTACA A TRADO(BROCA) D=25CM C/CONCRETO FCK=15MPA+20KG ACO/M3 MOLD.IN-LOCO.</v>
          </cell>
          <cell r="C13705" t="str">
            <v>m</v>
          </cell>
          <cell r="D13705">
            <v>44.43</v>
          </cell>
          <cell r="E13705">
            <v>35.549999999999997</v>
          </cell>
        </row>
        <row r="13706">
          <cell r="A13706"/>
        </row>
        <row r="13707">
          <cell r="A13707" t="str">
            <v>74156-002</v>
          </cell>
          <cell r="B13707" t="str">
            <v>ESTACA A TRADO(BROCA) D=25CM C/CONCRETO FCK=15MPA SEM ACO MOLDADA IN-LOCO.</v>
          </cell>
          <cell r="C13707" t="str">
            <v>m</v>
          </cell>
          <cell r="D13707">
            <v>38.15</v>
          </cell>
          <cell r="E13707">
            <v>30.52</v>
          </cell>
        </row>
        <row r="13708">
          <cell r="A13708"/>
        </row>
        <row r="13709">
          <cell r="A13709" t="str">
            <v>74156-003</v>
          </cell>
          <cell r="B13709" t="str">
            <v>ESTACA A TRADO (BROCA) D=20CM C/CONCRETO FCK=15MPA (SEM ARMAÇÃO).</v>
          </cell>
          <cell r="C13709" t="str">
            <v>m</v>
          </cell>
          <cell r="D13709">
            <v>31.03</v>
          </cell>
          <cell r="E13709">
            <v>24.83</v>
          </cell>
        </row>
        <row r="13710">
          <cell r="A13710"/>
        </row>
        <row r="13711">
          <cell r="A13711" t="str">
            <v>74157-001</v>
          </cell>
          <cell r="B13711" t="str">
            <v>LANÇAMENTO MANUAL E ADENSAMENTO DE CONCRETO EM FUNDAÇÕES.</v>
          </cell>
          <cell r="C13711" t="str">
            <v>m3</v>
          </cell>
          <cell r="D13711">
            <v>60.12</v>
          </cell>
          <cell r="E13711">
            <v>48.1</v>
          </cell>
        </row>
        <row r="13712">
          <cell r="A13712"/>
        </row>
        <row r="13713">
          <cell r="A13713" t="str">
            <v>74157-002</v>
          </cell>
          <cell r="B13713" t="str">
            <v>LANCAMENTO MANUAL DE CONCRETO EM ESTRUTURAS, INCL. VIBRACAO.</v>
          </cell>
          <cell r="C13713" t="str">
            <v>m3</v>
          </cell>
          <cell r="D13713">
            <v>114.71</v>
          </cell>
          <cell r="E13713">
            <v>91.77</v>
          </cell>
        </row>
        <row r="13714">
          <cell r="A13714"/>
        </row>
        <row r="13715">
          <cell r="A13715" t="str">
            <v>74157-003</v>
          </cell>
          <cell r="B13715" t="str">
            <v xml:space="preserve">LANCAMENTO/APLICACAO MANUAL DE CONCRETO EM ESTRUTURAS. </v>
          </cell>
          <cell r="C13715" t="str">
            <v>m3</v>
          </cell>
          <cell r="D13715">
            <v>114.41</v>
          </cell>
          <cell r="E13715">
            <v>91.53</v>
          </cell>
        </row>
        <row r="13716">
          <cell r="A13716"/>
        </row>
        <row r="13717">
          <cell r="A13717" t="str">
            <v>74157-004</v>
          </cell>
          <cell r="B13717" t="str">
            <v>LANCAMENTO/APLICACAO MANUAL DE CONCRETO EM FUNDACOES.</v>
          </cell>
          <cell r="C13717" t="str">
            <v>m3</v>
          </cell>
          <cell r="D13717">
            <v>59.82</v>
          </cell>
          <cell r="E13717">
            <v>47.86</v>
          </cell>
        </row>
        <row r="13718">
          <cell r="A13718"/>
        </row>
        <row r="13719">
          <cell r="A13719" t="str">
            <v>74158-001</v>
          </cell>
          <cell r="B13719" t="str">
            <v>CONSERVACAO DE CALHAS METALICAS.</v>
          </cell>
          <cell r="C13719" t="str">
            <v>m</v>
          </cell>
          <cell r="D13719">
            <v>8.56</v>
          </cell>
          <cell r="E13719">
            <v>6.85</v>
          </cell>
        </row>
        <row r="13720">
          <cell r="A13720"/>
        </row>
        <row r="13721">
          <cell r="A13721" t="str">
            <v>74159-001</v>
          </cell>
          <cell r="B13721" t="str">
            <v>SOLEIRA EM ARDOSIA, LARGURA 15CM, ASSENTADA COM ARGAMASSA DE CIMENTO E AREIA.</v>
          </cell>
          <cell r="C13721" t="str">
            <v>m</v>
          </cell>
          <cell r="D13721">
            <v>14</v>
          </cell>
          <cell r="E13721">
            <v>11.2</v>
          </cell>
        </row>
        <row r="13722">
          <cell r="A13722"/>
        </row>
        <row r="13723">
          <cell r="A13723" t="str">
            <v>74160-001</v>
          </cell>
          <cell r="B13723" t="str">
            <v>PISO EM PEDRA ARDOSIA IRREGULAR, ESPESSURA 1CM, ASSENTADA COM ARGAMASSA TRACO 1:0,5:5 (CIMENTO, CAL E AREIA), COM REJUNTE EM CIMENTO BRANCO.</v>
          </cell>
          <cell r="C13723" t="str">
            <v>m2</v>
          </cell>
          <cell r="D13723">
            <v>31.58</v>
          </cell>
          <cell r="E13723">
            <v>25.27</v>
          </cell>
        </row>
        <row r="13724">
          <cell r="A13724"/>
        </row>
        <row r="13725">
          <cell r="A13725" t="str">
            <v>74161-001</v>
          </cell>
          <cell r="B13725" t="str">
            <v>CHAPISCO EM PAREDES TRACO 1:3 (CIMENTO E AREIA), ESPESSURA 0,5CM, PREPARO MECANICO.</v>
          </cell>
          <cell r="C13725" t="str">
            <v>m2</v>
          </cell>
          <cell r="D13725">
            <v>4.05</v>
          </cell>
          <cell r="E13725">
            <v>3.24</v>
          </cell>
        </row>
        <row r="13726">
          <cell r="A13726"/>
        </row>
        <row r="13727">
          <cell r="A13727" t="str">
            <v>74162-001</v>
          </cell>
          <cell r="B13727" t="str">
            <v xml:space="preserve">CAIXA DE ALVENARIA P/ PROTECAO DE REGISTRO - CAIXA DE CONCRETO, ALTURA = 1,00 METRO, DIAMETRO REGISTRO &lt; 150 MM </v>
          </cell>
          <cell r="C13727" t="str">
            <v>Un</v>
          </cell>
          <cell r="D13727">
            <v>75.42</v>
          </cell>
          <cell r="E13727">
            <v>60.34</v>
          </cell>
        </row>
        <row r="13728">
          <cell r="A13728"/>
        </row>
        <row r="13729">
          <cell r="A13729" t="str">
            <v>74163-001</v>
          </cell>
          <cell r="B13729" t="str">
            <v>PERFURACAO DE POCO COM PERFURATRIZ PNEUMATICA.</v>
          </cell>
          <cell r="C13729" t="str">
            <v>m</v>
          </cell>
          <cell r="D13729">
            <v>26.7</v>
          </cell>
          <cell r="E13729">
            <v>21.36</v>
          </cell>
        </row>
        <row r="13730">
          <cell r="A13730"/>
        </row>
        <row r="13731">
          <cell r="A13731" t="str">
            <v>74163-002</v>
          </cell>
          <cell r="B13731" t="str">
            <v>PERFURACAO DE POCO COM PERFURATRIZ A PERCUSSAO.</v>
          </cell>
          <cell r="C13731" t="str">
            <v>m</v>
          </cell>
          <cell r="D13731">
            <v>59.77</v>
          </cell>
          <cell r="E13731">
            <v>47.82</v>
          </cell>
        </row>
        <row r="13732">
          <cell r="A13732"/>
        </row>
        <row r="13733">
          <cell r="A13733" t="str">
            <v>74164-001</v>
          </cell>
          <cell r="B13733" t="str">
            <v>LASTRO DE BRITA Nº 2 APILOADA MANUALMENTE COM MAÇO DE ATÉ 30 KG.</v>
          </cell>
          <cell r="C13733" t="str">
            <v>m3</v>
          </cell>
          <cell r="D13733">
            <v>114.06</v>
          </cell>
          <cell r="E13733">
            <v>91.25</v>
          </cell>
        </row>
        <row r="13734">
          <cell r="A13734"/>
        </row>
        <row r="13735">
          <cell r="A13735" t="str">
            <v>74164-002</v>
          </cell>
          <cell r="B13735" t="str">
            <v>CAMADA DE BRITA P/PROTECAO DA LAJE DE COBERTURA.</v>
          </cell>
          <cell r="C13735" t="str">
            <v>m3</v>
          </cell>
          <cell r="D13735">
            <v>167.65</v>
          </cell>
          <cell r="E13735">
            <v>134.12</v>
          </cell>
        </row>
        <row r="13736">
          <cell r="A13736"/>
        </row>
        <row r="13737">
          <cell r="A13737" t="str">
            <v>74164-003</v>
          </cell>
          <cell r="B13737" t="str">
            <v>EXECUÇÃO DE BALDRAME EM CONCRETO CICLOPICO 1:3 C/30% PEDRA-DE-MAO CAVAS ATE 80 CM DE LARGURA, INCLUSIVE ESCAVAÇÃO, EXCLUSIVE FORMAS.</v>
          </cell>
          <cell r="C13737" t="str">
            <v>m3</v>
          </cell>
          <cell r="D13737">
            <v>317.64999999999998</v>
          </cell>
          <cell r="E13737">
            <v>254.12</v>
          </cell>
        </row>
        <row r="13738">
          <cell r="A13738"/>
        </row>
        <row r="13739">
          <cell r="A13739" t="str">
            <v>74164-004</v>
          </cell>
          <cell r="B13739" t="str">
            <v>LASTRO DE BRITA.</v>
          </cell>
          <cell r="C13739" t="str">
            <v>m3</v>
          </cell>
          <cell r="D13739">
            <v>114.06</v>
          </cell>
          <cell r="E13739">
            <v>91.25</v>
          </cell>
        </row>
        <row r="13740">
          <cell r="A13740"/>
        </row>
        <row r="13741">
          <cell r="A13741" t="str">
            <v>74165-001</v>
          </cell>
          <cell r="B13741" t="str">
            <v>TUBO PVC ESGOTO JS PREDIAL DN 40MM, INCLUSIVE CONEXOES - FORNECIMENTO E INSTALACAO.</v>
          </cell>
          <cell r="C13741" t="str">
            <v>m</v>
          </cell>
          <cell r="D13741">
            <v>16.55</v>
          </cell>
          <cell r="E13741">
            <v>13.24</v>
          </cell>
        </row>
        <row r="13742">
          <cell r="A13742"/>
        </row>
        <row r="13743">
          <cell r="A13743" t="str">
            <v>74165-002</v>
          </cell>
          <cell r="B13743" t="str">
            <v>TUBO PVC ESGOTO PREDIAL DN 50MM, INCLUSIVE CONEXOES - FORNECIMENTO E INSTALACAO.</v>
          </cell>
          <cell r="C13743" t="str">
            <v>m</v>
          </cell>
          <cell r="D13743">
            <v>22.82</v>
          </cell>
          <cell r="E13743">
            <v>18.260000000000002</v>
          </cell>
        </row>
        <row r="13744">
          <cell r="A13744"/>
        </row>
        <row r="13745">
          <cell r="A13745" t="str">
            <v>74165-003</v>
          </cell>
          <cell r="B13745" t="str">
            <v>TUBO PVC ESGOTO PREDIAL DN 75MM, INCLUSIVE CONEXOES - FORNECIMENTO E INSTALACAO.</v>
          </cell>
          <cell r="C13745" t="str">
            <v>m</v>
          </cell>
          <cell r="D13745">
            <v>31.01</v>
          </cell>
          <cell r="E13745">
            <v>24.81</v>
          </cell>
        </row>
        <row r="13746">
          <cell r="A13746"/>
        </row>
        <row r="13747">
          <cell r="A13747" t="str">
            <v>74165-004</v>
          </cell>
          <cell r="B13747" t="str">
            <v>TUBO PVC ESGOTO PREDIAL DN 100MM, INCLUSIVE CONEXOES - FORNECIMENTO E INSTALACAO.</v>
          </cell>
          <cell r="C13747" t="str">
            <v>m</v>
          </cell>
          <cell r="D13747">
            <v>33.31</v>
          </cell>
          <cell r="E13747">
            <v>26.65</v>
          </cell>
        </row>
        <row r="13748">
          <cell r="A13748"/>
        </row>
        <row r="13749">
          <cell r="A13749" t="str">
            <v>74166-001</v>
          </cell>
          <cell r="B13749" t="str">
            <v>CAIXA DE INSPEÇÃO EM CONCRETO PRÉ-MOLDADO DN 60MM COM TAMPA H= 60CM - FORNECIMENTO E INSTALACAO.</v>
          </cell>
          <cell r="C13749" t="str">
            <v>Un</v>
          </cell>
          <cell r="D13749">
            <v>105.9</v>
          </cell>
          <cell r="E13749">
            <v>84.72</v>
          </cell>
        </row>
        <row r="13750">
          <cell r="A13750"/>
        </row>
        <row r="13751">
          <cell r="A13751" t="str">
            <v>74166-002</v>
          </cell>
          <cell r="B13751" t="str">
            <v>CAIXA DE INSPECAO EM ANEL DE CONCRETO PRE MOLDADO, COM 950MM DE ALTURA TOTAL. ANEIS COM ESP=50MM, DIAM.=600MM. EXCLUSIVE TAMPAO E ESCAVACAO - FORNECIMENTO E INSTALACAO.</v>
          </cell>
          <cell r="C13751" t="str">
            <v>Un</v>
          </cell>
          <cell r="D13751">
            <v>126.41</v>
          </cell>
          <cell r="E13751">
            <v>101.13</v>
          </cell>
        </row>
        <row r="13752">
          <cell r="A13752"/>
        </row>
        <row r="13753">
          <cell r="A13753" t="str">
            <v>74167-001</v>
          </cell>
          <cell r="B13753" t="str">
            <v>FORNECIMENTO/ASSENTAMENTO DE MANTA GEOTEXTIL RT-31 (ANT OP-60) BIDIM.</v>
          </cell>
          <cell r="C13753" t="str">
            <v>m2</v>
          </cell>
          <cell r="D13753">
            <v>23.06</v>
          </cell>
          <cell r="E13753">
            <v>18.45</v>
          </cell>
        </row>
        <row r="13754">
          <cell r="A13754"/>
        </row>
        <row r="13755">
          <cell r="A13755" t="str">
            <v>74168-001</v>
          </cell>
          <cell r="B13755" t="str">
            <v>TUBO PVC ESGOTO SERIE R DN 150MM C/ ANEL DE BORRACHA - FORNECIMENTO E INSTALACAO.</v>
          </cell>
          <cell r="C13755" t="str">
            <v>m</v>
          </cell>
          <cell r="D13755">
            <v>56.03</v>
          </cell>
          <cell r="E13755">
            <v>44.83</v>
          </cell>
        </row>
        <row r="13756">
          <cell r="A13756"/>
        </row>
        <row r="13757">
          <cell r="A13757" t="str">
            <v>74168-002</v>
          </cell>
          <cell r="B13757" t="str">
            <v>TUBO PVC ESGOTO SERIE R DN 100MM C/ ANEL DE BORRACHA - FORNECIMENTO E INSTALACAO.</v>
          </cell>
          <cell r="C13757" t="str">
            <v>m</v>
          </cell>
          <cell r="D13757">
            <v>25.42</v>
          </cell>
          <cell r="E13757">
            <v>20.34</v>
          </cell>
        </row>
        <row r="13758">
          <cell r="A13758"/>
        </row>
        <row r="13759">
          <cell r="A13759" t="str">
            <v>74169-001</v>
          </cell>
          <cell r="B13759" t="str">
            <v>REGISTRO/VALVULA GLOBO ANGULAR 45 GRAUS EM LATAO PARA HIDRANTES DE INCÊNDIO PREDIAL DN 2.1/2" - FORNECIMENTO E INSTALACAO.</v>
          </cell>
          <cell r="C13759" t="str">
            <v>Un</v>
          </cell>
          <cell r="D13759">
            <v>210.22</v>
          </cell>
          <cell r="E13759">
            <v>168.18</v>
          </cell>
        </row>
        <row r="13760">
          <cell r="A13760"/>
        </row>
        <row r="13761">
          <cell r="A13761" t="str">
            <v>74172-001</v>
          </cell>
          <cell r="B13761" t="str">
            <v xml:space="preserve">FIO ISOLADO PVC 750V 10 MM2, FORNECIMENTO E INSTALACAO. </v>
          </cell>
          <cell r="C13761" t="str">
            <v>m</v>
          </cell>
          <cell r="D13761">
            <v>5.67</v>
          </cell>
          <cell r="E13761">
            <v>4.54</v>
          </cell>
        </row>
        <row r="13762">
          <cell r="A13762"/>
        </row>
        <row r="13763">
          <cell r="A13763" t="str">
            <v>74173-001</v>
          </cell>
          <cell r="B13763" t="str">
            <v>FIO ISOLADO PVC 750V 6 MM2, FORNECIMENTO E INSTALACAO.</v>
          </cell>
          <cell r="C13763" t="str">
            <v>m</v>
          </cell>
          <cell r="D13763">
            <v>4.2</v>
          </cell>
          <cell r="E13763">
            <v>3.36</v>
          </cell>
        </row>
        <row r="13764">
          <cell r="A13764"/>
        </row>
        <row r="13765">
          <cell r="A13765" t="str">
            <v>74174-001</v>
          </cell>
          <cell r="B13765" t="str">
            <v>REGISTRO GAVETA 1.1/2" COM CANOPLA ACABAMENTO CROMADO SIMPLES - FORNECIMENTO E INSTALACAO.</v>
          </cell>
          <cell r="C13765" t="str">
            <v>Un</v>
          </cell>
          <cell r="D13765">
            <v>137.82</v>
          </cell>
          <cell r="E13765">
            <v>110.26</v>
          </cell>
        </row>
        <row r="13766">
          <cell r="A13766"/>
        </row>
        <row r="13767">
          <cell r="A13767" t="str">
            <v>74175-001</v>
          </cell>
          <cell r="B13767" t="str">
            <v>REGISTRO GAVETA 1" COM CANOPLA ACABAMENTO CROMADO SIMPLES - FORNECIMENTO E INSTALACAO.</v>
          </cell>
          <cell r="C13767" t="str">
            <v>Un</v>
          </cell>
          <cell r="D13767">
            <v>84.95</v>
          </cell>
          <cell r="E13767">
            <v>67.959999999999994</v>
          </cell>
        </row>
        <row r="13768">
          <cell r="A13768"/>
        </row>
        <row r="13769">
          <cell r="A13769" t="str">
            <v>74176-001</v>
          </cell>
          <cell r="B13769" t="str">
            <v>REGISTRO GAVETA 3/4" COM CANOPLA ACABAMENTO CROMADO SIMPLES - FORNECIMENTO E INSTALACAO.</v>
          </cell>
          <cell r="C13769" t="str">
            <v>Un</v>
          </cell>
          <cell r="D13769">
            <v>72.91</v>
          </cell>
          <cell r="E13769">
            <v>58.33</v>
          </cell>
        </row>
        <row r="13770">
          <cell r="A13770"/>
        </row>
        <row r="13771">
          <cell r="A13771" t="str">
            <v>74177-001</v>
          </cell>
          <cell r="B13771" t="str">
            <v>REGISTRO GAVETA 1/2" COM CANOPLA ACABAMENTO CROMADO SIMPLES - FORNECIMENTO E INSTALACAO.</v>
          </cell>
          <cell r="C13771" t="str">
            <v>Un</v>
          </cell>
          <cell r="D13771">
            <v>71.77</v>
          </cell>
          <cell r="E13771">
            <v>57.42</v>
          </cell>
        </row>
        <row r="13772">
          <cell r="A13772"/>
        </row>
        <row r="13773">
          <cell r="A13773" t="str">
            <v>74178-001</v>
          </cell>
          <cell r="B13773" t="str">
            <v xml:space="preserve">REGISTRO GAVETA 4" BRUTO LATAO - FORNECIMENTO E INSTALACAO. </v>
          </cell>
          <cell r="C13773" t="str">
            <v>Un</v>
          </cell>
          <cell r="D13773">
            <v>648.36</v>
          </cell>
          <cell r="E13773">
            <v>518.69000000000005</v>
          </cell>
        </row>
        <row r="13774">
          <cell r="A13774"/>
        </row>
        <row r="13775">
          <cell r="A13775" t="str">
            <v>74179-001</v>
          </cell>
          <cell r="B13775" t="str">
            <v>REGISTRO GAVETA 3" BRUTO LATAO - FORNECIMENTO E INSTALACAO.</v>
          </cell>
          <cell r="C13775" t="str">
            <v>Un</v>
          </cell>
          <cell r="D13775">
            <v>385.97</v>
          </cell>
          <cell r="E13775">
            <v>308.77999999999997</v>
          </cell>
        </row>
        <row r="13776">
          <cell r="A13776"/>
        </row>
        <row r="13777">
          <cell r="A13777" t="str">
            <v>74180-001</v>
          </cell>
          <cell r="B13777" t="str">
            <v xml:space="preserve">REGISTRO GAVETA 2.1/2" BRUTO LATAO - FORNECIMENTO E INSTALACAO. </v>
          </cell>
          <cell r="C13777" t="str">
            <v>Un</v>
          </cell>
          <cell r="D13777">
            <v>261.76</v>
          </cell>
          <cell r="E13777">
            <v>209.41</v>
          </cell>
        </row>
        <row r="13778">
          <cell r="A13778"/>
        </row>
        <row r="13779">
          <cell r="A13779" t="str">
            <v>74181-001</v>
          </cell>
          <cell r="B13779" t="str">
            <v>REGISTRO GAVETA 2" BRUTO LATAO - FORNECIMENTO E INSTALACAO.</v>
          </cell>
          <cell r="C13779" t="str">
            <v>Un</v>
          </cell>
          <cell r="D13779">
            <v>111.81</v>
          </cell>
          <cell r="E13779">
            <v>89.45</v>
          </cell>
        </row>
        <row r="13780">
          <cell r="A13780"/>
        </row>
        <row r="13781">
          <cell r="A13781" t="str">
            <v>74182-001</v>
          </cell>
          <cell r="B13781" t="str">
            <v>REGISTRO GAVETA 1.1/2" BRUTO LATAO - FORNECIMENTO E INSTALACAO.</v>
          </cell>
          <cell r="C13781" t="str">
            <v>Un</v>
          </cell>
          <cell r="D13781">
            <v>80.05</v>
          </cell>
          <cell r="E13781">
            <v>64.040000000000006</v>
          </cell>
        </row>
        <row r="13782">
          <cell r="A13782"/>
        </row>
        <row r="13783">
          <cell r="A13783" t="str">
            <v>74183-001</v>
          </cell>
          <cell r="B13783" t="str">
            <v>REGISTRO GAVETA 1.1/4" BRUTO LATAO - FORNECIMENTO E INSTALACAO.</v>
          </cell>
          <cell r="C13783" t="str">
            <v>Un</v>
          </cell>
          <cell r="D13783">
            <v>66.91</v>
          </cell>
          <cell r="E13783">
            <v>53.53</v>
          </cell>
        </row>
        <row r="13784">
          <cell r="A13784"/>
        </row>
        <row r="13785">
          <cell r="A13785" t="str">
            <v>74184-001</v>
          </cell>
          <cell r="B13785" t="str">
            <v>REGISTRO GAVETA 1" BRUTO LATAO - FORNECIMENTO E INSTALACAO.</v>
          </cell>
          <cell r="C13785" t="str">
            <v>Un</v>
          </cell>
          <cell r="D13785">
            <v>47.57</v>
          </cell>
          <cell r="E13785">
            <v>38.06</v>
          </cell>
        </row>
        <row r="13786">
          <cell r="A13786"/>
        </row>
        <row r="13787">
          <cell r="A13787" t="str">
            <v>74185-001</v>
          </cell>
          <cell r="B13787" t="str">
            <v>REGISTRO GAVETA 3/4" BRUTO LATAO - FORNECIMENTO E INSTALACAO.</v>
          </cell>
          <cell r="C13787" t="str">
            <v>Un</v>
          </cell>
          <cell r="D13787">
            <v>36.700000000000003</v>
          </cell>
          <cell r="E13787">
            <v>29.36</v>
          </cell>
        </row>
        <row r="13788">
          <cell r="A13788"/>
        </row>
        <row r="13789">
          <cell r="A13789" t="str">
            <v>74190-001</v>
          </cell>
          <cell r="B13789" t="str">
            <v xml:space="preserve">IMPERMEABILIZACAO COM MASTIQUE BETUMINOSO A FRIO EM LAJES SUPERIORES. </v>
          </cell>
          <cell r="C13789" t="str">
            <v>m2</v>
          </cell>
          <cell r="D13789">
            <v>103.45</v>
          </cell>
          <cell r="E13789">
            <v>82.76</v>
          </cell>
        </row>
        <row r="13790">
          <cell r="A13790"/>
        </row>
        <row r="13791">
          <cell r="A13791" t="str">
            <v>74191-001</v>
          </cell>
          <cell r="B13791" t="str">
            <v xml:space="preserve">SOLEIRA DE CIMENTO ALISADO, LARGURA 15CM, COM IMPERMEABILIZANTE. </v>
          </cell>
          <cell r="C13791" t="str">
            <v>m</v>
          </cell>
          <cell r="D13791">
            <v>2.77</v>
          </cell>
          <cell r="E13791">
            <v>2.2200000000000002</v>
          </cell>
        </row>
        <row r="13792">
          <cell r="A13792"/>
        </row>
        <row r="13793">
          <cell r="A13793" t="str">
            <v>74192-001</v>
          </cell>
          <cell r="B13793" t="str">
            <v>SOLEIRA DE MARMORITE PRE-MOLDADA, LARGURA 15CM, ASSENTADA COM ARGAMASS A DE CIMENTO E AREIA.</v>
          </cell>
          <cell r="C13793" t="str">
            <v>m</v>
          </cell>
          <cell r="D13793">
            <v>44.41</v>
          </cell>
          <cell r="E13793">
            <v>35.53</v>
          </cell>
        </row>
        <row r="13794">
          <cell r="A13794"/>
        </row>
        <row r="13795">
          <cell r="A13795" t="str">
            <v>74193-001</v>
          </cell>
          <cell r="B13795" t="str">
            <v>VASO SANITARIO COM CAIXA DE DESCARGA ACOPLADA - LOUCA BRANCA .</v>
          </cell>
          <cell r="C13795" t="str">
            <v>Un</v>
          </cell>
          <cell r="D13795">
            <v>232.32</v>
          </cell>
          <cell r="E13795">
            <v>185.86</v>
          </cell>
        </row>
        <row r="13796">
          <cell r="A13796"/>
        </row>
        <row r="13797">
          <cell r="A13797" t="str">
            <v>74194-001</v>
          </cell>
          <cell r="B13797" t="str">
            <v>ESCADA TIPO MARINHEIRO EM TUBO ACO GALVANIZADO 1 1/2" 5 DEGRAUS.</v>
          </cell>
          <cell r="C13797" t="str">
            <v>m</v>
          </cell>
          <cell r="D13797">
            <v>180.9</v>
          </cell>
          <cell r="E13797">
            <v>144.72</v>
          </cell>
        </row>
        <row r="13798">
          <cell r="A13798"/>
        </row>
        <row r="13799">
          <cell r="A13799" t="str">
            <v>74195-001</v>
          </cell>
          <cell r="B13799" t="str">
            <v>GUARDA-CORPO COM CORRIMAO EM FERRO BARRA CHATA 3/16".</v>
          </cell>
          <cell r="C13799" t="str">
            <v>m</v>
          </cell>
          <cell r="D13799">
            <v>283.95</v>
          </cell>
          <cell r="E13799">
            <v>227.16</v>
          </cell>
        </row>
        <row r="13800">
          <cell r="A13800"/>
        </row>
        <row r="13801">
          <cell r="A13801" t="str">
            <v>74196-001</v>
          </cell>
          <cell r="B13801" t="str">
            <v xml:space="preserve"> COBOGO DE CONCRETO (ELEMENTO VAZADO), 5X50X50CM, ASSENTADO COM ARGAMASSA DE CIMENTO E AREIA COM ACO CA-25.</v>
          </cell>
          <cell r="C13801" t="str">
            <v>m2</v>
          </cell>
          <cell r="D13801">
            <v>103.92</v>
          </cell>
          <cell r="E13801">
            <v>83.14</v>
          </cell>
        </row>
        <row r="13802">
          <cell r="A13802"/>
        </row>
        <row r="13803">
          <cell r="A13803" t="str">
            <v>74197-001</v>
          </cell>
          <cell r="B13803" t="str">
            <v>FOSSA SEPTICA EM ALVENARIA DE TIJOLO CERAMICO MACICO DIMENSOES EXTERNA S 1,90X1,10X1,40M, 1.500 LITROS, REVESTIDA INTERNAMENTE COM BARRA LISA, COM TAMPA EM CONCRETO ARMADO COM ESPESSURA 8CM.</v>
          </cell>
          <cell r="C13803" t="str">
            <v>Un</v>
          </cell>
          <cell r="D13803">
            <v>1273.75</v>
          </cell>
          <cell r="E13803">
            <v>1019</v>
          </cell>
        </row>
        <row r="13804">
          <cell r="A13804"/>
        </row>
        <row r="13805">
          <cell r="A13805" t="str">
            <v>74198-001</v>
          </cell>
          <cell r="B13805" t="str">
            <v>SUMIDOURO EM ALVENARIA DE TIJOLO CERAMICO MACICO DIAMETRO 1,20M E ALTURA 5,00M, COM TAMPA EM CONCRETO ARMADO DIAMETRO 1,40M E ESPESSURA 10CM.</v>
          </cell>
          <cell r="C13805" t="str">
            <v>Un</v>
          </cell>
          <cell r="D13805">
            <v>1186.82</v>
          </cell>
          <cell r="E13805">
            <v>949.46</v>
          </cell>
        </row>
        <row r="13806">
          <cell r="A13806"/>
        </row>
        <row r="13807">
          <cell r="A13807" t="str">
            <v>74198-002</v>
          </cell>
          <cell r="B13807" t="str">
            <v>SUMIDOURO EM ALVENARIA DE TIJOLO CERAMICO MACIÇO DIAMETRO 1,40M E ALTURA 5,00M, COM TAMPA EM CONCRETO ARMADO DIAMETRO 1,60M E ESPESSURA 10CM.</v>
          </cell>
          <cell r="C13807" t="str">
            <v>Un</v>
          </cell>
          <cell r="D13807">
            <v>1447.72</v>
          </cell>
          <cell r="E13807">
            <v>1158.18</v>
          </cell>
        </row>
        <row r="13808">
          <cell r="A13808"/>
        </row>
        <row r="13809">
          <cell r="A13809" t="str">
            <v>74199-001</v>
          </cell>
          <cell r="B13809" t="str">
            <v>CHAPISCO RUSTICO TRACO 1:3 (CIMENTO E AREIA), ESPESSURA 2CM, PREPARO MANUAL.</v>
          </cell>
          <cell r="C13809" t="str">
            <v>m2</v>
          </cell>
          <cell r="D13809">
            <v>27.08</v>
          </cell>
          <cell r="E13809">
            <v>21.67</v>
          </cell>
        </row>
        <row r="13810">
          <cell r="A13810"/>
        </row>
        <row r="13811">
          <cell r="A13811" t="str">
            <v>74200-001</v>
          </cell>
          <cell r="B13811" t="str">
            <v>VERGA 10X10CM EM CONCRETO PRÉ-MOLDADO FCK=20MPA (PREPARO COM BETONEIRA ) AÇO CA60, BITOLA FINA, INCLUSIVE FORMAS TABUA 3A.</v>
          </cell>
          <cell r="C13811" t="str">
            <v>m</v>
          </cell>
          <cell r="D13811">
            <v>13.52</v>
          </cell>
          <cell r="E13811">
            <v>10.82</v>
          </cell>
        </row>
        <row r="13812">
          <cell r="A13812"/>
        </row>
        <row r="13813">
          <cell r="A13813" t="str">
            <v>74201-002</v>
          </cell>
          <cell r="B13813" t="str">
            <v>EMBOCO PAULISTA (MASSA UNICA) TRACO 1:2:8 (CIMENTO, CAL E AREIA), ESPESSURA 2,0CM, PREPARO MECANICO.</v>
          </cell>
          <cell r="C13813" t="str">
            <v>m2</v>
          </cell>
          <cell r="D13813">
            <v>18.309999999999999</v>
          </cell>
          <cell r="E13813">
            <v>14.65</v>
          </cell>
        </row>
        <row r="13814">
          <cell r="A13814"/>
        </row>
        <row r="13815">
          <cell r="A13815" t="str">
            <v>74202-001</v>
          </cell>
          <cell r="B13815" t="str">
            <v>EMBOCO PAULISTA (MASSA UNICA) TRACO 1:2:8 (CIMENTO, CAL E AREIA), ESPESSURA 2,0CM, PREPARO MECANICO.</v>
          </cell>
          <cell r="C13815" t="str">
            <v>m2</v>
          </cell>
          <cell r="D13815">
            <v>18.309999999999999</v>
          </cell>
          <cell r="E13815">
            <v>14.65</v>
          </cell>
        </row>
        <row r="13816">
          <cell r="A13816"/>
        </row>
        <row r="13817">
          <cell r="A13817" t="str">
            <v>74202-002</v>
          </cell>
          <cell r="B13817" t="str">
            <v>LAJE PRE-MOLDADA P/PISO, SOBRECARGA 200KG/M2, VAOS ATE 3,50M/E=8CM, C/ LAJOTAS E CAP.C/CONC FCK=20MPA, 4CM, INTER-EIXO 38CM, C/ESCORAMENTO (REAPR.3X) E FERRAGEM NEGATIVA.</v>
          </cell>
          <cell r="C13817" t="str">
            <v>m2</v>
          </cell>
          <cell r="D13817">
            <v>68.53</v>
          </cell>
          <cell r="E13817">
            <v>54.83</v>
          </cell>
        </row>
        <row r="13818">
          <cell r="A13818"/>
        </row>
        <row r="13819">
          <cell r="A13819" t="str">
            <v>74203-001</v>
          </cell>
          <cell r="B13819" t="str">
            <v>REMOCAO DE MATERIAL 1A. CATEGORIA, EM CAMINHAO BASCULANTE, D.M.T.=6 KM (INCLUSIVE CARGA MECANICA E DESCARGA).</v>
          </cell>
          <cell r="C13819" t="str">
            <v>m3</v>
          </cell>
          <cell r="D13819">
            <v>10.67</v>
          </cell>
          <cell r="E13819">
            <v>8.5399999999999991</v>
          </cell>
        </row>
        <row r="13820">
          <cell r="A13820"/>
        </row>
        <row r="13821">
          <cell r="A13821" t="str">
            <v>74204-001</v>
          </cell>
          <cell r="B13821" t="str">
            <v xml:space="preserve">TRANSPORTE DE MATERIAL - BOTA-FORA, D.M.T.= 6,0 KM.   </v>
          </cell>
          <cell r="C13821" t="str">
            <v>m3</v>
          </cell>
          <cell r="D13821">
            <v>8.2799999999999994</v>
          </cell>
          <cell r="E13821">
            <v>6.63</v>
          </cell>
        </row>
        <row r="13822">
          <cell r="A13822"/>
        </row>
        <row r="13823">
          <cell r="A13823" t="str">
            <v>74205-001</v>
          </cell>
          <cell r="B13823" t="str">
            <v>ESCAVACAO MECANICA DE MATERIAL 1A. CATEGORIA, PROVENIENTE DE CORTE DE SUBLEITO (C/TRATOR ESTEIRAS 160HP).</v>
          </cell>
          <cell r="C13823" t="str">
            <v>m3</v>
          </cell>
          <cell r="D13823">
            <v>2.38</v>
          </cell>
          <cell r="E13823">
            <v>1.91</v>
          </cell>
        </row>
        <row r="13824">
          <cell r="A13824"/>
        </row>
        <row r="13825">
          <cell r="A13825" t="str">
            <v>74206-001</v>
          </cell>
          <cell r="B13825" t="str">
            <v>CAIXA COLETORA, 1,20X1,20X1,50M, COM FUNDO E TAMPA DE CONCRETO E PAREDES EM ALVENARIA.</v>
          </cell>
          <cell r="C13825" t="str">
            <v>Un</v>
          </cell>
          <cell r="D13825">
            <v>1046.8599999999999</v>
          </cell>
          <cell r="E13825">
            <v>837.49</v>
          </cell>
        </row>
        <row r="13826">
          <cell r="A13826"/>
        </row>
        <row r="13827">
          <cell r="A13827" t="str">
            <v>74206-002</v>
          </cell>
          <cell r="B13827" t="str">
            <v>CAIXA COLETORA, 0,25 X 0,85 X 1,0 M (REF.DR-01/OBRAS RE).</v>
          </cell>
          <cell r="C13827" t="str">
            <v>Un</v>
          </cell>
          <cell r="D13827">
            <v>588.61</v>
          </cell>
          <cell r="E13827">
            <v>470.89</v>
          </cell>
        </row>
        <row r="13828">
          <cell r="A13828"/>
        </row>
        <row r="13829">
          <cell r="A13829" t="str">
            <v>74207-001</v>
          </cell>
          <cell r="B13829" t="str">
            <v>TRANSPORTE DE MATERIAL - BOTA-FORA, D.M.T = 10,0 KM.</v>
          </cell>
          <cell r="C13829" t="str">
            <v>m3</v>
          </cell>
          <cell r="D13829">
            <v>13.81</v>
          </cell>
          <cell r="E13829">
            <v>11.05</v>
          </cell>
        </row>
        <row r="13830">
          <cell r="A13830"/>
        </row>
        <row r="13831">
          <cell r="A13831" t="str">
            <v>74208-001</v>
          </cell>
          <cell r="B13831" t="str">
            <v>CONSTRUCAO DE MEIO-FIO DE PEDRAS GRANITICAS, REJUNTADO C/ ARGAMASSA DE CIMENTO E AREIA 1:2 E LINHA D AGUA DE PARALELEPIPEDOS,ASSENTADOS SOBRE MISTURA DE CIMENTO E AREIA 1:6, C/ 6,0 CM DE ESPESSURA E REJUNTADOS C/ARGAMASSA DE CIMENTO E AREIA 1:2, INCLUSIVE</v>
          </cell>
          <cell r="C13831" t="str">
            <v>m</v>
          </cell>
          <cell r="D13831">
            <v>43.21</v>
          </cell>
          <cell r="E13831">
            <v>34.57</v>
          </cell>
        </row>
        <row r="13832">
          <cell r="A13832"/>
        </row>
        <row r="13833">
          <cell r="A13833" t="str">
            <v>74209-001</v>
          </cell>
          <cell r="B13833" t="str">
            <v xml:space="preserve"> PLACA DE OBRA EM CHAPA DE ACO GALVANIZADO. </v>
          </cell>
          <cell r="C13833" t="str">
            <v>m2</v>
          </cell>
          <cell r="D13833">
            <v>347.26</v>
          </cell>
          <cell r="E13833">
            <v>277.81</v>
          </cell>
        </row>
        <row r="13834">
          <cell r="A13834"/>
        </row>
        <row r="13835">
          <cell r="A13835" t="str">
            <v>74210-001</v>
          </cell>
          <cell r="B13835" t="str">
            <v>BARRACAO PARA DEPOSITO EM TABUAS DE MADEIRA, COBERTURA EM FIBROCIMENTO 4 MM, INCLUSO PISO ARGAMASSA TRAÇO 1:6 (CIMENTO E AREIA).</v>
          </cell>
          <cell r="C13835" t="str">
            <v>m2</v>
          </cell>
          <cell r="D13835">
            <v>232.87</v>
          </cell>
          <cell r="E13835">
            <v>186.3</v>
          </cell>
        </row>
        <row r="13836">
          <cell r="A13836"/>
        </row>
        <row r="13837">
          <cell r="A13837" t="str">
            <v>74211-001</v>
          </cell>
          <cell r="B13837" t="str">
            <v>LINHA D AGUA EM PARALELEPIPEDOS GRANITICOS, REJUNTADOS C/ ARGAMASSA DE CIMENTO E AREIA TRACO 1:3.</v>
          </cell>
          <cell r="C13837" t="str">
            <v>m</v>
          </cell>
          <cell r="D13837">
            <v>24.95</v>
          </cell>
          <cell r="E13837">
            <v>19.96</v>
          </cell>
        </row>
        <row r="13838">
          <cell r="A13838"/>
        </row>
        <row r="13839">
          <cell r="A13839" t="str">
            <v>74212-001</v>
          </cell>
          <cell r="B13839" t="str">
            <v xml:space="preserve">POCO DE INSPECAO EM ALVENARIA PARA REDE DE ESGOTO SANITÁRIO, DIAMETRO 0,60 M - PROFUNDIDADE 1,60 METROS. - ESCAVACAO EM QQ TERRENO, EXCETO ROCHA, TRANSPORTE,CARGA, DESCARGA E ESPALHAMENTO DO MATERIAL EXCEDENTE EM BOTA - FORA.  </v>
          </cell>
          <cell r="C13839" t="str">
            <v>Un</v>
          </cell>
          <cell r="D13839">
            <v>2596.3000000000002</v>
          </cell>
          <cell r="E13839">
            <v>2077.04</v>
          </cell>
        </row>
        <row r="13840">
          <cell r="A13840"/>
        </row>
        <row r="13841">
          <cell r="A13841" t="str">
            <v>74213-001</v>
          </cell>
          <cell r="B13841" t="str">
            <v xml:space="preserve"> MODULO TIPO: REDE DE AGUA, COM FORNECIMENTO E ASSENTAMENTO DE TUBO FºFº DN 200 MM-K7, COMPREENDENDO: LOCACAO, CADASTRAMENTO DE INTERFERENCIAS, ESCAVACAO DE VALA E REATERRO COMPACTADO DE VALA, EXCETO ROCHA, ATE 1,50 M.INCLUSIVE TOPOGRAFO. INCLUI - CARGA, </v>
          </cell>
          <cell r="C13841" t="str">
            <v>m</v>
          </cell>
          <cell r="D13841">
            <v>15.11</v>
          </cell>
          <cell r="E13841">
            <v>12.09</v>
          </cell>
        </row>
        <row r="13842">
          <cell r="A13842"/>
        </row>
        <row r="13843">
          <cell r="A13843" t="str">
            <v>74214-001</v>
          </cell>
          <cell r="B13843" t="str">
            <v>POÇO DE VISITA EM ALVENARIA PARA REDE DE ESGOTO SANITÁRIO, DIAMETRO 1,20 M - PROFUNDIDADE ATE 2,00 METROS - ESCAVACAO EM QQ TERRENO, EXCETO ROCHA, TRANSPORTE, CARGA, DESCARGA E ESPALHAMENTO DO MATERIAL EXCEDENTE EM BOTA-FORA.</v>
          </cell>
          <cell r="C13843" t="str">
            <v>Un</v>
          </cell>
          <cell r="D13843">
            <v>4484.7299999999996</v>
          </cell>
          <cell r="E13843">
            <v>3587.79</v>
          </cell>
        </row>
        <row r="13844">
          <cell r="A13844"/>
        </row>
        <row r="13845">
          <cell r="A13845" t="str">
            <v>74214-002</v>
          </cell>
          <cell r="B13845" t="str">
            <v>POÇO DE VISITA EM ALVENARIA PARA REDE DE ESGOTO SANITÁRIO, DIAMETRO 1,20 M - PROFUNDIDADE ATE 4,00 METROS - ESCAVACAO EM QQ TERRENO, EXCETO ROCHA, TRANSPORTE, CARGA, DESCARGA E ESPALHAMENTO DO MATERIAL EXCEDENTE EM BOTA-FORA.</v>
          </cell>
          <cell r="C13845" t="str">
            <v>Un</v>
          </cell>
          <cell r="D13845">
            <v>6555.65</v>
          </cell>
          <cell r="E13845">
            <v>5244.52</v>
          </cell>
        </row>
        <row r="13846">
          <cell r="A13846"/>
        </row>
        <row r="13847">
          <cell r="A13847" t="str">
            <v>74215-001</v>
          </cell>
          <cell r="B13847" t="str">
            <v>MODULO TIPO: REDE DE AGUA, COM FORNECIMENTO E ASSENTAMENTO DE TUBO PVC DEFOFO 200MM EB-1208 P/ REDE AGUA JE 1 MPA, COMPREENDENDO: LOCACAO, CADASTRAMENTO DE INTERFERENCIAS, ESCAVACAO E REATERRO COMPACTADO DE VALA, EXCETO ROCHA, ATE 1,50 M, INCLUSIVE TOPÓGR</v>
          </cell>
          <cell r="C13847" t="str">
            <v>m</v>
          </cell>
          <cell r="D13847">
            <v>118.22</v>
          </cell>
          <cell r="E13847">
            <v>94.58</v>
          </cell>
        </row>
        <row r="13848">
          <cell r="A13848"/>
        </row>
        <row r="13849">
          <cell r="A13849" t="str">
            <v>74215-002</v>
          </cell>
          <cell r="B13849" t="str">
            <v>MODULO TIPO: REDE DE AGUA, COM FORNECIMENTO E ASSENTAMENTO DE TUBO PVC DEFOFO 150MM EB-1208 P/ REDE AGUA JE 1 MPA, COMPREENDENDO: LOCACAO, CADASTRAMENTO DE INTERFERENCIAS, ESCAVACAO E REATERRO COMPACTADO DE VALA, EXCETO ROCHA, ATE 1,50 M, INCLUSIVE TOPÓGR</v>
          </cell>
          <cell r="C13849" t="str">
            <v>m</v>
          </cell>
          <cell r="D13849">
            <v>70.97</v>
          </cell>
          <cell r="E13849">
            <v>56.78</v>
          </cell>
        </row>
        <row r="13850">
          <cell r="A13850"/>
        </row>
        <row r="13851">
          <cell r="A13851" t="str">
            <v>74215-003</v>
          </cell>
          <cell r="B13851" t="str">
            <v>MODULO TIPO: REDE DE AGUA, COM FORNECIMENTO E ASSENTAMENTO DE TUBO PVC DEFOFO 100MM EB-1208 P/ REDE AGUA JE 1 MPA, COMPREENDENDO: LOCACAO, CADASTRAMENTO DE INTERFERENCIAS, ESCAVACAO E REATERRO COMPACTADO DE VALA, EXCETO ROCHA, ATE 1,50 M, INCLUSIVE TOPÓGR</v>
          </cell>
          <cell r="C13851" t="str">
            <v>m</v>
          </cell>
          <cell r="D13851">
            <v>38.520000000000003</v>
          </cell>
          <cell r="E13851">
            <v>30.82</v>
          </cell>
        </row>
        <row r="13852">
          <cell r="A13852"/>
        </row>
        <row r="13853">
          <cell r="A13853" t="str">
            <v>74216-001</v>
          </cell>
          <cell r="B13853" t="str">
            <v>RAMAL PREDIAL DE ESGOTO EM TUBO PVC ESGOTO DN 100MM - FORNECIMENTO, INSTALACAO, ESCAVACAO E REATERRO.</v>
          </cell>
          <cell r="C13853" t="str">
            <v>m</v>
          </cell>
          <cell r="D13853">
            <v>44.91</v>
          </cell>
          <cell r="E13853">
            <v>35.93</v>
          </cell>
        </row>
        <row r="13854">
          <cell r="A13854"/>
        </row>
        <row r="13855">
          <cell r="A13855" t="str">
            <v>74216-002</v>
          </cell>
          <cell r="B13855" t="str">
            <v>RAMAL PREDIAL DE ESGOTO EM TUBO CERAMICO ESGOTO DN 100MM - FORNECIMENTO, INSTALACAO, ESCAVACAO E REATERRO.</v>
          </cell>
          <cell r="C13855" t="str">
            <v>m</v>
          </cell>
          <cell r="D13855">
            <v>45.3</v>
          </cell>
          <cell r="E13855">
            <v>36.24</v>
          </cell>
        </row>
        <row r="13856">
          <cell r="A13856"/>
        </row>
        <row r="13857">
          <cell r="A13857" t="str">
            <v>74217-001</v>
          </cell>
          <cell r="B13857" t="str">
            <v>HIDROMETRO 3,00M3/H, D=1/2" - FORNECIMENTO E INSTALACAO.</v>
          </cell>
          <cell r="C13857" t="str">
            <v>Un</v>
          </cell>
          <cell r="D13857">
            <v>97.36</v>
          </cell>
          <cell r="E13857">
            <v>77.89</v>
          </cell>
        </row>
        <row r="13858">
          <cell r="A13858"/>
        </row>
        <row r="13859">
          <cell r="A13859" t="str">
            <v>74217-002</v>
          </cell>
          <cell r="B13859" t="str">
            <v>HIDROMETRO 5,00M3/H, D=3/4" - FORNECIMENTO E INSTALACAO.</v>
          </cell>
          <cell r="C13859" t="str">
            <v>Un</v>
          </cell>
          <cell r="D13859">
            <v>127.91</v>
          </cell>
          <cell r="E13859">
            <v>102.33</v>
          </cell>
        </row>
        <row r="13860">
          <cell r="A13860"/>
        </row>
        <row r="13861">
          <cell r="A13861" t="str">
            <v>74217-003</v>
          </cell>
          <cell r="B13861" t="str">
            <v>HIDROMETRO 1,50M3/H, D=1/2" - FORNECIMENTO E INSTALACAO.</v>
          </cell>
          <cell r="C13861" t="str">
            <v>Un</v>
          </cell>
          <cell r="D13861">
            <v>93.06</v>
          </cell>
          <cell r="E13861">
            <v>74.45</v>
          </cell>
        </row>
        <row r="13862">
          <cell r="A13862"/>
        </row>
        <row r="13863">
          <cell r="A13863" t="str">
            <v>74218-001</v>
          </cell>
          <cell r="B13863" t="str">
            <v xml:space="preserve">KIT CAVALETE PVC COM REGISTRO 3/4" - FORNECIMENTO E INSTALACAO. </v>
          </cell>
          <cell r="C13863" t="str">
            <v>Un</v>
          </cell>
          <cell r="D13863">
            <v>73.569999999999993</v>
          </cell>
          <cell r="E13863">
            <v>58.86</v>
          </cell>
        </row>
        <row r="13864">
          <cell r="A13864"/>
        </row>
        <row r="13865">
          <cell r="A13865" t="str">
            <v>74219-001</v>
          </cell>
          <cell r="B13865" t="str">
            <v xml:space="preserve"> PASSADICOS DE MADEIRA PARA PEDESTRES M2   74219</v>
          </cell>
          <cell r="C13865" t="str">
            <v>m2</v>
          </cell>
          <cell r="D13865">
            <v>44.05</v>
          </cell>
          <cell r="E13865">
            <v>35.24</v>
          </cell>
        </row>
        <row r="13866">
          <cell r="A13866"/>
        </row>
        <row r="13867">
          <cell r="A13867" t="str">
            <v>74219-002</v>
          </cell>
          <cell r="B13867" t="str">
            <v xml:space="preserve">TRAVESSIA DE MADEIRA PARA VEICULOS.  </v>
          </cell>
          <cell r="C13867" t="str">
            <v>m2</v>
          </cell>
          <cell r="D13867">
            <v>34.049999999999997</v>
          </cell>
          <cell r="E13867">
            <v>27.24</v>
          </cell>
        </row>
        <row r="13868">
          <cell r="A13868"/>
        </row>
        <row r="13869">
          <cell r="A13869" t="str">
            <v>74220-001</v>
          </cell>
          <cell r="B13869" t="str">
            <v>TAPUME DE CHAPA DE MADEIRA COMPENSADA (6MM) - PINTURA A CAL- APROVEITAMENTO 2 X.</v>
          </cell>
          <cell r="C13869" t="str">
            <v>m2</v>
          </cell>
          <cell r="D13869">
            <v>35.56</v>
          </cell>
          <cell r="E13869">
            <v>28.45</v>
          </cell>
        </row>
        <row r="13870">
          <cell r="A13870"/>
        </row>
        <row r="13871">
          <cell r="A13871" t="str">
            <v>74221-001</v>
          </cell>
          <cell r="B13871" t="str">
            <v xml:space="preserve"> SINALIZACAO DE TRANSITO - NOTURNA. M   </v>
          </cell>
          <cell r="C13871" t="str">
            <v>m</v>
          </cell>
          <cell r="D13871">
            <v>1.31</v>
          </cell>
          <cell r="E13871">
            <v>1.05</v>
          </cell>
        </row>
        <row r="13872">
          <cell r="A13872"/>
        </row>
        <row r="13873">
          <cell r="A13873" t="str">
            <v>74222-001</v>
          </cell>
          <cell r="B13873" t="str">
            <v>ESCAVACAO MECANICA E TRANSPORTE EM MATERIAL DE 1A CATEGORIA COM USO  EXCLUSIVO DE TRATOR SOBRE ESTEIRAS 153HP,DMT ATE 50M.</v>
          </cell>
          <cell r="C13873" t="str">
            <v>m3</v>
          </cell>
          <cell r="D13873">
            <v>4.78</v>
          </cell>
          <cell r="E13873">
            <v>3.83</v>
          </cell>
        </row>
        <row r="13874">
          <cell r="A13874"/>
        </row>
        <row r="13875">
          <cell r="A13875" t="str">
            <v>74223-001</v>
          </cell>
          <cell r="B13875" t="str">
            <v>MEIO-FIO (GUIA) DE CONCRETO PRE-MOLDADO, DIMENSÕES 12X15X30X100CM (FACE SUPERIORXFACE INFERIORXALTURAXCOMPRIMENTO),REJUNTADO C/ARGAMASSA 1:4 CIMENTO:AREIA, INCLUINDO ESCAVAÇÃO E REATERRO.</v>
          </cell>
          <cell r="C13875" t="str">
            <v>m</v>
          </cell>
          <cell r="D13875">
            <v>29.3</v>
          </cell>
          <cell r="E13875">
            <v>23.44</v>
          </cell>
        </row>
        <row r="13876">
          <cell r="A13876"/>
        </row>
        <row r="13877">
          <cell r="A13877" t="str">
            <v>74223-002</v>
          </cell>
          <cell r="B13877" t="str">
            <v>MEIO-FIO EM PEDRA GRANITICA, REJUNTADO C/ARGAMASSA CIMENTO E AREIA 1:3.</v>
          </cell>
          <cell r="C13877" t="str">
            <v>m</v>
          </cell>
          <cell r="D13877">
            <v>17.059999999999999</v>
          </cell>
          <cell r="E13877">
            <v>13.65</v>
          </cell>
        </row>
        <row r="13878">
          <cell r="A13878"/>
        </row>
        <row r="13879">
          <cell r="A13879" t="str">
            <v>74224-001</v>
          </cell>
          <cell r="B13879" t="str">
            <v>POÇO DE VISITA EM CONCRETO ESTRUTURAL - DRENAGEM PLUVIAL, DIMENSÕES INTERNAS DE 90X150X80CM (LARGXCOMPXALT.), PARA REDE DE 600 MM, EXCLUSOTAMPÃO E CHAMINÉ.</v>
          </cell>
          <cell r="C13879" t="str">
            <v>Un</v>
          </cell>
          <cell r="D13879">
            <v>1577.15</v>
          </cell>
          <cell r="E13879">
            <v>1261.72</v>
          </cell>
        </row>
        <row r="13880">
          <cell r="A13880"/>
        </row>
        <row r="13881">
          <cell r="A13881" t="str">
            <v>74225-001</v>
          </cell>
          <cell r="B13881" t="str">
            <v>CAIXA DE GORDURA EM PVC 250X230X75MM, COM TAMPA E PORTA-TAMPA - FORNECIMENTO E INSTALACAO.</v>
          </cell>
          <cell r="C13881" t="str">
            <v>Un</v>
          </cell>
          <cell r="D13881">
            <v>68.849999999999994</v>
          </cell>
          <cell r="E13881">
            <v>55.08</v>
          </cell>
        </row>
        <row r="13882">
          <cell r="A13882"/>
        </row>
        <row r="13883">
          <cell r="A13883" t="str">
            <v>74226-001</v>
          </cell>
          <cell r="B13883" t="str">
            <v xml:space="preserve"> BANCADA DE MARMORE POLIDO BRANCO E=3,0CM, LARGURA 45CM - FORNECIMENTO E INSTALACAO.</v>
          </cell>
          <cell r="C13883" t="str">
            <v>m</v>
          </cell>
          <cell r="D13883">
            <v>210.28</v>
          </cell>
          <cell r="E13883">
            <v>168.23</v>
          </cell>
        </row>
        <row r="13884">
          <cell r="A13884"/>
        </row>
        <row r="13885">
          <cell r="A13885" t="str">
            <v>74227-001</v>
          </cell>
          <cell r="B13885" t="str">
            <v xml:space="preserve"> CAIXA DESCARGA PLASTICA, EMBUTIR, COMPLETA, COM ESPELHO CROMADO E TUBO BENGALA PVC PARA LIGACAO EM CAIXA DESCARGA DE EMBUTIR - FORNECIMENTO E INSTALACAO.</v>
          </cell>
          <cell r="C13885" t="str">
            <v>Un</v>
          </cell>
          <cell r="D13885">
            <v>208.46</v>
          </cell>
          <cell r="E13885">
            <v>166.77</v>
          </cell>
        </row>
        <row r="13886">
          <cell r="A13886"/>
        </row>
        <row r="13887">
          <cell r="A13887" t="str">
            <v>74228-001</v>
          </cell>
          <cell r="B13887" t="str">
            <v>BANCO DE CONCRETO APARENTE LARG=45CM E 10CM ESPESSURA SOBRE DOIS APOIOS DO MESMO MATERIAL COM SECAO DE 10X30CM.</v>
          </cell>
          <cell r="C13887" t="str">
            <v>m</v>
          </cell>
          <cell r="D13887">
            <v>123.57</v>
          </cell>
          <cell r="E13887">
            <v>98.86</v>
          </cell>
        </row>
        <row r="13888">
          <cell r="A13888"/>
        </row>
        <row r="13889">
          <cell r="A13889" t="str">
            <v>74229-001</v>
          </cell>
          <cell r="B13889" t="str">
            <v xml:space="preserve"> DIVISORIA EM MARMORE BRANCO POLIDO, ESPESSURA 3 CM, ASSENTADO COM ARGAMASSA TRACO 1:4 (CIMENTO E AREIA), ARREMATE COM CIMENTO BRANCO, EXCLUSIVE FERRAGENS.</v>
          </cell>
          <cell r="C13889" t="str">
            <v>m2</v>
          </cell>
          <cell r="D13889">
            <v>547.13</v>
          </cell>
          <cell r="E13889">
            <v>437.71</v>
          </cell>
        </row>
        <row r="13890">
          <cell r="A13890"/>
        </row>
        <row r="13891">
          <cell r="A13891" t="str">
            <v>74230-001</v>
          </cell>
          <cell r="B13891" t="str">
            <v>ASSENTO PARA VASO SANITARIO DE PLASTICO PADRAO POPULAR - FORNECIMENTO E INSTALACAO.</v>
          </cell>
          <cell r="C13891" t="str">
            <v>Un</v>
          </cell>
          <cell r="D13891">
            <v>19.170000000000002</v>
          </cell>
          <cell r="E13891">
            <v>15.34</v>
          </cell>
        </row>
        <row r="13892">
          <cell r="A13892"/>
        </row>
        <row r="13893">
          <cell r="A13893" t="str">
            <v>74231-001</v>
          </cell>
          <cell r="B13893" t="str">
            <v>LUMINARIA ABERTA PARA ILUMINACAO PUBLICA, PARA LAMPADA A VAPOR DE MERCURIO ATE 400W E MISTA ATE 500W, COM BRACO EM TUBO DE ACO GALV D=50MM PROJ HOR=2.500MM E PROJ VERT= 2.200MM, FORNECIMENTO E INSTALACAO.</v>
          </cell>
          <cell r="C13893" t="str">
            <v>Un</v>
          </cell>
          <cell r="D13893">
            <v>107.83</v>
          </cell>
          <cell r="E13893">
            <v>86.27</v>
          </cell>
        </row>
        <row r="13894">
          <cell r="A13894"/>
        </row>
        <row r="13895">
          <cell r="A13895" t="str">
            <v>74232-001</v>
          </cell>
          <cell r="B13895" t="str">
            <v>PORTA DE CHAPA DE ACO PRE-ZINCADA, DE ABRIR, 0,87X2,1CM, COM POSTIGO PARA VIDRO.</v>
          </cell>
          <cell r="C13895" t="str">
            <v>Un</v>
          </cell>
          <cell r="D13895">
            <v>531.25</v>
          </cell>
          <cell r="E13895">
            <v>425</v>
          </cell>
        </row>
        <row r="13896">
          <cell r="A13896"/>
        </row>
        <row r="13897">
          <cell r="A13897" t="str">
            <v>74233-001</v>
          </cell>
          <cell r="B13897" t="str">
            <v>FUNDO SELADOR ACRILICO AMBIENTES INTERNOS/EXTERNOS, UMA DEMAO.</v>
          </cell>
          <cell r="C13897" t="str">
            <v>m2</v>
          </cell>
          <cell r="D13897">
            <v>4.08</v>
          </cell>
          <cell r="E13897">
            <v>3.27</v>
          </cell>
        </row>
        <row r="13898">
          <cell r="A13898"/>
        </row>
        <row r="13899">
          <cell r="A13899" t="str">
            <v>74234-001</v>
          </cell>
          <cell r="B13899" t="str">
            <v xml:space="preserve"> MICTORIO SIFONADO DE LOUCA BRANCA COM PERTENCES, COM REGISTRO DE PRESSAO 1/2" COM CANOPLA CROMADA ACABAMENTO SIMPLES E CONJUNTO PARA FIXACAO- FORNECIMENTO E INSTALACAO.</v>
          </cell>
          <cell r="C13899" t="str">
            <v>Un</v>
          </cell>
          <cell r="D13899">
            <v>221.95</v>
          </cell>
          <cell r="E13899">
            <v>177.56</v>
          </cell>
        </row>
        <row r="13900">
          <cell r="A13900"/>
        </row>
        <row r="13901">
          <cell r="A13901" t="str">
            <v>74235-001</v>
          </cell>
          <cell r="B13901" t="str">
            <v>PISO EM PEDRA PORTUGUESA 60% BRANCA 40% PRETA, ASSENTADA EM ARGAMASSA TRACO 1:5 (CIMENTO E SAIBRO), INCLUSO ACERTO DO TERRENO.</v>
          </cell>
          <cell r="C13901" t="str">
            <v>m2</v>
          </cell>
          <cell r="D13901">
            <v>72.63</v>
          </cell>
          <cell r="E13901">
            <v>58.11</v>
          </cell>
        </row>
        <row r="13902">
          <cell r="A13902"/>
        </row>
        <row r="13903">
          <cell r="A13903" t="str">
            <v>74236-001</v>
          </cell>
          <cell r="B13903" t="str">
            <v xml:space="preserve">GRAMA BATATAIS EM PLACAS. </v>
          </cell>
          <cell r="C13903" t="str">
            <v>m2</v>
          </cell>
          <cell r="D13903">
            <v>11.78</v>
          </cell>
          <cell r="E13903">
            <v>9.43</v>
          </cell>
        </row>
        <row r="13904">
          <cell r="A13904"/>
        </row>
        <row r="13905">
          <cell r="A13905" t="str">
            <v>74237-001</v>
          </cell>
          <cell r="B13905" t="str">
            <v>MEIO-FIO COM SARJETA, EXECUTADO C/EXTRUSORA (SARJETA 30X8CM MEIO-FIO 15X10CM X H=23CM), INCLUI ESC.E ACERTO FAIXA 0,45M.</v>
          </cell>
          <cell r="C13905" t="str">
            <v>m</v>
          </cell>
          <cell r="D13905">
            <v>27.2</v>
          </cell>
          <cell r="E13905">
            <v>21.76</v>
          </cell>
        </row>
        <row r="13906">
          <cell r="A13906"/>
        </row>
        <row r="13907">
          <cell r="A13907" t="str">
            <v>74238-001</v>
          </cell>
          <cell r="B13907" t="str">
            <v>PORTAO EM TELA RIGIDA E MOLDURA EM ACO COM DUAS FOLHAS DE ABRIR 2X3,50MX1,80M, INCLUSO CADEADO, FUNDO OXIDO FERRO/ZARCAO UMA DEMAO E PINTURA ESMALTE DUAS DEMAOS.</v>
          </cell>
          <cell r="C13907" t="str">
            <v>Un</v>
          </cell>
          <cell r="D13907">
            <v>2427.1</v>
          </cell>
          <cell r="E13907">
            <v>1941.68</v>
          </cell>
        </row>
        <row r="13908">
          <cell r="A13908"/>
        </row>
        <row r="13909">
          <cell r="A13909" t="str">
            <v>74238-002</v>
          </cell>
          <cell r="B13909" t="str">
            <v>PORTAO EM TELA ARAME GALVANIZADO N.12 MALHA 2" E MOLDURA EM TUBOS DE ACO COM DUAS FOLHAS DE ABRIR, INCLUSO FERRAGENS.</v>
          </cell>
          <cell r="C13909" t="str">
            <v>m2</v>
          </cell>
          <cell r="D13909">
            <v>631.88</v>
          </cell>
          <cell r="E13909">
            <v>505.51</v>
          </cell>
        </row>
        <row r="13910">
          <cell r="A13910"/>
        </row>
        <row r="13911">
          <cell r="A13911" t="str">
            <v>74239-001</v>
          </cell>
          <cell r="B13911" t="str">
            <v>CONSTRUCAO DE SUMIDOURO P/EFLUENTE LIQUIDO DA FOSSA SEPTICA, D INT = 300CM / H INT = 660 CM.</v>
          </cell>
          <cell r="C13911" t="str">
            <v>Un</v>
          </cell>
          <cell r="D13911">
            <v>13539.7</v>
          </cell>
          <cell r="E13911">
            <v>10831.76</v>
          </cell>
        </row>
        <row r="13912">
          <cell r="A13912"/>
        </row>
        <row r="13913">
          <cell r="A13913" t="str">
            <v>74240-001</v>
          </cell>
          <cell r="B13913" t="str">
            <v>CONSTRUCAO DE FOSSA SEPTICA TIPO OMS 74240/001 D INT = 200 CM, H INT = 240 CM.</v>
          </cell>
          <cell r="C13913" t="str">
            <v>Un</v>
          </cell>
          <cell r="D13913">
            <v>4292.03</v>
          </cell>
          <cell r="E13913">
            <v>3433.63</v>
          </cell>
        </row>
        <row r="13914">
          <cell r="A13914"/>
        </row>
        <row r="13915">
          <cell r="A13915" t="str">
            <v>74241-001</v>
          </cell>
          <cell r="B13915" t="str">
            <v>EMPILHAMENTO DE SOLO ORGANICO RETIRADO NA AREA DO ATERRO COM TRATOR SOBRE ESTEIRAS COM 160HP.</v>
          </cell>
          <cell r="C13915" t="str">
            <v>m3</v>
          </cell>
          <cell r="D13915">
            <v>4.1500000000000004</v>
          </cell>
          <cell r="E13915">
            <v>3.32</v>
          </cell>
        </row>
        <row r="13916">
          <cell r="A13916"/>
        </row>
        <row r="13917">
          <cell r="A13917" t="str">
            <v>74242-001</v>
          </cell>
          <cell r="B13917" t="str">
            <v>BARRACAO DE OBRA EM CHAPA DE MADEIRA COMPENSADA COM BANHEIRO, COBERTURA EM FIBROCIMENTO 4 MM, INCLUSO INSTALACOES HIDRO-SANITARIAS E ELETRICAS.</v>
          </cell>
          <cell r="C13917" t="str">
            <v>m2</v>
          </cell>
          <cell r="D13917">
            <v>175.42</v>
          </cell>
          <cell r="E13917">
            <v>140.34</v>
          </cell>
        </row>
        <row r="13918">
          <cell r="A13918"/>
        </row>
        <row r="13919">
          <cell r="A13919" t="str">
            <v>74243-001</v>
          </cell>
          <cell r="B13919" t="str">
            <v>LIMPEZA GERAL DE QUADRA POLIESPORTIVA.</v>
          </cell>
          <cell r="C13919" t="str">
            <v>m2</v>
          </cell>
          <cell r="D13919">
            <v>1.08</v>
          </cell>
          <cell r="E13919">
            <v>0.87</v>
          </cell>
        </row>
        <row r="13920">
          <cell r="A13920"/>
        </row>
        <row r="13921">
          <cell r="A13921" t="str">
            <v>74244-001</v>
          </cell>
          <cell r="B13921" t="str">
            <v>ALAMBRADO PARA QUADRA POLIESPORTIVA, ESTRUTURADA EM TUBO DE AÇO GALV. C/COSTURA DIN 2440, DIÂMETRO 2", E TELA EM ARAME GALVANIZADO 14 BWG, MALHA QUADRADA COM ABERTURA DE 2".</v>
          </cell>
          <cell r="C13921" t="str">
            <v>m2</v>
          </cell>
          <cell r="D13921">
            <v>102.18</v>
          </cell>
          <cell r="E13921">
            <v>81.75</v>
          </cell>
        </row>
        <row r="13922">
          <cell r="A13922"/>
        </row>
        <row r="13923">
          <cell r="A13923" t="str">
            <v>74245-001</v>
          </cell>
          <cell r="B13923" t="str">
            <v>PINTURA COM TINTA ACRILICA PARA PISOS EM QUADRAS POLIESPORTIVAS.</v>
          </cell>
          <cell r="C13923" t="str">
            <v>m2</v>
          </cell>
          <cell r="D13923">
            <v>7.71</v>
          </cell>
          <cell r="E13923">
            <v>6.17</v>
          </cell>
        </row>
        <row r="13924">
          <cell r="A13924"/>
        </row>
        <row r="13925">
          <cell r="A13925" t="str">
            <v>74246-001</v>
          </cell>
          <cell r="B13925" t="str">
            <v xml:space="preserve">REFLETOR RETANGULAR FECHADO COM LAMPADA VAPOR METALICO 400 W. </v>
          </cell>
          <cell r="C13925" t="str">
            <v>Un</v>
          </cell>
          <cell r="D13925">
            <v>294.25</v>
          </cell>
          <cell r="E13925">
            <v>235.4</v>
          </cell>
        </row>
        <row r="13926">
          <cell r="A13926"/>
        </row>
        <row r="13927">
          <cell r="A13927" t="str">
            <v>74247-001</v>
          </cell>
          <cell r="B13927" t="str">
            <v>QUADRO DE DISTRIBUICAO DE ENERGIA EM CHAPA METALICA, DE EMBUTIR, PARA 12 DISJUNTORES TERMOMAGNETICOS MONOPOLARES, COM BARRAMENTO TRIFASICO, FORNECIMENTO E INSTALACAO.</v>
          </cell>
          <cell r="C13927" t="str">
            <v>Un</v>
          </cell>
          <cell r="D13927">
            <v>141.12</v>
          </cell>
          <cell r="E13927">
            <v>112.9</v>
          </cell>
        </row>
        <row r="13928">
          <cell r="A13928"/>
        </row>
        <row r="13929">
          <cell r="A13929" t="str">
            <v>74248-001</v>
          </cell>
          <cell r="B13929" t="str">
            <v>CAIXA DE PASSAGEM EM ALVENARIA COM TAMPA CONCRETO 40X40X40 CM.</v>
          </cell>
          <cell r="C13929" t="str">
            <v>Un</v>
          </cell>
          <cell r="D13929">
            <v>67.48</v>
          </cell>
          <cell r="E13929">
            <v>53.99</v>
          </cell>
        </row>
        <row r="13930">
          <cell r="A13930"/>
        </row>
        <row r="13931">
          <cell r="A13931" t="str">
            <v>74249-001</v>
          </cell>
          <cell r="B13931" t="str">
            <v>LASTRO DE BRITA 25MM, ESPESSURA 3CM, INCLUSO COMPACTACAO MANUAL   0308 RODAPE VINILICO/BORRACHA.</v>
          </cell>
          <cell r="C13931" t="str">
            <v>m2</v>
          </cell>
          <cell r="D13931">
            <v>3.96</v>
          </cell>
          <cell r="E13931">
            <v>3.17</v>
          </cell>
        </row>
        <row r="13932">
          <cell r="A13932"/>
        </row>
        <row r="13933">
          <cell r="A13933" t="str">
            <v>74250-001</v>
          </cell>
          <cell r="B13933" t="str">
            <v>FORRO DE MADEIRA TIPO CEDRINHO, LARGURA DAS TABUAS 10CM, ESPESSURA 1CM, EXCLUSIVE ENTARUGAMENTO.</v>
          </cell>
          <cell r="C13933" t="str">
            <v>m2</v>
          </cell>
          <cell r="D13933">
            <v>55.96</v>
          </cell>
          <cell r="E13933">
            <v>44.77</v>
          </cell>
        </row>
        <row r="13934">
          <cell r="A13934"/>
        </row>
        <row r="13935">
          <cell r="A13935" t="str">
            <v>74250-002</v>
          </cell>
          <cell r="B13935" t="str">
            <v>FORRO DE MADEIRA TIPO PINUS, LARGURA DAS TABUAS 10 CM, ESPESSURA 1CM, INCLUSIVE ENTARUGAMENTO E MEIA-CANA.</v>
          </cell>
          <cell r="C13935" t="str">
            <v>m2</v>
          </cell>
          <cell r="D13935">
            <v>45.88</v>
          </cell>
          <cell r="E13935">
            <v>36.71</v>
          </cell>
        </row>
        <row r="13936">
          <cell r="A13936"/>
        </row>
        <row r="13937">
          <cell r="A13937" t="str">
            <v>74251-001</v>
          </cell>
          <cell r="B13937" t="str">
            <v>TRATAMENTO DE SUP. CONC. APARENTE C/VERNIZ, 2 DEMÃOS.</v>
          </cell>
          <cell r="C13937" t="str">
            <v>m2</v>
          </cell>
          <cell r="D13937">
            <v>7.73</v>
          </cell>
          <cell r="E13937">
            <v>6.19</v>
          </cell>
        </row>
        <row r="13938">
          <cell r="A13938"/>
        </row>
        <row r="13939">
          <cell r="A13939" t="str">
            <v>74252-001</v>
          </cell>
          <cell r="B13939" t="str">
            <v>ELETRODUTO DE PVC RIGIDO ROSCAVEL 25MM (1"), FORNECIMENTO E INSTALACAO.</v>
          </cell>
          <cell r="C13939" t="str">
            <v>m</v>
          </cell>
          <cell r="D13939">
            <v>9.51</v>
          </cell>
          <cell r="E13939">
            <v>7.61</v>
          </cell>
        </row>
        <row r="13940">
          <cell r="A13940"/>
        </row>
        <row r="13941">
          <cell r="A13941" t="str">
            <v>74253-001</v>
          </cell>
          <cell r="B13941" t="str">
            <v>RAMAL PREDIAL EM TUBO PEAD 20MM - FORNECIMENTO, INSTALAÇÃO, ESCAVAÇÃO E REATERRO.</v>
          </cell>
          <cell r="C13941" t="str">
            <v>m</v>
          </cell>
          <cell r="D13941">
            <v>13.16</v>
          </cell>
          <cell r="E13941">
            <v>10.53</v>
          </cell>
        </row>
        <row r="13942">
          <cell r="A13942"/>
        </row>
        <row r="13943">
          <cell r="A13943" t="str">
            <v>74254-001</v>
          </cell>
          <cell r="B13943" t="str">
            <v>ARMACAO ACO CA-50 DIAM.16,0 (5/8) À 25,0MM (1) - FORNECIMENTO/ CORTE(P   ERDA DE 10%) / DOBRA / COLOCAÇÃO P/ ESTRUTURAS DE CONCRETO.</v>
          </cell>
          <cell r="C13943" t="str">
            <v>Kg</v>
          </cell>
          <cell r="D13943">
            <v>6.96</v>
          </cell>
          <cell r="E13943">
            <v>5.57</v>
          </cell>
        </row>
        <row r="13944">
          <cell r="A13944"/>
        </row>
        <row r="13945">
          <cell r="A13945" t="str">
            <v>74254-002</v>
          </cell>
          <cell r="B13945" t="str">
            <v>ARMACAO ACO CA-50, DIAM. 6,3 (1/4) À 12,5MM(1/2) -FORNECIMENTO/ CORTE(   PERDA DE 10%) / DOBRA / COLOCAÇÃO P/ ESTRUTURAS DE CONCRETO.</v>
          </cell>
          <cell r="C13945" t="str">
            <v>Kg</v>
          </cell>
          <cell r="D13945">
            <v>7.76</v>
          </cell>
          <cell r="E13945">
            <v>6.21</v>
          </cell>
        </row>
        <row r="13946">
          <cell r="A13946"/>
        </row>
        <row r="13947">
          <cell r="A13947" t="str">
            <v>74254-003</v>
          </cell>
          <cell r="B13947" t="str">
            <v>ARMACAO (CORTE, DOBRA E COLOCAÇÃO) ACO CA-50/60 (NAO INCLUI O ACO) DIA   M. DE 6,0 (1/4) À 12,5 (1/2) MM P/ ESTRUTURAS DE CONCRETO.</v>
          </cell>
          <cell r="C13947" t="str">
            <v>Kg</v>
          </cell>
          <cell r="D13947">
            <v>1.88</v>
          </cell>
          <cell r="E13947">
            <v>1.51</v>
          </cell>
        </row>
        <row r="13948">
          <cell r="A13948"/>
        </row>
        <row r="13949">
          <cell r="A13949" t="str">
            <v>74254-004</v>
          </cell>
          <cell r="B13949" t="str">
            <v>CORTE/DOBRA E COLOCACAO DE ARMADURA ACO CA-50/60 (NAO INCLUI O ACO), E M DIAM. DE 16,0 (5/8") À 25,0 (1") MM P/ ESTRUTURAS DE CONCRETO.</v>
          </cell>
          <cell r="C13949" t="str">
            <v>Kg</v>
          </cell>
          <cell r="D13949">
            <v>1.32</v>
          </cell>
          <cell r="E13949">
            <v>1.06</v>
          </cell>
        </row>
        <row r="13950">
          <cell r="A13950"/>
        </row>
        <row r="13951">
          <cell r="A13951" t="str">
            <v>74255-001</v>
          </cell>
          <cell r="B13951" t="str">
            <v>CARGA MANUAL DE TERRA EM CAMINHAO BASCULANTE (NAO INCLUI O CUSTO CUSTO IMPRODUTIVO DO CAMINHAO BASCULANTE).</v>
          </cell>
          <cell r="C13951" t="str">
            <v>m3</v>
          </cell>
          <cell r="D13951">
            <v>4.68</v>
          </cell>
          <cell r="E13951">
            <v>3.75</v>
          </cell>
        </row>
        <row r="13952">
          <cell r="A13952"/>
        </row>
        <row r="13953">
          <cell r="A13953" t="str">
            <v>74255-002</v>
          </cell>
          <cell r="B13953" t="str">
            <v>CARGA MANUAL DE TERRA EM CAMINHAO BASCULANTE (INCLUI O CUSTO IMPRODUTIVO DIURNO DO CAMINHAO BASCULANTE C/ CACAMBA 4,0M3).</v>
          </cell>
          <cell r="C13953" t="str">
            <v>m3</v>
          </cell>
          <cell r="D13953">
            <v>11.33</v>
          </cell>
          <cell r="E13953">
            <v>9.07</v>
          </cell>
        </row>
        <row r="13954">
          <cell r="A13954"/>
        </row>
        <row r="13955">
          <cell r="A13955" t="str">
            <v>74255-003</v>
          </cell>
          <cell r="B13955" t="str">
            <v>CARGA MANUAL DE MATERIAL A GRANEL (2 SERVENTES) EM CAMINHAO BASCULANTE C/ CACAMBA DE 4,0M3 INCLUINDO DESCARGA MECÂNICA.</v>
          </cell>
          <cell r="C13955" t="str">
            <v>m3</v>
          </cell>
          <cell r="D13955">
            <v>18.91</v>
          </cell>
          <cell r="E13955">
            <v>15.13</v>
          </cell>
        </row>
        <row r="13956">
          <cell r="A13956"/>
        </row>
        <row r="13957">
          <cell r="A13957" t="str">
            <v>74259</v>
          </cell>
          <cell r="B13957" t="str">
            <v>ENSAIOS DE PINTURA DE LIGACAO.</v>
          </cell>
          <cell r="C13957" t="str">
            <v>m2</v>
          </cell>
          <cell r="D13957">
            <v>0.01</v>
          </cell>
          <cell r="E13957">
            <v>0.01</v>
          </cell>
        </row>
        <row r="13958">
          <cell r="A13958"/>
        </row>
        <row r="13959">
          <cell r="A13959" t="str">
            <v>74260</v>
          </cell>
          <cell r="B13959" t="str">
            <v>TUBO DE FERRO GALVANIZADO DN=1/2" COM LUVAS SIMPLES E UNIAO - FORNECIMENTO E INSTALACAO.</v>
          </cell>
          <cell r="C13959" t="str">
            <v>m</v>
          </cell>
          <cell r="D13959">
            <v>55.05</v>
          </cell>
          <cell r="E13959">
            <v>44.04</v>
          </cell>
        </row>
        <row r="13960">
          <cell r="A13960"/>
        </row>
        <row r="13961">
          <cell r="A13961" t="str">
            <v>74855</v>
          </cell>
          <cell r="B13961" t="str">
            <v>FIO C/ISOLAMENTO TERMOPLASTICO ANTICHAMA NA BITOLA DE 16MM2 COM PREPARO CORTE E ENFIACAO EM ELETRODUTOS 450/750V-FORNEC E COLOCACAO.</v>
          </cell>
          <cell r="C13961" t="str">
            <v>m</v>
          </cell>
          <cell r="D13961">
            <v>7.93</v>
          </cell>
          <cell r="E13961">
            <v>6.35</v>
          </cell>
        </row>
        <row r="13962">
          <cell r="A13962"/>
        </row>
        <row r="13963">
          <cell r="A13963" t="str">
            <v>75027-001</v>
          </cell>
          <cell r="B13963" t="str">
            <v>TUBO DE AÇO PRETO 2" SEM COSTURA SCHEDULE 40/NBR 5590, INCLUSIVE CONEXOES - FORNECIMENTO E INSTALACAO.</v>
          </cell>
          <cell r="C13963" t="str">
            <v>m</v>
          </cell>
          <cell r="D13963">
            <v>109.97</v>
          </cell>
          <cell r="E13963">
            <v>87.98</v>
          </cell>
        </row>
        <row r="13964">
          <cell r="A13964"/>
        </row>
        <row r="13965">
          <cell r="A13965" t="str">
            <v>75027-002</v>
          </cell>
          <cell r="B13965" t="str">
            <v>TUBO DE AÇO PRETO 2.1/2" SEM COSTURA SCHEDULE 40/NBR 5590, INCLUSIVE CONEXOES - FORNECIMENTO E INSTALACAO.</v>
          </cell>
          <cell r="C13965" t="str">
            <v>m</v>
          </cell>
          <cell r="D13965">
            <v>121.48</v>
          </cell>
          <cell r="E13965">
            <v>97.19</v>
          </cell>
        </row>
        <row r="13966">
          <cell r="A13966"/>
        </row>
        <row r="13967">
          <cell r="A13967" t="str">
            <v>75027-003</v>
          </cell>
          <cell r="B13967" t="str">
            <v>TUBO DE AÇO PRETO 3" SEM COSTURA SCHEDULE 40/NBR 5590, INCLUSIVE CONEXOES - FORNECIMENTO E INSTALACAO.</v>
          </cell>
          <cell r="C13967" t="str">
            <v>m</v>
          </cell>
          <cell r="D13967">
            <v>136.21</v>
          </cell>
          <cell r="E13967">
            <v>108.97</v>
          </cell>
        </row>
        <row r="13968">
          <cell r="A13968"/>
        </row>
        <row r="13969">
          <cell r="A13969" t="str">
            <v>75027-004</v>
          </cell>
          <cell r="B13969" t="str">
            <v>TUBO DE AÇO PRETO 4" SEM COSTURA SCHEDULE 40/NBR 5590, INCLUSIVE CONEXOES - FORNECIMENTO E INSTALACAO.</v>
          </cell>
          <cell r="C13969" t="str">
            <v>m</v>
          </cell>
          <cell r="D13969">
            <v>197.17</v>
          </cell>
          <cell r="E13969">
            <v>157.74</v>
          </cell>
        </row>
        <row r="13970">
          <cell r="A13970"/>
        </row>
        <row r="13971">
          <cell r="A13971" t="str">
            <v>75027-005</v>
          </cell>
          <cell r="B13971" t="str">
            <v>TUBO DE AÇO PRETO 6" SEM COSTURA SCHEDULE 40/NBR 5590, INCLUSIVE CONEXÕES - FORNECIMENTO E INSTALAÇÃO.</v>
          </cell>
          <cell r="C13971" t="str">
            <v>m</v>
          </cell>
          <cell r="D13971">
            <v>305.92</v>
          </cell>
          <cell r="E13971">
            <v>244.74</v>
          </cell>
        </row>
        <row r="13972">
          <cell r="A13972"/>
        </row>
        <row r="13973">
          <cell r="A13973" t="str">
            <v>75028-001</v>
          </cell>
          <cell r="B13973" t="str">
            <v>TUBO CERAMICO 75MM REJUNTADO COM ARGAMASSA DE CIMENTO E AREIA TRACO 1: 3 - FORNECIMENTO E INSTALACAO.</v>
          </cell>
          <cell r="C13973" t="str">
            <v>m</v>
          </cell>
          <cell r="D13973">
            <v>11.18</v>
          </cell>
          <cell r="E13973">
            <v>8.9499999999999993</v>
          </cell>
        </row>
        <row r="13974">
          <cell r="A13974"/>
        </row>
        <row r="13975">
          <cell r="A13975" t="str">
            <v>75028-002</v>
          </cell>
          <cell r="B13975" t="str">
            <v>TUBO CERÂMICO 100MM REJUNTADO COM ARGAMASSA DE CIMENTO E AREIA TRACO 1 :3 - FORNECIMENTO E INSTALACAO.</v>
          </cell>
          <cell r="C13975" t="str">
            <v>m</v>
          </cell>
          <cell r="D13975">
            <v>11.38</v>
          </cell>
          <cell r="E13975">
            <v>9.11</v>
          </cell>
        </row>
        <row r="13976">
          <cell r="A13976"/>
        </row>
        <row r="13977">
          <cell r="A13977" t="str">
            <v>75028-003</v>
          </cell>
          <cell r="B13977" t="str">
            <v>TUBO CERÂMICO 150MM REJUNTADO COM ARGAMASSA DE CIMENTO E AREIA TRACO 1 :3 - FORNECIMENTO E INSTALACAO.</v>
          </cell>
          <cell r="C13977" t="str">
            <v>m</v>
          </cell>
          <cell r="D13977">
            <v>14.01</v>
          </cell>
          <cell r="E13977">
            <v>11.21</v>
          </cell>
        </row>
        <row r="13978">
          <cell r="A13978"/>
        </row>
        <row r="13979">
          <cell r="A13979" t="str">
            <v>75028-004</v>
          </cell>
          <cell r="B13979" t="str">
            <v>TUBO CERÂMICO 200MM REJUNTADO COM ARGAMASSA DE CIMENTO E AREIA TRACO 1 :3 - FORNECIMENTO E INSTALACAO.</v>
          </cell>
          <cell r="C13979" t="str">
            <v>m</v>
          </cell>
          <cell r="D13979">
            <v>20.350000000000001</v>
          </cell>
          <cell r="E13979">
            <v>16.28</v>
          </cell>
        </row>
        <row r="13980">
          <cell r="A13980"/>
        </row>
        <row r="13981">
          <cell r="A13981" t="str">
            <v>75028-005</v>
          </cell>
          <cell r="B13981" t="str">
            <v>TUBO CERAMICO 250MM REJUNTADO COM ARGAMASSA DE CIMENTO E AREIA TRACO 1 :3 - FORNECIMENTO E INSTALACAO.</v>
          </cell>
          <cell r="C13981" t="str">
            <v>m</v>
          </cell>
          <cell r="D13981">
            <v>31.68</v>
          </cell>
          <cell r="E13981">
            <v>25.35</v>
          </cell>
        </row>
        <row r="13982">
          <cell r="A13982"/>
        </row>
        <row r="13983">
          <cell r="A13983" t="str">
            <v>75028-006</v>
          </cell>
          <cell r="B13983" t="str">
            <v>TUBO CERAMICO 300MM REJUNTADO COM ARGAMASSA DE CIMENTO E AREIA TRACO 1 :3 - FORNECIMENTO E INSTALACAO.</v>
          </cell>
          <cell r="C13983" t="str">
            <v>m</v>
          </cell>
          <cell r="D13983">
            <v>45.55</v>
          </cell>
          <cell r="E13983">
            <v>36.44</v>
          </cell>
        </row>
        <row r="13984">
          <cell r="A13984"/>
        </row>
        <row r="13985">
          <cell r="A13985" t="str">
            <v>75029-001</v>
          </cell>
          <cell r="B13985" t="str">
            <v>TUBO PVC CORRUGADO RIGIDO PERFURADO DN 150 PARA DRENAGEM - FORNECIMENTO E INSTALACAO</v>
          </cell>
          <cell r="C13985" t="str">
            <v>m</v>
          </cell>
          <cell r="D13985">
            <v>26.18</v>
          </cell>
          <cell r="E13985">
            <v>20.95</v>
          </cell>
        </row>
        <row r="13986">
          <cell r="A13986"/>
        </row>
        <row r="13987">
          <cell r="A13987" t="str">
            <v>75030-001</v>
          </cell>
          <cell r="B13987" t="str">
            <v>TUBO PVC SOLDAVEL AGUA FRIA DN 25MM, INCLUSIVE CONEXOES - FORNECIMENTO E INSTALACAO.</v>
          </cell>
          <cell r="C13987" t="str">
            <v>m</v>
          </cell>
          <cell r="D13987">
            <v>11.66</v>
          </cell>
          <cell r="E13987">
            <v>9.33</v>
          </cell>
        </row>
        <row r="13988">
          <cell r="A13988"/>
        </row>
        <row r="13989">
          <cell r="A13989" t="str">
            <v>75030-002</v>
          </cell>
          <cell r="B13989" t="str">
            <v>TUBO PVC SOLDAVEL AGUA FRIA DN 32MM, INCLUSIVE CONEXOES - FORNECIMENTO E INSTALACAO.</v>
          </cell>
          <cell r="C13989" t="str">
            <v>m</v>
          </cell>
          <cell r="D13989">
            <v>17.18</v>
          </cell>
          <cell r="E13989">
            <v>13.75</v>
          </cell>
        </row>
        <row r="13990">
          <cell r="A13990"/>
        </row>
        <row r="13991">
          <cell r="A13991" t="str">
            <v>75030-003</v>
          </cell>
          <cell r="B13991" t="str">
            <v>TUBO PVC SOLDAVEL AGUA FRIA DN 40MM, INCLUSIVE CONEXOES - FORNECIMENTO E INSTALACAO.</v>
          </cell>
          <cell r="C13991" t="str">
            <v>m</v>
          </cell>
          <cell r="D13991">
            <v>21.26</v>
          </cell>
          <cell r="E13991">
            <v>17.010000000000002</v>
          </cell>
        </row>
        <row r="13992">
          <cell r="A13992"/>
        </row>
        <row r="13993">
          <cell r="A13993" t="str">
            <v>75030-004</v>
          </cell>
          <cell r="B13993" t="str">
            <v>TUBO PVC SOLDAVEL AGUA FRIA DN 50MM, INCLUSIVE CONEXOES - FORNECIMENTO E INSTALACAO.</v>
          </cell>
          <cell r="C13993" t="str">
            <v>m</v>
          </cell>
          <cell r="D13993">
            <v>24.3</v>
          </cell>
          <cell r="E13993">
            <v>19.440000000000001</v>
          </cell>
        </row>
        <row r="13994">
          <cell r="A13994"/>
        </row>
        <row r="13995">
          <cell r="A13995" t="str">
            <v>75030-005</v>
          </cell>
          <cell r="B13995" t="str">
            <v>TUBO PVC SOLDAVEL AGUA FRIA DN 60MM, INCLUSIVE CONEXOES - FORNECIMENTO E INSTALACAO.</v>
          </cell>
          <cell r="C13995" t="str">
            <v>m</v>
          </cell>
          <cell r="D13995">
            <v>37.22</v>
          </cell>
          <cell r="E13995">
            <v>29.78</v>
          </cell>
        </row>
        <row r="13996">
          <cell r="A13996"/>
        </row>
        <row r="13997">
          <cell r="A13997" t="str">
            <v>75030-006</v>
          </cell>
          <cell r="B13997" t="str">
            <v>TUBO PVC SOLDAVEL AGUA FRIA DN 75MM, INCLUSIVE CONEXOES - FORNECIMENTO E INSTALACAO.</v>
          </cell>
          <cell r="C13997" t="str">
            <v>m</v>
          </cell>
          <cell r="D13997">
            <v>55.58</v>
          </cell>
          <cell r="E13997">
            <v>44.47</v>
          </cell>
        </row>
        <row r="13998">
          <cell r="A13998"/>
        </row>
        <row r="13999">
          <cell r="A13999" t="str">
            <v>75030-007</v>
          </cell>
          <cell r="B13999" t="str">
            <v xml:space="preserve"> TUBO PVC SOLDAVEL AGUA FRIA DN 85MM, INCLUSIVE CONEXOES - FORNECIMENTO E INSTALACAO.</v>
          </cell>
          <cell r="C13999" t="str">
            <v>m</v>
          </cell>
          <cell r="D13999">
            <v>64.819999999999993</v>
          </cell>
          <cell r="E13999">
            <v>51.86</v>
          </cell>
        </row>
        <row r="14000">
          <cell r="A14000"/>
        </row>
        <row r="14001">
          <cell r="A14001" t="str">
            <v>75031-001</v>
          </cell>
          <cell r="B14001" t="str">
            <v>TUBO CPVC 15MM - FORNECIMENTO E INSTALACAO.</v>
          </cell>
          <cell r="C14001" t="str">
            <v>m</v>
          </cell>
          <cell r="D14001">
            <v>9.18</v>
          </cell>
          <cell r="E14001">
            <v>7.35</v>
          </cell>
        </row>
        <row r="14002">
          <cell r="A14002"/>
        </row>
        <row r="14003">
          <cell r="A14003" t="str">
            <v>75031-002</v>
          </cell>
          <cell r="B14003" t="str">
            <v>TUBO CPVC 22MM - FORNECIMENTO E INSTALACAO.</v>
          </cell>
          <cell r="C14003" t="str">
            <v>m</v>
          </cell>
          <cell r="D14003">
            <v>15.05</v>
          </cell>
          <cell r="E14003">
            <v>12.04</v>
          </cell>
        </row>
        <row r="14004">
          <cell r="A14004"/>
        </row>
        <row r="14005">
          <cell r="A14005" t="str">
            <v>75051-001</v>
          </cell>
          <cell r="B14005" t="str">
            <v>TUBO DE PVC SOLDAVEL, P/ AGUA FRIA SEM CONEXOES 20MM - FORNECIMENTO E INSTALACAO.</v>
          </cell>
          <cell r="C14005" t="str">
            <v>m</v>
          </cell>
          <cell r="D14005">
            <v>3.67</v>
          </cell>
          <cell r="E14005">
            <v>2.94</v>
          </cell>
        </row>
        <row r="14006">
          <cell r="A14006"/>
        </row>
        <row r="14007">
          <cell r="A14007" t="str">
            <v>75051-002</v>
          </cell>
          <cell r="B14007" t="str">
            <v>TUBO DE PVC SOLDAVEL, P/ AGUA FRIA SEM CONEXOES 25MM - FORNECIMENTO E INSTALACAO.</v>
          </cell>
          <cell r="C14007" t="str">
            <v>m</v>
          </cell>
          <cell r="D14007">
            <v>4.7</v>
          </cell>
          <cell r="E14007">
            <v>3.76</v>
          </cell>
        </row>
        <row r="14008">
          <cell r="A14008"/>
        </row>
        <row r="14009">
          <cell r="A14009" t="str">
            <v>75051-003</v>
          </cell>
          <cell r="B14009" t="str">
            <v>TUBO DE PVC SOLDAVEL, P/ AGUA FRIA SEM CONEXOES 32MM - FORNECIMENTO E INSTALACAO.</v>
          </cell>
          <cell r="C14009" t="str">
            <v>m</v>
          </cell>
          <cell r="D14009">
            <v>8.08</v>
          </cell>
          <cell r="E14009">
            <v>6.47</v>
          </cell>
        </row>
        <row r="14010">
          <cell r="A14010"/>
        </row>
        <row r="14011">
          <cell r="A14011" t="str">
            <v>75051-004</v>
          </cell>
          <cell r="B14011" t="str">
            <v>TUBO DE PVC SOLDAVEL, P/ AGUA FRIA , SEM CONEXOES 40MM - FORNECIMENTO E INSTALACAO.</v>
          </cell>
          <cell r="C14011" t="str">
            <v>m</v>
          </cell>
          <cell r="D14011">
            <v>11.45</v>
          </cell>
          <cell r="E14011">
            <v>9.16</v>
          </cell>
        </row>
        <row r="14012">
          <cell r="A14012"/>
        </row>
        <row r="14013">
          <cell r="A14013" t="str">
            <v>75051-005</v>
          </cell>
          <cell r="B14013" t="str">
            <v>TUBO DE PVC SOLDAVEL, P/  AGUA FRIA, SEM CONEXOES 50MM - FORNECIMENTO E INSTALACAO.</v>
          </cell>
          <cell r="C14013" t="str">
            <v>m</v>
          </cell>
          <cell r="D14013">
            <v>13.52</v>
          </cell>
          <cell r="E14013">
            <v>10.82</v>
          </cell>
        </row>
        <row r="14014">
          <cell r="A14014"/>
        </row>
        <row r="14015">
          <cell r="A14015" t="str">
            <v>75051-006</v>
          </cell>
          <cell r="B14015" t="str">
            <v>TUBO DE PVC SOLDAVEL, P/ AGUA FRIA, SEM CONEXOES 60MM - FORNECIMENTO E INSTALACAO.</v>
          </cell>
          <cell r="C14015" t="str">
            <v>m</v>
          </cell>
          <cell r="D14015">
            <v>22.47</v>
          </cell>
          <cell r="E14015">
            <v>17.98</v>
          </cell>
        </row>
        <row r="14016">
          <cell r="A14016"/>
        </row>
        <row r="14017">
          <cell r="A14017" t="str">
            <v>75051-007</v>
          </cell>
          <cell r="B14017" t="str">
            <v>TUBO DE PVC SOLDAVEL, P/ AGUA FRIA, SEM CONEXOES 85MM - FORNECIMENTO E INSTALACAO.</v>
          </cell>
          <cell r="C14017" t="str">
            <v>m</v>
          </cell>
          <cell r="D14017">
            <v>43.86</v>
          </cell>
          <cell r="E14017">
            <v>35.090000000000003</v>
          </cell>
        </row>
        <row r="14018">
          <cell r="A14018"/>
        </row>
        <row r="14019">
          <cell r="A14019" t="str">
            <v>75220</v>
          </cell>
          <cell r="B14019" t="str">
            <v>CUMEEIRA DE ALUMÍNIO, PERFIL ONDULADO.</v>
          </cell>
          <cell r="C14019" t="str">
            <v>m</v>
          </cell>
          <cell r="D14019">
            <v>71.2</v>
          </cell>
          <cell r="E14019">
            <v>56.96</v>
          </cell>
        </row>
        <row r="14020">
          <cell r="A14020"/>
        </row>
        <row r="14021">
          <cell r="A14021" t="str">
            <v>75381-001</v>
          </cell>
          <cell r="B14021" t="str">
            <v>COBERTURA COM TELHA CHAPA AÇO ZINCADO, ONDULADA, ESP=0,5MM.</v>
          </cell>
          <cell r="C14021" t="str">
            <v>m2</v>
          </cell>
          <cell r="D14021">
            <v>37.65</v>
          </cell>
          <cell r="E14021">
            <v>30.12</v>
          </cell>
        </row>
        <row r="14022">
          <cell r="A14022"/>
        </row>
        <row r="14023">
          <cell r="A14023" t="str">
            <v>75481</v>
          </cell>
          <cell r="B14023" t="str">
            <v>REBOCO PARA PAREDES INTERNAS, ARGAMASSA TRACO 1:2 (CAL E AREIA FINA PENEIRADA), PREPARO MANUAL.</v>
          </cell>
          <cell r="C14023" t="str">
            <v>m2</v>
          </cell>
          <cell r="D14023">
            <v>10.119999999999999</v>
          </cell>
          <cell r="E14023">
            <v>8.1</v>
          </cell>
        </row>
        <row r="14024">
          <cell r="A14024"/>
        </row>
        <row r="14025">
          <cell r="A14025" t="str">
            <v>75492</v>
          </cell>
          <cell r="B14025" t="str">
            <v>ARGAMASSA CIMENTO/AREIA MEDIA 1:3 - PREPARO MECANICO (BETONEIRA ELETRICA).</v>
          </cell>
          <cell r="C14025" t="str">
            <v>m3</v>
          </cell>
          <cell r="D14025">
            <v>391.46</v>
          </cell>
          <cell r="E14025">
            <v>313.17</v>
          </cell>
        </row>
        <row r="14026">
          <cell r="A14026"/>
        </row>
        <row r="14027">
          <cell r="A14027" t="str">
            <v>75493</v>
          </cell>
          <cell r="B14027" t="str">
            <v>ARGAMASSA CIMENTO/AREIA MEDIA 1:4 - PREPARO MECANICO (BETONEIRA ELETRICA).</v>
          </cell>
          <cell r="C14027" t="str">
            <v>m3</v>
          </cell>
          <cell r="D14027">
            <v>374.46</v>
          </cell>
          <cell r="E14027">
            <v>299.57</v>
          </cell>
        </row>
        <row r="14028">
          <cell r="A14028"/>
        </row>
        <row r="14029">
          <cell r="A14029" t="str">
            <v>75494</v>
          </cell>
          <cell r="B14029" t="str">
            <v>ARGAMASSA CIMENTO/AREIA MEDIA 1:5 - PREPARO MECANICO (BETONEIRA ELETRICA).</v>
          </cell>
          <cell r="C14029" t="str">
            <v>m3</v>
          </cell>
          <cell r="D14029">
            <v>344.71</v>
          </cell>
          <cell r="E14029">
            <v>275.77</v>
          </cell>
        </row>
        <row r="14030">
          <cell r="A14030"/>
        </row>
        <row r="14031">
          <cell r="A14031" t="str">
            <v>75495</v>
          </cell>
          <cell r="B14031" t="str">
            <v>ARGAMASSA CIMENTO AREIA/MEDIA 1:6 - PREPARO MECANICO (BETONEIRA ELETRICA).</v>
          </cell>
          <cell r="C14031" t="str">
            <v>m3</v>
          </cell>
          <cell r="D14031">
            <v>323.97000000000003</v>
          </cell>
          <cell r="E14031">
            <v>259.18</v>
          </cell>
        </row>
        <row r="14032">
          <cell r="A14032"/>
        </row>
        <row r="14033">
          <cell r="A14033" t="str">
            <v>76443-001</v>
          </cell>
          <cell r="B14033" t="str">
            <v>ESCAVACAO MANUAL VALA/CAVA MAT 1A CAT ATE 1,5M EXCL ESG/ESCOR EM BECO (LARG ATE 2M) IMPOSSIBILITANDO ENTRADA DE CAMINHAO OU EQUIPAMENTO MOTO RIZADO P/RETIRADA MATERIAL.</v>
          </cell>
          <cell r="C14033" t="str">
            <v>m3</v>
          </cell>
          <cell r="D14033">
            <v>32.799999999999997</v>
          </cell>
          <cell r="E14033">
            <v>26.24</v>
          </cell>
        </row>
        <row r="14034">
          <cell r="A14034"/>
        </row>
        <row r="14035">
          <cell r="A14035" t="str">
            <v>76443-002</v>
          </cell>
          <cell r="B14035" t="str">
            <v>ESCAVACAO MANUAL VALA/CAVA MAT 1A CAT DE 1,5 A 3M EXCL ESG/ESCOR EM BECO (LARG ATE 2M) IMPOSSIBILITANDO ENTRADA DE CAMINHAO OU EQUIPAMENTO MOTORIZADO P/RETIRADA DO MATERIAL.</v>
          </cell>
          <cell r="C14035" t="str">
            <v>m3</v>
          </cell>
          <cell r="D14035">
            <v>42.17</v>
          </cell>
          <cell r="E14035">
            <v>33.74</v>
          </cell>
        </row>
        <row r="14036">
          <cell r="A14036"/>
        </row>
        <row r="14037">
          <cell r="A14037" t="str">
            <v>76443-003</v>
          </cell>
          <cell r="B14037" t="str">
            <v>ESCAVACAO MANUAL VALA/CAVA MAT 1A CAT DE 3,0 A 4,5M EXCL ESG/ESCOR EM BECO (LARG ATE 2M) IMPOSSIBILITANDO ENTRADA DE CAMINHAO OU EQUIPAMENTO MOTORIZADO P/RETIRADA DO MATERIAL.</v>
          </cell>
          <cell r="C14037" t="str">
            <v>m3</v>
          </cell>
          <cell r="D14037">
            <v>56.23</v>
          </cell>
          <cell r="E14037">
            <v>44.99</v>
          </cell>
        </row>
        <row r="14038">
          <cell r="A14038"/>
        </row>
        <row r="14039">
          <cell r="A14039" t="str">
            <v>76443-004</v>
          </cell>
          <cell r="B14039" t="str">
            <v>ESCAVACAO MANUAL VALA/CAVA EM LODO/LAMA ATE 1,5M EXCL ESG/ESCOR EM BECO (LARG ATE 2M) EM FAVELAS.</v>
          </cell>
          <cell r="C14039" t="str">
            <v>m3</v>
          </cell>
          <cell r="D14039">
            <v>49.43</v>
          </cell>
          <cell r="E14039">
            <v>39.549999999999997</v>
          </cell>
        </row>
        <row r="14040">
          <cell r="A14040"/>
        </row>
        <row r="14041">
          <cell r="A14041" t="str">
            <v>76443-005</v>
          </cell>
          <cell r="B14041" t="str">
            <v>ESCAVACAO MANUAL VALA/CAVA EM LODO/LAMA DE 1,5M A 3,0M EXCL ESG/ESCOR EM BECO (LARG ATE 2M) EM FAVELAS.</v>
          </cell>
          <cell r="C14041" t="str">
            <v>m3</v>
          </cell>
          <cell r="D14041">
            <v>89.81</v>
          </cell>
          <cell r="E14041">
            <v>71.849999999999994</v>
          </cell>
        </row>
        <row r="14042">
          <cell r="A14042"/>
        </row>
        <row r="14043">
          <cell r="A14043" t="str">
            <v>76443-006</v>
          </cell>
          <cell r="B14043" t="str">
            <v>ESCAVACAO MANUAL VALA, A FRIO, MAT 2A CAT, PROFUNDIDADE DE 6 A 7,5M,   EXCL ESG/ESCOR (MOLEDO OU ROCHA DECOMPOSTA).</v>
          </cell>
          <cell r="C14043" t="str">
            <v>m3</v>
          </cell>
          <cell r="D14043">
            <v>117.15</v>
          </cell>
          <cell r="E14043">
            <v>93.72</v>
          </cell>
        </row>
        <row r="14044">
          <cell r="A14044"/>
        </row>
        <row r="14045">
          <cell r="A14045" t="str">
            <v>76444-001</v>
          </cell>
          <cell r="B14045" t="str">
            <v>COMPACTACAO MECANICA DE VALAS, SEM CONTROLE DE GC (COMPACTADOR TIPO SAPO ATE 35 KG)</v>
          </cell>
          <cell r="C14045" t="str">
            <v>m3</v>
          </cell>
          <cell r="D14045">
            <v>7.85</v>
          </cell>
          <cell r="E14045">
            <v>6.28</v>
          </cell>
        </row>
        <row r="14046">
          <cell r="A14046"/>
        </row>
        <row r="14047">
          <cell r="A14047" t="str">
            <v>76444-002</v>
          </cell>
          <cell r="B14047" t="str">
            <v>COMPACTACAO MECANICA DE VALAS,C/CONTR.DO GC &gt;= 95% DO PN(C/COMPACTADOR SOLOS C/ PLACA VIBRATORIA MOTOR DIESEL/GASOLINA 7 A 10 HP).</v>
          </cell>
          <cell r="C14047" t="str">
            <v>m3</v>
          </cell>
          <cell r="D14047">
            <v>12.36</v>
          </cell>
          <cell r="E14047">
            <v>9.89</v>
          </cell>
        </row>
        <row r="14048">
          <cell r="A14048"/>
        </row>
        <row r="14049">
          <cell r="A14049" t="str">
            <v>76445-001</v>
          </cell>
          <cell r="B14049" t="str">
            <v xml:space="preserve"> ALVENARIA DE TIJOLOS CERAMICOS FURADOS 10X20X20CM, ASSENTADOS COM ARGAMASSA CIMENTO/AREIA 1:10 COM PREPARO MANUAL, ESP. PAREDE = 10CM, COM JUNTAS DE 12MM, CONSIDERANDO 8% DE PERDAS NOS TIJOLOS, SEM PERDAS DE ARGAMASSA.</v>
          </cell>
          <cell r="C14049" t="str">
            <v>m2</v>
          </cell>
          <cell r="D14049">
            <v>34.229999999999997</v>
          </cell>
          <cell r="E14049">
            <v>27.39</v>
          </cell>
        </row>
        <row r="14050">
          <cell r="A14050"/>
        </row>
        <row r="14051">
          <cell r="A14051" t="str">
            <v>76445-002</v>
          </cell>
          <cell r="B14051" t="str">
            <v>ALVENARIA DE TIJOLOS CERAMICOS FURADOS, 10X20X30CM, ASSENTADOS COM ARGAMASSA CIMENTO/AREIA 1:7 COM PREPARO MANUAL, ESP. PAREDE = 10CM, COM JUNTAS DE 15MM, CONSIDERANDO 8% DE PERDAS NOS TIJOLOS E 5% NA ARGAMASSA DE ASSENTAMENTO.</v>
          </cell>
          <cell r="C14051" t="str">
            <v>m2</v>
          </cell>
          <cell r="D14051">
            <v>26.43</v>
          </cell>
          <cell r="E14051">
            <v>21.15</v>
          </cell>
        </row>
        <row r="14052">
          <cell r="A14052"/>
        </row>
        <row r="14053">
          <cell r="A14053" t="str">
            <v>76445-003</v>
          </cell>
          <cell r="B14053" t="str">
            <v>ALVENARIA DE TIJOLOS CERAMICOS FURADOS 10X10X20CM, ASSENTADOS COM ARGAMASSA CIMENTO/AREIA 1:10 COM PREPARO MANUAL, ESP. PAREDE = 10CM, COM JUNTAS DE 12MM, CONSIDERANDO 9% DE PERDAS NOS TIJOLOS E 10% NA ARGAMASSA DE ASSENTAMENTO.</v>
          </cell>
          <cell r="C14053" t="str">
            <v>m2</v>
          </cell>
          <cell r="D14053">
            <v>54.02</v>
          </cell>
          <cell r="E14053">
            <v>43.22</v>
          </cell>
        </row>
        <row r="14054">
          <cell r="A14054"/>
        </row>
        <row r="14055">
          <cell r="A14055" t="str">
            <v>76446-001</v>
          </cell>
          <cell r="B14055" t="str">
            <v xml:space="preserve"> ALVENARIA DE ELEMENTO VAZADO DE CONCRETO, 7X50X50CM, ASSENTADOS COM ARGAMASSA 1:7 CIMENTO:AREIA, PREPARO MANUAL.</v>
          </cell>
          <cell r="C14055" t="str">
            <v>m2</v>
          </cell>
          <cell r="D14055">
            <v>89.1</v>
          </cell>
          <cell r="E14055">
            <v>71.28</v>
          </cell>
        </row>
        <row r="14056">
          <cell r="A14056"/>
        </row>
        <row r="14057">
          <cell r="A14057" t="str">
            <v>76447-001</v>
          </cell>
          <cell r="B14057" t="str">
            <v>PISO CIMENTADO LISO C/CIM/AREIA MEDIA PENEIRADA 1:3 E=2,5CM PREPARO C/ BETONEIRA.</v>
          </cell>
          <cell r="C14057" t="str">
            <v>m2</v>
          </cell>
          <cell r="D14057">
            <v>29.37</v>
          </cell>
          <cell r="E14057">
            <v>23.5</v>
          </cell>
        </row>
        <row r="14058">
          <cell r="A14058"/>
        </row>
        <row r="14059">
          <cell r="A14059" t="str">
            <v>76448-001</v>
          </cell>
          <cell r="B14059" t="str">
            <v>CIMENTADO RUSTICO E=1,5CM, COM ARGAMASSA CIMENTO/AREIA 1:4, PREPARO MANUAL.</v>
          </cell>
          <cell r="C14059" t="str">
            <v>m2</v>
          </cell>
          <cell r="D14059">
            <v>21.41</v>
          </cell>
          <cell r="E14059">
            <v>17.13</v>
          </cell>
        </row>
        <row r="14060">
          <cell r="A14060"/>
        </row>
        <row r="14061">
          <cell r="A14061" t="str">
            <v>76448-002</v>
          </cell>
          <cell r="B14061" t="str">
            <v>CIMENTADO RUSTICO E=3,5CM, COM ARGAMASSA CIMENTO/AREIA 1:4, PREPARO MANUAL.</v>
          </cell>
          <cell r="C14061" t="str">
            <v>m2</v>
          </cell>
          <cell r="D14061">
            <v>29.35</v>
          </cell>
          <cell r="E14061">
            <v>23.48</v>
          </cell>
        </row>
        <row r="14062">
          <cell r="A14062"/>
        </row>
        <row r="14063">
          <cell r="A14063" t="str">
            <v>76448-003</v>
          </cell>
          <cell r="B14063" t="str">
            <v>CIMENTADO RUSTICO E=2,5CM, COM ARGAMASSA CIMENTO/AREIA 1:4, PREPARO MANUAL.</v>
          </cell>
          <cell r="C14063" t="str">
            <v>m2</v>
          </cell>
          <cell r="D14063">
            <v>25.37</v>
          </cell>
          <cell r="E14063">
            <v>20.3</v>
          </cell>
        </row>
        <row r="14064">
          <cell r="A14064"/>
        </row>
        <row r="14065">
          <cell r="A14065" t="str">
            <v>76449-001</v>
          </cell>
          <cell r="B14065" t="str">
            <v>CAIXA DE PASSAGEM PARA TELEFONE 20X20X12CM, FORNECIMENTO E INSTALACAO.</v>
          </cell>
          <cell r="C14065" t="str">
            <v>Un</v>
          </cell>
          <cell r="D14065">
            <v>66.86</v>
          </cell>
          <cell r="E14065">
            <v>53.49</v>
          </cell>
        </row>
        <row r="14066">
          <cell r="A14066"/>
        </row>
        <row r="14067">
          <cell r="A14067" t="str">
            <v>76449-002</v>
          </cell>
          <cell r="B14067" t="str">
            <v xml:space="preserve"> CAIXA DE PASSAGEM PARA TELEFONE 40X40X12CM, FORNECIMENTO E INSTALACAO.  </v>
          </cell>
          <cell r="C14067" t="str">
            <v>Un</v>
          </cell>
          <cell r="D14067">
            <v>108.7</v>
          </cell>
          <cell r="E14067">
            <v>86.96</v>
          </cell>
        </row>
        <row r="14068">
          <cell r="A14068"/>
        </row>
        <row r="14069">
          <cell r="A14069" t="str">
            <v>76449-003</v>
          </cell>
          <cell r="B14069" t="str">
            <v>CAIXA DE PASSAGEM PARA TELEFONE 60X 60X12CM, FORNECIMENTO E INSTALACAO.</v>
          </cell>
          <cell r="C14069" t="str">
            <v>Un</v>
          </cell>
          <cell r="D14069">
            <v>164.13</v>
          </cell>
          <cell r="E14069">
            <v>131.31</v>
          </cell>
        </row>
        <row r="14070">
          <cell r="A14070"/>
        </row>
        <row r="14071">
          <cell r="A14071" t="str">
            <v>76450-001</v>
          </cell>
          <cell r="B14071" t="str">
            <v>COBERTURA EM TELHA CERAMICA TIPO PAULISTINHA (COLONIAL TRAPEZOIDAL), COM ARGAMASSA TRACO 1:3 (CIMENTO E AREIA) E ARAME RECOZIDO.</v>
          </cell>
          <cell r="C14071" t="str">
            <v>m2</v>
          </cell>
          <cell r="D14071">
            <v>73.48</v>
          </cell>
          <cell r="E14071">
            <v>58.79</v>
          </cell>
        </row>
        <row r="14072">
          <cell r="A14072"/>
        </row>
        <row r="14073">
          <cell r="A14073" t="str">
            <v>76451-001</v>
          </cell>
          <cell r="B14073" t="str">
            <v>ESCAVACAO MECANIZADA SUBMERSA (DRAGAGEM E CARGA), UTILIZANDO CAMINHÃO BASCULANTE, ESCAVADEIRA TIPO DRAGA DE ARRASTE E RETROESCAVADEIRA COM CARREGADEIRA.</v>
          </cell>
          <cell r="C14073" t="str">
            <v>m3</v>
          </cell>
          <cell r="D14073">
            <v>23.3</v>
          </cell>
          <cell r="E14073">
            <v>18.64</v>
          </cell>
        </row>
        <row r="14074">
          <cell r="A14074"/>
        </row>
        <row r="14075">
          <cell r="A14075" t="str">
            <v>76452-001</v>
          </cell>
          <cell r="B14075" t="str">
            <v>ESCAVACAO MECANIZADA DE AREA (C/TRATOR DE ESTEIRAS TIPO D8).</v>
          </cell>
          <cell r="C14075" t="str">
            <v>m3</v>
          </cell>
          <cell r="D14075">
            <v>4.76</v>
          </cell>
          <cell r="E14075">
            <v>3.81</v>
          </cell>
        </row>
        <row r="14076">
          <cell r="A14076"/>
        </row>
        <row r="14077">
          <cell r="A14077" t="str">
            <v>76453-001</v>
          </cell>
          <cell r="B14077" t="str">
            <v>DRAGAGEM (C/ ESCAVADEIRA DRAG LINE DE ARRASTE 140HP).</v>
          </cell>
          <cell r="C14077" t="str">
            <v>m3</v>
          </cell>
          <cell r="D14077">
            <v>21.66</v>
          </cell>
          <cell r="E14077">
            <v>17.329999999999998</v>
          </cell>
        </row>
        <row r="14078">
          <cell r="A14078"/>
        </row>
        <row r="14079">
          <cell r="A14079" t="str">
            <v>76454-001</v>
          </cell>
          <cell r="B14079" t="str">
            <v>ENTRADA DE ENERGIA EM BT TRIFASICA 70 A (QUADRA DESCOBERTA) .</v>
          </cell>
          <cell r="C14079" t="str">
            <v>Un</v>
          </cell>
          <cell r="D14079">
            <v>2337.16</v>
          </cell>
          <cell r="E14079">
            <v>1869.73</v>
          </cell>
        </row>
        <row r="14080">
          <cell r="A14080"/>
        </row>
        <row r="14081">
          <cell r="A14081" t="str">
            <v>76455-001</v>
          </cell>
          <cell r="B14081" t="str">
            <v>CONSERVACAO COBERTURA PREDIAL/PAR, DE TELHAS FRANCESAS.</v>
          </cell>
          <cell r="C14081" t="str">
            <v>m2</v>
          </cell>
          <cell r="D14081">
            <v>27.48</v>
          </cell>
          <cell r="E14081">
            <v>21.99</v>
          </cell>
        </row>
        <row r="14082">
          <cell r="A14082"/>
        </row>
        <row r="14083">
          <cell r="A14083" t="str">
            <v>76455-002</v>
          </cell>
          <cell r="B14083" t="str">
            <v>CONSERVACAO COBERTURA PREDIAL/PAR, DE TELHAS COLONIAIS.</v>
          </cell>
          <cell r="C14083" t="str">
            <v>m2</v>
          </cell>
          <cell r="D14083">
            <v>39.68</v>
          </cell>
          <cell r="E14083">
            <v>31.75</v>
          </cell>
        </row>
        <row r="14084">
          <cell r="A14084"/>
        </row>
        <row r="14085">
          <cell r="A14085" t="str">
            <v>76455-003</v>
          </cell>
          <cell r="B14085" t="str">
            <v>CONSERVACAO COBERTURA PREDIAL/PAR, DE TELHAS ROMANAS.</v>
          </cell>
          <cell r="C14085" t="str">
            <v>m2</v>
          </cell>
          <cell r="D14085">
            <v>37.21</v>
          </cell>
          <cell r="E14085">
            <v>29.77</v>
          </cell>
        </row>
        <row r="14086">
          <cell r="A14086"/>
        </row>
        <row r="14087">
          <cell r="A14087" t="str">
            <v>8260</v>
          </cell>
          <cell r="B14087" t="str">
            <v>INSTALACAO PARA-RAIOS P/RESERVATORIO.</v>
          </cell>
          <cell r="C14087" t="str">
            <v>Un</v>
          </cell>
          <cell r="D14087">
            <v>2194.5100000000002</v>
          </cell>
          <cell r="E14087">
            <v>1755.61</v>
          </cell>
        </row>
        <row r="14088">
          <cell r="A14088"/>
        </row>
        <row r="14089">
          <cell r="A14089" t="str">
            <v>9535</v>
          </cell>
          <cell r="B14089" t="str">
            <v>CHUVEIRO ELETRICO COMUM CORPO PLASTICO TIPO DUCHA, FORNECIMENTO E INSTALACAO.</v>
          </cell>
          <cell r="C14089" t="str">
            <v>Un</v>
          </cell>
          <cell r="D14089">
            <v>36.270000000000003</v>
          </cell>
          <cell r="E14089">
            <v>29.02</v>
          </cell>
        </row>
        <row r="14090">
          <cell r="A14090"/>
        </row>
        <row r="14091">
          <cell r="A14091" t="str">
            <v>9536</v>
          </cell>
          <cell r="B14091" t="str">
            <v>FORRO DE BEIRAL EM MADEIRA TIPO CEDRINHO, INCLUSO TESTEIRA ALTURA15CM E MEIA-CANA.</v>
          </cell>
          <cell r="C14091" t="str">
            <v>m2</v>
          </cell>
          <cell r="D14091">
            <v>92.3</v>
          </cell>
          <cell r="E14091">
            <v>73.84</v>
          </cell>
        </row>
        <row r="14092">
          <cell r="A14092"/>
        </row>
        <row r="14093">
          <cell r="A14093" t="str">
            <v>9537</v>
          </cell>
          <cell r="B14093" t="str">
            <v>LIMPEZA FINAL DA OBRA.</v>
          </cell>
          <cell r="C14093" t="str">
            <v>m2</v>
          </cell>
          <cell r="D14093">
            <v>1.33</v>
          </cell>
          <cell r="E14093">
            <v>1.07</v>
          </cell>
        </row>
        <row r="14094">
          <cell r="A14094"/>
        </row>
        <row r="14095">
          <cell r="A14095" t="str">
            <v>9540</v>
          </cell>
          <cell r="B14095" t="str">
            <v xml:space="preserve">ENTRADA DE ENERGIA ELETRICA AEREA MONOFASICA 50A. </v>
          </cell>
          <cell r="C14095" t="str">
            <v>Un</v>
          </cell>
          <cell r="D14095">
            <v>883.51</v>
          </cell>
          <cell r="E14095">
            <v>706.81</v>
          </cell>
        </row>
        <row r="14096">
          <cell r="A14096"/>
        </row>
        <row r="14097">
          <cell r="A14097" t="str">
            <v>9691</v>
          </cell>
          <cell r="B14097" t="str">
            <v xml:space="preserve"> PISO EM GRANILITE BRANCO, INCLUSO JUNTAS DE DILATACAO PLASTICAS E POLIMENTO MECANIZADO.</v>
          </cell>
          <cell r="C14097" t="str">
            <v>m2</v>
          </cell>
          <cell r="D14097">
            <v>66.959999999999994</v>
          </cell>
          <cell r="E14097">
            <v>53.57</v>
          </cell>
        </row>
        <row r="14098">
          <cell r="A14098"/>
        </row>
        <row r="14099">
          <cell r="A14099" t="str">
            <v>9875</v>
          </cell>
          <cell r="B14099" t="str">
            <v>COBOGO CERAMICO (ELEMENTO VAZADO), 9X20X20CM, ASSENTADO COM ARGAMASSA TRACO 1:4 DE CIMENTO E AREIA.</v>
          </cell>
          <cell r="C14099" t="str">
            <v>m2</v>
          </cell>
          <cell r="D14099">
            <v>76.42</v>
          </cell>
          <cell r="E14099">
            <v>61.14</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ATEDOURO DE AVES PETROLINA"/>
      <sheetName val="Percentual Adm Local"/>
      <sheetName val="B.D.I"/>
      <sheetName val="Plan1"/>
      <sheetName val="Plan2"/>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FONTE"/>
      <sheetName val="teat-mus"/>
      <sheetName val="arte"/>
      <sheetName val="Lanchonete"/>
      <sheetName val="Loja 1"/>
      <sheetName val="Loja 2"/>
      <sheetName val="terraço de ativ."/>
      <sheetName val="se-ilum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VExtenso"/>
    </sheetNames>
    <definedNames>
      <definedName name="VExtenso"/>
    </defined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L"/>
      <sheetName val="PREDIO 3BL"/>
      <sheetName val="PREDIO 4BL"/>
      <sheetName val="URBAN."/>
      <sheetName val="ADM."/>
      <sheetName val="FECHAM."/>
      <sheetName val="resumo"/>
      <sheetName val="comp. etapa"/>
      <sheetName val="INSUMOS"/>
      <sheetName val="epi"/>
      <sheetName val="equip."/>
      <sheetName val="FINAL1"/>
      <sheetName val="CRONOGRAMA1"/>
      <sheetName val="fer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 DE FOGO"/>
      <sheetName val="EQUIPAM."/>
    </sheetNames>
    <sheetDataSet>
      <sheetData sheetId="0" refreshError="1"/>
      <sheetData sheetId="1" refreshError="1">
        <row r="8">
          <cell r="B8">
            <v>400000</v>
          </cell>
        </row>
        <row r="77">
          <cell r="A77" t="str">
            <v>DIMENSIONAMENTO DOS INSUMOS POR UNIDADE DE PEDRA NA OBRA</v>
          </cell>
        </row>
        <row r="177">
          <cell r="A177" t="str">
            <v>DETONAÇÃO PRIMÁRIA</v>
          </cell>
        </row>
        <row r="179">
          <cell r="A179" t="str">
            <v>PLANO DE FOGO PARA USO DE DOIS EXPLOSIVOS</v>
          </cell>
        </row>
        <row r="183">
          <cell r="A183" t="str">
            <v xml:space="preserve">ALTURA MÉDIA DE BANCADA: </v>
          </cell>
          <cell r="B183" t="str">
            <v>Hm =</v>
          </cell>
          <cell r="C183">
            <v>11.8</v>
          </cell>
        </row>
        <row r="184">
          <cell r="A184" t="str">
            <v>DIÂMETRO DO FURO:</v>
          </cell>
          <cell r="B184" t="str">
            <v>Ø =</v>
          </cell>
          <cell r="C184">
            <v>3</v>
          </cell>
        </row>
        <row r="185">
          <cell r="A185" t="str">
            <v>INCLINAÇÃO DA FACE  DA BANCADA:</v>
          </cell>
          <cell r="B185" t="str">
            <v>a =</v>
          </cell>
          <cell r="C185">
            <v>15</v>
          </cell>
        </row>
        <row r="187">
          <cell r="A187" t="str">
            <v xml:space="preserve">EXPLOSIVO DE FUNDO: </v>
          </cell>
          <cell r="B187" t="str">
            <v>AL-30 de</v>
          </cell>
          <cell r="C187">
            <v>2.25</v>
          </cell>
          <cell r="D187">
            <v>24</v>
          </cell>
        </row>
        <row r="188">
          <cell r="A188" t="str">
            <v xml:space="preserve">cartuchos / caixa  </v>
          </cell>
          <cell r="B188" t="str">
            <v xml:space="preserve"> N1 =</v>
          </cell>
          <cell r="C188">
            <v>13</v>
          </cell>
          <cell r="D188" t="str">
            <v>unid</v>
          </cell>
        </row>
        <row r="189">
          <cell r="A189" t="str">
            <v>peso do cartucho</v>
          </cell>
          <cell r="B189" t="str">
            <v>p1 =</v>
          </cell>
          <cell r="C189">
            <v>1923.0769230769231</v>
          </cell>
          <cell r="D189" t="str">
            <v>g</v>
          </cell>
        </row>
        <row r="190">
          <cell r="A190" t="str">
            <v>comprimento do cartucho carregado</v>
          </cell>
          <cell r="B190" t="str">
            <v>l1 =</v>
          </cell>
          <cell r="C190">
            <v>0.47625000000000001</v>
          </cell>
        </row>
        <row r="191">
          <cell r="B191" t="str">
            <v>q1 =</v>
          </cell>
          <cell r="C191">
            <v>4037.9567938623059</v>
          </cell>
          <cell r="D191" t="str">
            <v>g/m</v>
          </cell>
        </row>
        <row r="192">
          <cell r="B192" t="str">
            <v>F1 =</v>
          </cell>
          <cell r="C192">
            <v>0.65</v>
          </cell>
        </row>
        <row r="193">
          <cell r="B193" t="str">
            <v>F'1 =</v>
          </cell>
          <cell r="C193">
            <v>0.73015000000000008</v>
          </cell>
        </row>
        <row r="194">
          <cell r="A194" t="str">
            <v>razão de carregamento:</v>
          </cell>
          <cell r="B194" t="str">
            <v>Rc1 =</v>
          </cell>
          <cell r="C194">
            <v>340</v>
          </cell>
          <cell r="D194" t="str">
            <v>g/m³</v>
          </cell>
        </row>
        <row r="195">
          <cell r="B195" t="str">
            <v>v1 =</v>
          </cell>
          <cell r="C195">
            <v>11.876343511359723</v>
          </cell>
          <cell r="D195" t="str">
            <v>m³/m</v>
          </cell>
        </row>
        <row r="196">
          <cell r="B196" t="str">
            <v>x1 =</v>
          </cell>
          <cell r="C196">
            <v>0.44455622344075135</v>
          </cell>
        </row>
        <row r="198">
          <cell r="A198" t="str">
            <v>EXPLOSIVO DE COLUNA:</v>
          </cell>
          <cell r="B198" t="str">
            <v>Britamon</v>
          </cell>
          <cell r="C198" t="str">
            <v>2 1/4 x</v>
          </cell>
          <cell r="D198">
            <v>24</v>
          </cell>
        </row>
        <row r="199">
          <cell r="B199" t="str">
            <v>cartuchos / caixa   N2 =</v>
          </cell>
          <cell r="C199">
            <v>15</v>
          </cell>
          <cell r="D199" t="str">
            <v>unid</v>
          </cell>
        </row>
        <row r="200">
          <cell r="B200" t="str">
            <v>p2 =</v>
          </cell>
          <cell r="C200">
            <v>1666.6666666666667</v>
          </cell>
          <cell r="D200" t="str">
            <v>g</v>
          </cell>
        </row>
        <row r="201">
          <cell r="B201" t="str">
            <v>l2 =</v>
          </cell>
          <cell r="C201">
            <v>0.47625000000000001</v>
          </cell>
          <cell r="D201" t="str">
            <v>m</v>
          </cell>
        </row>
        <row r="202">
          <cell r="B202" t="str">
            <v>q2 =</v>
          </cell>
          <cell r="C202">
            <v>3499.562554680665</v>
          </cell>
          <cell r="D202" t="str">
            <v>g/m</v>
          </cell>
        </row>
        <row r="203">
          <cell r="B203" t="str">
            <v>F2 =</v>
          </cell>
          <cell r="C203">
            <v>0.4</v>
          </cell>
        </row>
        <row r="204">
          <cell r="B204" t="str">
            <v>F'2 =</v>
          </cell>
          <cell r="C204">
            <v>0.53739999999999999</v>
          </cell>
        </row>
        <row r="205">
          <cell r="A205" t="str">
            <v>razão de carregamento:</v>
          </cell>
          <cell r="B205" t="str">
            <v>Rc2 =</v>
          </cell>
          <cell r="C205">
            <v>460</v>
          </cell>
          <cell r="D205" t="str">
            <v>g/m³</v>
          </cell>
        </row>
        <row r="206">
          <cell r="B206" t="str">
            <v>v2 =</v>
          </cell>
          <cell r="C206">
            <v>7.6077446840884022</v>
          </cell>
          <cell r="D206" t="str">
            <v>m³/m</v>
          </cell>
        </row>
        <row r="208">
          <cell r="A208" t="str">
            <v>Parâmetros da malha de furação</v>
          </cell>
        </row>
        <row r="209">
          <cell r="A209" t="str">
            <v xml:space="preserve"> Volume deslocado por metro linear de explosivo carregado:</v>
          </cell>
          <cell r="B209" t="str">
            <v>v =</v>
          </cell>
          <cell r="C209">
            <v>9.5053768581237605</v>
          </cell>
          <cell r="D209" t="str">
            <v>m³/m</v>
          </cell>
        </row>
        <row r="211">
          <cell r="A211" t="str">
            <v>afastamento convencional:</v>
          </cell>
        </row>
        <row r="212">
          <cell r="A212" t="str">
            <v>calculado:</v>
          </cell>
          <cell r="B212" t="str">
            <v>Ac =</v>
          </cell>
          <cell r="C212">
            <v>2.6599425782073114</v>
          </cell>
          <cell r="D212" t="str">
            <v>m</v>
          </cell>
        </row>
        <row r="213">
          <cell r="A213" t="str">
            <v>usado:</v>
          </cell>
          <cell r="B213" t="str">
            <v>A'c =</v>
          </cell>
          <cell r="C213">
            <v>2.6599425782073114</v>
          </cell>
          <cell r="D213" t="str">
            <v>m</v>
          </cell>
        </row>
        <row r="215">
          <cell r="A215" t="str">
            <v>Relação espaçamento/afastamento:</v>
          </cell>
          <cell r="B215" t="str">
            <v>r=</v>
          </cell>
          <cell r="C215">
            <v>3.1</v>
          </cell>
        </row>
        <row r="216">
          <cell r="A216" t="str">
            <v>Afastamento</v>
          </cell>
          <cell r="B216" t="str">
            <v>A =</v>
          </cell>
          <cell r="C216">
            <v>1.7</v>
          </cell>
          <cell r="D216" t="str">
            <v>m</v>
          </cell>
        </row>
        <row r="217">
          <cell r="A217" t="str">
            <v>Espaçamento</v>
          </cell>
          <cell r="B217" t="str">
            <v>E =</v>
          </cell>
          <cell r="C217">
            <v>5.4</v>
          </cell>
          <cell r="D217" t="str">
            <v>m</v>
          </cell>
        </row>
        <row r="218">
          <cell r="A218" t="str">
            <v>Subfuração</v>
          </cell>
          <cell r="B218" t="str">
            <v>S =</v>
          </cell>
          <cell r="C218">
            <v>0.8</v>
          </cell>
          <cell r="D218" t="str">
            <v>m</v>
          </cell>
        </row>
        <row r="219">
          <cell r="A219" t="str">
            <v>Tampão</v>
          </cell>
          <cell r="B219" t="str">
            <v>T =</v>
          </cell>
          <cell r="C219">
            <v>1.6</v>
          </cell>
          <cell r="D219" t="str">
            <v>m</v>
          </cell>
        </row>
        <row r="221">
          <cell r="A221" t="str">
            <v>CONSTANTES DE CARREGAMENTO</v>
          </cell>
        </row>
        <row r="222">
          <cell r="A222" t="str">
            <v>L1 = a x H + b</v>
          </cell>
        </row>
        <row r="223">
          <cell r="B223" t="str">
            <v>a =</v>
          </cell>
          <cell r="C223">
            <v>0.30545928410783574</v>
          </cell>
        </row>
        <row r="224">
          <cell r="B224" t="str">
            <v>b =</v>
          </cell>
          <cell r="C224">
            <v>1.4258064516129032</v>
          </cell>
        </row>
        <row r="225">
          <cell r="A225" t="str">
            <v xml:space="preserve">PARÂMETROS DE FURAÇÃO E CARREGAMENTO </v>
          </cell>
        </row>
        <row r="226">
          <cell r="A226" t="str">
            <v>ALTURA DE BANCADA (m)</v>
          </cell>
          <cell r="B226" t="str">
            <v>H =</v>
          </cell>
          <cell r="C226">
            <v>11.8</v>
          </cell>
          <cell r="D226" t="str">
            <v>m</v>
          </cell>
        </row>
        <row r="227">
          <cell r="A227" t="str">
            <v>Furação:</v>
          </cell>
          <cell r="B227" t="str">
            <v>H1 =</v>
          </cell>
          <cell r="C227">
            <v>13</v>
          </cell>
          <cell r="D227" t="str">
            <v>m</v>
          </cell>
        </row>
        <row r="228">
          <cell r="A228" t="str">
            <v>Carga de fundo:</v>
          </cell>
          <cell r="B228" t="str">
            <v>n1 =</v>
          </cell>
          <cell r="C228">
            <v>10.5</v>
          </cell>
          <cell r="D228" t="str">
            <v>cartuchos</v>
          </cell>
        </row>
        <row r="229">
          <cell r="A229" t="str">
            <v>Carga de coluna:</v>
          </cell>
          <cell r="B229" t="str">
            <v>n2 =</v>
          </cell>
          <cell r="C229">
            <v>13.5</v>
          </cell>
          <cell r="D229" t="str">
            <v>cartuchos</v>
          </cell>
        </row>
        <row r="262">
          <cell r="C262">
            <v>1.6875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refreshError="1">
        <row r="29">
          <cell r="G29">
            <v>43009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RVIÇOS"/>
      <sheetName val="ORÇAMENTO "/>
      <sheetName val="COMPLETA"/>
      <sheetName val="Memória de Cálculo"/>
      <sheetName val="Orçamento - RPA 06"/>
    </sheetNames>
    <sheetDataSet>
      <sheetData sheetId="0" refreshError="1">
        <row r="2">
          <cell r="B2" t="str">
            <v>TABELA EMLURB-2008</v>
          </cell>
        </row>
        <row r="4">
          <cell r="A4" t="str">
            <v>CÓDIGO</v>
          </cell>
          <cell r="B4" t="str">
            <v>NATUREZA DO SERVIÇO</v>
          </cell>
          <cell r="C4" t="str">
            <v xml:space="preserve"> UND </v>
          </cell>
          <cell r="D4" t="str">
            <v>PREÇO
MATERIAL</v>
          </cell>
          <cell r="E4" t="str">
            <v>PREÇO
M. O</v>
          </cell>
          <cell r="F4" t="str">
            <v>PREÇO
HP</v>
          </cell>
          <cell r="G4" t="str">
            <v>PREÇO 
HI</v>
          </cell>
          <cell r="H4" t="str">
            <v>PREÇO
TRANSPORTE</v>
          </cell>
          <cell r="I4" t="str">
            <v>PREÇO UNIT.
TAB</v>
          </cell>
          <cell r="J4" t="str">
            <v>TAB.X 1,30</v>
          </cell>
        </row>
        <row r="5">
          <cell r="A5" t="str">
            <v>01.00.000</v>
          </cell>
          <cell r="B5" t="str">
            <v>CUSTO HORÁRIO DE EQUIPAMENTOS</v>
          </cell>
        </row>
        <row r="7">
          <cell r="A7" t="str">
            <v>01.01.000</v>
          </cell>
          <cell r="B7" t="str">
            <v>CAMINHÕES E CAMINHONETES</v>
          </cell>
        </row>
        <row r="8">
          <cell r="A8" t="str">
            <v>01.01.046</v>
          </cell>
          <cell r="B8" t="str">
            <v>CAVALO MECÂNICO COM CAPACIDADE DE 30 TON.POT.203HP - COM MÃO DE OBRA DO OPERADOR E COMBUSTÍVEL (SERVIÇO DIURNO). - HORA PRODUTIVA</v>
          </cell>
          <cell r="C8" t="str">
            <v>HP</v>
          </cell>
          <cell r="F8">
            <v>108.46</v>
          </cell>
          <cell r="G8">
            <v>34.630000000000003</v>
          </cell>
          <cell r="I8">
            <v>143.09</v>
          </cell>
          <cell r="J8">
            <v>186.02</v>
          </cell>
        </row>
        <row r="10">
          <cell r="A10" t="str">
            <v>01.02.000</v>
          </cell>
          <cell r="B10" t="str">
            <v>CARREGADEIRAS E ESCAVADEIRAS</v>
          </cell>
        </row>
        <row r="11">
          <cell r="A11" t="str">
            <v>01.02.030</v>
          </cell>
          <cell r="B11" t="str">
            <v>RETRO ESCAVADEIRA SOBRE PNEUS POT.82HP - COM MÃO DE OBRA DO OPERADOR E COMBUSTÍVEL. (SERVIÇO DIURNO) - HORA PRODUTIVA</v>
          </cell>
          <cell r="C11" t="str">
            <v>HP</v>
          </cell>
          <cell r="F11">
            <v>84.69</v>
          </cell>
          <cell r="G11">
            <v>39.31</v>
          </cell>
          <cell r="I11">
            <v>124</v>
          </cell>
          <cell r="J11">
            <v>161.19999999999999</v>
          </cell>
        </row>
        <row r="13">
          <cell r="A13" t="str">
            <v>01.02.046</v>
          </cell>
          <cell r="B13" t="str">
            <v>ESCAVADEIRA HIDRÁULICA SOBRE ESTEIRA POT.123 HP - COM MÃO DE OBRA DO OPERADOR E COMBUSTÍVEL (SERVIÇO DIURNO) - HORA PRODUTIVA</v>
          </cell>
          <cell r="C13" t="str">
            <v>HP</v>
          </cell>
          <cell r="F13">
            <v>174.31</v>
          </cell>
          <cell r="G13">
            <v>86.34</v>
          </cell>
          <cell r="I13">
            <v>260.64999999999998</v>
          </cell>
          <cell r="J13">
            <v>338.85</v>
          </cell>
        </row>
        <row r="15">
          <cell r="A15" t="str">
            <v>01.03.000</v>
          </cell>
          <cell r="B15" t="str">
            <v>COMPACTADORES E VIBRADORES</v>
          </cell>
        </row>
        <row r="16">
          <cell r="A16" t="str">
            <v xml:space="preserve">01.03.070   </v>
          </cell>
          <cell r="B16" t="str">
            <v>VIBRADOR DE IMERSÃO ELÉTRICO 45MM - POT.2CV COM MÃO DE OBRA DO OPERADOR E ENERGIA ELÉTRICA (SERVIÇO DIURNO)</v>
          </cell>
          <cell r="C16" t="str">
            <v>HP</v>
          </cell>
          <cell r="F16">
            <v>7.27</v>
          </cell>
          <cell r="G16">
            <v>6.38</v>
          </cell>
          <cell r="I16">
            <v>13.649999999999999</v>
          </cell>
          <cell r="J16">
            <v>17.75</v>
          </cell>
        </row>
        <row r="18">
          <cell r="A18" t="str">
            <v>01.05.000</v>
          </cell>
          <cell r="B18" t="str">
            <v>GUINDASTES E LANÇAS ELEVATÓRIAS</v>
          </cell>
        </row>
        <row r="19">
          <cell r="A19" t="str">
            <v>01.05.035</v>
          </cell>
          <cell r="B19" t="str">
            <v>GUINDASTE COM CAPACIDADE DE CARGA DE 2.235 KG E ALCANCE VERTICAL MAXIMO DE 8,60 M, ACOPLADO SOBRE CAMINHAO CARROCERIA- COM MAO DE OBRA DO OPERADOR E COMBUSTIVEL.  (SERVICO DIURNO)</v>
          </cell>
          <cell r="C19" t="str">
            <v>HP</v>
          </cell>
          <cell r="F19">
            <v>88.12</v>
          </cell>
          <cell r="G19">
            <v>29.91</v>
          </cell>
          <cell r="I19">
            <v>118.03</v>
          </cell>
          <cell r="J19">
            <v>153.44</v>
          </cell>
        </row>
        <row r="20">
          <cell r="I20">
            <v>0</v>
          </cell>
          <cell r="J20">
            <v>0</v>
          </cell>
        </row>
        <row r="21">
          <cell r="A21" t="str">
            <v>01.08.000</v>
          </cell>
          <cell r="B21" t="str">
            <v>COMPRESSORES E MARTELETES</v>
          </cell>
          <cell r="I21">
            <v>0</v>
          </cell>
          <cell r="J21">
            <v>0</v>
          </cell>
        </row>
        <row r="22">
          <cell r="A22" t="str">
            <v>01.08.010</v>
          </cell>
          <cell r="B22" t="str">
            <v xml:space="preserve">COMPRESSOR DE AR PORTATIL, REBOCAVEL, VAZAO 116 PCM (MOTOR DIESEL), INCLUSIVE COMBUSTIVEL (SERVIÇO DIURNO OU NOTURNO) </v>
          </cell>
          <cell r="C22" t="str">
            <v>HP</v>
          </cell>
          <cell r="F22">
            <v>34.5</v>
          </cell>
          <cell r="G22">
            <v>5.29</v>
          </cell>
          <cell r="I22">
            <v>39.79</v>
          </cell>
          <cell r="J22">
            <v>51.73</v>
          </cell>
        </row>
        <row r="23">
          <cell r="I23">
            <v>0</v>
          </cell>
          <cell r="J23">
            <v>0</v>
          </cell>
        </row>
        <row r="24">
          <cell r="A24" t="str">
            <v>01.08.030</v>
          </cell>
          <cell r="B24" t="str">
            <v xml:space="preserve">MARTELETE TEX 32 PS, POT. 3HP, INCLUSIVE 10M. DE MANGUEIRA DE 3/4", ENGATE, BRAÇADEIRAS E PONTEIRO - COM MAO DE OBRA DO OPERADOR (SERVIÇO DIURNO) </v>
          </cell>
          <cell r="C24" t="str">
            <v>HP</v>
          </cell>
          <cell r="F24">
            <v>11.11</v>
          </cell>
          <cell r="G24">
            <v>10.59</v>
          </cell>
          <cell r="I24">
            <v>21.7</v>
          </cell>
          <cell r="J24">
            <v>28.21</v>
          </cell>
        </row>
        <row r="26">
          <cell r="A26" t="str">
            <v>02.00.000</v>
          </cell>
          <cell r="B26" t="str">
            <v>SERVIÇOS TÉCNICOS</v>
          </cell>
        </row>
        <row r="28">
          <cell r="A28" t="str">
            <v>02.01.000</v>
          </cell>
          <cell r="B28" t="str">
            <v>LEVANTAMENTOS TOPOGRÁFICOS</v>
          </cell>
        </row>
        <row r="29">
          <cell r="A29" t="str">
            <v>02.01.010</v>
          </cell>
          <cell r="B29" t="str">
            <v>LOCACAO DE EIXO DE PROJETO EM TANGENTE.</v>
          </cell>
          <cell r="C29" t="str">
            <v>M</v>
          </cell>
          <cell r="D29">
            <v>1.56</v>
          </cell>
          <cell r="I29">
            <v>1.56</v>
          </cell>
          <cell r="J29">
            <v>2.0299999999999998</v>
          </cell>
        </row>
        <row r="30">
          <cell r="I30">
            <v>0</v>
          </cell>
          <cell r="J30">
            <v>0</v>
          </cell>
        </row>
        <row r="31">
          <cell r="A31" t="str">
            <v>02.01.020</v>
          </cell>
          <cell r="B31" t="str">
            <v>LOCACAO DE EIXO DE PROJETO EM CURVA.</v>
          </cell>
          <cell r="C31" t="str">
            <v>M</v>
          </cell>
          <cell r="D31">
            <v>1.88</v>
          </cell>
          <cell r="I31">
            <v>1.88</v>
          </cell>
          <cell r="J31">
            <v>2.44</v>
          </cell>
        </row>
        <row r="33">
          <cell r="A33" t="str">
            <v>02.01.030</v>
          </cell>
          <cell r="B33" t="str">
            <v>LOCACAO DE QUADRAS RETANGULARES COM ATE 20 LOTES    ( SEM MARCO DE CONCRETO ).</v>
          </cell>
          <cell r="C33" t="str">
            <v>UN</v>
          </cell>
          <cell r="I33">
            <v>355.69</v>
          </cell>
          <cell r="J33">
            <v>462.4</v>
          </cell>
        </row>
        <row r="35">
          <cell r="A35" t="str">
            <v>02.01.040</v>
          </cell>
          <cell r="B35" t="str">
            <v>LOCACAO DE LOTES POPULARES EM QUADRA JA LOCADA ( SEM MARCO DE CONCRETO ).</v>
          </cell>
          <cell r="C35" t="str">
            <v>UN</v>
          </cell>
          <cell r="I35">
            <v>55.58</v>
          </cell>
          <cell r="J35">
            <v>72.25</v>
          </cell>
        </row>
        <row r="37">
          <cell r="A37" t="str">
            <v>02.01.050</v>
          </cell>
          <cell r="B37" t="str">
            <v>LOCACAO DE PONTOS ( ESTACA, PILARES, EIXO DE OBRAS ) COM TRANSFERENCIA DE MARCACAO PARA GABARITO LATERAL, INCLUSIVE LOCACAO DO GABARITO.</v>
          </cell>
          <cell r="C37" t="str">
            <v>UN</v>
          </cell>
          <cell r="I37">
            <v>202.22</v>
          </cell>
          <cell r="J37">
            <v>262.89</v>
          </cell>
        </row>
        <row r="38">
          <cell r="H38">
            <v>2.1</v>
          </cell>
          <cell r="I38">
            <v>2.1</v>
          </cell>
          <cell r="J38">
            <v>2.73</v>
          </cell>
        </row>
        <row r="39">
          <cell r="A39" t="str">
            <v>02.01.060</v>
          </cell>
          <cell r="B39" t="str">
            <v>LEVANTAMENTO DE POLIGONAIS.</v>
          </cell>
          <cell r="C39" t="str">
            <v>M</v>
          </cell>
          <cell r="I39">
            <v>1.1100000000000001</v>
          </cell>
          <cell r="J39">
            <v>1.44</v>
          </cell>
        </row>
        <row r="40">
          <cell r="J40">
            <v>0</v>
          </cell>
        </row>
        <row r="41">
          <cell r="A41" t="str">
            <v>02.01.070</v>
          </cell>
          <cell r="B41" t="str">
            <v>LEVANTAMENTO DE CASAS ATE 150 M2.</v>
          </cell>
          <cell r="C41" t="str">
            <v>UN</v>
          </cell>
          <cell r="I41">
            <v>8.0299999999999994</v>
          </cell>
          <cell r="J41">
            <v>10.44</v>
          </cell>
        </row>
        <row r="43">
          <cell r="A43" t="str">
            <v>02.01.080</v>
          </cell>
          <cell r="B43" t="str">
            <v>LEVANTAMENTO DE MURO, MEIO FIO, MARGEM DE CANAIS, TESTADAS.</v>
          </cell>
          <cell r="C43" t="str">
            <v>M</v>
          </cell>
          <cell r="I43">
            <v>0.22</v>
          </cell>
          <cell r="J43">
            <v>0.28999999999999998</v>
          </cell>
        </row>
        <row r="45">
          <cell r="A45" t="str">
            <v>02.01.090</v>
          </cell>
          <cell r="B45" t="str">
            <v>LEVANTAMENTO DE POSTES, ARVORES E MARCOS.</v>
          </cell>
          <cell r="C45" t="str">
            <v>UN</v>
          </cell>
          <cell r="I45">
            <v>1.56</v>
          </cell>
          <cell r="J45">
            <v>2.0299999999999998</v>
          </cell>
        </row>
        <row r="46">
          <cell r="I46">
            <v>0</v>
          </cell>
          <cell r="J46">
            <v>0</v>
          </cell>
        </row>
        <row r="47">
          <cell r="A47" t="str">
            <v>02.01.100</v>
          </cell>
          <cell r="B47" t="str">
            <v>LEVANTAMENTO DE PONTES E PONTILHOES.</v>
          </cell>
          <cell r="C47" t="str">
            <v>UN</v>
          </cell>
          <cell r="I47">
            <v>5.46</v>
          </cell>
          <cell r="J47">
            <v>7.1</v>
          </cell>
        </row>
        <row r="48">
          <cell r="I48">
            <v>0</v>
          </cell>
          <cell r="J48">
            <v>0</v>
          </cell>
        </row>
        <row r="49">
          <cell r="A49" t="str">
            <v>02.01.110</v>
          </cell>
          <cell r="B49" t="str">
            <v>LEVANTAMENTO DE BUEIROS E POCOS DE VISITA.</v>
          </cell>
          <cell r="C49" t="str">
            <v>UN</v>
          </cell>
          <cell r="I49">
            <v>3.89</v>
          </cell>
          <cell r="J49">
            <v>5.0599999999999996</v>
          </cell>
        </row>
        <row r="50">
          <cell r="I50">
            <v>0</v>
          </cell>
          <cell r="J50">
            <v>0</v>
          </cell>
        </row>
        <row r="51">
          <cell r="A51" t="str">
            <v>02.01.120</v>
          </cell>
          <cell r="B51" t="str">
            <v>LEVANTAMENTO CADASTRAL DE AREA COM DENSIDADE DE ATE 80 HABITACOES POR HECTARE.</v>
          </cell>
          <cell r="C51" t="str">
            <v>HA</v>
          </cell>
          <cell r="I51">
            <v>2013.97</v>
          </cell>
          <cell r="J51">
            <v>2618.16</v>
          </cell>
        </row>
        <row r="52">
          <cell r="I52">
            <v>0</v>
          </cell>
          <cell r="J52">
            <v>0</v>
          </cell>
        </row>
        <row r="53">
          <cell r="A53" t="str">
            <v>02.01.130</v>
          </cell>
          <cell r="B53" t="str">
            <v>NIVELAMENTO DE EIXO DE LOCACAO.</v>
          </cell>
          <cell r="C53" t="str">
            <v>M</v>
          </cell>
          <cell r="I53">
            <v>0.62</v>
          </cell>
          <cell r="J53">
            <v>0.81</v>
          </cell>
        </row>
        <row r="54">
          <cell r="I54">
            <v>0</v>
          </cell>
          <cell r="J54">
            <v>0</v>
          </cell>
        </row>
        <row r="55">
          <cell r="A55" t="str">
            <v>02.01.140</v>
          </cell>
          <cell r="B55" t="str">
            <v>NIVELAMENTO DE SECCOES TRANSVERSAIS.</v>
          </cell>
          <cell r="C55" t="str">
            <v>M</v>
          </cell>
          <cell r="I55">
            <v>0.62</v>
          </cell>
          <cell r="J55">
            <v>0.81</v>
          </cell>
        </row>
        <row r="56">
          <cell r="I56">
            <v>0</v>
          </cell>
          <cell r="J56">
            <v>0</v>
          </cell>
        </row>
        <row r="57">
          <cell r="A57" t="str">
            <v>02.01.150</v>
          </cell>
          <cell r="B57" t="str">
            <v>TRANSPORTE DE COTA.</v>
          </cell>
          <cell r="C57" t="str">
            <v>M</v>
          </cell>
          <cell r="I57">
            <v>0.53</v>
          </cell>
          <cell r="J57">
            <v>0.69</v>
          </cell>
        </row>
        <row r="58">
          <cell r="I58">
            <v>0</v>
          </cell>
          <cell r="J58">
            <v>0</v>
          </cell>
        </row>
        <row r="59">
          <cell r="A59" t="str">
            <v>02.01.160</v>
          </cell>
          <cell r="B59" t="str">
            <v>LEVANTAMENTO ALTIMETRICO POR HECTARE.</v>
          </cell>
          <cell r="C59" t="str">
            <v>HA</v>
          </cell>
          <cell r="I59">
            <v>576.76</v>
          </cell>
          <cell r="J59">
            <v>749.79</v>
          </cell>
        </row>
        <row r="60">
          <cell r="I60">
            <v>0</v>
          </cell>
          <cell r="J60">
            <v>0</v>
          </cell>
        </row>
        <row r="61">
          <cell r="A61" t="str">
            <v>02.01.170</v>
          </cell>
          <cell r="B61" t="str">
            <v>LEVANTAMENTO ALTIMETRICO DE SECCOES POR TAQUIOMETRIA.</v>
          </cell>
          <cell r="C61" t="str">
            <v>M</v>
          </cell>
          <cell r="I61">
            <v>0.82</v>
          </cell>
          <cell r="J61">
            <v>1.07</v>
          </cell>
        </row>
        <row r="62">
          <cell r="I62">
            <v>0</v>
          </cell>
          <cell r="J62">
            <v>0</v>
          </cell>
        </row>
        <row r="63">
          <cell r="A63" t="str">
            <v>02.01.180</v>
          </cell>
          <cell r="B63" t="str">
            <v>DESENHO ALTIMETRICO DE PERFIL LONGITUDINAL E TRANSVERSAL, INCLUSIVE PAPEL - ESCALA 1 200 E 1 20.</v>
          </cell>
          <cell r="C63" t="str">
            <v>M</v>
          </cell>
          <cell r="I63">
            <v>1.49</v>
          </cell>
          <cell r="J63">
            <v>1.94</v>
          </cell>
        </row>
        <row r="64">
          <cell r="I64">
            <v>0</v>
          </cell>
          <cell r="J64">
            <v>0</v>
          </cell>
        </row>
        <row r="65">
          <cell r="A65" t="str">
            <v>02.01.200</v>
          </cell>
          <cell r="B65" t="str">
            <v>SERVICO TOPOGRAFICO DE PEQUENO PORTE ( PRECO MINIMO ),DIARIA DE UMA EQUIPE COM TOPOGRAFO, QUATRO AUXILIARES , TEODOLITO , NIVEL OTICO ETC.</v>
          </cell>
          <cell r="C65" t="str">
            <v>UN</v>
          </cell>
          <cell r="I65">
            <v>725.38</v>
          </cell>
          <cell r="J65">
            <v>942.99</v>
          </cell>
        </row>
        <row r="66">
          <cell r="I66">
            <v>0</v>
          </cell>
          <cell r="J66">
            <v>0</v>
          </cell>
        </row>
        <row r="67">
          <cell r="A67" t="str">
            <v>03.00.000</v>
          </cell>
          <cell r="B67" t="str">
            <v>SERVIÇOS PRELIMINARES</v>
          </cell>
        </row>
        <row r="69">
          <cell r="A69" t="str">
            <v>03.01.000</v>
          </cell>
          <cell r="B69" t="str">
            <v>DEMOLIÇÕES</v>
          </cell>
        </row>
        <row r="70">
          <cell r="A70" t="str">
            <v>03.01.010</v>
          </cell>
          <cell r="B70" t="str">
            <v>DEMOLICAO DE COBERTURA COM TELHAS CERAMICAS.</v>
          </cell>
          <cell r="C70" t="str">
            <v>M2</v>
          </cell>
          <cell r="E70">
            <v>3.76</v>
          </cell>
          <cell r="I70">
            <v>3.76</v>
          </cell>
          <cell r="J70">
            <v>4.8899999999999997</v>
          </cell>
        </row>
        <row r="72">
          <cell r="A72" t="str">
            <v>03.01.020</v>
          </cell>
          <cell r="B72" t="str">
            <v>DEMOLICAO DE COBERTURA COM TELHA ONDULADA DE FIBROCIMENTO.</v>
          </cell>
          <cell r="C72" t="str">
            <v>M2</v>
          </cell>
          <cell r="E72">
            <v>1.54</v>
          </cell>
          <cell r="I72">
            <v>1.54</v>
          </cell>
          <cell r="J72">
            <v>2</v>
          </cell>
        </row>
        <row r="73">
          <cell r="I73">
            <v>0</v>
          </cell>
          <cell r="J73">
            <v>0</v>
          </cell>
        </row>
        <row r="74">
          <cell r="A74" t="str">
            <v>03.01.030</v>
          </cell>
          <cell r="B74" t="str">
            <v>DEMOLICAO DE ESTRUTURA DE MADEIRA PARA COBERTA.</v>
          </cell>
          <cell r="C74" t="str">
            <v>M2</v>
          </cell>
          <cell r="E74">
            <v>9.64</v>
          </cell>
          <cell r="I74">
            <v>9.64</v>
          </cell>
          <cell r="J74">
            <v>12.53</v>
          </cell>
        </row>
        <row r="75">
          <cell r="I75">
            <v>0</v>
          </cell>
          <cell r="J75">
            <v>0</v>
          </cell>
        </row>
        <row r="76">
          <cell r="A76" t="str">
            <v>S03.01.032</v>
          </cell>
          <cell r="B76" t="str">
            <v>DEMOLIÇÃO DE ESTRUTURA METÁLICA DE COBERTA (12 A 14KG/M2)</v>
          </cell>
          <cell r="C76" t="str">
            <v>M2</v>
          </cell>
          <cell r="I76">
            <v>9.2799999999999994</v>
          </cell>
          <cell r="J76">
            <v>12.06</v>
          </cell>
        </row>
        <row r="77">
          <cell r="I77">
            <v>0</v>
          </cell>
          <cell r="J77">
            <v>0</v>
          </cell>
        </row>
        <row r="78">
          <cell r="A78" t="str">
            <v>S03.01.033</v>
          </cell>
          <cell r="B78" t="str">
            <v>RETIRADA DE ESTRUTURA DE MADEIRA PARA TELHAS DE FIBROCIMENTO, ALUMÍNIO OU PLÁSTICO.</v>
          </cell>
          <cell r="C78" t="str">
            <v>M2</v>
          </cell>
          <cell r="I78">
            <v>2.29</v>
          </cell>
          <cell r="J78">
            <v>2.98</v>
          </cell>
        </row>
        <row r="79">
          <cell r="I79">
            <v>0</v>
          </cell>
          <cell r="J79">
            <v>0</v>
          </cell>
        </row>
        <row r="80">
          <cell r="A80" t="str">
            <v>S03.01.035</v>
          </cell>
          <cell r="B80" t="str">
            <v>RETIRADA DE TELHA DE ALUMÍNIO.</v>
          </cell>
          <cell r="C80" t="str">
            <v>M2</v>
          </cell>
          <cell r="I80">
            <v>1.64</v>
          </cell>
          <cell r="J80">
            <v>2.13</v>
          </cell>
        </row>
        <row r="81">
          <cell r="I81">
            <v>0</v>
          </cell>
          <cell r="J81">
            <v>0</v>
          </cell>
        </row>
        <row r="82">
          <cell r="A82" t="str">
            <v>03.01.040</v>
          </cell>
          <cell r="B82" t="str">
            <v>DEMOLICAO DE FORRO EM ESTUQUE.</v>
          </cell>
          <cell r="C82" t="str">
            <v>M2</v>
          </cell>
          <cell r="E82">
            <v>5.73</v>
          </cell>
          <cell r="I82">
            <v>5.73</v>
          </cell>
          <cell r="J82">
            <v>7.45</v>
          </cell>
        </row>
        <row r="83">
          <cell r="I83">
            <v>0</v>
          </cell>
          <cell r="J83">
            <v>0</v>
          </cell>
        </row>
        <row r="84">
          <cell r="A84" t="str">
            <v>03.01.042</v>
          </cell>
          <cell r="B84" t="str">
            <v>DEMOLICAO DE FORRO EM PLACAS DE GESSO APLICADAS EM ESTRUTURA DE MADEIRA OU LAJE.</v>
          </cell>
          <cell r="C84" t="str">
            <v>M2</v>
          </cell>
          <cell r="E84">
            <v>2.4500000000000002</v>
          </cell>
          <cell r="I84">
            <v>2.4500000000000002</v>
          </cell>
          <cell r="J84">
            <v>3.19</v>
          </cell>
        </row>
        <row r="85">
          <cell r="I85">
            <v>0</v>
          </cell>
          <cell r="J85">
            <v>0</v>
          </cell>
        </row>
        <row r="86">
          <cell r="A86" t="str">
            <v>03.01.044</v>
          </cell>
          <cell r="B86" t="str">
            <v>DEMOLICAO DE FORRO EM MADEIRA</v>
          </cell>
          <cell r="C86" t="str">
            <v>M2</v>
          </cell>
          <cell r="E86">
            <v>3.44</v>
          </cell>
          <cell r="I86">
            <v>3.44</v>
          </cell>
          <cell r="J86">
            <v>4.47</v>
          </cell>
        </row>
        <row r="87">
          <cell r="I87">
            <v>0</v>
          </cell>
          <cell r="J87">
            <v>0</v>
          </cell>
        </row>
        <row r="88">
          <cell r="A88" t="str">
            <v>03.01.046</v>
          </cell>
          <cell r="B88" t="str">
            <v>DEMOLIÇÃO DE FORRO EM PVC</v>
          </cell>
          <cell r="C88" t="str">
            <v>M2</v>
          </cell>
          <cell r="I88">
            <v>1.65</v>
          </cell>
          <cell r="J88">
            <v>2.15</v>
          </cell>
        </row>
        <row r="89">
          <cell r="I89">
            <v>0</v>
          </cell>
          <cell r="J89">
            <v>0</v>
          </cell>
        </row>
        <row r="90">
          <cell r="A90" t="str">
            <v>S03.01.047</v>
          </cell>
          <cell r="B90" t="str">
            <v>DEMOLIÇÃO DE FORROS (FORROPACOTE, GESSO ACARTONADO   E  METÁLICO)</v>
          </cell>
          <cell r="C90" t="str">
            <v>M2</v>
          </cell>
          <cell r="I90">
            <v>2.21</v>
          </cell>
          <cell r="J90">
            <v>2.87</v>
          </cell>
        </row>
        <row r="92">
          <cell r="A92" t="str">
            <v>03.01.050</v>
          </cell>
          <cell r="B92" t="str">
            <v>RETIRADA DE ESQUADRIAS DE MADEIRA OU METALICAS.</v>
          </cell>
          <cell r="C92" t="str">
            <v>M2</v>
          </cell>
          <cell r="E92">
            <v>4.24</v>
          </cell>
          <cell r="I92">
            <v>4.24</v>
          </cell>
          <cell r="J92">
            <v>5.51</v>
          </cell>
        </row>
        <row r="93">
          <cell r="I93">
            <v>0</v>
          </cell>
          <cell r="J93">
            <v>0</v>
          </cell>
        </row>
        <row r="94">
          <cell r="A94" t="str">
            <v>S03.01.052</v>
          </cell>
          <cell r="B94" t="str">
            <v>RETIRADA DE DIVISÓRIA TIPO EUCATEX OU SIMILAR</v>
          </cell>
          <cell r="C94" t="str">
            <v>M2</v>
          </cell>
          <cell r="I94">
            <v>4.57</v>
          </cell>
          <cell r="J94">
            <v>5.94</v>
          </cell>
        </row>
        <row r="95">
          <cell r="I95">
            <v>0</v>
          </cell>
          <cell r="J95">
            <v>0</v>
          </cell>
        </row>
        <row r="96">
          <cell r="A96" t="str">
            <v>S03.01.053</v>
          </cell>
          <cell r="B96" t="str">
            <v>REMOÇÃO DE ALAMBRADO EM TELA INCLUSIVE ESTRUTURA DE SUSTENTAÇÃO EM TUBOS DE FERRO GALVANIZADO.</v>
          </cell>
          <cell r="C96" t="str">
            <v>M2</v>
          </cell>
          <cell r="I96">
            <v>1.22</v>
          </cell>
          <cell r="J96">
            <v>1.59</v>
          </cell>
        </row>
        <row r="97">
          <cell r="I97">
            <v>0</v>
          </cell>
          <cell r="J97">
            <v>0</v>
          </cell>
        </row>
        <row r="98">
          <cell r="A98" t="str">
            <v>S03.01.054</v>
          </cell>
          <cell r="B98" t="str">
            <v>RETIRADA DE TELA DE AÇO GALVANIZADO, FIXADA COM ARAME GALVANIZADO PARA REAPROVEITAMENTO.</v>
          </cell>
          <cell r="C98" t="str">
            <v>M2</v>
          </cell>
          <cell r="I98">
            <v>0.98</v>
          </cell>
          <cell r="J98">
            <v>1.27</v>
          </cell>
        </row>
        <row r="99">
          <cell r="I99">
            <v>0</v>
          </cell>
          <cell r="J99">
            <v>0</v>
          </cell>
        </row>
        <row r="100">
          <cell r="A100" t="str">
            <v>S03.01.055</v>
          </cell>
          <cell r="B100" t="str">
            <v xml:space="preserve">DEMOLIÇÃO DE CERCA COM MOURÕES DE CONCRETO E TELA. </v>
          </cell>
          <cell r="C100" t="str">
            <v>M</v>
          </cell>
          <cell r="I100">
            <v>9.76</v>
          </cell>
          <cell r="J100">
            <v>12.69</v>
          </cell>
        </row>
        <row r="101">
          <cell r="I101">
            <v>0</v>
          </cell>
          <cell r="J101">
            <v>0</v>
          </cell>
        </row>
        <row r="102">
          <cell r="A102" t="str">
            <v>03.01.058</v>
          </cell>
          <cell r="B102" t="str">
            <v>DEMOLICAO DE PISO VINILICO OU EMBORRACHADO.</v>
          </cell>
          <cell r="C102" t="str">
            <v>M2</v>
          </cell>
          <cell r="E102">
            <v>4.99</v>
          </cell>
          <cell r="I102">
            <v>4.99</v>
          </cell>
          <cell r="J102">
            <v>6.49</v>
          </cell>
        </row>
        <row r="103">
          <cell r="I103">
            <v>0</v>
          </cell>
          <cell r="J103">
            <v>0</v>
          </cell>
        </row>
        <row r="104">
          <cell r="A104" t="str">
            <v>03.01.060</v>
          </cell>
          <cell r="B104" t="str">
            <v>DEMOLICAO DE REVESTIMENTO DE PISO EM CIMENTADO.</v>
          </cell>
          <cell r="C104" t="str">
            <v>M2</v>
          </cell>
          <cell r="E104">
            <v>3.32</v>
          </cell>
          <cell r="I104">
            <v>3.32</v>
          </cell>
          <cell r="J104">
            <v>4.32</v>
          </cell>
        </row>
        <row r="105">
          <cell r="I105">
            <v>0</v>
          </cell>
          <cell r="J105">
            <v>0</v>
          </cell>
        </row>
        <row r="106">
          <cell r="A106" t="str">
            <v>03.01.070</v>
          </cell>
          <cell r="B106" t="str">
            <v>DEMOLICAO DE REVESTIMENTO DE PISO EM CIMENTADO INCLUSIVE LASTRO DE CONCRETO.</v>
          </cell>
          <cell r="C106" t="str">
            <v>M2</v>
          </cell>
          <cell r="E106">
            <v>7.21</v>
          </cell>
          <cell r="I106">
            <v>7.21</v>
          </cell>
          <cell r="J106">
            <v>9.3699999999999992</v>
          </cell>
        </row>
        <row r="107">
          <cell r="I107">
            <v>0</v>
          </cell>
          <cell r="J107">
            <v>0</v>
          </cell>
        </row>
        <row r="108">
          <cell r="A108" t="str">
            <v>03.01.080</v>
          </cell>
          <cell r="B108" t="str">
            <v>DEMOLICAO DE REVESTIMENTO DE PISO COM LADRILHO HIDRAULICO OU CERAMICO.</v>
          </cell>
          <cell r="C108" t="str">
            <v>M2</v>
          </cell>
          <cell r="E108">
            <v>3.88</v>
          </cell>
          <cell r="I108">
            <v>3.88</v>
          </cell>
          <cell r="J108">
            <v>5.04</v>
          </cell>
        </row>
        <row r="110">
          <cell r="A110" t="str">
            <v>03.01.090</v>
          </cell>
          <cell r="B110" t="str">
            <v>DEMOLICAO DE REVESTIMENTO DE PISO COM LADRILHO HIDRAULICO OU CERAMICO INCLUSIVE LASTRO DE CONCRETO.</v>
          </cell>
          <cell r="E110">
            <v>7.77</v>
          </cell>
          <cell r="I110">
            <v>7.77</v>
          </cell>
          <cell r="J110">
            <v>10.1</v>
          </cell>
        </row>
        <row r="111">
          <cell r="I111">
            <v>0</v>
          </cell>
          <cell r="J111">
            <v>0</v>
          </cell>
        </row>
        <row r="112">
          <cell r="A112" t="str">
            <v>03.01.100</v>
          </cell>
          <cell r="B112" t="str">
            <v>DEMOLICAO DE REVESTIMENTO DE PISO EM TACOS OU ASSOALHOS EM MADEIRA.</v>
          </cell>
          <cell r="C112" t="str">
            <v>M2</v>
          </cell>
          <cell r="E112">
            <v>8.66</v>
          </cell>
          <cell r="I112">
            <v>8.66</v>
          </cell>
          <cell r="J112">
            <v>11.26</v>
          </cell>
        </row>
        <row r="113">
          <cell r="I113">
            <v>0</v>
          </cell>
          <cell r="J113">
            <v>0</v>
          </cell>
        </row>
        <row r="114">
          <cell r="A114" t="str">
            <v>03.01.102</v>
          </cell>
          <cell r="B114" t="str">
            <v>DEMOLIÇÃO DE PISO REVESTIDO EM GRANILITE.</v>
          </cell>
          <cell r="C114" t="str">
            <v>M2</v>
          </cell>
          <cell r="I114">
            <v>7.74</v>
          </cell>
          <cell r="J114">
            <v>10.06</v>
          </cell>
        </row>
        <row r="115">
          <cell r="I115">
            <v>0</v>
          </cell>
          <cell r="J115">
            <v>0</v>
          </cell>
        </row>
        <row r="116">
          <cell r="A116" t="str">
            <v>S03.01.103</v>
          </cell>
          <cell r="B116" t="str">
            <v>DEMOLIÇÃO DE RODAPÉ DE GRANILITE COM H=10 CM.</v>
          </cell>
          <cell r="C116" t="str">
            <v>M</v>
          </cell>
          <cell r="I116">
            <v>0.77</v>
          </cell>
          <cell r="J116">
            <v>1</v>
          </cell>
        </row>
        <row r="117">
          <cell r="I117">
            <v>0</v>
          </cell>
          <cell r="J117">
            <v>0</v>
          </cell>
        </row>
        <row r="118">
          <cell r="A118" t="str">
            <v>S03.01.104</v>
          </cell>
          <cell r="B118" t="str">
            <v>DEMOLIÇÃO CUIDADOSA DE PISO EM GRANITO</v>
          </cell>
          <cell r="I118">
            <v>12.39</v>
          </cell>
          <cell r="J118">
            <v>16.11</v>
          </cell>
        </row>
        <row r="120">
          <cell r="A120" t="str">
            <v>03.01.110</v>
          </cell>
          <cell r="B120" t="str">
            <v>DEMOLICAO DE PASSEIO EM PEDRA PORTUGUESA.</v>
          </cell>
          <cell r="C120" t="str">
            <v>M2</v>
          </cell>
          <cell r="E120">
            <v>2.93</v>
          </cell>
          <cell r="I120">
            <v>2.93</v>
          </cell>
          <cell r="J120">
            <v>3.81</v>
          </cell>
        </row>
        <row r="121">
          <cell r="I121">
            <v>0</v>
          </cell>
          <cell r="J121">
            <v>0</v>
          </cell>
        </row>
        <row r="122">
          <cell r="A122" t="str">
            <v>03.01.120</v>
          </cell>
          <cell r="B122" t="str">
            <v>DEMOLICAO DE REVESTIMENTO COM AZULEJOS OU CERAMICAS.</v>
          </cell>
          <cell r="C122" t="str">
            <v>M2</v>
          </cell>
          <cell r="E122">
            <v>8.0299999999999994</v>
          </cell>
          <cell r="I122">
            <v>8.0299999999999994</v>
          </cell>
          <cell r="J122">
            <v>10.44</v>
          </cell>
        </row>
        <row r="123">
          <cell r="I123">
            <v>0</v>
          </cell>
          <cell r="J123">
            <v>0</v>
          </cell>
        </row>
        <row r="124">
          <cell r="A124" t="str">
            <v>03.01.130</v>
          </cell>
          <cell r="B124" t="str">
            <v>DEMOLICAO DE REVESTIMENTO COM ARGAMASSA DE CAL E AREIA.</v>
          </cell>
          <cell r="C124" t="str">
            <v>M2</v>
          </cell>
          <cell r="E124">
            <v>2.93</v>
          </cell>
          <cell r="I124">
            <v>2.93</v>
          </cell>
          <cell r="J124">
            <v>3.81</v>
          </cell>
        </row>
        <row r="125">
          <cell r="I125">
            <v>0</v>
          </cell>
          <cell r="J125">
            <v>0</v>
          </cell>
        </row>
        <row r="126">
          <cell r="A126" t="str">
            <v>03.01.140</v>
          </cell>
          <cell r="B126" t="str">
            <v>DEMOLICAO DE REVESTIMENTO COM ARGAMASSA DE CIMENTO E AREIA</v>
          </cell>
          <cell r="C126" t="str">
            <v>M2</v>
          </cell>
          <cell r="E126">
            <v>4.99</v>
          </cell>
          <cell r="I126">
            <v>4.99</v>
          </cell>
          <cell r="J126">
            <v>6.49</v>
          </cell>
        </row>
        <row r="127">
          <cell r="I127">
            <v>0</v>
          </cell>
          <cell r="J127">
            <v>0</v>
          </cell>
        </row>
        <row r="128">
          <cell r="A128" t="str">
            <v>03.01.150</v>
          </cell>
          <cell r="B128" t="str">
            <v>DEMOLICAO DE ALVENARIA DE 1/2 VEZ COM PREPARO PARA REMOCAO.</v>
          </cell>
          <cell r="C128" t="str">
            <v>M2</v>
          </cell>
          <cell r="E128">
            <v>5.88</v>
          </cell>
          <cell r="I128">
            <v>5.88</v>
          </cell>
          <cell r="J128">
            <v>7.64</v>
          </cell>
        </row>
        <row r="129">
          <cell r="I129">
            <v>0</v>
          </cell>
          <cell r="J129">
            <v>0</v>
          </cell>
        </row>
        <row r="130">
          <cell r="A130" t="str">
            <v>03.01.160</v>
          </cell>
          <cell r="B130" t="str">
            <v>DEMOLICAO DE ALVENARIA DE 1 VEZ COM PREPARO PARA REMOCAO.</v>
          </cell>
          <cell r="C130" t="str">
            <v>M2</v>
          </cell>
          <cell r="E130">
            <v>10.130000000000001</v>
          </cell>
          <cell r="I130">
            <v>10.130000000000001</v>
          </cell>
          <cell r="J130">
            <v>13.17</v>
          </cell>
        </row>
        <row r="131">
          <cell r="I131">
            <v>0</v>
          </cell>
          <cell r="J131">
            <v>0</v>
          </cell>
        </row>
        <row r="132">
          <cell r="A132" t="str">
            <v>S03.01.161</v>
          </cell>
          <cell r="B132" t="str">
            <v>DEMOLIÇÃO DE ALVENARIA DE 1 1/2 VEZ COM PREPARO PARA REMOÇÃO</v>
          </cell>
          <cell r="C132" t="str">
            <v>M2</v>
          </cell>
          <cell r="I132">
            <v>14.14</v>
          </cell>
          <cell r="J132">
            <v>18.38</v>
          </cell>
        </row>
        <row r="133">
          <cell r="J133">
            <v>0</v>
          </cell>
        </row>
        <row r="134">
          <cell r="A134" t="str">
            <v>S03.01.162</v>
          </cell>
          <cell r="B134" t="str">
            <v>CORTE MANUAL EM ALVENARIA DE TIJOLOS FURADOS</v>
          </cell>
          <cell r="C134" t="str">
            <v>M3</v>
          </cell>
          <cell r="I134">
            <v>40.409999999999997</v>
          </cell>
          <cell r="J134">
            <v>52.53</v>
          </cell>
        </row>
        <row r="135">
          <cell r="J135">
            <v>0</v>
          </cell>
        </row>
        <row r="136">
          <cell r="A136" t="str">
            <v>S03.01.163</v>
          </cell>
          <cell r="B136" t="str">
            <v>DEMOLIÇÃO DE PAREDE DE GESSO, INCLUSIVE PREPARO PARA REMOÇÃO</v>
          </cell>
          <cell r="C136" t="str">
            <v>M3</v>
          </cell>
          <cell r="I136">
            <v>5.98</v>
          </cell>
          <cell r="J136">
            <v>7.77</v>
          </cell>
        </row>
        <row r="138">
          <cell r="A138" t="str">
            <v>03.01.170</v>
          </cell>
          <cell r="B138" t="str">
            <v>DEMOLICAO DE ALVENARIA DE TIJOLOS MACICOS.</v>
          </cell>
          <cell r="C138" t="str">
            <v>M3</v>
          </cell>
          <cell r="E138">
            <v>69.87</v>
          </cell>
          <cell r="I138">
            <v>69.87</v>
          </cell>
          <cell r="J138">
            <v>90.83</v>
          </cell>
        </row>
        <row r="139">
          <cell r="J139">
            <v>0</v>
          </cell>
        </row>
        <row r="140">
          <cell r="A140" t="str">
            <v>S03.01.172</v>
          </cell>
          <cell r="B140" t="str">
            <v>APICOAMENTO EM ALVENARIA DE TIJOLO APARENTE</v>
          </cell>
          <cell r="C140" t="str">
            <v>M2</v>
          </cell>
          <cell r="I140">
            <v>1.22</v>
          </cell>
          <cell r="J140">
            <v>1.59</v>
          </cell>
        </row>
        <row r="141">
          <cell r="J141">
            <v>0</v>
          </cell>
        </row>
        <row r="142">
          <cell r="A142" t="str">
            <v>S03.01.173</v>
          </cell>
          <cell r="B142" t="str">
            <v>RECORTE COM DEMOLIÇÃO MANUAL DE ALVENARIA DE TIJOLO MACIÇO</v>
          </cell>
          <cell r="C142" t="str">
            <v>M3</v>
          </cell>
          <cell r="I142">
            <v>83.68</v>
          </cell>
          <cell r="J142">
            <v>108.78</v>
          </cell>
        </row>
        <row r="144">
          <cell r="A144" t="str">
            <v>S03.01.174</v>
          </cell>
          <cell r="B144" t="str">
            <v>CORTE COM MAÇARICO OXIACETILENO TUBULAÇÃO AÇO 2".</v>
          </cell>
          <cell r="C144" t="str">
            <v>UND</v>
          </cell>
          <cell r="I144">
            <v>0.55000000000000004</v>
          </cell>
          <cell r="J144">
            <v>0.72</v>
          </cell>
        </row>
        <row r="146">
          <cell r="A146" t="str">
            <v>03.01.180</v>
          </cell>
          <cell r="B146" t="str">
            <v>DEMOLICAO DE ALVENARIA DE PEDRA REJUNTADA.</v>
          </cell>
          <cell r="C146" t="str">
            <v>M3</v>
          </cell>
          <cell r="E146">
            <v>81.61</v>
          </cell>
          <cell r="I146">
            <v>81.61</v>
          </cell>
          <cell r="J146">
            <v>106.09</v>
          </cell>
        </row>
        <row r="147">
          <cell r="I147">
            <v>0</v>
          </cell>
          <cell r="J147">
            <v>0</v>
          </cell>
        </row>
        <row r="148">
          <cell r="A148" t="str">
            <v>03.01.190</v>
          </cell>
          <cell r="B148" t="str">
            <v>DEMOLICAO DE ALVENARIA DE PEDRA SECA.</v>
          </cell>
          <cell r="C148" t="str">
            <v>M3</v>
          </cell>
          <cell r="E148">
            <v>33.6</v>
          </cell>
          <cell r="I148">
            <v>33.6</v>
          </cell>
          <cell r="J148">
            <v>43.68</v>
          </cell>
        </row>
        <row r="150">
          <cell r="A150" t="str">
            <v>03.01.191</v>
          </cell>
          <cell r="B150" t="str">
            <v>DEMOLIÇÃO DE ALVENARIA EM COBOGÓ COM PREPARO PARA REMOÇÃO.</v>
          </cell>
          <cell r="C150" t="str">
            <v>M2</v>
          </cell>
        </row>
        <row r="152">
          <cell r="A152" t="str">
            <v>03.01.192</v>
          </cell>
          <cell r="B152" t="str">
            <v>RETIRADA DE CAIXA PRÉ-MOLDADA DE AR CONDICIONADO</v>
          </cell>
          <cell r="C152" t="str">
            <v>UND</v>
          </cell>
        </row>
        <row r="153">
          <cell r="I153">
            <v>0</v>
          </cell>
          <cell r="J153">
            <v>0</v>
          </cell>
        </row>
        <row r="154">
          <cell r="A154" t="str">
            <v>03.01.200</v>
          </cell>
          <cell r="B154" t="str">
            <v>DEMOLICAO MANUAL DE CONCRETO SIMPLES.</v>
          </cell>
          <cell r="C154" t="str">
            <v>M3</v>
          </cell>
          <cell r="E154">
            <v>72.09</v>
          </cell>
          <cell r="I154">
            <v>72.09</v>
          </cell>
          <cell r="J154">
            <v>93.72</v>
          </cell>
        </row>
        <row r="155">
          <cell r="I155">
            <v>0</v>
          </cell>
          <cell r="J155">
            <v>0</v>
          </cell>
        </row>
        <row r="156">
          <cell r="A156" t="str">
            <v>03.01.210</v>
          </cell>
          <cell r="B156" t="str">
            <v>DEMOLICAO MANUAL DE CONCRETO ARMADO.</v>
          </cell>
          <cell r="C156" t="str">
            <v>M3</v>
          </cell>
          <cell r="E156">
            <v>99.81</v>
          </cell>
          <cell r="I156">
            <v>99.81</v>
          </cell>
          <cell r="J156">
            <v>129.75</v>
          </cell>
        </row>
        <row r="157">
          <cell r="J157">
            <v>0</v>
          </cell>
        </row>
        <row r="158">
          <cell r="A158" t="str">
            <v>S03.01.212</v>
          </cell>
          <cell r="B158" t="str">
            <v>CORTE MANUAL DE CONCRETO ARMADO</v>
          </cell>
          <cell r="C158" t="str">
            <v>M3</v>
          </cell>
          <cell r="I158">
            <v>119.51</v>
          </cell>
          <cell r="J158">
            <v>155.36000000000001</v>
          </cell>
        </row>
        <row r="159">
          <cell r="J159">
            <v>0</v>
          </cell>
        </row>
        <row r="160">
          <cell r="A160" t="str">
            <v>S03.01.213</v>
          </cell>
          <cell r="B160" t="str">
            <v>DEMOLIÇÃO DE LAJE PRE-MOLDADA DE COBERTURA, COM PREPARO PARA REMOÇÃO.CONSIDERADA ESPESSURA DA LAJE E DO REVESTIMENTO EM MASSA ÚNICA.</v>
          </cell>
          <cell r="C160" t="str">
            <v>M2</v>
          </cell>
          <cell r="I160">
            <v>10.06</v>
          </cell>
          <cell r="J160">
            <v>13.08</v>
          </cell>
        </row>
        <row r="161">
          <cell r="J161">
            <v>0</v>
          </cell>
        </row>
        <row r="162">
          <cell r="A162" t="str">
            <v>S03.01.214</v>
          </cell>
          <cell r="B162" t="str">
            <v>DEMOLIÇÃO DE LAJE PRE-MOLDADA DE PISO,COM PREPARO PARA REMOÇÃO.CONSIDERADA ESPESSURA DA LAJE, DO REVESTIMENTO DE PISO E DO REVESTIMENTO EM MASSA ÚNICA DO TETO INFERIOR.</v>
          </cell>
          <cell r="C162" t="str">
            <v>M2</v>
          </cell>
          <cell r="I162">
            <v>12.92</v>
          </cell>
          <cell r="J162">
            <v>16.8</v>
          </cell>
        </row>
        <row r="163">
          <cell r="I163">
            <v>0</v>
          </cell>
          <cell r="J163">
            <v>0</v>
          </cell>
        </row>
        <row r="164">
          <cell r="A164" t="str">
            <v>03.01.220</v>
          </cell>
          <cell r="B164" t="str">
            <v>DEMOLICAO MANUAL DE PAVIMENTACAO ASFALTICA.</v>
          </cell>
          <cell r="C164" t="str">
            <v>M2</v>
          </cell>
          <cell r="E164">
            <v>6.36</v>
          </cell>
          <cell r="I164">
            <v>6.36</v>
          </cell>
          <cell r="J164">
            <v>8.27</v>
          </cell>
        </row>
        <row r="165">
          <cell r="I165">
            <v>0</v>
          </cell>
          <cell r="J165">
            <v>0</v>
          </cell>
        </row>
        <row r="166">
          <cell r="A166" t="str">
            <v>03.01.222</v>
          </cell>
          <cell r="B166" t="str">
            <v>DEMOLICAO DE PAVIMENTACAO ASFALTICA COM UTILI ZACAO DE MARTELETE PNEUMATICO.</v>
          </cell>
          <cell r="C166" t="str">
            <v>M2</v>
          </cell>
          <cell r="E166">
            <v>0.49</v>
          </cell>
          <cell r="F166">
            <v>8.5</v>
          </cell>
          <cell r="I166">
            <v>8.99</v>
          </cell>
          <cell r="J166">
            <v>11.69</v>
          </cell>
        </row>
        <row r="167">
          <cell r="I167">
            <v>0</v>
          </cell>
          <cell r="J167">
            <v>0</v>
          </cell>
        </row>
        <row r="168">
          <cell r="A168" t="str">
            <v>03.01.230</v>
          </cell>
          <cell r="B168" t="str">
            <v>DEMOLICAO DE PAVIMENTACAO EM PARALELEPIPEDOS SOBRE AREIA.</v>
          </cell>
          <cell r="C168" t="str">
            <v>M2</v>
          </cell>
          <cell r="E168">
            <v>4.25</v>
          </cell>
          <cell r="I168">
            <v>4.25</v>
          </cell>
          <cell r="J168">
            <v>5.53</v>
          </cell>
        </row>
        <row r="169">
          <cell r="I169">
            <v>0</v>
          </cell>
          <cell r="J169">
            <v>0</v>
          </cell>
        </row>
        <row r="170">
          <cell r="A170" t="str">
            <v>03.01.240</v>
          </cell>
          <cell r="B170" t="str">
            <v>DEMOLICAO DE PAVIMENTACAO EM PARALELEPIPEDOS SOBRE MACADAME.</v>
          </cell>
          <cell r="C170" t="str">
            <v>M2</v>
          </cell>
          <cell r="E170">
            <v>6.01</v>
          </cell>
          <cell r="I170">
            <v>6.01</v>
          </cell>
          <cell r="J170">
            <v>7.81</v>
          </cell>
        </row>
        <row r="171">
          <cell r="I171">
            <v>0</v>
          </cell>
          <cell r="J171">
            <v>0</v>
          </cell>
        </row>
        <row r="172">
          <cell r="A172" t="str">
            <v>03.01.250</v>
          </cell>
          <cell r="B172" t="str">
            <v>DEMOLICAO DE PAVIMENTACAO COM PRE-MOLDADOS DE CONCRETO, INCLUINDO EMPILHAMENTO.</v>
          </cell>
          <cell r="C172" t="str">
            <v>M2</v>
          </cell>
          <cell r="E172">
            <v>3.88</v>
          </cell>
          <cell r="I172">
            <v>3.88</v>
          </cell>
          <cell r="J172">
            <v>5.04</v>
          </cell>
        </row>
        <row r="173">
          <cell r="J173">
            <v>0</v>
          </cell>
        </row>
        <row r="174">
          <cell r="A174" t="str">
            <v>S03.01.251</v>
          </cell>
          <cell r="B174" t="str">
            <v>DEMOLIÇÃO DE PISO REVESTIDO EM LAJOTAS DE CONCRETO INCL.BASE DE ASSENTAMENTO.</v>
          </cell>
          <cell r="C174" t="str">
            <v>M2</v>
          </cell>
          <cell r="I174">
            <v>2.44</v>
          </cell>
          <cell r="J174">
            <v>3.17</v>
          </cell>
        </row>
        <row r="175">
          <cell r="I175">
            <v>0</v>
          </cell>
          <cell r="J175">
            <v>0</v>
          </cell>
        </row>
        <row r="176">
          <cell r="A176" t="str">
            <v>03.01.260</v>
          </cell>
          <cell r="B176" t="str">
            <v>DEMOLICAO DE MEIO-FIO .</v>
          </cell>
          <cell r="C176" t="str">
            <v>M</v>
          </cell>
          <cell r="E176">
            <v>1.1200000000000001</v>
          </cell>
          <cell r="I176">
            <v>1.1200000000000001</v>
          </cell>
          <cell r="J176">
            <v>1.46</v>
          </cell>
        </row>
        <row r="177">
          <cell r="I177">
            <v>0</v>
          </cell>
          <cell r="J177">
            <v>0</v>
          </cell>
        </row>
        <row r="178">
          <cell r="A178" t="str">
            <v>03.01.270</v>
          </cell>
          <cell r="B178" t="str">
            <v>DEMOLICAO DE LINHA DAGUA</v>
          </cell>
          <cell r="C178" t="str">
            <v>M</v>
          </cell>
          <cell r="E178">
            <v>1.08</v>
          </cell>
          <cell r="I178">
            <v>1.08</v>
          </cell>
          <cell r="J178">
            <v>1.4</v>
          </cell>
        </row>
        <row r="179">
          <cell r="I179">
            <v>0</v>
          </cell>
          <cell r="J179">
            <v>0</v>
          </cell>
        </row>
        <row r="180">
          <cell r="A180" t="str">
            <v>03.01.280</v>
          </cell>
          <cell r="B180" t="str">
            <v>DEMOLICAO DE MEIO-FIO E LINHA DAGUA</v>
          </cell>
          <cell r="C180" t="str">
            <v>M</v>
          </cell>
          <cell r="E180">
            <v>2.2000000000000002</v>
          </cell>
          <cell r="I180">
            <v>2.2000000000000002</v>
          </cell>
          <cell r="J180">
            <v>2.86</v>
          </cell>
        </row>
        <row r="181">
          <cell r="I181">
            <v>0</v>
          </cell>
          <cell r="J181">
            <v>0</v>
          </cell>
        </row>
        <row r="182">
          <cell r="A182" t="str">
            <v>S03.01.285</v>
          </cell>
          <cell r="B182" t="str">
            <v>RETIRADA DE TAMPO DE GRANITO PARA REAPROVEITAMENTO.</v>
          </cell>
          <cell r="C182" t="str">
            <v>M2</v>
          </cell>
          <cell r="I182">
            <v>11.23</v>
          </cell>
          <cell r="J182">
            <v>14.6</v>
          </cell>
        </row>
        <row r="183">
          <cell r="J183">
            <v>0</v>
          </cell>
        </row>
        <row r="184">
          <cell r="A184" t="str">
            <v>S03.01.286</v>
          </cell>
          <cell r="B184" t="str">
            <v>RETIRADA DE PAINÉIS DE VIDRO TEMPERADO ESP= 10 MM</v>
          </cell>
          <cell r="C184" t="str">
            <v>M2</v>
          </cell>
          <cell r="I184">
            <v>6.33</v>
          </cell>
          <cell r="J184">
            <v>8.23</v>
          </cell>
        </row>
        <row r="185">
          <cell r="J185">
            <v>0</v>
          </cell>
        </row>
        <row r="186">
          <cell r="A186" t="str">
            <v>S03.01.287</v>
          </cell>
          <cell r="B186" t="str">
            <v>RETIRADA DE VIDRO FANTASIA ESP 4 MM.</v>
          </cell>
          <cell r="C186" t="str">
            <v>M2</v>
          </cell>
          <cell r="I186">
            <v>2.29</v>
          </cell>
          <cell r="J186">
            <v>2.98</v>
          </cell>
        </row>
        <row r="187">
          <cell r="J187">
            <v>0</v>
          </cell>
        </row>
        <row r="188">
          <cell r="A188" t="str">
            <v>S03.01.300</v>
          </cell>
          <cell r="B188" t="str">
            <v>RETIRADA DE TUBULAÇÃO DE ESGOTO, DIÂMETRO DE 100MM, EM FERRO FUNDIDO.</v>
          </cell>
          <cell r="C188" t="str">
            <v>M</v>
          </cell>
          <cell r="I188">
            <v>13.04</v>
          </cell>
          <cell r="J188">
            <v>16.95</v>
          </cell>
        </row>
        <row r="189">
          <cell r="J189">
            <v>0</v>
          </cell>
        </row>
        <row r="190">
          <cell r="A190" t="str">
            <v>03.01.301</v>
          </cell>
          <cell r="B190" t="str">
            <v>RETIRADA DE LOUÇA SANITÁRIA</v>
          </cell>
          <cell r="C190" t="str">
            <v>UND</v>
          </cell>
          <cell r="I190">
            <v>5.48</v>
          </cell>
          <cell r="J190">
            <v>7.12</v>
          </cell>
        </row>
        <row r="191">
          <cell r="J191">
            <v>0</v>
          </cell>
        </row>
        <row r="192">
          <cell r="A192" t="str">
            <v>S03.01.303</v>
          </cell>
          <cell r="B192" t="str">
            <v>RETIRADA DE RESERVATÓRIOS DE FIBROCIMENTO ATÉ 1000 LITROS, INCLUSIVE LIMPEZA, SELEÇÃO E GUARDA DO MATERIAL REAPROVEITÁVEL.</v>
          </cell>
          <cell r="C192" t="str">
            <v>UND</v>
          </cell>
          <cell r="I192">
            <v>34.270000000000003</v>
          </cell>
          <cell r="J192">
            <v>44.55</v>
          </cell>
        </row>
        <row r="193">
          <cell r="J193">
            <v>0</v>
          </cell>
        </row>
        <row r="194">
          <cell r="A194" t="str">
            <v>03.01.305</v>
          </cell>
          <cell r="B194" t="str">
            <v>RETIRADA DE METAIS SANITÁRIOS - TORNEIRA, SIFÃO, DUCHA OU SIMILARES.</v>
          </cell>
          <cell r="C194" t="str">
            <v>UND</v>
          </cell>
          <cell r="I194">
            <v>1.39</v>
          </cell>
          <cell r="J194">
            <v>1.81</v>
          </cell>
        </row>
        <row r="195">
          <cell r="J195">
            <v>0</v>
          </cell>
        </row>
        <row r="196">
          <cell r="A196" t="str">
            <v>03.01.306</v>
          </cell>
          <cell r="B196" t="str">
            <v>RETIRADA DE METAIS SANITÁRIOS - REGISTRO DE GAVETA, REGISTRO DE PRESSÃO, VÁLVULA HIDRA OU SIMILARES.</v>
          </cell>
          <cell r="C196" t="str">
            <v>UND</v>
          </cell>
          <cell r="I196">
            <v>9.82</v>
          </cell>
          <cell r="J196">
            <v>12.77</v>
          </cell>
        </row>
        <row r="197">
          <cell r="J197">
            <v>0</v>
          </cell>
        </row>
        <row r="198">
          <cell r="A198" t="str">
            <v>S03.01.311</v>
          </cell>
          <cell r="B198" t="str">
            <v>RETIRADA DE POSTE DE CONCRETO, FIXADO NO SOLO SEM REMOÇÃO.</v>
          </cell>
          <cell r="C198" t="str">
            <v>M</v>
          </cell>
          <cell r="I198">
            <v>24.66</v>
          </cell>
          <cell r="J198">
            <v>32.06</v>
          </cell>
        </row>
        <row r="199">
          <cell r="J199">
            <v>0</v>
          </cell>
        </row>
        <row r="200">
          <cell r="A200" t="str">
            <v>S03.01.317</v>
          </cell>
          <cell r="B200" t="str">
            <v>RETIRADA DE VENTILADOR</v>
          </cell>
          <cell r="C200" t="str">
            <v>UND</v>
          </cell>
          <cell r="I200">
            <v>2.86</v>
          </cell>
          <cell r="J200">
            <v>3.72</v>
          </cell>
        </row>
        <row r="201">
          <cell r="J201">
            <v>0</v>
          </cell>
        </row>
        <row r="202">
          <cell r="A202" t="str">
            <v>03.01.318</v>
          </cell>
          <cell r="B202" t="str">
            <v>RETIRADA DE LUMINÁRIA FLUORESCENTE COMPLETA TIPO CALHA PARA ATÉ 04 (QUATRO) LÂMPADAS</v>
          </cell>
          <cell r="C202" t="str">
            <v>UND</v>
          </cell>
          <cell r="I202">
            <v>5.03</v>
          </cell>
          <cell r="J202">
            <v>6.54</v>
          </cell>
        </row>
        <row r="203">
          <cell r="J203">
            <v>0</v>
          </cell>
        </row>
        <row r="204">
          <cell r="A204" t="str">
            <v>S03.01.319</v>
          </cell>
          <cell r="B204" t="str">
            <v>RETIRADA DE CANALETA DE PVC, TIPO SISTEMA "X" E FIAÇÃO ELÉTRICA</v>
          </cell>
          <cell r="C204" t="str">
            <v>M</v>
          </cell>
          <cell r="I204">
            <v>0.93</v>
          </cell>
          <cell r="J204">
            <v>1.21</v>
          </cell>
        </row>
        <row r="205">
          <cell r="J205">
            <v>0</v>
          </cell>
        </row>
        <row r="206">
          <cell r="A206" t="str">
            <v>S03.01.320</v>
          </cell>
          <cell r="B206" t="str">
            <v>REMOÇÃO DE TRANSFORMADOR DE POTÊNCIA</v>
          </cell>
          <cell r="C206" t="str">
            <v>UND</v>
          </cell>
          <cell r="I206">
            <v>73.36</v>
          </cell>
          <cell r="J206">
            <v>95.37</v>
          </cell>
        </row>
        <row r="207">
          <cell r="J207">
            <v>0</v>
          </cell>
        </row>
        <row r="208">
          <cell r="A208" t="str">
            <v>S03.01.500</v>
          </cell>
          <cell r="B208" t="str">
            <v>RETIRADA DE TAPETE/CARPETE COLADO.</v>
          </cell>
          <cell r="C208" t="str">
            <v>M2</v>
          </cell>
          <cell r="I208">
            <v>0.39</v>
          </cell>
          <cell r="J208">
            <v>0.51</v>
          </cell>
        </row>
        <row r="209">
          <cell r="J209">
            <v>0</v>
          </cell>
        </row>
        <row r="210">
          <cell r="A210" t="str">
            <v>S03.01.510</v>
          </cell>
          <cell r="B210" t="str">
            <v>RETIRADA DE REVESTIMENTO EM LAMINADO.</v>
          </cell>
          <cell r="C210" t="str">
            <v>M2</v>
          </cell>
          <cell r="I210">
            <v>17.940000000000001</v>
          </cell>
          <cell r="J210">
            <v>23.32</v>
          </cell>
        </row>
        <row r="211">
          <cell r="J211">
            <v>0</v>
          </cell>
        </row>
        <row r="212">
          <cell r="A212" t="str">
            <v>S03.01.511</v>
          </cell>
          <cell r="B212" t="str">
            <v>RETIRADA DE DUTO DE AR CONDICIONADO</v>
          </cell>
          <cell r="C212" t="str">
            <v>M</v>
          </cell>
          <cell r="I212">
            <v>8.7799999999999994</v>
          </cell>
          <cell r="J212">
            <v>11.41</v>
          </cell>
        </row>
        <row r="213">
          <cell r="J213">
            <v>0</v>
          </cell>
        </row>
        <row r="214">
          <cell r="A214" t="str">
            <v>03.02.000</v>
          </cell>
          <cell r="B214" t="str">
            <v>LIMPEZA DO TERRENO</v>
          </cell>
          <cell r="I214">
            <v>0</v>
          </cell>
          <cell r="J214">
            <v>0</v>
          </cell>
        </row>
        <row r="215">
          <cell r="A215" t="str">
            <v>03.02.010</v>
          </cell>
          <cell r="B215" t="str">
            <v>ROCO COM ESTROVENGA, INCLUSIVE AMONTOAMENTO.</v>
          </cell>
          <cell r="C215" t="str">
            <v>M2</v>
          </cell>
          <cell r="E215">
            <v>0.28999999999999998</v>
          </cell>
          <cell r="I215">
            <v>0.28999999999999998</v>
          </cell>
          <cell r="J215">
            <v>0.38</v>
          </cell>
        </row>
        <row r="217">
          <cell r="A217" t="str">
            <v>03.02.020</v>
          </cell>
          <cell r="B217" t="str">
            <v xml:space="preserve">CAPINACAO E LIMPEZA SUPERFICIAL DO TERRENO. </v>
          </cell>
          <cell r="C217" t="str">
            <v>M2</v>
          </cell>
          <cell r="E217">
            <v>1.22</v>
          </cell>
          <cell r="I217">
            <v>1.22</v>
          </cell>
          <cell r="J217">
            <v>1.59</v>
          </cell>
        </row>
        <row r="219">
          <cell r="A219" t="str">
            <v>03.02.030</v>
          </cell>
          <cell r="B219" t="str">
            <v xml:space="preserve">RASPAGEM E LIMPEZA DO TERRENO. </v>
          </cell>
          <cell r="C219" t="str">
            <v>M2</v>
          </cell>
          <cell r="E219">
            <v>1.96</v>
          </cell>
          <cell r="I219">
            <v>1.96</v>
          </cell>
          <cell r="J219">
            <v>2.5499999999999998</v>
          </cell>
        </row>
        <row r="221">
          <cell r="A221" t="str">
            <v>03.02.040</v>
          </cell>
          <cell r="B221" t="str">
            <v xml:space="preserve">DESTOCAMENTO RASO DE RAIZES DE PEQUENO PORTE COM RASPAGEM, LIMPEZA DO TERRENO E QUEIMA DO MATERIAL. </v>
          </cell>
          <cell r="C221" t="str">
            <v>M2</v>
          </cell>
          <cell r="E221">
            <v>2.79</v>
          </cell>
          <cell r="I221">
            <v>2.79</v>
          </cell>
          <cell r="J221">
            <v>3.63</v>
          </cell>
        </row>
        <row r="223">
          <cell r="A223" t="str">
            <v>03.02.050</v>
          </cell>
          <cell r="B223" t="str">
            <v xml:space="preserve">DESMATAMENTO E DESTOCAMENTO MECANICOS DE ARVORES DE DIAMETRO INFERIOR A 0,15 M, E LIMPEZA DO TERRENO. </v>
          </cell>
          <cell r="C223" t="str">
            <v>M2</v>
          </cell>
          <cell r="E223">
            <v>0.08</v>
          </cell>
          <cell r="F223">
            <v>0.62</v>
          </cell>
          <cell r="I223">
            <v>0.7</v>
          </cell>
          <cell r="J223">
            <v>0.91</v>
          </cell>
        </row>
        <row r="225">
          <cell r="A225" t="str">
            <v>03.02.060</v>
          </cell>
          <cell r="B225" t="str">
            <v xml:space="preserve">TOMBAMENTO MECANICO DE ARVORES COM DIAMETRO DE 0,15 A 0,30 M, INCLUSIVE O DESTOCAMENTO E LIMPEZA DO LOCAL. </v>
          </cell>
          <cell r="C225" t="str">
            <v>UND</v>
          </cell>
          <cell r="E225">
            <v>6.07</v>
          </cell>
          <cell r="F225">
            <v>72.27</v>
          </cell>
          <cell r="I225">
            <v>78.34</v>
          </cell>
          <cell r="J225">
            <v>101.84</v>
          </cell>
        </row>
        <row r="227">
          <cell r="A227" t="str">
            <v>03.02.070</v>
          </cell>
          <cell r="B227" t="str">
            <v xml:space="preserve">TOMBAMENTO MECANICO DE ARVORES COM DIAMETRO MAIOR QUE 0,30 M, INCLUSIVE O DESTOCAMENTO E LIMPEZA DO LOCAL. </v>
          </cell>
          <cell r="C227" t="str">
            <v>UND</v>
          </cell>
          <cell r="E227">
            <v>12.75</v>
          </cell>
          <cell r="F227">
            <v>101.07</v>
          </cell>
          <cell r="I227">
            <v>113.82</v>
          </cell>
          <cell r="J227">
            <v>147.97</v>
          </cell>
        </row>
        <row r="228">
          <cell r="I228">
            <v>0</v>
          </cell>
          <cell r="J228">
            <v>0</v>
          </cell>
        </row>
        <row r="229">
          <cell r="A229" t="str">
            <v>03.03.000</v>
          </cell>
          <cell r="B229" t="str">
            <v>INSTALAÇÕES PROVISÓRIAS</v>
          </cell>
          <cell r="I229">
            <v>0</v>
          </cell>
          <cell r="J229">
            <v>0</v>
          </cell>
        </row>
        <row r="230">
          <cell r="I230">
            <v>0</v>
          </cell>
          <cell r="J230">
            <v>0</v>
          </cell>
        </row>
        <row r="231">
          <cell r="A231" t="str">
            <v>03.03.010</v>
          </cell>
          <cell r="B231" t="str">
            <v>BARRACÃO PARA DEPÓSITO EM TÁBUAS, COM PISO EM ARGAMASSA DE CIMENTO E AREIA, TRAÇO 1:6.</v>
          </cell>
          <cell r="C231" t="str">
            <v>M²</v>
          </cell>
          <cell r="D231">
            <v>184.8</v>
          </cell>
          <cell r="E231">
            <v>83.66</v>
          </cell>
          <cell r="I231">
            <v>268.46000000000004</v>
          </cell>
          <cell r="J231">
            <v>349</v>
          </cell>
        </row>
        <row r="233">
          <cell r="A233" t="str">
            <v>03.03.020</v>
          </cell>
          <cell r="B233" t="str">
            <v>BARRACÃO PARA ESCRITÓRIO EM CHAPAS DE MADEIRA COMPENSADA, COM PISO EM ARGAMASSA DE CIMENTO E AREIA, TRAÇO 1:6.</v>
          </cell>
          <cell r="C233" t="str">
            <v>M²</v>
          </cell>
          <cell r="D233">
            <v>153.57</v>
          </cell>
          <cell r="E233">
            <v>83.66</v>
          </cell>
          <cell r="I233">
            <v>237.23</v>
          </cell>
          <cell r="J233">
            <v>308.39999999999998</v>
          </cell>
        </row>
        <row r="235">
          <cell r="A235" t="str">
            <v>03.03.030</v>
          </cell>
          <cell r="B235" t="str">
            <v>FORNECIMENTO DE TAPUME SIMPLES EM TÁBUAS.</v>
          </cell>
          <cell r="C235" t="str">
            <v>M²</v>
          </cell>
          <cell r="D235">
            <v>18.100000000000001</v>
          </cell>
          <cell r="E235">
            <v>11.44</v>
          </cell>
          <cell r="I235">
            <v>29.54</v>
          </cell>
          <cell r="J235">
            <v>38.4</v>
          </cell>
        </row>
        <row r="237">
          <cell r="A237" t="str">
            <v>03.03.040</v>
          </cell>
          <cell r="B237" t="str">
            <v>FORNECIMENTO E ASSENTAMENTO DE TAPUME EM CHAPAS DE MADEIRA COMPENSADA DE 6 MM.</v>
          </cell>
          <cell r="C237" t="str">
            <v>M²</v>
          </cell>
          <cell r="D237">
            <v>19.079999999999998</v>
          </cell>
          <cell r="E237">
            <v>9.15</v>
          </cell>
          <cell r="I237">
            <v>28.229999999999997</v>
          </cell>
          <cell r="J237">
            <v>36.700000000000003</v>
          </cell>
        </row>
        <row r="238">
          <cell r="J238">
            <v>0</v>
          </cell>
        </row>
        <row r="239">
          <cell r="A239" t="str">
            <v>S03.03.042</v>
          </cell>
          <cell r="B239" t="str">
            <v>ASSENTAMENTO DE TAPUME EM CHAPAS DE MADEIRA COMPENSADA - APENAS MÃO-DE-OBRA</v>
          </cell>
          <cell r="C239" t="str">
            <v>M2</v>
          </cell>
          <cell r="I239">
            <v>9.1300000000000008</v>
          </cell>
          <cell r="J239">
            <v>11.87</v>
          </cell>
        </row>
        <row r="240">
          <cell r="J240">
            <v>0</v>
          </cell>
        </row>
        <row r="241">
          <cell r="A241" t="str">
            <v>S03.03.043</v>
          </cell>
          <cell r="B241" t="str">
            <v>FORNECIMENTO E ASSENTAMENTO DE TAPUMES EM CHAPA OSB ESPESSURA 8MM</v>
          </cell>
          <cell r="C241" t="str">
            <v>M2</v>
          </cell>
          <cell r="I241">
            <v>35.44</v>
          </cell>
          <cell r="J241">
            <v>46.07</v>
          </cell>
        </row>
        <row r="243">
          <cell r="A243" t="str">
            <v>03.03.045</v>
          </cell>
          <cell r="B243" t="str">
            <v>FORNECIMENTO E MONTAGEM DE TELA DE SINALIZAÇÃO LARANJA (H=1,2M) FIXADA EM MONTANTES DE FERRO DE 1/2 POL. OU EM BARROTES DE MADEIRA 3X3 POL. COLOCADOS SOBRE BASE DE CONCRETO TRAÇO 1:4:8, ESPAÇADOS A CADA 2 M, INCLUSIVE POSTERIOR RETIRADA E REAPROVEITAMENTO</v>
          </cell>
          <cell r="C243" t="str">
            <v>M</v>
          </cell>
          <cell r="D243">
            <v>4.28</v>
          </cell>
          <cell r="E243">
            <v>1.85</v>
          </cell>
          <cell r="I243">
            <v>6.1300000000000008</v>
          </cell>
          <cell r="J243">
            <v>7.97</v>
          </cell>
        </row>
        <row r="245">
          <cell r="A245" t="str">
            <v>03.03.050</v>
          </cell>
          <cell r="B245" t="str">
            <v>FORNECIMENTO DE TAPUME DE SINALIZAÇÃO (MOD.AV-41/2000).</v>
          </cell>
          <cell r="C245" t="str">
            <v>UN</v>
          </cell>
          <cell r="D245">
            <v>340</v>
          </cell>
          <cell r="I245">
            <v>340</v>
          </cell>
          <cell r="J245">
            <v>442</v>
          </cell>
        </row>
        <row r="247">
          <cell r="A247" t="str">
            <v>03.03.055</v>
          </cell>
          <cell r="B247" t="str">
            <v>FORNECIMENTO DE CAVALETE DE OBRA (MOD.AV-42/2000).</v>
          </cell>
          <cell r="C247" t="str">
            <v>UN</v>
          </cell>
          <cell r="D247">
            <v>290</v>
          </cell>
          <cell r="I247">
            <v>290</v>
          </cell>
          <cell r="J247">
            <v>377</v>
          </cell>
        </row>
        <row r="249">
          <cell r="A249" t="str">
            <v>03.03.057</v>
          </cell>
          <cell r="B249" t="str">
            <v xml:space="preserve"> LOCAÇÃO DIÁRIA DE CAVALETE DE OBRA (MOD.AV-42/2000).</v>
          </cell>
          <cell r="C249" t="str">
            <v>UN</v>
          </cell>
          <cell r="D249">
            <v>2.9</v>
          </cell>
          <cell r="I249">
            <v>2.9</v>
          </cell>
          <cell r="J249">
            <v>3.77</v>
          </cell>
        </row>
        <row r="251">
          <cell r="A251" t="str">
            <v>03.03.060</v>
          </cell>
          <cell r="B251" t="str">
            <v>FORNECIMENTO DE BARREIRA MÓVEL DOBRÁVEL (MOD.AV-40/2000).</v>
          </cell>
          <cell r="C251" t="str">
            <v>UN</v>
          </cell>
          <cell r="D251">
            <v>300</v>
          </cell>
          <cell r="I251">
            <v>300</v>
          </cell>
          <cell r="J251">
            <v>390</v>
          </cell>
        </row>
        <row r="253">
          <cell r="A253" t="str">
            <v>03.03.070</v>
          </cell>
          <cell r="B253" t="str">
            <v>INSTALAÇÃO DE GAMBIARRA PARA SINALIZAÇÃO COM 20M, INCLUINDO LÂMPADA, BOCAL E BALDE A CADA 2M.</v>
          </cell>
          <cell r="C253" t="str">
            <v>UN</v>
          </cell>
          <cell r="D253">
            <v>22.55</v>
          </cell>
          <cell r="E253">
            <v>6.53</v>
          </cell>
          <cell r="I253">
            <v>29.080000000000002</v>
          </cell>
          <cell r="J253">
            <v>37.799999999999997</v>
          </cell>
        </row>
        <row r="254">
          <cell r="A254" t="str">
            <v>03.03.080</v>
          </cell>
          <cell r="B254" t="str">
            <v>VIGIA NOTURNO.</v>
          </cell>
          <cell r="C254" t="str">
            <v>H</v>
          </cell>
          <cell r="E254">
            <v>5.87</v>
          </cell>
          <cell r="I254">
            <v>5.87</v>
          </cell>
          <cell r="J254">
            <v>7.63</v>
          </cell>
        </row>
        <row r="256">
          <cell r="A256" t="str">
            <v>03.03.090</v>
          </cell>
          <cell r="B256" t="str">
            <v>FORNECIMENTO E ASSENTAMENTO DE PLACA DA OBRA (MOD. AV. 43/200).</v>
          </cell>
          <cell r="C256" t="str">
            <v>M²</v>
          </cell>
          <cell r="D256">
            <v>150</v>
          </cell>
          <cell r="E256">
            <v>8.17</v>
          </cell>
          <cell r="I256">
            <v>158.16999999999999</v>
          </cell>
          <cell r="J256">
            <v>205.62</v>
          </cell>
        </row>
        <row r="257">
          <cell r="J257">
            <v>0</v>
          </cell>
        </row>
        <row r="258">
          <cell r="A258" t="str">
            <v>S03.03.092</v>
          </cell>
          <cell r="B258" t="str">
            <v>REMANEJAMENTO (RETIRADA E MONTAGEM) DE TAPUME EXISTENTE DE CHAPA DE MADEIRA COMPENSADA DE 6MM.</v>
          </cell>
          <cell r="C258" t="str">
            <v>M2</v>
          </cell>
          <cell r="I258">
            <v>13.71</v>
          </cell>
          <cell r="J258">
            <v>17.82</v>
          </cell>
        </row>
        <row r="259">
          <cell r="J259">
            <v>0</v>
          </cell>
        </row>
        <row r="260">
          <cell r="A260" t="str">
            <v>S03.03.093</v>
          </cell>
          <cell r="B260" t="str">
            <v>RETIRADA DE TAPUMES</v>
          </cell>
          <cell r="C260" t="str">
            <v>M2</v>
          </cell>
          <cell r="I260">
            <v>4.57</v>
          </cell>
          <cell r="J260">
            <v>5.94</v>
          </cell>
        </row>
        <row r="261">
          <cell r="J261">
            <v>0</v>
          </cell>
        </row>
        <row r="262">
          <cell r="A262" t="str">
            <v>03.04.000</v>
          </cell>
          <cell r="B262" t="str">
            <v>LOCAÇÃO DA OBRA</v>
          </cell>
          <cell r="I262">
            <v>0</v>
          </cell>
          <cell r="J262">
            <v>0</v>
          </cell>
        </row>
        <row r="263">
          <cell r="I263">
            <v>0</v>
          </cell>
          <cell r="J263">
            <v>0</v>
          </cell>
        </row>
        <row r="264">
          <cell r="A264" t="str">
            <v>03.04.010</v>
          </cell>
          <cell r="B264" t="str">
            <v>LOCAÇÃO DE OBRAS E DEMARCAÇÃO PARA ABERTURA DE VALAS PARA FUNDAÇÕES.</v>
          </cell>
          <cell r="C264" t="str">
            <v>M²</v>
          </cell>
          <cell r="D264">
            <v>1.36</v>
          </cell>
          <cell r="E264">
            <v>1.64</v>
          </cell>
          <cell r="I264">
            <v>3</v>
          </cell>
          <cell r="J264">
            <v>3.9</v>
          </cell>
        </row>
        <row r="265">
          <cell r="I265">
            <v>0</v>
          </cell>
          <cell r="J265">
            <v>0</v>
          </cell>
        </row>
        <row r="266">
          <cell r="A266" t="str">
            <v>03.05.000</v>
          </cell>
          <cell r="B266" t="str">
            <v>LIMPEZA DE SUPERFÍCIES</v>
          </cell>
          <cell r="I266">
            <v>0</v>
          </cell>
          <cell r="J266">
            <v>0</v>
          </cell>
        </row>
        <row r="267">
          <cell r="I267">
            <v>0</v>
          </cell>
          <cell r="J267">
            <v>0</v>
          </cell>
        </row>
        <row r="268">
          <cell r="A268" t="str">
            <v>03.05.010</v>
          </cell>
          <cell r="B268" t="str">
            <v>LIMPEZA DE SUPERFÍCIES COM ÁCIDO MURIÁTICO EM ÁGUA NA PROPOÇÃO 1:6 E SOLUÇÃO NEUTRALIZADORA DE AMONIA 1:4.</v>
          </cell>
          <cell r="C268" t="str">
            <v>M²</v>
          </cell>
          <cell r="D268">
            <v>1.05</v>
          </cell>
          <cell r="E268">
            <v>1.96</v>
          </cell>
          <cell r="I268">
            <v>3.01</v>
          </cell>
          <cell r="J268">
            <v>3.91</v>
          </cell>
        </row>
        <row r="270">
          <cell r="A270" t="str">
            <v>03.05.020</v>
          </cell>
          <cell r="B270" t="str">
            <v>ESCOVAÇÃO DE SUPERFÍCIES EM ALVENARIA, CONCRETO OU FERRAGENS PARA A RETIRADA DE SUBSTRATO COM UTILIZAÇÃO DE ESCOVA RETANGULAR COM CERDA DE AÇO.</v>
          </cell>
          <cell r="C270" t="str">
            <v>M²</v>
          </cell>
          <cell r="D270">
            <v>1.23</v>
          </cell>
          <cell r="E270">
            <v>1.61</v>
          </cell>
          <cell r="I270">
            <v>2.84</v>
          </cell>
          <cell r="J270">
            <v>3.69</v>
          </cell>
        </row>
        <row r="271">
          <cell r="I271">
            <v>0</v>
          </cell>
          <cell r="J271">
            <v>0</v>
          </cell>
        </row>
        <row r="272">
          <cell r="A272" t="str">
            <v>04.00.000</v>
          </cell>
          <cell r="B272" t="str">
            <v>CARGA E TRANSPORTE MANUAL E MECÂNICO</v>
          </cell>
          <cell r="I272">
            <v>0</v>
          </cell>
          <cell r="J272">
            <v>0</v>
          </cell>
        </row>
        <row r="273">
          <cell r="I273">
            <v>0</v>
          </cell>
          <cell r="J273">
            <v>0</v>
          </cell>
        </row>
        <row r="274">
          <cell r="A274" t="str">
            <v>04.01.000</v>
          </cell>
          <cell r="B274" t="str">
            <v>CARGA E DESCARGA</v>
          </cell>
          <cell r="I274">
            <v>0</v>
          </cell>
          <cell r="J274">
            <v>0</v>
          </cell>
        </row>
        <row r="275">
          <cell r="I275">
            <v>0</v>
          </cell>
          <cell r="J275">
            <v>0</v>
          </cell>
        </row>
        <row r="276">
          <cell r="A276" t="str">
            <v>04.01.010</v>
          </cell>
          <cell r="B276" t="str">
            <v>CARGA E DESCARGA MANUAIS DE TERRA DE UM CAMINHÃO CARROCERIA.</v>
          </cell>
          <cell r="C276" t="str">
            <v>M³</v>
          </cell>
          <cell r="E276">
            <v>4.4000000000000004</v>
          </cell>
          <cell r="I276">
            <v>4.4000000000000004</v>
          </cell>
          <cell r="J276">
            <v>5.72</v>
          </cell>
        </row>
        <row r="278">
          <cell r="A278" t="str">
            <v>04.01.020</v>
          </cell>
          <cell r="B278" t="str">
            <v>CARGA E DESCARGA MANUAIS DE TERRA DE UM CAMINHÃO CARROCERIA (SERVIÇO NOTURNO).</v>
          </cell>
          <cell r="C278" t="str">
            <v>M³</v>
          </cell>
          <cell r="E278">
            <v>5.28</v>
          </cell>
          <cell r="I278">
            <v>5.28</v>
          </cell>
          <cell r="J278">
            <v>6.86</v>
          </cell>
        </row>
        <row r="280">
          <cell r="A280" t="str">
            <v>04.01.030</v>
          </cell>
          <cell r="B280" t="str">
            <v>CARGA MANUAL DE TERRA EM CAMINHÃO BASCULANTE.</v>
          </cell>
          <cell r="C280" t="str">
            <v>M³</v>
          </cell>
          <cell r="E280">
            <v>3.67</v>
          </cell>
          <cell r="I280">
            <v>3.67</v>
          </cell>
          <cell r="J280">
            <v>4.7699999999999996</v>
          </cell>
        </row>
        <row r="282">
          <cell r="A282" t="str">
            <v>04.01.040</v>
          </cell>
          <cell r="B282" t="str">
            <v>CARGA MECÂNICA DE TERRA EM CAMINHÃO BASCULANTE OU CARROCERIA.</v>
          </cell>
          <cell r="C282" t="str">
            <v>M³</v>
          </cell>
          <cell r="E282">
            <v>0.19</v>
          </cell>
          <cell r="F282">
            <v>1.21</v>
          </cell>
          <cell r="I282">
            <v>1.4</v>
          </cell>
          <cell r="J282">
            <v>1.82</v>
          </cell>
        </row>
        <row r="284">
          <cell r="A284" t="str">
            <v>04.01.050</v>
          </cell>
          <cell r="B284" t="str">
            <v>CARGA MECÂNICA  DE PRÉ MISTURADO, INCLUINDO ESPALHAMENTO DO MESMO EM CIMA DO CAMINHÃO.</v>
          </cell>
          <cell r="C284" t="str">
            <v>M³</v>
          </cell>
          <cell r="E284">
            <v>0.73</v>
          </cell>
          <cell r="F284">
            <v>3.19</v>
          </cell>
          <cell r="I284">
            <v>3.92</v>
          </cell>
          <cell r="J284">
            <v>5.0999999999999996</v>
          </cell>
        </row>
        <row r="286">
          <cell r="A286" t="str">
            <v>04.01.060</v>
          </cell>
          <cell r="B286" t="str">
            <v>CARGA MECÂNICA DE PRÉ-MISTURADO, INCLUINDO ESPALHAMENTO DO MESMO EM CIMA DO CAMINHÃO (SERVIÇO NOTURNO).</v>
          </cell>
          <cell r="C286" t="str">
            <v>M³</v>
          </cell>
          <cell r="E286">
            <v>0.88</v>
          </cell>
          <cell r="F286">
            <v>3.24</v>
          </cell>
          <cell r="I286">
            <v>4.12</v>
          </cell>
          <cell r="J286">
            <v>5.36</v>
          </cell>
        </row>
        <row r="287">
          <cell r="I287">
            <v>0</v>
          </cell>
          <cell r="J287">
            <v>0</v>
          </cell>
        </row>
        <row r="288">
          <cell r="A288" t="str">
            <v>04.02.000</v>
          </cell>
          <cell r="B288" t="str">
            <v>TRANSPORTES</v>
          </cell>
          <cell r="I288">
            <v>0</v>
          </cell>
          <cell r="J288">
            <v>0</v>
          </cell>
        </row>
        <row r="289">
          <cell r="I289">
            <v>0</v>
          </cell>
          <cell r="J289">
            <v>0</v>
          </cell>
        </row>
        <row r="290">
          <cell r="A290" t="str">
            <v>04.02.010</v>
          </cell>
          <cell r="B290" t="str">
            <v>TRANSPORTE DE MATERIAL COM D.M.T. 1KM.</v>
          </cell>
          <cell r="C290" t="str">
            <v>M³</v>
          </cell>
          <cell r="H290">
            <v>2.1800000000000002</v>
          </cell>
          <cell r="I290">
            <v>2.1800000000000002</v>
          </cell>
          <cell r="J290">
            <v>2.83</v>
          </cell>
        </row>
        <row r="292">
          <cell r="A292" t="str">
            <v>04.02.020</v>
          </cell>
          <cell r="B292" t="str">
            <v>TRANSPORTE DE MATERIAL COM D.M.T. 2KM.</v>
          </cell>
          <cell r="C292" t="str">
            <v>M³</v>
          </cell>
          <cell r="H292">
            <v>2.94</v>
          </cell>
          <cell r="I292">
            <v>2.94</v>
          </cell>
          <cell r="J292">
            <v>3.82</v>
          </cell>
        </row>
        <row r="294">
          <cell r="A294" t="str">
            <v>04.02.030</v>
          </cell>
          <cell r="B294" t="str">
            <v>TRANSPORTE DE MATERIAL COM D.M.T. 4KM.</v>
          </cell>
          <cell r="C294" t="str">
            <v>M³</v>
          </cell>
          <cell r="H294">
            <v>4.46</v>
          </cell>
          <cell r="I294">
            <v>4.46</v>
          </cell>
          <cell r="J294">
            <v>5.8</v>
          </cell>
        </row>
        <row r="296">
          <cell r="A296" t="str">
            <v>04.02.040</v>
          </cell>
          <cell r="B296" t="str">
            <v>TRANSPORTE DE MATERIAL COM D.M.T. 6 KM.</v>
          </cell>
          <cell r="C296" t="str">
            <v>M³</v>
          </cell>
          <cell r="H296">
            <v>5.99</v>
          </cell>
          <cell r="I296">
            <v>5.99</v>
          </cell>
          <cell r="J296">
            <v>7.79</v>
          </cell>
        </row>
        <row r="298">
          <cell r="A298" t="str">
            <v>04.02.050</v>
          </cell>
          <cell r="B298" t="str">
            <v>TRANSPORTE DE MATERIAL COM D.M.T. 8KM.</v>
          </cell>
          <cell r="C298" t="str">
            <v>M³</v>
          </cell>
          <cell r="H298">
            <v>7.54</v>
          </cell>
          <cell r="I298">
            <v>7.54</v>
          </cell>
          <cell r="J298">
            <v>9.8000000000000007</v>
          </cell>
        </row>
        <row r="300">
          <cell r="A300" t="str">
            <v>04.02.060</v>
          </cell>
          <cell r="B300" t="str">
            <v>TRANSPORTE DE MATERIAL COM D.M.T. 10 KM.</v>
          </cell>
          <cell r="C300" t="str">
            <v>M³</v>
          </cell>
          <cell r="H300">
            <v>9.02</v>
          </cell>
          <cell r="I300">
            <v>9.02</v>
          </cell>
          <cell r="J300">
            <v>11.73</v>
          </cell>
        </row>
        <row r="302">
          <cell r="A302" t="str">
            <v>04.02.070</v>
          </cell>
          <cell r="B302" t="str">
            <v>TRANSPORTE DE MATERIAL COM D.M.T. 12KM.</v>
          </cell>
          <cell r="C302" t="str">
            <v>M³</v>
          </cell>
          <cell r="H302">
            <v>10.54</v>
          </cell>
          <cell r="I302">
            <v>10.54</v>
          </cell>
          <cell r="J302">
            <v>13.7</v>
          </cell>
        </row>
        <row r="304">
          <cell r="A304" t="str">
            <v>04.02.080</v>
          </cell>
          <cell r="B304" t="str">
            <v>TRANSPORTE DE MATERIAL COM D.M.T. 14KM.</v>
          </cell>
          <cell r="C304" t="str">
            <v>M³</v>
          </cell>
          <cell r="H304">
            <v>12.08</v>
          </cell>
          <cell r="I304">
            <v>12.08</v>
          </cell>
          <cell r="J304">
            <v>15.7</v>
          </cell>
        </row>
        <row r="306">
          <cell r="A306" t="str">
            <v>04.02.090</v>
          </cell>
          <cell r="B306" t="str">
            <v>TRANSPORTE DE MATERIAL COM D.M.T. 16KM.</v>
          </cell>
          <cell r="C306" t="str">
            <v>M³</v>
          </cell>
          <cell r="H306">
            <v>13.54</v>
          </cell>
          <cell r="I306">
            <v>13.54</v>
          </cell>
          <cell r="J306">
            <v>17.600000000000001</v>
          </cell>
        </row>
        <row r="308">
          <cell r="A308" t="str">
            <v>04.02.100</v>
          </cell>
          <cell r="B308" t="str">
            <v>TRANSPORTE DE MATERIAL COM D.M.T. 18KM.</v>
          </cell>
          <cell r="C308" t="str">
            <v>M³</v>
          </cell>
          <cell r="H308">
            <v>15.08</v>
          </cell>
          <cell r="I308">
            <v>15.08</v>
          </cell>
          <cell r="J308">
            <v>19.600000000000001</v>
          </cell>
        </row>
        <row r="310">
          <cell r="A310" t="str">
            <v>04.02.110</v>
          </cell>
          <cell r="B310" t="str">
            <v>TRANSPORTE DE MATERIAL COM D.M.T. 20KM.</v>
          </cell>
          <cell r="C310" t="str">
            <v>M³</v>
          </cell>
          <cell r="H310">
            <v>16.62</v>
          </cell>
          <cell r="I310">
            <v>16.62</v>
          </cell>
          <cell r="J310">
            <v>21.61</v>
          </cell>
        </row>
        <row r="312">
          <cell r="A312" t="str">
            <v>04.02.111</v>
          </cell>
          <cell r="B312" t="str">
            <v>TRANSPORTE DE MATERIAL COM D.M.T. 22KM.</v>
          </cell>
          <cell r="C312" t="str">
            <v>M³</v>
          </cell>
          <cell r="H312">
            <v>18.18</v>
          </cell>
          <cell r="I312">
            <v>18.18</v>
          </cell>
          <cell r="J312">
            <v>23.63</v>
          </cell>
        </row>
        <row r="314">
          <cell r="A314" t="str">
            <v>04.02.112</v>
          </cell>
          <cell r="B314" t="str">
            <v>TRANSPORTE DE MATERIAL COM D.M.T. 24KM.</v>
          </cell>
          <cell r="C314" t="str">
            <v>M³</v>
          </cell>
          <cell r="H314">
            <v>19.7</v>
          </cell>
          <cell r="I314">
            <v>19.7</v>
          </cell>
          <cell r="J314">
            <v>25.61</v>
          </cell>
        </row>
        <row r="316">
          <cell r="A316" t="str">
            <v>04.02.113</v>
          </cell>
          <cell r="B316" t="str">
            <v>TRANSPORTE DE MATERIAL COM D.M.T. 26KM.</v>
          </cell>
          <cell r="C316" t="str">
            <v>M³</v>
          </cell>
          <cell r="H316">
            <v>21.23</v>
          </cell>
          <cell r="I316">
            <v>21.23</v>
          </cell>
          <cell r="J316">
            <v>27.6</v>
          </cell>
        </row>
        <row r="318">
          <cell r="A318" t="str">
            <v>04.02.114</v>
          </cell>
          <cell r="B318" t="str">
            <v>TRANSPORTE DE MATERIAL COM D.M.T. 28KM.</v>
          </cell>
          <cell r="C318" t="str">
            <v>M³</v>
          </cell>
          <cell r="H318">
            <v>22.75</v>
          </cell>
          <cell r="I318">
            <v>22.75</v>
          </cell>
          <cell r="J318">
            <v>29.58</v>
          </cell>
        </row>
        <row r="320">
          <cell r="A320" t="str">
            <v>04.02.115</v>
          </cell>
          <cell r="B320" t="str">
            <v>TRANSPORTE DE MATERIAL COM D.M.T. 30KM.</v>
          </cell>
          <cell r="C320" t="str">
            <v>M³</v>
          </cell>
          <cell r="H320">
            <v>24.27</v>
          </cell>
          <cell r="I320">
            <v>24.27</v>
          </cell>
          <cell r="J320">
            <v>31.55</v>
          </cell>
        </row>
        <row r="322">
          <cell r="A322" t="str">
            <v>04.02.120</v>
          </cell>
          <cell r="B322" t="str">
            <v>TRANSPORTE COM CARRO DE MÃO DE AREIA, ENTULHO OU TERRA ATÉ 30M.</v>
          </cell>
          <cell r="C322" t="str">
            <v>M³</v>
          </cell>
          <cell r="E322">
            <v>10.76</v>
          </cell>
          <cell r="I322">
            <v>10.76</v>
          </cell>
          <cell r="J322">
            <v>13.99</v>
          </cell>
        </row>
        <row r="324">
          <cell r="A324" t="str">
            <v>04.02.130</v>
          </cell>
          <cell r="B324" t="str">
            <v>TRANSPORTE COM CARRO DE MÃO DE AREIA, ENTULHO OU TERRA ATÉ 30M (SERVIÇO NOTURNO).</v>
          </cell>
          <cell r="C324" t="str">
            <v>M³</v>
          </cell>
          <cell r="E324">
            <v>12.91</v>
          </cell>
          <cell r="I324">
            <v>12.91</v>
          </cell>
          <cell r="J324">
            <v>16.78</v>
          </cell>
        </row>
        <row r="326">
          <cell r="A326" t="str">
            <v>04.02.140</v>
          </cell>
          <cell r="B326" t="str">
            <v>TRANSPORTE COM CARRO DE MÃO DE DE AREIA, ENTULHO OU TERRA ATÉ 60M.</v>
          </cell>
          <cell r="C326" t="str">
            <v>M³</v>
          </cell>
          <cell r="E326">
            <v>12.71</v>
          </cell>
          <cell r="I326">
            <v>12.71</v>
          </cell>
          <cell r="J326">
            <v>16.52</v>
          </cell>
        </row>
        <row r="328">
          <cell r="A328" t="str">
            <v>04.02.150</v>
          </cell>
          <cell r="B328" t="str">
            <v>TRANSPORTE COM CARRO DE MÃO DE AREIA, ENTULHO OU TERRA ATÉ 60M (SERVIÇO NOTURNO).</v>
          </cell>
          <cell r="C328" t="str">
            <v>M³</v>
          </cell>
          <cell r="E328">
            <v>15.26</v>
          </cell>
          <cell r="I328">
            <v>15.26</v>
          </cell>
          <cell r="J328">
            <v>19.84</v>
          </cell>
        </row>
        <row r="330">
          <cell r="A330" t="str">
            <v>04.02.160</v>
          </cell>
          <cell r="B330" t="str">
            <v>TRANSPORTE COM CARRO DE MÃO DE AREIA, ENTULHO OU TERRA ATÉ 100M.</v>
          </cell>
          <cell r="C330" t="str">
            <v>M³</v>
          </cell>
          <cell r="E330">
            <v>18.579999999999998</v>
          </cell>
          <cell r="I330">
            <v>18.579999999999998</v>
          </cell>
          <cell r="J330">
            <v>24.15</v>
          </cell>
        </row>
        <row r="332">
          <cell r="A332" t="str">
            <v>04.02.170</v>
          </cell>
          <cell r="B332" t="str">
            <v>TRNASPORTE COM CARRO DE MÃO DE AREIA, ENTULHO OU TERRA TÉ 100M (SERVIÇO NOTURNO).</v>
          </cell>
          <cell r="C332" t="str">
            <v>M³</v>
          </cell>
          <cell r="E332">
            <v>22.3</v>
          </cell>
          <cell r="I332">
            <v>22.3</v>
          </cell>
          <cell r="J332">
            <v>28.99</v>
          </cell>
        </row>
        <row r="334">
          <cell r="A334" t="str">
            <v>04.02.180</v>
          </cell>
          <cell r="B334" t="str">
            <v>TRANSPORTE COM CARRO DE MÃO DE PEDRA RACHÃO NOS MORROS, ATÉ 100M.</v>
          </cell>
          <cell r="C334" t="str">
            <v>M³</v>
          </cell>
          <cell r="E334">
            <v>24.45</v>
          </cell>
          <cell r="I334">
            <v>24.45</v>
          </cell>
          <cell r="J334">
            <v>31.79</v>
          </cell>
        </row>
        <row r="335">
          <cell r="I335">
            <v>0</v>
          </cell>
          <cell r="J335">
            <v>0</v>
          </cell>
        </row>
        <row r="336">
          <cell r="A336" t="str">
            <v>04.03.000</v>
          </cell>
          <cell r="B336" t="str">
            <v>REMOÇÃO</v>
          </cell>
          <cell r="I336">
            <v>0</v>
          </cell>
          <cell r="J336">
            <v>0</v>
          </cell>
        </row>
        <row r="337">
          <cell r="I337">
            <v>0</v>
          </cell>
          <cell r="J337">
            <v>0</v>
          </cell>
        </row>
        <row r="338">
          <cell r="A338" t="str">
            <v>04.03.010</v>
          </cell>
          <cell r="B338" t="str">
            <v>REMOÇÃO DE MATERIAL DE PRIMEIRA CATEGORIA EM CAMINHÃO CARROCERIA, D.M.T. 6KM, INCLUSIVE CARGA E DESCARGA MANUAIS.</v>
          </cell>
          <cell r="C338" t="str">
            <v>M³</v>
          </cell>
          <cell r="E338">
            <v>4.4000000000000004</v>
          </cell>
          <cell r="G338">
            <v>11.52</v>
          </cell>
          <cell r="H338">
            <v>5.7</v>
          </cell>
          <cell r="I338">
            <v>21.62</v>
          </cell>
          <cell r="J338">
            <v>28.11</v>
          </cell>
        </row>
        <row r="340">
          <cell r="A340" t="str">
            <v>04.03.020</v>
          </cell>
          <cell r="B340" t="str">
            <v>REMOÇÃO DE MATERIAL DE PRIMEIRA CATEGORIA EM CAMINHÃO CARROCERIA, D.M.T. 12KM, INCLUSIVE CARGA E DESCARGA MANUAIS.</v>
          </cell>
          <cell r="C340" t="str">
            <v>M³</v>
          </cell>
          <cell r="E340">
            <v>4.4000000000000004</v>
          </cell>
          <cell r="G340">
            <v>11.52</v>
          </cell>
          <cell r="H340">
            <v>10.050000000000001</v>
          </cell>
          <cell r="I340">
            <v>25.97</v>
          </cell>
          <cell r="J340">
            <v>33.76</v>
          </cell>
        </row>
        <row r="342">
          <cell r="A342" t="str">
            <v>04.03.030</v>
          </cell>
          <cell r="B342" t="str">
            <v>REMOÇÃO DE MATERIAL DE PRIMEIRA CATEGORIA EM CAMINHÃO CARROCERIA, D.M.T. 20KM, INCLUSIVE CARGA E DESCARGA MANUAIS.</v>
          </cell>
          <cell r="C342" t="str">
            <v>M³</v>
          </cell>
          <cell r="E342">
            <v>4.4000000000000004</v>
          </cell>
          <cell r="G342">
            <v>11.52</v>
          </cell>
          <cell r="H342">
            <v>15.85</v>
          </cell>
          <cell r="I342">
            <v>31.77</v>
          </cell>
          <cell r="J342">
            <v>41.3</v>
          </cell>
        </row>
        <row r="344">
          <cell r="A344" t="str">
            <v>04.03.031</v>
          </cell>
          <cell r="B344" t="str">
            <v>REMOÇÃO DE MATERIAL DE PRIMEIRA CATEGORIA EM CAMINHÃO CARROCERIA, D.M.T. 22KM, INCLUSIVE CARGA E DESCARGA MANUAIS.</v>
          </cell>
          <cell r="C344" t="str">
            <v>M³</v>
          </cell>
          <cell r="E344">
            <v>4.4000000000000004</v>
          </cell>
          <cell r="G344">
            <v>11.52</v>
          </cell>
          <cell r="H344">
            <v>17.34</v>
          </cell>
          <cell r="I344">
            <v>33.26</v>
          </cell>
          <cell r="J344">
            <v>43.24</v>
          </cell>
        </row>
        <row r="346">
          <cell r="A346" t="str">
            <v>04.03.032</v>
          </cell>
          <cell r="B346" t="str">
            <v>REMOÇÃO DE MATERIAL DE PRIMEIRA CATEGORIA EM CAMINHÃO CARROCERIA, D.M.T. 24KM, INCLUSIVE CARGA E DESCARGA MANUAIS.</v>
          </cell>
          <cell r="C346" t="str">
            <v>M³</v>
          </cell>
          <cell r="E346">
            <v>4.4000000000000004</v>
          </cell>
          <cell r="G346">
            <v>11.52</v>
          </cell>
          <cell r="H346">
            <v>18.79</v>
          </cell>
          <cell r="I346">
            <v>34.71</v>
          </cell>
          <cell r="J346">
            <v>45.12</v>
          </cell>
        </row>
        <row r="348">
          <cell r="A348" t="str">
            <v>04.03.033</v>
          </cell>
          <cell r="B348" t="str">
            <v>REMOÇÃO DE MATERIAL DE PRIMEIRA CATEGORIA EM CAMINHÃO CARROCERIA, D.M.T. 26KM, INCLUSIVE CARGA E DESCARGA MANUAIS.</v>
          </cell>
          <cell r="C348" t="str">
            <v>M³</v>
          </cell>
          <cell r="E348">
            <v>4.4000000000000004</v>
          </cell>
          <cell r="G348">
            <v>11.52</v>
          </cell>
          <cell r="H348">
            <v>20.25</v>
          </cell>
          <cell r="I348">
            <v>36.17</v>
          </cell>
          <cell r="J348">
            <v>47.02</v>
          </cell>
        </row>
        <row r="350">
          <cell r="A350" t="str">
            <v>04.03.034</v>
          </cell>
          <cell r="B350" t="str">
            <v>REMOÇÃO DE MATERIAL DE PRIMEIRA CATEGORIA EM CAMINHÃO CARROCERIA, D.M.T. 28KM, INCLUSIVE CARGA E DESCARGA MANUAIS.</v>
          </cell>
          <cell r="C350" t="str">
            <v>M³</v>
          </cell>
          <cell r="E350">
            <v>4.4000000000000004</v>
          </cell>
          <cell r="G350">
            <v>11.52</v>
          </cell>
          <cell r="H350">
            <v>21.7</v>
          </cell>
          <cell r="I350">
            <v>37.619999999999997</v>
          </cell>
          <cell r="J350">
            <v>48.91</v>
          </cell>
        </row>
        <row r="352">
          <cell r="A352" t="str">
            <v>04.03.036</v>
          </cell>
          <cell r="B352" t="str">
            <v>REMOÇÃO DE MATERIAL DE PRIMEIRA CATEGORIA EM CAMINHÃO CARROCERIA, D.M.T. 30KM, INCLUSIVE CARGA E DESCARGA MANUAIS.</v>
          </cell>
          <cell r="C352" t="str">
            <v>M³</v>
          </cell>
          <cell r="E352">
            <v>4.4000000000000004</v>
          </cell>
          <cell r="G352">
            <v>11.52</v>
          </cell>
          <cell r="H352">
            <v>23.15</v>
          </cell>
          <cell r="I352">
            <v>39.07</v>
          </cell>
          <cell r="J352">
            <v>50.79</v>
          </cell>
        </row>
        <row r="354">
          <cell r="A354" t="str">
            <v>04.03.038</v>
          </cell>
          <cell r="B354" t="str">
            <v>REMOÇÃO DE MATERIAL DE PRIMEIRA CATEGORIA EM CAMINHÃO BASCULANTE, DMT 2KM, INCLUSIVE CARGA MANUAL E DESCARGA MECÂNICA.</v>
          </cell>
          <cell r="C354" t="str">
            <v>M³</v>
          </cell>
          <cell r="E354">
            <v>3.67</v>
          </cell>
          <cell r="G354">
            <v>10.16</v>
          </cell>
          <cell r="H354">
            <v>2.94</v>
          </cell>
          <cell r="I354">
            <v>16.77</v>
          </cell>
          <cell r="J354">
            <v>21.8</v>
          </cell>
        </row>
        <row r="356">
          <cell r="A356" t="str">
            <v>04.03.040</v>
          </cell>
          <cell r="B356" t="str">
            <v>REMOÇÃO DE MATERIAL DE PRIMEIRA CATEGORIA EM CAMINHÃO BASCULANTE D.M.T. 6KM, INCLUSIVE CARGA MANUAL E DESCARGA MECÂNICA.</v>
          </cell>
          <cell r="C356" t="str">
            <v>M³</v>
          </cell>
          <cell r="E356">
            <v>3.67</v>
          </cell>
          <cell r="G356">
            <v>10.16</v>
          </cell>
          <cell r="H356">
            <v>5.99</v>
          </cell>
          <cell r="I356">
            <v>19.82</v>
          </cell>
          <cell r="J356">
            <v>25.77</v>
          </cell>
        </row>
        <row r="358">
          <cell r="A358" t="str">
            <v>04.03.050</v>
          </cell>
          <cell r="B358" t="str">
            <v>REMOÇÃO DE MATERIAL DE PRIMEIRA CATEGORIA EM CAMINHÃO BASCULANTE, D.M.T. 12 KM, INCLUSIVE CARGA MANUAL E DESCARGA MECÂNICA.</v>
          </cell>
          <cell r="C358" t="str">
            <v>M³</v>
          </cell>
          <cell r="E358">
            <v>3.67</v>
          </cell>
          <cell r="G358">
            <v>10.16</v>
          </cell>
          <cell r="H358">
            <v>10.54</v>
          </cell>
          <cell r="I358">
            <v>24.369999999999997</v>
          </cell>
          <cell r="J358">
            <v>31.68</v>
          </cell>
        </row>
        <row r="360">
          <cell r="A360" t="str">
            <v>04.03.060</v>
          </cell>
          <cell r="B360" t="str">
            <v>REMOÇÃO DE MATERIAL DE PRIMEIRA CATEGORIA EM CAMINHÃO BASCULANTE, D.M.T. 20KM, INCLUSIVE CARGA MANUAL E DESCARGA MECÂNICA.</v>
          </cell>
          <cell r="C360" t="str">
            <v>M³</v>
          </cell>
          <cell r="E360">
            <v>3.67</v>
          </cell>
          <cell r="G360">
            <v>10.16</v>
          </cell>
          <cell r="H360">
            <v>16.62</v>
          </cell>
          <cell r="I360">
            <v>30.450000000000003</v>
          </cell>
          <cell r="J360">
            <v>39.590000000000003</v>
          </cell>
        </row>
        <row r="362">
          <cell r="A362" t="str">
            <v>04.03.061</v>
          </cell>
          <cell r="B362" t="str">
            <v>REMOÇÃO DE MATERIAL DE PRIMEIRA CATEGORIA EM CAMINHÃO BASCULANTE, D.M.T. 22KM, INCLUSIVE CARGA MANUAL E DESCARGA MECÂNICA.</v>
          </cell>
          <cell r="C362" t="str">
            <v>M³</v>
          </cell>
          <cell r="E362">
            <v>3.67</v>
          </cell>
          <cell r="G362">
            <v>10.16</v>
          </cell>
          <cell r="H362">
            <v>18.18</v>
          </cell>
          <cell r="I362">
            <v>32.01</v>
          </cell>
          <cell r="J362">
            <v>41.61</v>
          </cell>
        </row>
        <row r="364">
          <cell r="A364" t="str">
            <v>04.03.062</v>
          </cell>
          <cell r="B364" t="str">
            <v>REMOÇÃO DE MATERIAL DE PRIMEIRA CATEGORIA EM CAMINHÃO BASCULANTE, D.M.T. 24KM, INCLUSIVE CARGA MANUAL E DESCARGA MECÂNICA.</v>
          </cell>
          <cell r="C364" t="str">
            <v>M³</v>
          </cell>
          <cell r="E364">
            <v>3.67</v>
          </cell>
          <cell r="G364">
            <v>10.16</v>
          </cell>
          <cell r="H364">
            <v>19.7</v>
          </cell>
          <cell r="I364">
            <v>33.53</v>
          </cell>
          <cell r="J364">
            <v>43.59</v>
          </cell>
        </row>
        <row r="366">
          <cell r="A366" t="str">
            <v>04.03.063</v>
          </cell>
          <cell r="B366" t="str">
            <v>REMOÇÃO DE MATERIAL DE PRIMEIRA CATEGORIA EM CAMINHÃO BASCULANTE, D.M.T. 26KM, INCLUSIVE CARGA MANUAL E DESCARGA MECÂNICA.</v>
          </cell>
          <cell r="C366" t="str">
            <v>M³</v>
          </cell>
          <cell r="E366">
            <v>3.67</v>
          </cell>
          <cell r="G366">
            <v>10.16</v>
          </cell>
          <cell r="H366">
            <v>21.23</v>
          </cell>
          <cell r="I366">
            <v>35.06</v>
          </cell>
          <cell r="J366">
            <v>45.58</v>
          </cell>
        </row>
        <row r="368">
          <cell r="A368" t="str">
            <v>04.03.064</v>
          </cell>
          <cell r="B368" t="str">
            <v>REMOÇÃO DE MATERIAL DE PRIMEIRA CATEGORIA EM CAMINHÃO BASCULANTE, D.M.T. 28KM, INCLUSIVE CARGA MANUAL E DESCARGA MECÂNICA.</v>
          </cell>
          <cell r="C368" t="str">
            <v>M³</v>
          </cell>
          <cell r="E368">
            <v>3.67</v>
          </cell>
          <cell r="G368">
            <v>10.16</v>
          </cell>
          <cell r="H368">
            <v>22.75</v>
          </cell>
          <cell r="I368">
            <v>36.58</v>
          </cell>
          <cell r="J368">
            <v>47.55</v>
          </cell>
        </row>
        <row r="370">
          <cell r="A370" t="str">
            <v>04.03.065</v>
          </cell>
          <cell r="B370" t="str">
            <v>REMOÇÃO DE MATERIAL DE PRIMEIRA CATEGORIA EM CAMINHÃO BASCULANTE, D.M.T. 30KM, INCLUSIVE CARGA MANUAL E DESCARGA MECÂNICA.</v>
          </cell>
          <cell r="C370" t="str">
            <v>M³</v>
          </cell>
          <cell r="E370">
            <v>3.67</v>
          </cell>
          <cell r="G370">
            <v>10.16</v>
          </cell>
          <cell r="H370">
            <v>24.27</v>
          </cell>
          <cell r="I370">
            <v>38.1</v>
          </cell>
          <cell r="J370">
            <v>49.53</v>
          </cell>
        </row>
        <row r="372">
          <cell r="A372" t="str">
            <v>04.03.070</v>
          </cell>
          <cell r="B372" t="str">
            <v>REMOÇÃO DE MATERIAL DE PRIMEIRA CATEGORIA EM CAMINHÃO BASCULANTE, D.M.T. 6KM, INCLUSIVE CARGA E DESCARGA MECÂNICA.</v>
          </cell>
          <cell r="C372" t="str">
            <v>M³</v>
          </cell>
          <cell r="E372">
            <v>0.19</v>
          </cell>
          <cell r="F372">
            <v>1.21</v>
          </cell>
          <cell r="G372">
            <v>0.19</v>
          </cell>
          <cell r="H372">
            <v>5.99</v>
          </cell>
          <cell r="I372">
            <v>7.58</v>
          </cell>
          <cell r="J372">
            <v>9.85</v>
          </cell>
        </row>
        <row r="374">
          <cell r="A374" t="str">
            <v>04.03.080</v>
          </cell>
          <cell r="B374" t="str">
            <v>REMOÇÃO DE MATERIAL DE PRIMEIRA CATEGORIA EM CAMINHÃO BASCULANTE, D.M.T. 12KM, INCLUSIVE CARGA E DESCARGA MECÂNICA.</v>
          </cell>
          <cell r="C374" t="str">
            <v>M³</v>
          </cell>
          <cell r="E374">
            <v>0.19</v>
          </cell>
          <cell r="F374">
            <v>1.21</v>
          </cell>
          <cell r="G374">
            <v>0.19</v>
          </cell>
          <cell r="H374">
            <v>10.54</v>
          </cell>
          <cell r="I374">
            <v>12.129999999999999</v>
          </cell>
          <cell r="J374">
            <v>15.77</v>
          </cell>
        </row>
        <row r="376">
          <cell r="A376" t="str">
            <v>04.03.090</v>
          </cell>
          <cell r="B376" t="str">
            <v>REMOÇÃO DE MATERIAL DE PRIMEIRA CATEGORIA EM CAMINHÃO BASCULANTE, D.M.T. 20KM, INCLUSIVE CARGA E DESCARGA MECÂNICA.</v>
          </cell>
          <cell r="C376" t="str">
            <v>M³</v>
          </cell>
          <cell r="E376">
            <v>0.19</v>
          </cell>
          <cell r="F376">
            <v>1.21</v>
          </cell>
          <cell r="G376">
            <v>0.19</v>
          </cell>
          <cell r="H376">
            <v>16.62</v>
          </cell>
          <cell r="I376">
            <v>18.21</v>
          </cell>
          <cell r="J376">
            <v>23.67</v>
          </cell>
        </row>
        <row r="378">
          <cell r="A378" t="str">
            <v>04.03.091</v>
          </cell>
          <cell r="B378" t="str">
            <v>REMOÇÃO DE MATERIAL DE PRIMEIRA CATEGORIA EM CAMINHÃO BASCULANTE, D.M.T. 22KM, INCLUSIVE CARGA E DESCARGA MECÂNICA.</v>
          </cell>
          <cell r="C378" t="str">
            <v>M³</v>
          </cell>
          <cell r="E378">
            <v>0.19</v>
          </cell>
          <cell r="F378">
            <v>1.21</v>
          </cell>
          <cell r="G378">
            <v>0.19</v>
          </cell>
          <cell r="H378">
            <v>18.18</v>
          </cell>
          <cell r="I378">
            <v>19.77</v>
          </cell>
          <cell r="J378">
            <v>25.7</v>
          </cell>
        </row>
        <row r="380">
          <cell r="A380" t="str">
            <v>04.03.092</v>
          </cell>
          <cell r="B380" t="str">
            <v>REMOÇÃO DE MATERIAL DE PRIMEIRA CATEGORIA EM CAMINHÃO BASCULANTE, D.M.T. 24KM, INCLUSIVE CARGA E DESCARGA MECÂNICA.</v>
          </cell>
          <cell r="C380" t="str">
            <v>M³</v>
          </cell>
          <cell r="E380">
            <v>0.19</v>
          </cell>
          <cell r="F380">
            <v>1.21</v>
          </cell>
          <cell r="G380">
            <v>0.19</v>
          </cell>
          <cell r="H380">
            <v>19.7</v>
          </cell>
          <cell r="I380">
            <v>21.29</v>
          </cell>
          <cell r="J380">
            <v>27.68</v>
          </cell>
        </row>
        <row r="382">
          <cell r="A382" t="str">
            <v>04.03.093</v>
          </cell>
          <cell r="B382" t="str">
            <v>REMOÇÃO DE MATERIAL DE PRIMEIRA CATEGORIA EM CAMINHÃO BASCULANTE, D.M.T. 26KM, INCLUSIVE CARGA E DESCARGA MECÂNICA.</v>
          </cell>
          <cell r="C382" t="str">
            <v>M³</v>
          </cell>
          <cell r="E382">
            <v>0.19</v>
          </cell>
          <cell r="F382">
            <v>1.21</v>
          </cell>
          <cell r="G382">
            <v>0.19</v>
          </cell>
          <cell r="H382">
            <v>21.23</v>
          </cell>
          <cell r="I382">
            <v>22.82</v>
          </cell>
          <cell r="J382">
            <v>29.67</v>
          </cell>
        </row>
        <row r="384">
          <cell r="A384" t="str">
            <v>04.03.094</v>
          </cell>
          <cell r="B384" t="str">
            <v>REMOÇÃO DE MATERIAL DE PRIMEIRA CATEGORIA EM CAMINHÃO BASCULANTE, D.M.T. 28KM, INCLUSIVE CARGA E DESCARGA MECÂNICA.</v>
          </cell>
          <cell r="C384" t="str">
            <v>M³</v>
          </cell>
          <cell r="E384">
            <v>0.19</v>
          </cell>
          <cell r="F384">
            <v>1.21</v>
          </cell>
          <cell r="G384">
            <v>0.19</v>
          </cell>
          <cell r="H384">
            <v>22.75</v>
          </cell>
          <cell r="I384">
            <v>24.34</v>
          </cell>
          <cell r="J384">
            <v>31.64</v>
          </cell>
        </row>
        <row r="386">
          <cell r="A386" t="str">
            <v>04.03.095</v>
          </cell>
          <cell r="B386" t="str">
            <v>REMOÇÃO DE MATERIAL DE PRIMEIRA CATEGORIA EM CAMINHÃO BASCULANTE, D.M.T. 30KM, INCLUSIVE CARGA E DESCARGA MECÂNICA.</v>
          </cell>
          <cell r="C386" t="str">
            <v>M³</v>
          </cell>
          <cell r="E386">
            <v>0.19</v>
          </cell>
          <cell r="F386">
            <v>1.21</v>
          </cell>
          <cell r="G386">
            <v>0.19</v>
          </cell>
          <cell r="H386">
            <v>24.27</v>
          </cell>
          <cell r="I386">
            <v>25.86</v>
          </cell>
          <cell r="J386">
            <v>33.619999999999997</v>
          </cell>
        </row>
        <row r="388">
          <cell r="A388" t="str">
            <v>04.03.100</v>
          </cell>
          <cell r="B388" t="str">
            <v>REMOÇÃO DE METRALHA EM CAMINHÃO CARROCERIA, D.M.T. 6KM, INCLUSIVE CARGA E DESCARGA MANUAIS.</v>
          </cell>
          <cell r="C388" t="str">
            <v>M³</v>
          </cell>
          <cell r="E388">
            <v>4.84</v>
          </cell>
          <cell r="G388">
            <v>12.67</v>
          </cell>
          <cell r="H388">
            <v>5.71</v>
          </cell>
          <cell r="I388">
            <v>23.22</v>
          </cell>
          <cell r="J388">
            <v>30.19</v>
          </cell>
        </row>
        <row r="390">
          <cell r="A390" t="str">
            <v>04.03.110</v>
          </cell>
          <cell r="B390" t="str">
            <v>REMOÇÃO DE METRALHA EM CAMINHÃO CARROCERIA, D.M.T. 12KM, INCLUSIVE CARGA E DESCARGA MANUAIS.</v>
          </cell>
          <cell r="C390" t="str">
            <v>M³</v>
          </cell>
          <cell r="E390">
            <v>4.84</v>
          </cell>
          <cell r="G390">
            <v>12.67</v>
          </cell>
          <cell r="H390">
            <v>10.050000000000001</v>
          </cell>
          <cell r="I390">
            <v>27.56</v>
          </cell>
          <cell r="J390">
            <v>35.83</v>
          </cell>
        </row>
        <row r="392">
          <cell r="A392" t="str">
            <v>04.03.120</v>
          </cell>
          <cell r="B392" t="str">
            <v>REMOÇÃO DE METRALHA EM CAMINHÃO CARROCERIA D.M.T. 20KM, INCLUSIVE CARGA E DESCARGA MANUAIS.</v>
          </cell>
          <cell r="C392" t="str">
            <v>M³</v>
          </cell>
          <cell r="E392">
            <v>4.84</v>
          </cell>
          <cell r="G392">
            <v>12.67</v>
          </cell>
          <cell r="H392">
            <v>15.85</v>
          </cell>
          <cell r="I392">
            <v>33.36</v>
          </cell>
          <cell r="J392">
            <v>43.37</v>
          </cell>
        </row>
        <row r="394">
          <cell r="A394" t="str">
            <v>04.03.121</v>
          </cell>
          <cell r="B394" t="str">
            <v>REMOÇÃO DE METRALHA EM CAMINHÃO CARROCERIA D.M.T. 22KM, INCLUSIVE CARGA E DESCARGA MANUAIS.</v>
          </cell>
          <cell r="C394" t="str">
            <v>M³</v>
          </cell>
          <cell r="E394">
            <v>4.84</v>
          </cell>
          <cell r="G394">
            <v>12.67</v>
          </cell>
          <cell r="H394">
            <v>17.34</v>
          </cell>
          <cell r="I394">
            <v>34.849999999999994</v>
          </cell>
          <cell r="J394">
            <v>45.31</v>
          </cell>
        </row>
        <row r="396">
          <cell r="A396" t="str">
            <v>04.03.122</v>
          </cell>
          <cell r="B396" t="str">
            <v>REMOÇÃO DE METRALHA EM CAMINHÃO CARROCERIA D.M.T. 24KM, INCLUSIVE CARGA E DESCARGA MANUAIS.</v>
          </cell>
          <cell r="C396" t="str">
            <v>M³</v>
          </cell>
          <cell r="E396">
            <v>4.84</v>
          </cell>
          <cell r="G396">
            <v>12.67</v>
          </cell>
          <cell r="H396">
            <v>18.79</v>
          </cell>
          <cell r="I396">
            <v>36.299999999999997</v>
          </cell>
          <cell r="J396">
            <v>47.19</v>
          </cell>
        </row>
        <row r="398">
          <cell r="A398" t="str">
            <v>04.03.123</v>
          </cell>
          <cell r="B398" t="str">
            <v>REMOÇÃO DE METRALHA EM CAMINHÃO CARROCERIA D.M.T. 26KM, INCLUSIVE CARGA E DESCARGA MANUAIS.</v>
          </cell>
          <cell r="C398" t="str">
            <v>M³</v>
          </cell>
          <cell r="E398">
            <v>4.84</v>
          </cell>
          <cell r="G398">
            <v>12.67</v>
          </cell>
          <cell r="H398">
            <v>20.25</v>
          </cell>
          <cell r="I398">
            <v>37.76</v>
          </cell>
          <cell r="J398">
            <v>49.09</v>
          </cell>
        </row>
        <row r="400">
          <cell r="A400" t="str">
            <v>04.03.124</v>
          </cell>
          <cell r="B400" t="str">
            <v>REMOÇÃO DE METRALHA EM CAMINHÃO CARROCERIA D.M.T. 28KM, INCLUSIVE CARGA E DESCARGA MANUAIS.</v>
          </cell>
          <cell r="C400" t="str">
            <v>M³</v>
          </cell>
          <cell r="E400">
            <v>4.84</v>
          </cell>
          <cell r="G400">
            <v>12.67</v>
          </cell>
          <cell r="H400">
            <v>21.7</v>
          </cell>
          <cell r="I400">
            <v>39.209999999999994</v>
          </cell>
          <cell r="J400">
            <v>50.97</v>
          </cell>
        </row>
        <row r="402">
          <cell r="A402" t="str">
            <v>04.03.125</v>
          </cell>
          <cell r="B402" t="str">
            <v>REMOÇÃO DE METRALHA EM CAMINHÃO CARROCERIA D.M.T. 30KM, INCLUSIVE CARGA E DESCARGA MANUAIS.</v>
          </cell>
          <cell r="C402" t="str">
            <v>M³</v>
          </cell>
          <cell r="E402">
            <v>4.84</v>
          </cell>
          <cell r="G402">
            <v>12.67</v>
          </cell>
          <cell r="H402">
            <v>23.15</v>
          </cell>
          <cell r="I402">
            <v>40.659999999999997</v>
          </cell>
          <cell r="J402">
            <v>52.86</v>
          </cell>
        </row>
        <row r="404">
          <cell r="A404" t="str">
            <v>04.03.130</v>
          </cell>
          <cell r="B404" t="str">
            <v>REMOÇÃO DE METRALHA EM CAMINHÃO BASCULANTE D.M.T. 2 KM, INCLUSIVE CARGA MANUAL E DESCARGA MECÂNICA.</v>
          </cell>
          <cell r="C404" t="str">
            <v>M³</v>
          </cell>
          <cell r="E404">
            <v>4.03</v>
          </cell>
          <cell r="G404">
            <v>11.17</v>
          </cell>
          <cell r="H404">
            <v>2.94</v>
          </cell>
          <cell r="I404">
            <v>18.14</v>
          </cell>
          <cell r="J404">
            <v>23.58</v>
          </cell>
        </row>
        <row r="406">
          <cell r="A406" t="str">
            <v>04.03.140</v>
          </cell>
          <cell r="B406" t="str">
            <v>REMOÇÃO DE METRALHA EM CAMINHÃO BASCULANTE D.M.T. 6 KM, INCLUSIVE CARGA MANUAL E DESCARGA MECÂNICA.</v>
          </cell>
          <cell r="C406" t="str">
            <v>M³</v>
          </cell>
          <cell r="E406">
            <v>4.03</v>
          </cell>
          <cell r="G406">
            <v>11.17</v>
          </cell>
          <cell r="H406">
            <v>5.99</v>
          </cell>
          <cell r="I406">
            <v>21.189999999999998</v>
          </cell>
          <cell r="J406">
            <v>27.55</v>
          </cell>
        </row>
        <row r="408">
          <cell r="A408" t="str">
            <v>04.03.150</v>
          </cell>
          <cell r="B408" t="str">
            <v>REMOÇÃO DE METRALHA EM CAMINHÃO BASCULANTE D.M.T. 12 KM, INCLUSIVE CARGA MANUAL E DESCARGA MECÂNICA.</v>
          </cell>
          <cell r="C408" t="str">
            <v>M³</v>
          </cell>
          <cell r="E408">
            <v>4.03</v>
          </cell>
          <cell r="G408">
            <v>11.17</v>
          </cell>
          <cell r="H408">
            <v>10.54</v>
          </cell>
          <cell r="I408">
            <v>25.74</v>
          </cell>
          <cell r="J408">
            <v>33.46</v>
          </cell>
        </row>
        <row r="410">
          <cell r="A410" t="str">
            <v>04.03.160</v>
          </cell>
          <cell r="B410" t="str">
            <v>REMOÇÃO DE METRALHA EM CAMINHÃO BASCULANTE D.M.T. 20 KM, INCLUSIVE CARGA MANUAL E DESCARGA MECÂNICA.</v>
          </cell>
          <cell r="C410" t="str">
            <v>M³</v>
          </cell>
          <cell r="E410">
            <v>4.03</v>
          </cell>
          <cell r="G410">
            <v>11.17</v>
          </cell>
          <cell r="H410">
            <v>16.62</v>
          </cell>
          <cell r="I410">
            <v>31.82</v>
          </cell>
          <cell r="J410">
            <v>41.37</v>
          </cell>
        </row>
        <row r="412">
          <cell r="A412" t="str">
            <v>04.03.161</v>
          </cell>
          <cell r="B412" t="str">
            <v>REMOÇÃO DE METRALHA EM CAMINHÃO BASCULANTE D.M.T. 22 KM, INCLUSIVE CARGA MANUAL E DESCARGA MECÂNICA.</v>
          </cell>
          <cell r="C412" t="str">
            <v>M³</v>
          </cell>
          <cell r="E412">
            <v>4.03</v>
          </cell>
          <cell r="G412">
            <v>11.17</v>
          </cell>
          <cell r="H412">
            <v>18.18</v>
          </cell>
          <cell r="I412">
            <v>33.379999999999995</v>
          </cell>
          <cell r="J412">
            <v>43.39</v>
          </cell>
        </row>
        <row r="414">
          <cell r="A414" t="str">
            <v>04.03.162</v>
          </cell>
          <cell r="B414" t="str">
            <v>REMOÇÃO DE METRALHA EM CAMINHÃO BASCULANTE D.M.T. 24 KM, INCLUSIVE CARGA MANUAL E DESCARGA MECÂNICA.</v>
          </cell>
          <cell r="C414" t="str">
            <v>M³</v>
          </cell>
          <cell r="E414">
            <v>4.03</v>
          </cell>
          <cell r="G414">
            <v>11.17</v>
          </cell>
          <cell r="H414">
            <v>19.7</v>
          </cell>
          <cell r="I414">
            <v>34.9</v>
          </cell>
          <cell r="J414">
            <v>45.37</v>
          </cell>
        </row>
        <row r="416">
          <cell r="A416" t="str">
            <v>04.03.163</v>
          </cell>
          <cell r="B416" t="str">
            <v>REMOÇÃO DE METRALHA EM CAMINHÃO BASCULANTE D.M.T. 26 KM, INCLUSIVE CARGA MANUAL E DESCARGA MECÂNICA.</v>
          </cell>
          <cell r="C416" t="str">
            <v>M³</v>
          </cell>
          <cell r="E416">
            <v>4.03</v>
          </cell>
          <cell r="G416">
            <v>11.17</v>
          </cell>
          <cell r="H416">
            <v>21.23</v>
          </cell>
          <cell r="I416">
            <v>36.43</v>
          </cell>
          <cell r="J416">
            <v>47.36</v>
          </cell>
        </row>
        <row r="418">
          <cell r="A418" t="str">
            <v>04.03.164</v>
          </cell>
          <cell r="B418" t="str">
            <v>REMOÇÃO DE METRALHA EM CAMINHÃO BASCULANTE D.M.T. 28 KM, INCLUSIVE CARGA MANUAL E DESCARGA MECÂNICA.</v>
          </cell>
          <cell r="C418" t="str">
            <v>M³</v>
          </cell>
          <cell r="E418">
            <v>4.03</v>
          </cell>
          <cell r="G418">
            <v>11.17</v>
          </cell>
          <cell r="H418">
            <v>22.75</v>
          </cell>
          <cell r="I418">
            <v>37.950000000000003</v>
          </cell>
          <cell r="J418">
            <v>49.34</v>
          </cell>
        </row>
        <row r="420">
          <cell r="A420" t="str">
            <v>04.03.165</v>
          </cell>
          <cell r="B420" t="str">
            <v>REMOÇÃO DE METRALHA EM CAMINHÃO BASCULANTE D.M.T. 30KM, INCLUSIVE CARGA MANUAL E DESCARGA MECÂNICA.</v>
          </cell>
          <cell r="C420" t="str">
            <v>M³</v>
          </cell>
          <cell r="E420">
            <v>4.03</v>
          </cell>
          <cell r="G420">
            <v>11.17</v>
          </cell>
          <cell r="H420">
            <v>24.27</v>
          </cell>
          <cell r="I420">
            <v>39.47</v>
          </cell>
          <cell r="J420">
            <v>51.31</v>
          </cell>
        </row>
        <row r="422">
          <cell r="A422" t="str">
            <v>04.03.170</v>
          </cell>
          <cell r="B422" t="str">
            <v>REMOÇÃO DE METRALHA EM CAMINHÃO BASCULANTE D.M.T. 6 KM, INCLUSIVE CARGA E DESCARGA MECÂNICA.</v>
          </cell>
          <cell r="C422" t="str">
            <v>M³</v>
          </cell>
          <cell r="E422">
            <v>0.22</v>
          </cell>
          <cell r="F422">
            <v>1.33</v>
          </cell>
          <cell r="G422">
            <v>0.21</v>
          </cell>
          <cell r="H422">
            <v>5.99</v>
          </cell>
          <cell r="I422">
            <v>7.75</v>
          </cell>
          <cell r="J422">
            <v>10.08</v>
          </cell>
        </row>
        <row r="424">
          <cell r="A424" t="str">
            <v>04.03.180</v>
          </cell>
          <cell r="B424" t="str">
            <v>REMOÇÃO DE METRALHA EM CAMINHÃO BASCULANTE D.M.T. 12 KM, INCLUSIVE CARGA E DESCARGA MECÂNICA.</v>
          </cell>
          <cell r="C424" t="str">
            <v>M³</v>
          </cell>
          <cell r="E424">
            <v>0.22</v>
          </cell>
          <cell r="F424">
            <v>1.33</v>
          </cell>
          <cell r="G424">
            <v>0.21</v>
          </cell>
          <cell r="H424">
            <v>10.54</v>
          </cell>
          <cell r="I424">
            <v>12.299999999999999</v>
          </cell>
          <cell r="J424">
            <v>15.99</v>
          </cell>
        </row>
        <row r="426">
          <cell r="A426" t="str">
            <v>04.03.190</v>
          </cell>
          <cell r="B426" t="str">
            <v>REMOÇÃO DE METRALHA EM CAMINHÃO BASCULANTE D.M.T. 20 KM, INCLUSIVE CARGA E DESCARGA MECÂNICA.</v>
          </cell>
          <cell r="C426" t="str">
            <v>M³</v>
          </cell>
          <cell r="E426">
            <v>0.22</v>
          </cell>
          <cell r="F426">
            <v>1.33</v>
          </cell>
          <cell r="G426">
            <v>0.21</v>
          </cell>
          <cell r="H426">
            <v>16.62</v>
          </cell>
          <cell r="I426">
            <v>18.380000000000003</v>
          </cell>
          <cell r="J426">
            <v>23.89</v>
          </cell>
        </row>
        <row r="428">
          <cell r="A428" t="str">
            <v>04.03.191</v>
          </cell>
          <cell r="B428" t="str">
            <v>REMOÇÃO DE METRALHA EM CAMINHÃO BASCULANTE D.M.T. 22 KM, INCLUSIVE CARGA E DESCARGA MECÂNICA.</v>
          </cell>
          <cell r="C428" t="str">
            <v>M³</v>
          </cell>
          <cell r="E428">
            <v>0.22</v>
          </cell>
          <cell r="F428">
            <v>1.33</v>
          </cell>
          <cell r="G428">
            <v>0.21</v>
          </cell>
          <cell r="H428">
            <v>18.18</v>
          </cell>
          <cell r="I428">
            <v>19.940000000000001</v>
          </cell>
          <cell r="J428">
            <v>25.92</v>
          </cell>
        </row>
        <row r="430">
          <cell r="A430" t="str">
            <v>04.03.192</v>
          </cell>
          <cell r="B430" t="str">
            <v>REMOÇÃO DE METRALHA EM CAMINHÃO BASCULANTE D.M.T. 24 KM, INCLUSIVE CARGA E DESCARGA MECÂNICA.</v>
          </cell>
          <cell r="C430" t="str">
            <v>M³</v>
          </cell>
          <cell r="E430">
            <v>0.22</v>
          </cell>
          <cell r="F430">
            <v>1.33</v>
          </cell>
          <cell r="G430">
            <v>0.21</v>
          </cell>
          <cell r="H430">
            <v>19.7</v>
          </cell>
          <cell r="I430">
            <v>21.46</v>
          </cell>
          <cell r="J430">
            <v>27.9</v>
          </cell>
        </row>
        <row r="432">
          <cell r="A432" t="str">
            <v>04.03.193</v>
          </cell>
          <cell r="B432" t="str">
            <v>REMOÇÃO DE METRALHA EM CAMINHÃO BASCULANTE D.M.T. 26 KM, INCLUSIVE CARGA E DESCARGA MECÂNICA.</v>
          </cell>
          <cell r="C432" t="str">
            <v>M³</v>
          </cell>
          <cell r="E432">
            <v>0.22</v>
          </cell>
          <cell r="F432">
            <v>1.33</v>
          </cell>
          <cell r="G432">
            <v>0.21</v>
          </cell>
          <cell r="H432">
            <v>21.23</v>
          </cell>
          <cell r="I432">
            <v>22.990000000000002</v>
          </cell>
          <cell r="J432">
            <v>29.89</v>
          </cell>
        </row>
        <row r="434">
          <cell r="A434" t="str">
            <v>04.03.194</v>
          </cell>
          <cell r="B434" t="str">
            <v>REMOÇÃO DE METRALHA EM CAMINHÃO BASCULANTE D.M.T. 28 KM, INCLUSIVE CARGA E DESCARGA MECÂNICA.</v>
          </cell>
          <cell r="C434" t="str">
            <v>M³</v>
          </cell>
          <cell r="E434">
            <v>0.22</v>
          </cell>
          <cell r="F434">
            <v>1.33</v>
          </cell>
          <cell r="G434">
            <v>0.21</v>
          </cell>
          <cell r="H434">
            <v>22.75</v>
          </cell>
          <cell r="I434">
            <v>24.51</v>
          </cell>
          <cell r="J434">
            <v>31.86</v>
          </cell>
        </row>
        <row r="436">
          <cell r="A436" t="str">
            <v>04.03.195</v>
          </cell>
          <cell r="B436" t="str">
            <v>REMOÇÃO DE METRALHA EM CAMINHÃO BASCULANTE D.M.T. 30 KM, INCLUSIVE CARGA E DESCARGA MECÂNICA.</v>
          </cell>
          <cell r="C436" t="str">
            <v>M³</v>
          </cell>
          <cell r="E436">
            <v>0.22</v>
          </cell>
          <cell r="F436">
            <v>1.33</v>
          </cell>
          <cell r="G436">
            <v>0.21</v>
          </cell>
          <cell r="H436">
            <v>24.27</v>
          </cell>
          <cell r="I436">
            <v>26.03</v>
          </cell>
          <cell r="J436">
            <v>33.840000000000003</v>
          </cell>
        </row>
        <row r="438">
          <cell r="A438" t="str">
            <v>04.03.200</v>
          </cell>
          <cell r="B438" t="str">
            <v>REMOÇÃO DE MATERIAL PROVENIENTE DE LIMPEZA DE GALERIA EM CAÇAMBAS ESTACIONÁRIAS COM CAPACIDADE DE 5 M³ E/OU TEMPO DE PERMANÊNCIA DE ATÉ 07 DIAS, COM DESTINO FINAL PARA O ATERRO SANITÁRIO DA MURIBECA.</v>
          </cell>
          <cell r="C438" t="str">
            <v>UM</v>
          </cell>
          <cell r="D438">
            <v>90</v>
          </cell>
          <cell r="I438">
            <v>90</v>
          </cell>
          <cell r="J438">
            <v>117</v>
          </cell>
        </row>
        <row r="439">
          <cell r="I439">
            <v>0</v>
          </cell>
          <cell r="J439">
            <v>0</v>
          </cell>
        </row>
        <row r="440">
          <cell r="A440" t="str">
            <v>04.04.000</v>
          </cell>
          <cell r="B440" t="str">
            <v>FORNECIMENTO DE MATERIAIS PARA ATERRO</v>
          </cell>
          <cell r="I440">
            <v>0</v>
          </cell>
          <cell r="J440">
            <v>0</v>
          </cell>
        </row>
        <row r="441">
          <cell r="I441">
            <v>0</v>
          </cell>
          <cell r="J441">
            <v>0</v>
          </cell>
        </row>
        <row r="442">
          <cell r="A442" t="str">
            <v>04.04.010</v>
          </cell>
          <cell r="B442" t="str">
            <v>FORNECIMENTO DE BARRO PARA ATERRO, INCLUSIVE CARGA, DESCARGA E TRANSPORTE COM D.M.T. 1KM</v>
          </cell>
          <cell r="C442" t="str">
            <v>M³</v>
          </cell>
          <cell r="D442">
            <v>7.31</v>
          </cell>
          <cell r="H442">
            <v>2.1800000000000002</v>
          </cell>
          <cell r="I442">
            <v>9.49</v>
          </cell>
          <cell r="J442">
            <v>12.34</v>
          </cell>
        </row>
        <row r="444">
          <cell r="A444" t="str">
            <v>04.04.020</v>
          </cell>
          <cell r="B444" t="str">
            <v>FORNECIMENTO DE BARRO PARA ATERRO, INCLUSIVE CARGA, DESCARGA E TRANSPORTE COM D.M.T. 2KM</v>
          </cell>
          <cell r="C444" t="str">
            <v>M³</v>
          </cell>
          <cell r="D444">
            <v>7.31</v>
          </cell>
          <cell r="H444">
            <v>2.91</v>
          </cell>
          <cell r="I444">
            <v>10.219999999999999</v>
          </cell>
          <cell r="J444">
            <v>13.29</v>
          </cell>
        </row>
        <row r="446">
          <cell r="A446" t="str">
            <v>04.04.030</v>
          </cell>
          <cell r="B446" t="str">
            <v>FORNECIMENTO DE BARRO PARA ATERRO, INCLUSIVE CARGA, DESCARGA E TRANSPORTE COM D.M.T. 4KM</v>
          </cell>
          <cell r="C446" t="str">
            <v>M³</v>
          </cell>
          <cell r="D446">
            <v>7.31</v>
          </cell>
          <cell r="H446">
            <v>4.45</v>
          </cell>
          <cell r="I446">
            <v>11.76</v>
          </cell>
          <cell r="J446">
            <v>15.29</v>
          </cell>
        </row>
        <row r="448">
          <cell r="A448" t="str">
            <v>04.04.040</v>
          </cell>
          <cell r="B448" t="str">
            <v>FORNECIMENTO DE BARRO PARA ATERRO, INCLUSIVE CARGA, DESCARGA E TRASNPORTE COM D.M.T. 6KM</v>
          </cell>
          <cell r="C448" t="str">
            <v>M³</v>
          </cell>
          <cell r="D448">
            <v>7.31</v>
          </cell>
          <cell r="H448">
            <v>5.99</v>
          </cell>
          <cell r="I448">
            <v>13.3</v>
          </cell>
          <cell r="J448">
            <v>17.29</v>
          </cell>
        </row>
        <row r="450">
          <cell r="A450" t="str">
            <v>04.04.050</v>
          </cell>
          <cell r="B450" t="str">
            <v>FORNECIMENTO DE BARRO PARA ATERRO, INCLUSIVE CARGA, DESCARGA E TRANSPORTE COM D.M.T. 8KM</v>
          </cell>
          <cell r="C450" t="str">
            <v>M³</v>
          </cell>
          <cell r="D450">
            <v>7.31</v>
          </cell>
          <cell r="H450">
            <v>7.54</v>
          </cell>
          <cell r="I450">
            <v>14.85</v>
          </cell>
          <cell r="J450">
            <v>19.309999999999999</v>
          </cell>
        </row>
        <row r="452">
          <cell r="A452" t="str">
            <v>04.04.060</v>
          </cell>
          <cell r="B452" t="str">
            <v>FORNECIMENTO DE BARRO PARA ATERRO, INCLUSIVE CARGA, DESCARGA E TRANSPORTE COM D.M.T. 10KM</v>
          </cell>
          <cell r="C452" t="str">
            <v>M³</v>
          </cell>
          <cell r="D452">
            <v>7.31</v>
          </cell>
          <cell r="H452">
            <v>9</v>
          </cell>
          <cell r="I452">
            <v>16.309999999999999</v>
          </cell>
          <cell r="J452">
            <v>21.2</v>
          </cell>
        </row>
        <row r="454">
          <cell r="A454" t="str">
            <v>04.04.070</v>
          </cell>
          <cell r="B454" t="str">
            <v>FORNECIMENTO DE BARRO PARA ATERRO, INCLUSIVE CARGA, DESCARGA E TRANSPORTE COM D.M.T. 12 KM.</v>
          </cell>
          <cell r="C454" t="str">
            <v>M³</v>
          </cell>
          <cell r="D454">
            <v>7.31</v>
          </cell>
          <cell r="H454">
            <v>10.54</v>
          </cell>
          <cell r="I454">
            <v>17.849999999999998</v>
          </cell>
          <cell r="J454">
            <v>23.21</v>
          </cell>
        </row>
        <row r="456">
          <cell r="A456" t="str">
            <v>04.04.080</v>
          </cell>
          <cell r="B456" t="str">
            <v>FORNECIMENTO DE BARRO PARA ATERRO, INCLUSIVE CARGA, DESCARGA E TRANSPORTE COM D.M.T. 16KM.</v>
          </cell>
          <cell r="C456" t="str">
            <v>M³</v>
          </cell>
          <cell r="D456">
            <v>7.31</v>
          </cell>
          <cell r="H456">
            <v>13.54</v>
          </cell>
          <cell r="I456">
            <v>20.849999999999998</v>
          </cell>
          <cell r="J456">
            <v>27.11</v>
          </cell>
        </row>
        <row r="458">
          <cell r="A458" t="str">
            <v>04.04.090</v>
          </cell>
          <cell r="B458" t="str">
            <v>FORNECIMENTO DE BARRO PARA ATERRO, INCLUSIVE CARGA, DESCARGA E TRANSPORTE COM D.M.T. 20KM.</v>
          </cell>
          <cell r="C458" t="str">
            <v>M³</v>
          </cell>
          <cell r="D458">
            <v>7.31</v>
          </cell>
          <cell r="H458">
            <v>16.62</v>
          </cell>
          <cell r="I458">
            <v>23.93</v>
          </cell>
          <cell r="J458">
            <v>31.11</v>
          </cell>
        </row>
        <row r="460">
          <cell r="A460" t="str">
            <v>04.04.100</v>
          </cell>
          <cell r="B460" t="str">
            <v>FORNECIMENTO DE DESPERDÍCIO DE PEDREIRA, INCLUSIVE CARGA, DESCARGA E TRANSPORTE (POSTO OBRA).</v>
          </cell>
          <cell r="C460" t="str">
            <v>M³</v>
          </cell>
          <cell r="D460">
            <v>25</v>
          </cell>
          <cell r="H460">
            <v>5.99</v>
          </cell>
          <cell r="I460">
            <v>30.990000000000002</v>
          </cell>
          <cell r="J460">
            <v>40.29</v>
          </cell>
        </row>
        <row r="462">
          <cell r="A462" t="str">
            <v>04.04.110</v>
          </cell>
          <cell r="B462" t="str">
            <v>FORNECIMENTO E ESPALHAMENTO DE AREIA FINA, INCLUSIVE CARGA, DESCARGA E TRANSPORTE (POSTO OBRA).</v>
          </cell>
          <cell r="C462" t="str">
            <v>M³</v>
          </cell>
          <cell r="D462">
            <v>28</v>
          </cell>
          <cell r="E462">
            <v>0.73</v>
          </cell>
          <cell r="H462">
            <v>5.99</v>
          </cell>
          <cell r="I462">
            <v>34.72</v>
          </cell>
          <cell r="J462">
            <v>45.14</v>
          </cell>
        </row>
        <row r="464">
          <cell r="A464" t="str">
            <v>04.04.120</v>
          </cell>
          <cell r="B464" t="str">
            <v>FORNECIMENTO E ESPALHAMENTO DE AREIA AMARELA  INCLUSIVE CARGA, DESCARGA E TRANSPORTE (POSTO OBRA).</v>
          </cell>
          <cell r="C464" t="str">
            <v>M³</v>
          </cell>
          <cell r="D464">
            <v>22.5</v>
          </cell>
          <cell r="E464">
            <v>0.73</v>
          </cell>
          <cell r="H464">
            <v>5.99</v>
          </cell>
          <cell r="I464">
            <v>29.22</v>
          </cell>
          <cell r="J464">
            <v>37.99</v>
          </cell>
        </row>
        <row r="466">
          <cell r="A466" t="str">
            <v>04.04.130</v>
          </cell>
          <cell r="B466" t="str">
            <v>FORNECIMENTO E ESPALHAMENTO DE PÓ DE PEDRA INCLUSIVE CARGA, DESCARGA E TRANSPORTE (POSTO OBRA).</v>
          </cell>
          <cell r="C466" t="str">
            <v>M³</v>
          </cell>
          <cell r="D466">
            <v>25</v>
          </cell>
          <cell r="E466">
            <v>0.73</v>
          </cell>
          <cell r="H466">
            <v>5.99</v>
          </cell>
          <cell r="I466">
            <v>31.72</v>
          </cell>
          <cell r="J466">
            <v>41.24</v>
          </cell>
        </row>
        <row r="467">
          <cell r="I467">
            <v>0</v>
          </cell>
          <cell r="J467">
            <v>0</v>
          </cell>
        </row>
        <row r="468">
          <cell r="A468" t="str">
            <v>05.00.000</v>
          </cell>
          <cell r="B468" t="str">
            <v>TRABALHOS EM TERRA</v>
          </cell>
          <cell r="I468">
            <v>0</v>
          </cell>
          <cell r="J468">
            <v>0</v>
          </cell>
        </row>
        <row r="469">
          <cell r="I469">
            <v>0</v>
          </cell>
          <cell r="J469">
            <v>0</v>
          </cell>
        </row>
        <row r="470">
          <cell r="A470" t="str">
            <v>05.01.000</v>
          </cell>
          <cell r="B470" t="str">
            <v>ESCAVAÇÃO</v>
          </cell>
          <cell r="I470">
            <v>0</v>
          </cell>
          <cell r="J470">
            <v>0</v>
          </cell>
        </row>
        <row r="471">
          <cell r="I471">
            <v>0</v>
          </cell>
          <cell r="J471">
            <v>0</v>
          </cell>
        </row>
        <row r="472">
          <cell r="A472" t="str">
            <v>05.01.010</v>
          </cell>
          <cell r="B472" t="str">
            <v>ESCAVAÇÃO MANUAL EM TERRA ATÉ 1,50M DE PROFUNDIDADE, SEM ESCORAMENTO.</v>
          </cell>
          <cell r="C472" t="str">
            <v>M³</v>
          </cell>
          <cell r="E472">
            <v>10.76</v>
          </cell>
          <cell r="I472">
            <v>10.76</v>
          </cell>
          <cell r="J472">
            <v>13.99</v>
          </cell>
        </row>
        <row r="474">
          <cell r="A474" t="str">
            <v>05.01.020</v>
          </cell>
          <cell r="B474" t="str">
            <v>ESCAVAÇÃO MANUAL EM TERRA ATÉ 1,50M DE PROFUNDIDADE, SEM ESCORAMENTO (SERVIÇO NOTURNO).</v>
          </cell>
          <cell r="C474" t="str">
            <v>M³</v>
          </cell>
          <cell r="E474">
            <v>12.91</v>
          </cell>
          <cell r="I474">
            <v>12.91</v>
          </cell>
          <cell r="J474">
            <v>16.78</v>
          </cell>
        </row>
        <row r="476">
          <cell r="A476" t="str">
            <v>05.01.030</v>
          </cell>
          <cell r="B476" t="str">
            <v>ESCAVAÇÃO MANUAL EM TERRA ENTRE 1,50 A 3,0M DE PROFUNDIDADE, SEM ESCORAMENTO.</v>
          </cell>
          <cell r="C476" t="str">
            <v>M³</v>
          </cell>
          <cell r="E476">
            <v>17.600000000000001</v>
          </cell>
          <cell r="I476">
            <v>17.600000000000001</v>
          </cell>
          <cell r="J476">
            <v>22.88</v>
          </cell>
        </row>
        <row r="478">
          <cell r="A478" t="str">
            <v>05.01.040</v>
          </cell>
          <cell r="B478" t="str">
            <v>ESCAVAÇÃO MANUAL EM TERRA ENTRE 1,50 A 3,0M DE PROFUNDIDADE, SEM ESCORAMENTO (SERVIÇO NOTURNO).</v>
          </cell>
          <cell r="C478" t="str">
            <v>M³</v>
          </cell>
          <cell r="E478">
            <v>21.12</v>
          </cell>
          <cell r="I478">
            <v>21.12</v>
          </cell>
          <cell r="J478">
            <v>27.46</v>
          </cell>
        </row>
        <row r="480">
          <cell r="A480" t="str">
            <v>05.01.050</v>
          </cell>
          <cell r="B480" t="str">
            <v>ESCAVAÇÃO MANUAL EM TERRA ENTRE 3,0 A 4,0M DE PROFUNDIDADE, SEM ESCORAMENTO.</v>
          </cell>
          <cell r="C480" t="str">
            <v>M³</v>
          </cell>
          <cell r="E480">
            <v>18.97</v>
          </cell>
          <cell r="I480">
            <v>18.97</v>
          </cell>
          <cell r="J480">
            <v>24.66</v>
          </cell>
        </row>
        <row r="482">
          <cell r="A482" t="str">
            <v>05.01.060</v>
          </cell>
          <cell r="B482" t="str">
            <v>ESCAVAÇÃO MANUAL EM TERRA ENTRE 3,0 A 4,0M DE PROFUNDIDADE, SEM ESCORAMENTO (SERVIÇO NOTURNO).</v>
          </cell>
          <cell r="C482" t="str">
            <v>M³</v>
          </cell>
          <cell r="E482">
            <v>22.77</v>
          </cell>
          <cell r="I482">
            <v>22.77</v>
          </cell>
          <cell r="J482">
            <v>29.6</v>
          </cell>
        </row>
        <row r="484">
          <cell r="A484" t="str">
            <v>05.01.070</v>
          </cell>
          <cell r="B484" t="str">
            <v>ESCAVAÇÃO MANUAL EM MOLEDO OU PICARRA ATÉ 1,50M DE PROFUNDIDADE, SEM ESCORAMENTO.</v>
          </cell>
          <cell r="C484" t="str">
            <v>M³</v>
          </cell>
          <cell r="E484">
            <v>16.63</v>
          </cell>
          <cell r="I484">
            <v>16.63</v>
          </cell>
          <cell r="J484">
            <v>21.62</v>
          </cell>
        </row>
        <row r="486">
          <cell r="A486" t="str">
            <v>05.01.080</v>
          </cell>
          <cell r="B486" t="str">
            <v>ESCAVAÇÃO MANUAL EM MOLEDO OU PICARRA ENTRE 1,50 A 3,0M DE PROFUNDIDADE, SEM ESCORAMENTO.</v>
          </cell>
          <cell r="C486" t="str">
            <v>M³</v>
          </cell>
          <cell r="E486">
            <v>21.37</v>
          </cell>
          <cell r="I486">
            <v>21.37</v>
          </cell>
          <cell r="J486">
            <v>27.78</v>
          </cell>
        </row>
        <row r="488">
          <cell r="A488" t="str">
            <v>05.01.090</v>
          </cell>
          <cell r="B488" t="str">
            <v>ESCAVAÇÃO MECÂNICA DE VALA EM MATERIAL DE PRIMEIRA CATEGORIA ATÉ 1,50M DE PROFUNDIDADE, SEM ESCORAMENTO.</v>
          </cell>
          <cell r="C488" t="str">
            <v>M³</v>
          </cell>
          <cell r="E488">
            <v>1.0900000000000001</v>
          </cell>
          <cell r="F488">
            <v>2.82</v>
          </cell>
          <cell r="I488">
            <v>3.91</v>
          </cell>
          <cell r="J488">
            <v>5.08</v>
          </cell>
        </row>
        <row r="490">
          <cell r="A490" t="str">
            <v>05.01.100</v>
          </cell>
          <cell r="B490" t="str">
            <v>ESCAVAÇÃO MECÂNICA DE VALA EM MATERIAL DE PRIMEIRA CATEGORIA ATÉ 3,0M DE PROFUNDIDADE, SEM ESCORAMENTO.</v>
          </cell>
          <cell r="C490" t="str">
            <v>M³</v>
          </cell>
          <cell r="E490">
            <v>1.31</v>
          </cell>
          <cell r="F490">
            <v>3.39</v>
          </cell>
          <cell r="I490">
            <v>4.7</v>
          </cell>
          <cell r="J490">
            <v>6.11</v>
          </cell>
        </row>
        <row r="492">
          <cell r="A492" t="str">
            <v>05.01.110</v>
          </cell>
          <cell r="B492" t="str">
            <v>ESCAVAÇÃO MECÂNICA DE VALA EM MATERIAL DE PRIMEIRA CATEGORIA ATÉ 4,0M DE PROFUNDIDADE, SEM ESCORAMENTO.</v>
          </cell>
          <cell r="C492" t="str">
            <v>M³</v>
          </cell>
          <cell r="E492">
            <v>1.45</v>
          </cell>
          <cell r="F492">
            <v>3.76</v>
          </cell>
          <cell r="I492">
            <v>5.21</v>
          </cell>
          <cell r="J492">
            <v>6.77</v>
          </cell>
        </row>
        <row r="494">
          <cell r="A494" t="str">
            <v>05.01.120</v>
          </cell>
          <cell r="B494" t="str">
            <v>ESCAVAÇÃO MECÂNICA DE MATERIAL DE PRIMEIRA CATEGORIA, PROVENIENTE DE CORTE DE SUBLEITO.</v>
          </cell>
          <cell r="C494" t="str">
            <v>M³</v>
          </cell>
          <cell r="E494">
            <v>0.19</v>
          </cell>
          <cell r="F494">
            <v>1.56</v>
          </cell>
          <cell r="I494">
            <v>1.75</v>
          </cell>
          <cell r="J494">
            <v>2.2799999999999998</v>
          </cell>
        </row>
        <row r="496">
          <cell r="A496" t="str">
            <v>05.01.130</v>
          </cell>
          <cell r="B496" t="str">
            <v>ESCAVAÇÃO E CARGA MECÂNICAS DE MATERIAL DE PRIMEIRA CATEGORIA, PROVENIENTE DE CORTE DE TERRENO NATURAL PARA OBRAS CIVIS.</v>
          </cell>
          <cell r="C496" t="str">
            <v>M³</v>
          </cell>
          <cell r="E496">
            <v>0.26</v>
          </cell>
          <cell r="F496">
            <v>3.1</v>
          </cell>
          <cell r="I496">
            <v>3.3600000000000003</v>
          </cell>
          <cell r="J496">
            <v>4.37</v>
          </cell>
        </row>
        <row r="498">
          <cell r="A498" t="str">
            <v>05.01.140</v>
          </cell>
          <cell r="B498" t="str">
            <v>ESCAVAÇÃO E CARGA MECÂNICAS DE MATERIAL DE PRIMEIRA CATEGORIA, PROVENIENTE DE CORTE DE SUBLEITO.</v>
          </cell>
          <cell r="C498" t="str">
            <v>M³</v>
          </cell>
          <cell r="E498">
            <v>0.23</v>
          </cell>
          <cell r="F498">
            <v>2.79</v>
          </cell>
          <cell r="I498">
            <v>3.02</v>
          </cell>
          <cell r="J498">
            <v>3.93</v>
          </cell>
        </row>
        <row r="500">
          <cell r="A500" t="str">
            <v>05.01.150</v>
          </cell>
          <cell r="B500" t="str">
            <v>ESCAVAÇÃO E CARGA MECÂNICAS DE MATERIAL DE PRIMEIRA CATEGORIA, PROVENIENTE DE CORTE DE SUBLEITO, E AINDA TRANSPORTE COM D.M.T. 0,2KM.</v>
          </cell>
          <cell r="C500" t="str">
            <v>M³</v>
          </cell>
          <cell r="E500">
            <v>0.23</v>
          </cell>
          <cell r="F500">
            <v>2.79</v>
          </cell>
          <cell r="G500">
            <v>0.19</v>
          </cell>
          <cell r="H500">
            <v>1.98</v>
          </cell>
          <cell r="I500">
            <v>5.1899999999999995</v>
          </cell>
          <cell r="J500">
            <v>6.75</v>
          </cell>
        </row>
        <row r="502">
          <cell r="A502" t="str">
            <v>05.01.160</v>
          </cell>
          <cell r="B502" t="str">
            <v>ESCAVAÇÃO E CARGA MECÂNICAS DE MATERIAL DE PRIMEIRA CATEGORIA, PROVENIENTE DE CORTE DE SUBLEITO, E AINDA TRANSPORTE COM D.M.T. 2KM.</v>
          </cell>
          <cell r="C502" t="str">
            <v>M³</v>
          </cell>
          <cell r="E502">
            <v>0.23</v>
          </cell>
          <cell r="F502">
            <v>2.79</v>
          </cell>
          <cell r="G502">
            <v>0.19</v>
          </cell>
          <cell r="H502">
            <v>2.95</v>
          </cell>
          <cell r="I502">
            <v>6.16</v>
          </cell>
          <cell r="J502">
            <v>8.01</v>
          </cell>
        </row>
        <row r="504">
          <cell r="A504" t="str">
            <v>05.01.170</v>
          </cell>
          <cell r="B504" t="str">
            <v>ESCAVAÇÃO E CARGA MECÂNICAS DE MATERIAL DE PRIMEIRA CATEGORIA, PROVENIENTE DE CORTE DE SUBLEITO, E AINDA TRANSPORTE COM D.M.T. 4KM.</v>
          </cell>
          <cell r="C504" t="str">
            <v>M³</v>
          </cell>
          <cell r="E504">
            <v>0.23</v>
          </cell>
          <cell r="F504">
            <v>2.79</v>
          </cell>
          <cell r="G504">
            <v>0.19</v>
          </cell>
          <cell r="H504">
            <v>5.58</v>
          </cell>
          <cell r="I504">
            <v>8.7899999999999991</v>
          </cell>
          <cell r="J504">
            <v>11.43</v>
          </cell>
        </row>
        <row r="506">
          <cell r="A506" t="str">
            <v>05.01.180</v>
          </cell>
          <cell r="B506" t="str">
            <v>ESCAVAÇÃO E CARGA MECÂNICAS DE MATERIAL DE PRIMEIRA CATEGORIA, PROVENIENTE DE CORTE DE SUBLEITO, E AINDA TRANSPORTE COM D.M.T. 6KM.</v>
          </cell>
          <cell r="C506" t="str">
            <v>M³</v>
          </cell>
          <cell r="E506">
            <v>0.23</v>
          </cell>
          <cell r="F506">
            <v>2.79</v>
          </cell>
          <cell r="G506">
            <v>0.19</v>
          </cell>
          <cell r="H506">
            <v>7.49</v>
          </cell>
          <cell r="I506">
            <v>10.7</v>
          </cell>
          <cell r="J506">
            <v>13.91</v>
          </cell>
        </row>
        <row r="508">
          <cell r="A508" t="str">
            <v>05.01.190</v>
          </cell>
          <cell r="B508" t="str">
            <v>ESCAVAÇÃO E CARGA MECÂNICAS DE MATERIAL DE PRIMEIRA CATEGORIA, PROVENIENTE DE CORTE DE SUBLEITO, E AINDA TRANSPORTE COM D.M.T. 8KM.</v>
          </cell>
          <cell r="C508" t="str">
            <v>M³</v>
          </cell>
          <cell r="E508">
            <v>0.23</v>
          </cell>
          <cell r="F508">
            <v>2.79</v>
          </cell>
          <cell r="G508">
            <v>0.19</v>
          </cell>
          <cell r="H508">
            <v>9.42</v>
          </cell>
          <cell r="I508">
            <v>12.629999999999999</v>
          </cell>
          <cell r="J508">
            <v>16.420000000000002</v>
          </cell>
        </row>
        <row r="509">
          <cell r="I509">
            <v>0</v>
          </cell>
          <cell r="J509">
            <v>0</v>
          </cell>
        </row>
        <row r="510">
          <cell r="A510" t="str">
            <v>05.02.000</v>
          </cell>
          <cell r="B510" t="str">
            <v>ATERRO</v>
          </cell>
          <cell r="I510">
            <v>0</v>
          </cell>
          <cell r="J510">
            <v>0</v>
          </cell>
        </row>
        <row r="511">
          <cell r="I511">
            <v>0</v>
          </cell>
          <cell r="J511">
            <v>0</v>
          </cell>
        </row>
        <row r="512">
          <cell r="A512" t="str">
            <v>05.02.010</v>
          </cell>
          <cell r="B512" t="str">
            <v>REATERRO SEM APILOAMENTO, COM APROVEITAMENTO DO MATERIAL ESCAVADO.</v>
          </cell>
          <cell r="C512" t="str">
            <v>M³</v>
          </cell>
          <cell r="E512">
            <v>2.4500000000000002</v>
          </cell>
          <cell r="I512">
            <v>2.4500000000000002</v>
          </cell>
          <cell r="J512">
            <v>3.19</v>
          </cell>
        </row>
        <row r="514">
          <cell r="A514" t="str">
            <v>05.02.020</v>
          </cell>
          <cell r="B514" t="str">
            <v>REATERRO APILOADO DE VALAS EM CAMADAS DE 20CM DE ESPESSURA, COM APROVEITAMENTO DO MATERIAL ESCAVADO.</v>
          </cell>
          <cell r="C514" t="str">
            <v>M³</v>
          </cell>
          <cell r="E514">
            <v>14.67</v>
          </cell>
          <cell r="I514">
            <v>14.67</v>
          </cell>
          <cell r="J514">
            <v>19.07</v>
          </cell>
        </row>
        <row r="516">
          <cell r="A516" t="str">
            <v>05.02.030</v>
          </cell>
          <cell r="B516" t="str">
            <v>ESPALHAMENTO DE MATERIAL PARA SIMPLES REGULARIZAÇÃO DO TERRENO.</v>
          </cell>
          <cell r="C516" t="str">
            <v>M³</v>
          </cell>
          <cell r="E516">
            <v>0.73</v>
          </cell>
          <cell r="I516">
            <v>0.73</v>
          </cell>
          <cell r="J516">
            <v>0.95</v>
          </cell>
        </row>
        <row r="518">
          <cell r="A518" t="str">
            <v>05.02.040</v>
          </cell>
          <cell r="B518" t="str">
            <v>EXECUÇÃO DE ATERRO ABRANGENDO ESPALHAMENTO, HOMOGENEIZAÇÃO, UMEDECIMENTO E COMPACTAÇÃO MANUAL EM CAMADAS DE 20CM DE ESPESSURA, INCLUSIVE O FORNECIMENTO DO BARRO PROVENIENTE DE JAZIDA A UMA DISTÂNCIA MÁXIMA DE 12KM.</v>
          </cell>
          <cell r="C518" t="str">
            <v>M³</v>
          </cell>
          <cell r="D518">
            <v>9.14</v>
          </cell>
          <cell r="E518">
            <v>9.7799999999999994</v>
          </cell>
          <cell r="H518">
            <v>13.19</v>
          </cell>
          <cell r="I518">
            <v>32.11</v>
          </cell>
          <cell r="J518">
            <v>41.74</v>
          </cell>
        </row>
        <row r="520">
          <cell r="A520" t="str">
            <v>05.02.050</v>
          </cell>
          <cell r="B520" t="str">
            <v>EXECUÇÃO DE ATERRO ABRANGENDO ESPALHAMENTO, HOMOGENEIZAÇÃO, UMEDECIMENTO E COMPACTAÇÃO MANUAL EM CAMADAS DE 20CM DE ESPESSURA, INCLUSIVE O FORNECIMENTO DO BARRO PROVENIENTE DE JAZIDA A UMA DISTÂNCIA MÁXIMA DE 20KM.</v>
          </cell>
          <cell r="C520" t="str">
            <v>M³</v>
          </cell>
          <cell r="D520">
            <v>9.14</v>
          </cell>
          <cell r="E520">
            <v>9.7799999999999994</v>
          </cell>
          <cell r="H520">
            <v>20.82</v>
          </cell>
          <cell r="I520">
            <v>39.74</v>
          </cell>
          <cell r="J520">
            <v>51.66</v>
          </cell>
        </row>
        <row r="522">
          <cell r="A522" t="str">
            <v>05.02.060</v>
          </cell>
          <cell r="B522" t="str">
            <v>EXECUÇÃO DE ATERRO ABRANGENDO ESPALHAMENTO, HOMOGENEIZAÇÃO, UMEDECIMENTO E COMPACTAÇÃO MECÂNICA EM CAMADAS DE 20CM DE ESPESSURA, INCLUSIVE O FORNECIMENTO DO BARRO PROVENIENTE DE JAZIDA A UMA DISTÂNCIA MÁXIMA DE 12 KM.</v>
          </cell>
          <cell r="C522" t="str">
            <v>M³</v>
          </cell>
          <cell r="D522">
            <v>9.5</v>
          </cell>
          <cell r="E522">
            <v>0.04</v>
          </cell>
          <cell r="F522">
            <v>2.29</v>
          </cell>
          <cell r="H522">
            <v>13.7</v>
          </cell>
          <cell r="I522">
            <v>25.529999999999998</v>
          </cell>
          <cell r="J522">
            <v>33.19</v>
          </cell>
        </row>
        <row r="524">
          <cell r="A524" t="str">
            <v>05.02.070</v>
          </cell>
          <cell r="B524" t="str">
            <v>EXECUÇÃO DE ATERRO ABRANGENDO ESPALHAMENTO, HOMOGENEIZAÇÃO, UMEDECIMENTO E COMPACTAÇÃO MECÂNICA EM CAMADAS DE 20CM DE ESPESSURA, INCLUSIVE O FORNECIMENTO DO BARRO PROVENIENTE DE JAZIDA A UMA DISTÂNCIA MÁXIMA DE 20 KM.</v>
          </cell>
          <cell r="C524" t="str">
            <v>M³</v>
          </cell>
          <cell r="D524">
            <v>9.5</v>
          </cell>
          <cell r="E524">
            <v>0.04</v>
          </cell>
          <cell r="F524">
            <v>2.29</v>
          </cell>
          <cell r="H524">
            <v>21.59</v>
          </cell>
          <cell r="I524">
            <v>33.42</v>
          </cell>
          <cell r="J524">
            <v>43.45</v>
          </cell>
        </row>
        <row r="526">
          <cell r="A526" t="str">
            <v>05.02.080</v>
          </cell>
          <cell r="B526" t="str">
            <v>ATERRO COM AREIA EM CAMADAS DE ATÉ 40CM DE ALTURA, UTILIZANDO-SE O PROCESSO MECÂNICO LEVE PARA A COMPACTAÇÃO, INCLUSIVE CARGA, DESCARGA E TRANSPORTE (POSTO OBRA).</v>
          </cell>
          <cell r="C526" t="str">
            <v>M³</v>
          </cell>
          <cell r="D526">
            <v>23.86</v>
          </cell>
          <cell r="E526">
            <v>2.93</v>
          </cell>
          <cell r="F526">
            <v>2.09</v>
          </cell>
          <cell r="H526">
            <v>5.99</v>
          </cell>
          <cell r="I526">
            <v>34.869999999999997</v>
          </cell>
          <cell r="J526">
            <v>45.33</v>
          </cell>
        </row>
        <row r="528">
          <cell r="A528" t="str">
            <v>05.02.090</v>
          </cell>
          <cell r="B528" t="str">
            <v>APILOAMENTO MANUAL DE VALAS EM CAMADAS DE 20CM DE ESPESSURA.</v>
          </cell>
          <cell r="C528" t="str">
            <v>M³</v>
          </cell>
          <cell r="E528">
            <v>12.23</v>
          </cell>
          <cell r="I528">
            <v>12.23</v>
          </cell>
          <cell r="J528">
            <v>15.9</v>
          </cell>
        </row>
        <row r="530">
          <cell r="A530" t="str">
            <v>05.02.100</v>
          </cell>
          <cell r="B530" t="str">
            <v>COMPACTAÇÃO MECÂNICA DE ATERRO A 100 POR CENTO DO PROCTOR NORMAL, MEDIDO NA SEÇÃO, INCLUSIVE ESPALHAMENTO, UMEDECIMENTO E HOMOGENEIZAÇÃO.</v>
          </cell>
          <cell r="C530" t="str">
            <v>M³</v>
          </cell>
          <cell r="E530">
            <v>0.04</v>
          </cell>
          <cell r="F530">
            <v>2.29</v>
          </cell>
          <cell r="I530">
            <v>2.33</v>
          </cell>
          <cell r="J530">
            <v>3.03</v>
          </cell>
        </row>
        <row r="532">
          <cell r="A532" t="str">
            <v>05.02.110</v>
          </cell>
          <cell r="B532" t="str">
            <v>EXECUÇÃO DE ATERRO COM BARRO, (UTILIZANDO-SE O PROCESSO MECÂNICO LEVE DE COMPACTAÇÃO) INCLUSIVE CARGA, DESCARGA E TRANSPORTE (POSTO OBRA).</v>
          </cell>
          <cell r="C532" t="str">
            <v>M³</v>
          </cell>
          <cell r="D532">
            <v>9.14</v>
          </cell>
          <cell r="E532">
            <v>1.47</v>
          </cell>
          <cell r="F532">
            <v>2.09</v>
          </cell>
          <cell r="H532">
            <v>11.22</v>
          </cell>
          <cell r="I532">
            <v>23.92</v>
          </cell>
          <cell r="J532">
            <v>31.1</v>
          </cell>
        </row>
        <row r="534">
          <cell r="A534" t="str">
            <v>05.02.120</v>
          </cell>
          <cell r="B534" t="str">
            <v xml:space="preserve">ATERRO UTILIZANDO SOLO CIMENTO PARA FUNDAÇÕES (TRAÇO 1:20) ABRANGENDO ESPALHAMENTO HOMOGEINIZAÇÃO, UMEDECIMENTO E COMPACTAÇÃO MANUAL COM SOQUETE DE 30 KG EM CAMADAS SUCESIVAS DE 20 CM DE ESPESSURA, INCLUSIVE FORNECIMENTO DO MATERIAL PROVENIENTE DE JAZIDA </v>
          </cell>
          <cell r="C534" t="str">
            <v>M³</v>
          </cell>
          <cell r="D534">
            <v>42.68</v>
          </cell>
          <cell r="E534">
            <v>44.01</v>
          </cell>
          <cell r="H534">
            <v>16.62</v>
          </cell>
          <cell r="I534">
            <v>103.31</v>
          </cell>
          <cell r="J534">
            <v>134.30000000000001</v>
          </cell>
        </row>
        <row r="536">
          <cell r="A536" t="str">
            <v>05.02.130</v>
          </cell>
          <cell r="B536" t="str">
            <v xml:space="preserve">ATERRO UTILIZANDO SOLO CIMENTO PARA FUNDAÇÕES (TRAÇO 1:30) ABRANGENDO ESPALHAMENTO HOMOGEINIZAÇÃO, UMEDECIMENTO E COMPACTAÇÃO MANUAL COM SOQUETE DE 30 KG EM CAMADAS SUCESIVAS DE 20 CM DE ESPESSURA, INCLUSIVE FORNECIMENTO DO MATERIAL PROVENIENTE DE JAZIDA </v>
          </cell>
          <cell r="C536" t="str">
            <v>M³</v>
          </cell>
          <cell r="D536">
            <v>32.36</v>
          </cell>
          <cell r="E536">
            <v>44.01</v>
          </cell>
          <cell r="H536">
            <v>16.62</v>
          </cell>
          <cell r="I536">
            <v>92.990000000000009</v>
          </cell>
          <cell r="J536">
            <v>120.89</v>
          </cell>
        </row>
        <row r="538">
          <cell r="A538" t="str">
            <v>05.02.140</v>
          </cell>
          <cell r="B538" t="str">
            <v>ATERRO UTILIZANDO SOLO CIMENTO PARA FUNDAÇÕES (TRAÇO 1:20) ABRANGENDO ESPALHAMENTO HOMOGEINIZAÇÃO, UMEDECIMENTO E COMPACTAÇÃO MECÂNICA LEVE EM CAMADAS SUCESIVAS DE 20 CM DE ESPESSURA, INCLUSIVE FORNECIMENTO DO MATERIAL PROVENIENTE DE JAZIDA A UMA DITÂNCIA</v>
          </cell>
          <cell r="C538" t="str">
            <v>M³</v>
          </cell>
          <cell r="D538">
            <v>42.68</v>
          </cell>
          <cell r="E538">
            <v>29.34</v>
          </cell>
          <cell r="F538">
            <v>0.85</v>
          </cell>
          <cell r="H538">
            <v>16.62</v>
          </cell>
          <cell r="I538">
            <v>89.49</v>
          </cell>
          <cell r="J538">
            <v>116.34</v>
          </cell>
        </row>
        <row r="540">
          <cell r="A540" t="str">
            <v>05.02.150</v>
          </cell>
          <cell r="B540" t="str">
            <v>ATERRO UTILIZANDO SOLO CIMENTO PARA FUNDAÇÕES (TRAÇO 1:30) ABRANGENDO ESPALHAMENTO HOMOGEINIZAÇÃO, UMEDECIMENTO E COMPACTAÇÃO MECÂNICA LEVE EM CAMADAS SUCESIVAS DE 20 CM DE ESPESSURA, INCLUSIVE FORNECIMENTO DO MATERIAL PROVENIENTE DE JAZIDA A UMA DITÂNCIA</v>
          </cell>
          <cell r="C540" t="str">
            <v>M³</v>
          </cell>
          <cell r="D540">
            <v>32.36</v>
          </cell>
          <cell r="E540">
            <v>29.34</v>
          </cell>
          <cell r="F540">
            <v>0.85</v>
          </cell>
          <cell r="H540">
            <v>16.62</v>
          </cell>
          <cell r="I540">
            <v>79.17</v>
          </cell>
          <cell r="J540">
            <v>102.92</v>
          </cell>
        </row>
        <row r="542">
          <cell r="A542" t="str">
            <v>05.02.200</v>
          </cell>
          <cell r="B542" t="str">
            <v>EXECUÇÃO DE BASE COM BRITA GRADUADA (CORRIDA ABRANGENDO ESPALHAMENTO E COMPACTAÇÃO DA MISTUIRA EM CAMADAS SUCESSIVAS COM 15CM DE ESPESSURA INCLUSIVE, FORNECIMENTO DO MATERIAL (POSTO OBRA).</v>
          </cell>
          <cell r="C542" t="str">
            <v>M³</v>
          </cell>
          <cell r="D542">
            <v>59.85</v>
          </cell>
          <cell r="E542">
            <v>0.22</v>
          </cell>
          <cell r="F542">
            <v>1.94</v>
          </cell>
          <cell r="G542">
            <v>0.08</v>
          </cell>
          <cell r="I542">
            <v>62.089999999999996</v>
          </cell>
          <cell r="J542">
            <v>80.72</v>
          </cell>
        </row>
        <row r="543">
          <cell r="I543">
            <v>0</v>
          </cell>
          <cell r="J543">
            <v>0</v>
          </cell>
        </row>
        <row r="544">
          <cell r="A544" t="str">
            <v>05.03.000</v>
          </cell>
          <cell r="B544" t="str">
            <v>REGULARIZAÇÃO DO TERRENO NATURAL</v>
          </cell>
          <cell r="I544">
            <v>0</v>
          </cell>
          <cell r="J544">
            <v>0</v>
          </cell>
        </row>
        <row r="545">
          <cell r="I545">
            <v>0</v>
          </cell>
          <cell r="J545">
            <v>0</v>
          </cell>
        </row>
        <row r="546">
          <cell r="A546" t="str">
            <v>05.03.010</v>
          </cell>
          <cell r="B546" t="str">
            <v>REGULARIZAÇÃO MANUAL DE TERRENO NATURAL, CORTE OU ATERRO ATÉ 20CM DE ESPESSURA.</v>
          </cell>
          <cell r="C546" t="str">
            <v>M²</v>
          </cell>
          <cell r="E546">
            <v>1.22</v>
          </cell>
          <cell r="I546">
            <v>1.22</v>
          </cell>
          <cell r="J546">
            <v>1.59</v>
          </cell>
        </row>
        <row r="548">
          <cell r="A548" t="str">
            <v>05.03.020</v>
          </cell>
          <cell r="B548" t="str">
            <v>REGULARIZAÇÃO MECÂNICA DE TERRENO NATURAL, CORTE OU ATERRO ATÉ 20CM DE ESPESSURA.</v>
          </cell>
          <cell r="C548" t="str">
            <v>M²</v>
          </cell>
          <cell r="E548">
            <v>0.09</v>
          </cell>
          <cell r="F548">
            <v>0.44</v>
          </cell>
          <cell r="I548">
            <v>0.53</v>
          </cell>
          <cell r="J548">
            <v>0.69</v>
          </cell>
        </row>
        <row r="550">
          <cell r="A550" t="str">
            <v>05.03.030</v>
          </cell>
          <cell r="B550" t="str">
            <v>REGULARIZAÇÃO DE TALUDE COM CORTE OU ATERRO ATÉ 20CM DE ESPESSURA.</v>
          </cell>
          <cell r="C550" t="str">
            <v>M²</v>
          </cell>
          <cell r="E550">
            <v>2.4500000000000002</v>
          </cell>
          <cell r="I550">
            <v>2.4500000000000002</v>
          </cell>
          <cell r="J550">
            <v>3.19</v>
          </cell>
        </row>
        <row r="551">
          <cell r="J551">
            <v>0</v>
          </cell>
        </row>
        <row r="552">
          <cell r="A552" t="str">
            <v>S05.04.010</v>
          </cell>
          <cell r="B552" t="str">
            <v>CONTENÇÃO TIPO RIP-RAP COM UTILIZAÇÃO DE SOLO-CIMENTO, TRAÇO 1:18, EM VOLUME, COM SACO DE NYLON, INCL. FORNECIMENTO DE AGREGADOS (BARRO/SAIBRO/AREIA), TRANSPORTE, CARGA E DESCARGA COM DMT 10KM.</v>
          </cell>
          <cell r="C552" t="str">
            <v>M3</v>
          </cell>
          <cell r="I552">
            <v>138.47999999999999</v>
          </cell>
          <cell r="J552">
            <v>180.02</v>
          </cell>
        </row>
        <row r="553">
          <cell r="I553">
            <v>0</v>
          </cell>
          <cell r="J553">
            <v>0</v>
          </cell>
        </row>
        <row r="554">
          <cell r="A554" t="str">
            <v>06.00.000</v>
          </cell>
          <cell r="B554" t="str">
            <v>ESTRUTURA DE CONCRETO</v>
          </cell>
          <cell r="I554">
            <v>0</v>
          </cell>
          <cell r="J554">
            <v>0</v>
          </cell>
        </row>
        <row r="555">
          <cell r="I555">
            <v>0</v>
          </cell>
          <cell r="J555">
            <v>0</v>
          </cell>
        </row>
        <row r="556">
          <cell r="A556" t="str">
            <v>06.01.000</v>
          </cell>
          <cell r="B556" t="str">
            <v>FORMAS</v>
          </cell>
          <cell r="I556">
            <v>0</v>
          </cell>
          <cell r="J556">
            <v>0</v>
          </cell>
        </row>
        <row r="557">
          <cell r="I557">
            <v>0</v>
          </cell>
          <cell r="J557">
            <v>0</v>
          </cell>
        </row>
        <row r="558">
          <cell r="A558" t="str">
            <v>06.01.010</v>
          </cell>
          <cell r="B558" t="str">
            <v>FORMAS PARA CONCRETO ARMADO EM FUNDAÇÕES, UTILIZANDO TÁBUAS DE 1 X 12 POL., INCLUSIVE ESCORAMENTO.</v>
          </cell>
          <cell r="C558" t="str">
            <v>M²</v>
          </cell>
          <cell r="D558">
            <v>27.29</v>
          </cell>
          <cell r="E558">
            <v>15.85</v>
          </cell>
          <cell r="I558">
            <v>43.14</v>
          </cell>
          <cell r="J558">
            <v>56.08</v>
          </cell>
        </row>
        <row r="560">
          <cell r="A560" t="str">
            <v>06.01.015</v>
          </cell>
          <cell r="B560" t="str">
            <v>FORMAS PARA CONCRETO ARMADO EM FUNDAÇÕES, COM CHAPAS DE MADEIRAS COMPESADA TIPO RESINADA DE 12MM, INCLUSIVE ESCORAMENTO.</v>
          </cell>
          <cell r="C560" t="str">
            <v>M²</v>
          </cell>
          <cell r="D560">
            <v>15.17</v>
          </cell>
          <cell r="E560">
            <v>17.440000000000001</v>
          </cell>
          <cell r="I560">
            <v>32.61</v>
          </cell>
          <cell r="J560">
            <v>42.39</v>
          </cell>
        </row>
        <row r="562">
          <cell r="A562" t="str">
            <v>06.01.020</v>
          </cell>
          <cell r="B562" t="str">
            <v>FORMA PARA CONCRETO ARMADO EM LAJES, COM CHAPAS DE MADEIRAS COMPESADA TIPO RESINADA DE 12MM, INCLUSIVE ESCORAMENTO.</v>
          </cell>
          <cell r="C562" t="str">
            <v>M²</v>
          </cell>
          <cell r="D562">
            <v>21.62</v>
          </cell>
          <cell r="E562">
            <v>21.57</v>
          </cell>
          <cell r="I562">
            <v>43.19</v>
          </cell>
          <cell r="J562">
            <v>56.15</v>
          </cell>
        </row>
        <row r="564">
          <cell r="A564" t="str">
            <v>06.01.025</v>
          </cell>
          <cell r="B564" t="str">
            <v>FORMA PARA CONCRETO ARMADO EM VIGAS, COM CHAPAS DE MADEIRAS COMPESADA TIPO RESINADA DE 12MM, INCLUSIVE ESCORAMENTO.</v>
          </cell>
          <cell r="C564" t="str">
            <v>M²</v>
          </cell>
          <cell r="D564">
            <v>32.57</v>
          </cell>
          <cell r="E564">
            <v>24.08</v>
          </cell>
          <cell r="I564">
            <v>56.65</v>
          </cell>
          <cell r="J564">
            <v>73.650000000000006</v>
          </cell>
        </row>
        <row r="566">
          <cell r="A566" t="str">
            <v>06.01.030</v>
          </cell>
          <cell r="B566" t="str">
            <v>FORMA PARA CONCRETO ARMADO EM PILARES, COM CHAPAS DE MADEIRAS COMPESADA TIPO RESINADA DE 12MM, INCLUSIVE ESCORAMENTO.</v>
          </cell>
          <cell r="C566" t="str">
            <v>M²</v>
          </cell>
          <cell r="D566">
            <v>36.18</v>
          </cell>
          <cell r="E566">
            <v>22.83</v>
          </cell>
          <cell r="I566">
            <v>59.01</v>
          </cell>
          <cell r="J566">
            <v>76.709999999999994</v>
          </cell>
        </row>
        <row r="568">
          <cell r="A568" t="str">
            <v>06.01.055</v>
          </cell>
          <cell r="B568" t="str">
            <v>FORMAS PARA CONCRETO ARMADO EM QUALQUER TIPO DE ESTRUTURA, COM CHAPA DE MADEIRA COMPENSADA TIPO RESINADA DE 12MM, INCLUSIVE ESCORAMENTO.</v>
          </cell>
          <cell r="C568" t="str">
            <v>M²</v>
          </cell>
          <cell r="D568">
            <v>31.16</v>
          </cell>
          <cell r="E568">
            <v>23.36</v>
          </cell>
          <cell r="I568">
            <v>54.519999999999996</v>
          </cell>
          <cell r="J568">
            <v>70.88</v>
          </cell>
        </row>
        <row r="570">
          <cell r="A570" t="str">
            <v>06.01.060</v>
          </cell>
          <cell r="B570" t="str">
            <v>FORMAS PARA CONCRETO APARENTE ARMADO EM LAGES COM CHAPAS DE MADEIRA COMPENSADA TIPO PLASTIFICADA DE 12MM, INCLUSIVE ESCORAMENTO.</v>
          </cell>
          <cell r="C570" t="str">
            <v>M²</v>
          </cell>
          <cell r="D570">
            <v>25.17</v>
          </cell>
          <cell r="E570">
            <v>21.57</v>
          </cell>
          <cell r="I570">
            <v>46.74</v>
          </cell>
          <cell r="J570">
            <v>60.76</v>
          </cell>
        </row>
        <row r="572">
          <cell r="A572" t="str">
            <v>06.01.070</v>
          </cell>
          <cell r="B572" t="str">
            <v>FORMAS PARA CONCRETO APARENTE ARMADO EM VIGAS COM CHAPAS DE MADEIRA COMPENSADA TIPO PLÁSTIFICADAS DE 12MM, INCLUSIVE ESCORAMENTO.</v>
          </cell>
          <cell r="C572" t="str">
            <v>M²</v>
          </cell>
          <cell r="D572">
            <v>37.94</v>
          </cell>
          <cell r="E572">
            <v>24.08</v>
          </cell>
          <cell r="I572">
            <v>62.019999999999996</v>
          </cell>
          <cell r="J572">
            <v>80.63</v>
          </cell>
        </row>
        <row r="574">
          <cell r="A574" t="str">
            <v>06.01.080</v>
          </cell>
          <cell r="B574" t="str">
            <v>FORMAS PARA CONCRETO APARENTE ARMADO EM PILARES, COM CHAPAS DE MADEIRA COMPENSADA TIPO PLASTIFICADA DE 12MM, INCLUSIVE ESCORAMENTO.</v>
          </cell>
          <cell r="C574" t="str">
            <v>M²</v>
          </cell>
          <cell r="D574">
            <v>41.55</v>
          </cell>
          <cell r="E574">
            <v>22.83</v>
          </cell>
          <cell r="I574">
            <v>64.38</v>
          </cell>
          <cell r="J574">
            <v>83.69</v>
          </cell>
        </row>
        <row r="576">
          <cell r="A576" t="str">
            <v>06.01.090</v>
          </cell>
          <cell r="B576" t="str">
            <v>FORMAS PARA CONCRETO APARENTE ARMADO EM QUALQUER TIPO DE ESTRUTURA, COM CHAPAS DE MADEIRA COMPENSADA TIPO PLASTIFICADA DE 12MM, INCLUSIVE ESCORAMENTO.</v>
          </cell>
          <cell r="C576" t="str">
            <v>M²</v>
          </cell>
          <cell r="D576">
            <v>36.53</v>
          </cell>
          <cell r="E576">
            <v>23.36</v>
          </cell>
          <cell r="I576">
            <v>59.89</v>
          </cell>
          <cell r="J576">
            <v>77.86</v>
          </cell>
        </row>
        <row r="577">
          <cell r="I577">
            <v>0</v>
          </cell>
          <cell r="J577">
            <v>0</v>
          </cell>
        </row>
        <row r="578">
          <cell r="A578" t="str">
            <v>S06.01.100</v>
          </cell>
          <cell r="B578" t="str">
            <v>ESCORAMENTO EM MADEIRA PARA VIGAS E LAJES DE EDIFICAÇÕES, UTILIZANDO BARROTE 3"X3", m2
PREGO 2 1/2"X10 E TÁBUA DE 2,5X 20CM. CONSIDERADO TRÊS USOS E PÉ DIREITO ATÉ 3,50M.</v>
          </cell>
          <cell r="C578" t="str">
            <v>M2</v>
          </cell>
          <cell r="I578">
            <v>9.16</v>
          </cell>
          <cell r="J578">
            <v>11.91</v>
          </cell>
        </row>
        <row r="580">
          <cell r="A580" t="str">
            <v>06.02.000</v>
          </cell>
          <cell r="B580" t="str">
            <v>ARMAÇÕES</v>
          </cell>
          <cell r="I580">
            <v>0</v>
          </cell>
          <cell r="J580">
            <v>0</v>
          </cell>
        </row>
        <row r="581">
          <cell r="I581">
            <v>0</v>
          </cell>
          <cell r="J581">
            <v>0</v>
          </cell>
        </row>
        <row r="582">
          <cell r="A582" t="str">
            <v>06.02.020</v>
          </cell>
          <cell r="B582" t="str">
            <v>FERRO CORTADO, DOBRADO E COLOCADO NA FORMA, EM INFRA-ESTRUTURA (CA-50).</v>
          </cell>
          <cell r="C582" t="str">
            <v>KG</v>
          </cell>
          <cell r="D582">
            <v>4.28</v>
          </cell>
          <cell r="E582">
            <v>0.91</v>
          </cell>
          <cell r="I582">
            <v>5.19</v>
          </cell>
          <cell r="J582">
            <v>6.75</v>
          </cell>
        </row>
        <row r="584">
          <cell r="A584" t="str">
            <v>06.02.030</v>
          </cell>
          <cell r="B584" t="str">
            <v>FERRO CORTADO, DOBRADO E COLOCADO NA FORMA EM INFRA-ESTRUTURA (CA-60).</v>
          </cell>
          <cell r="C584" t="str">
            <v>KG</v>
          </cell>
          <cell r="D584">
            <v>4.83</v>
          </cell>
          <cell r="E584">
            <v>0.91</v>
          </cell>
          <cell r="I584">
            <v>5.74</v>
          </cell>
          <cell r="J584">
            <v>7.46</v>
          </cell>
        </row>
        <row r="586">
          <cell r="A586" t="str">
            <v>06.02.050</v>
          </cell>
          <cell r="B586" t="str">
            <v>FERRO CORTADO, DOBRADO E COLOCADO NA FORMA, EM SUPER-ESTRUTURA(CA-50).</v>
          </cell>
          <cell r="C586" t="str">
            <v>KG</v>
          </cell>
          <cell r="D586">
            <v>4.28</v>
          </cell>
          <cell r="E586">
            <v>1.03</v>
          </cell>
          <cell r="I586">
            <v>5.3100000000000005</v>
          </cell>
          <cell r="J586">
            <v>6.9</v>
          </cell>
        </row>
        <row r="588">
          <cell r="A588" t="str">
            <v>06.02.060</v>
          </cell>
          <cell r="B588" t="str">
            <v>FERRO CORTADO, DOBRADO E COLOCADO NA FORMA, EM SUPER-ESTRUTURA (CA-60).</v>
          </cell>
          <cell r="C588" t="str">
            <v>KG</v>
          </cell>
          <cell r="D588">
            <v>4.83</v>
          </cell>
          <cell r="E588">
            <v>1.03</v>
          </cell>
          <cell r="I588">
            <v>5.86</v>
          </cell>
          <cell r="J588">
            <v>7.62</v>
          </cell>
        </row>
        <row r="589">
          <cell r="I589">
            <v>0</v>
          </cell>
          <cell r="J589">
            <v>0</v>
          </cell>
        </row>
        <row r="590">
          <cell r="A590" t="str">
            <v>S06.02.070</v>
          </cell>
          <cell r="B590" t="str">
            <v>FORNECIMENTO E EXECUÇÃO DE ARMADURA EM TELA METÁLICA Q92 DE FIO 4,20MM, INCLUINDO CORTE E MONTAGEM</v>
          </cell>
          <cell r="C590" t="str">
            <v>KG</v>
          </cell>
          <cell r="I590">
            <v>5.7</v>
          </cell>
          <cell r="J590">
            <v>7.41</v>
          </cell>
        </row>
        <row r="591">
          <cell r="I591">
            <v>0</v>
          </cell>
          <cell r="J591">
            <v>0</v>
          </cell>
        </row>
        <row r="592">
          <cell r="A592" t="str">
            <v>S06.02.071</v>
          </cell>
          <cell r="B592" t="str">
            <v>FORNECIMENTO E EXECUÇÃO DE ARMADURA EM TELA METÁLICA Q61 (15X15) DE FIO 3,40MM, INCLUINDO CORTE E MONTAGEM</v>
          </cell>
          <cell r="C592" t="str">
            <v>KG</v>
          </cell>
          <cell r="I592">
            <v>5.98</v>
          </cell>
          <cell r="J592">
            <v>7.77</v>
          </cell>
        </row>
        <row r="593">
          <cell r="I593">
            <v>0</v>
          </cell>
          <cell r="J593">
            <v>0</v>
          </cell>
        </row>
        <row r="594">
          <cell r="A594" t="str">
            <v>S06.02.072</v>
          </cell>
          <cell r="B594" t="str">
            <v>FORNECIMENTO E EXECUÇÃO DE ARMADURA EM TELA METÁLICA Q75 (15X15) DE FIO 3,80MM, INCLUINDO CORTE E MONTAGEM</v>
          </cell>
          <cell r="C594" t="str">
            <v>KG</v>
          </cell>
          <cell r="I594">
            <v>5.47</v>
          </cell>
          <cell r="J594">
            <v>7.11</v>
          </cell>
        </row>
        <row r="595">
          <cell r="I595">
            <v>0</v>
          </cell>
          <cell r="J595">
            <v>0</v>
          </cell>
        </row>
        <row r="596">
          <cell r="A596" t="str">
            <v>06.03.000</v>
          </cell>
          <cell r="B596" t="str">
            <v>CONCRETO CONVENCIONAL</v>
          </cell>
          <cell r="I596">
            <v>0</v>
          </cell>
          <cell r="J596">
            <v>0</v>
          </cell>
        </row>
        <row r="597">
          <cell r="I597">
            <v>0</v>
          </cell>
          <cell r="J597">
            <v>0</v>
          </cell>
        </row>
        <row r="598">
          <cell r="A598" t="str">
            <v>06.03.010</v>
          </cell>
          <cell r="B598" t="str">
            <v>CONCRETO NÃO ESTRUTURAL (1 4 8)PARA LASTROS DE PISOS E FUNDAÇÕES, LANÇADO E ADENSADO.</v>
          </cell>
          <cell r="C598" t="str">
            <v>M³</v>
          </cell>
          <cell r="D598">
            <v>156.87</v>
          </cell>
          <cell r="E598">
            <v>71.78</v>
          </cell>
          <cell r="F598">
            <v>4.55</v>
          </cell>
          <cell r="I598">
            <v>233.20000000000002</v>
          </cell>
          <cell r="J598">
            <v>303.16000000000003</v>
          </cell>
        </row>
        <row r="600">
          <cell r="A600" t="str">
            <v>06.03.020</v>
          </cell>
          <cell r="B600" t="str">
            <v>CONCRETO ESTRUTURAL, FCK 11MPA, CONDIÇÃO B (NBR-12655), LANÇADO SOBRE O TERRENO OU EM FUNDAÇÕES E ADENSADO.</v>
          </cell>
          <cell r="C600" t="str">
            <v>M³</v>
          </cell>
          <cell r="D600">
            <v>177.39</v>
          </cell>
          <cell r="E600">
            <v>71.78</v>
          </cell>
          <cell r="F600">
            <v>4.55</v>
          </cell>
          <cell r="I600">
            <v>253.72</v>
          </cell>
          <cell r="J600">
            <v>329.84</v>
          </cell>
        </row>
        <row r="602">
          <cell r="A602" t="str">
            <v>06.03.030</v>
          </cell>
          <cell r="B602" t="str">
            <v>CONCRETO ESTRUTURAL, FCK 13,5MPA CONDIÇÃO B (NBR-12655), LANÇADO SOBRE O TERENO OU EM FUNDAÇÕES E ADENSADO.</v>
          </cell>
          <cell r="C602" t="str">
            <v>M³</v>
          </cell>
          <cell r="D602">
            <v>188.44</v>
          </cell>
          <cell r="E602">
            <v>71.78</v>
          </cell>
          <cell r="F602">
            <v>4.55</v>
          </cell>
          <cell r="I602">
            <v>264.77000000000004</v>
          </cell>
          <cell r="J602">
            <v>344.2</v>
          </cell>
        </row>
        <row r="604">
          <cell r="A604" t="str">
            <v>06.03.040</v>
          </cell>
          <cell r="B604" t="str">
            <v>CONCRETO ESTRUTURAL, FCK 15 MPA, CONDIÇÃO B (NBR-12655), LANÇADO SOBRE O TERRENO OU EM FUNDAÇÕES E ADENSADO.</v>
          </cell>
          <cell r="C604" t="str">
            <v>M³</v>
          </cell>
          <cell r="D604">
            <v>192.37</v>
          </cell>
          <cell r="E604">
            <v>71.78</v>
          </cell>
          <cell r="F604">
            <v>4.55</v>
          </cell>
          <cell r="I604">
            <v>268.7</v>
          </cell>
          <cell r="J604">
            <v>349.31</v>
          </cell>
        </row>
        <row r="606">
          <cell r="A606" t="str">
            <v>06.03.050</v>
          </cell>
          <cell r="B606" t="str">
            <v>CONCRETO ESTRUTURAL, FCK 15 MPA, CONDIÇÃO B (NBR-12655), LANÇADO EM ESTRUTURAS E ADENSADO.</v>
          </cell>
          <cell r="C606" t="str">
            <v>M³</v>
          </cell>
          <cell r="D606">
            <v>192.37</v>
          </cell>
          <cell r="E606">
            <v>101.21</v>
          </cell>
          <cell r="F606">
            <v>4.55</v>
          </cell>
          <cell r="I606">
            <v>298.13</v>
          </cell>
          <cell r="J606">
            <v>387.57</v>
          </cell>
        </row>
        <row r="608">
          <cell r="A608" t="str">
            <v>06.03.060</v>
          </cell>
          <cell r="B608" t="str">
            <v>CONCRETO ESTRUTURAL, FCK 18MPA, CONDIÇÃO B (NBR-12655), LANÇADO SOBRE O TERRENO OU EM FUNDAÇÕES E ADENSADO.</v>
          </cell>
          <cell r="C608" t="str">
            <v>M³</v>
          </cell>
          <cell r="D608">
            <v>202.18</v>
          </cell>
          <cell r="E608">
            <v>71.78</v>
          </cell>
          <cell r="F608">
            <v>4.55</v>
          </cell>
          <cell r="I608">
            <v>278.51000000000005</v>
          </cell>
          <cell r="J608">
            <v>362.06</v>
          </cell>
        </row>
        <row r="610">
          <cell r="A610" t="str">
            <v>06.03.070</v>
          </cell>
          <cell r="B610" t="str">
            <v>CONCRETO ESTRUTURAL, FCK 18 MPA, CONDIÇÃO B (NBR-12655), LANÇADO EM ESTRUTURAS E ADENSADO.</v>
          </cell>
          <cell r="C610" t="str">
            <v>M³</v>
          </cell>
          <cell r="D610">
            <v>202.18</v>
          </cell>
          <cell r="E610">
            <v>101.21</v>
          </cell>
          <cell r="F610">
            <v>4.55</v>
          </cell>
          <cell r="I610">
            <v>307.94</v>
          </cell>
          <cell r="J610">
            <v>400.32</v>
          </cell>
        </row>
        <row r="612">
          <cell r="A612" t="str">
            <v>06.03.080</v>
          </cell>
          <cell r="B612" t="str">
            <v>CONCRETO ESTRUTURAL, FCK 20MPA, CONDIÇÃO B (NBR-12655), LANÇADO SOBRE O TERRENO OU EM FUNDAÇÕES E ADENSADO.</v>
          </cell>
          <cell r="C612" t="str">
            <v>M³</v>
          </cell>
          <cell r="D612">
            <v>208.32</v>
          </cell>
          <cell r="E612">
            <v>71.78</v>
          </cell>
          <cell r="F612">
            <v>4.55</v>
          </cell>
          <cell r="I612">
            <v>284.65000000000003</v>
          </cell>
          <cell r="J612">
            <v>370.05</v>
          </cell>
        </row>
        <row r="614">
          <cell r="A614" t="str">
            <v>06.03.090</v>
          </cell>
          <cell r="B614" t="str">
            <v>CONCRETO ESTRUTURAL, FCK 20 MPA, CONDIÇÃO B (NBR-12655) LANÇADO EM ESTRUTURAS E ADENSADO .</v>
          </cell>
          <cell r="C614" t="str">
            <v>M³</v>
          </cell>
          <cell r="D614">
            <v>208.32</v>
          </cell>
          <cell r="E614">
            <v>101.21</v>
          </cell>
          <cell r="F614">
            <v>4.55</v>
          </cell>
          <cell r="I614">
            <v>314.08</v>
          </cell>
          <cell r="J614">
            <v>408.3</v>
          </cell>
        </row>
        <row r="616">
          <cell r="A616" t="str">
            <v>06.03.091</v>
          </cell>
          <cell r="B616" t="str">
            <v>CONCRETO ESTRUTURAL, FCK 25 MPA, CONDIÇÃO A (NBR-12655) LANÇADO SOBRE TERRENO OU EM FUNDAÇÕES E ADENSADO .</v>
          </cell>
          <cell r="C616" t="str">
            <v>M³</v>
          </cell>
          <cell r="D616">
            <v>214.42</v>
          </cell>
          <cell r="E616">
            <v>71.78</v>
          </cell>
          <cell r="F616">
            <v>4.55</v>
          </cell>
          <cell r="I616">
            <v>290.75</v>
          </cell>
          <cell r="J616">
            <v>377.98</v>
          </cell>
        </row>
        <row r="618">
          <cell r="A618" t="str">
            <v>06.03.092</v>
          </cell>
          <cell r="B618" t="str">
            <v>CONCRETO ESTRUTURAL, FCK 25 MPA, CONDIÇÃO A (NBR-12655) LANÇADO EM FUNDAÇÕES E ADENSADO .</v>
          </cell>
          <cell r="C618" t="str">
            <v>M³</v>
          </cell>
          <cell r="D618">
            <v>214.42</v>
          </cell>
          <cell r="E618">
            <v>101.21</v>
          </cell>
          <cell r="F618">
            <v>4.55</v>
          </cell>
          <cell r="I618">
            <v>320.18</v>
          </cell>
          <cell r="J618">
            <v>416.23</v>
          </cell>
        </row>
        <row r="620">
          <cell r="A620" t="str">
            <v>06.03.093</v>
          </cell>
          <cell r="B620" t="str">
            <v>CONCRETO ESTRUTURAL, FCK 30 MPA, CONDIÇÃO A (NBR-12655) LANÇADO SOBRE TERRENO OU EM FUNDAÇÕES E ADENSADO .</v>
          </cell>
          <cell r="C620" t="str">
            <v>M³</v>
          </cell>
          <cell r="D620">
            <v>238.47</v>
          </cell>
          <cell r="E620">
            <v>71.78</v>
          </cell>
          <cell r="F620">
            <v>4.55</v>
          </cell>
          <cell r="I620">
            <v>314.8</v>
          </cell>
          <cell r="J620">
            <v>409.24</v>
          </cell>
        </row>
        <row r="622">
          <cell r="A622" t="str">
            <v>06.03.094</v>
          </cell>
          <cell r="B622" t="str">
            <v>CONCRETO ESTRUTURAL, FCK 30 MPA, CONDIÇÃO A (NBR-12655) LANÇADO EM FUNDAÇÕES E ADENSADO .</v>
          </cell>
          <cell r="C622" t="str">
            <v>M³</v>
          </cell>
          <cell r="D622">
            <v>238.47</v>
          </cell>
          <cell r="E622">
            <v>101.21</v>
          </cell>
          <cell r="F622">
            <v>4.55</v>
          </cell>
          <cell r="I622">
            <v>344.23</v>
          </cell>
          <cell r="J622">
            <v>447.5</v>
          </cell>
        </row>
        <row r="624">
          <cell r="A624" t="str">
            <v>06.03.095</v>
          </cell>
          <cell r="B624" t="str">
            <v>CONCRETO ESTRUTURAL, FCK 35 MPA, CONDIÇÃO A (NBR-12655) LANÇADO SOBRE TERRENO OU EM FUNDAÇÕES E ADENSADO.</v>
          </cell>
          <cell r="C624" t="str">
            <v>M³</v>
          </cell>
          <cell r="D624">
            <v>254.45</v>
          </cell>
          <cell r="E624">
            <v>71.78</v>
          </cell>
          <cell r="F624">
            <v>4.55</v>
          </cell>
          <cell r="I624">
            <v>330.78000000000003</v>
          </cell>
          <cell r="J624">
            <v>430.01</v>
          </cell>
        </row>
        <row r="626">
          <cell r="A626" t="str">
            <v>06.03.096</v>
          </cell>
          <cell r="B626" t="str">
            <v>CONCRETO ESTRUTURAL, FCK 35 MPA, CONDIÇÃO A (NBR-12655) LANÇADO EM FUNDAÇÕES E ADENSADO.</v>
          </cell>
          <cell r="C626" t="str">
            <v>M³</v>
          </cell>
          <cell r="D626">
            <v>254.45</v>
          </cell>
          <cell r="E626">
            <v>101.21</v>
          </cell>
          <cell r="F626">
            <v>4.55</v>
          </cell>
          <cell r="I626">
            <v>360.21</v>
          </cell>
          <cell r="J626">
            <v>468.27</v>
          </cell>
        </row>
        <row r="628">
          <cell r="A628" t="str">
            <v>06.03.097</v>
          </cell>
          <cell r="B628" t="str">
            <v>CONCRETO ESTRUTURAL, FCK 40 MPA, CONDIÇÃO A (NBR-12655) LANÇADO SOBRE TERRENO OU EM FUNDAÇÕES E ADENSADO.</v>
          </cell>
          <cell r="C628" t="str">
            <v>M³</v>
          </cell>
          <cell r="D628">
            <v>268.62</v>
          </cell>
          <cell r="E628">
            <v>71.78</v>
          </cell>
          <cell r="F628">
            <v>4.55</v>
          </cell>
          <cell r="I628">
            <v>344.95</v>
          </cell>
          <cell r="J628">
            <v>448.44</v>
          </cell>
        </row>
        <row r="630">
          <cell r="A630" t="str">
            <v>06.03.098</v>
          </cell>
          <cell r="B630" t="str">
            <v>CONCRETO ESTRUTURAL, FCK 40 MPA, CONDIÇÃO A (NBR-12655) LANÇADO EM FUNDAÇÕES E ADENSADO.</v>
          </cell>
          <cell r="C630" t="str">
            <v>M³</v>
          </cell>
          <cell r="D630">
            <v>268.62</v>
          </cell>
          <cell r="E630">
            <v>101.21</v>
          </cell>
          <cell r="F630">
            <v>4.55</v>
          </cell>
          <cell r="I630">
            <v>374.38</v>
          </cell>
          <cell r="J630">
            <v>486.69</v>
          </cell>
        </row>
        <row r="632">
          <cell r="A632" t="str">
            <v>06.03.100</v>
          </cell>
          <cell r="B632" t="str">
            <v>CONCRETO ARMADO PRONTO, FCK 15 MPA, CONDIÇÃO B (NBR-12655), LANÇADO EM FUNDAÇÕES E ADENSADO, INCLUSIVE FORMA, ESCORAMENTO E FERRAGEM.</v>
          </cell>
          <cell r="C632" t="str">
            <v>M³</v>
          </cell>
          <cell r="D632">
            <v>667.83</v>
          </cell>
          <cell r="E632">
            <v>269.82</v>
          </cell>
          <cell r="F632">
            <v>4.55</v>
          </cell>
          <cell r="I632">
            <v>942.2</v>
          </cell>
          <cell r="J632">
            <v>1224.8599999999999</v>
          </cell>
        </row>
        <row r="634">
          <cell r="A634" t="str">
            <v>06.03.101</v>
          </cell>
          <cell r="B634" t="str">
            <v>CONCRETO ARMADO PRONTO, FCK 18 MPA, CONDIÇÃO B (NBR-12655), LANÇADO EM FUNDAÇÕES E ADENSADO, INCLUSIVE FORMA, ESCORAMENTO E FERRAGEM.</v>
          </cell>
          <cell r="C634" t="str">
            <v>M³</v>
          </cell>
          <cell r="D634">
            <v>677.64</v>
          </cell>
          <cell r="E634">
            <v>269.82</v>
          </cell>
          <cell r="F634">
            <v>4.55</v>
          </cell>
          <cell r="I634">
            <v>952.01</v>
          </cell>
          <cell r="J634">
            <v>1237.6099999999999</v>
          </cell>
        </row>
        <row r="636">
          <cell r="A636" t="str">
            <v>06.03.102</v>
          </cell>
          <cell r="B636" t="str">
            <v>CONCRETO ARMADO PRONTO, FCK 20 MPA, CONDIÇÃO B (NBR-12655), LANÇADO EM FUNDAÇÕES E ADENSADO, INCLUSIVE FORMA, ESCORAMENTO E FERRAGEM.</v>
          </cell>
          <cell r="C636" t="str">
            <v>M³</v>
          </cell>
          <cell r="D636">
            <v>683.78</v>
          </cell>
          <cell r="E636">
            <v>269.82</v>
          </cell>
          <cell r="F636">
            <v>4.55</v>
          </cell>
          <cell r="I636">
            <v>958.14999999999986</v>
          </cell>
          <cell r="J636">
            <v>1245.5999999999999</v>
          </cell>
        </row>
        <row r="638">
          <cell r="A638" t="str">
            <v>06.03.103</v>
          </cell>
          <cell r="B638" t="str">
            <v>CONCRETO ARMADO PRONTO, FCK 25 MPA, CONDIÇÃO A (NBR-12655), LANÇADO EM FUNDAÇÕES E ADENSADO, INCLUSIVE FORMA, ESCORAMENTO E FERRAGEM.</v>
          </cell>
          <cell r="C638" t="str">
            <v>M³</v>
          </cell>
          <cell r="D638">
            <v>689.88</v>
          </cell>
          <cell r="E638">
            <v>269.82</v>
          </cell>
          <cell r="F638">
            <v>4.55</v>
          </cell>
          <cell r="I638">
            <v>964.25</v>
          </cell>
          <cell r="J638">
            <v>1253.53</v>
          </cell>
        </row>
        <row r="640">
          <cell r="A640" t="str">
            <v>06.03.104</v>
          </cell>
          <cell r="B640" t="str">
            <v>CONCRETO ARMADO PRONTO, FCK 30 MPA, CONDIÇÃO A (NBR-12655), LANÇADO EM FUNDAÇÕES E ADENSADO, INCLUSIVE FORMA, ESCORAMENTO E FERRAGEM.</v>
          </cell>
          <cell r="C640" t="str">
            <v>M³</v>
          </cell>
          <cell r="D640">
            <v>713.93</v>
          </cell>
          <cell r="E640">
            <v>269.82</v>
          </cell>
          <cell r="F640">
            <v>4.55</v>
          </cell>
          <cell r="I640">
            <v>988.3</v>
          </cell>
          <cell r="J640">
            <v>1284.79</v>
          </cell>
        </row>
        <row r="642">
          <cell r="A642" t="str">
            <v>06.03.105</v>
          </cell>
          <cell r="B642" t="str">
            <v>CONCRETO ARMADO PRONTO, FCK 35 MPA, CONDIÇÃO A (NBR-12655), LANÇADO EM FUNDAÇÕES E ADENSADO, INCLUSIVE FORMA, ESCORAMENTO E FERRAGEM.</v>
          </cell>
          <cell r="C642" t="str">
            <v>M³</v>
          </cell>
          <cell r="D642">
            <v>729.91</v>
          </cell>
          <cell r="E642">
            <v>269.82</v>
          </cell>
          <cell r="F642">
            <v>4.55</v>
          </cell>
          <cell r="I642">
            <v>1004.28</v>
          </cell>
          <cell r="J642">
            <v>1305.56</v>
          </cell>
        </row>
        <row r="644">
          <cell r="A644" t="str">
            <v>06.03.106</v>
          </cell>
          <cell r="B644" t="str">
            <v>CONCRETO ARMADO PRONTO, FCK 40 MPA, CONDIÇÃO A (NBR-12655), LANÇADO EM FUNDAÇÕES E ADENSADO, INCLUSIVE FORMA, ESCORAMENTO E FERRAGEM.</v>
          </cell>
          <cell r="C644" t="str">
            <v>M³</v>
          </cell>
          <cell r="D644">
            <v>744.08</v>
          </cell>
          <cell r="E644">
            <v>269.82</v>
          </cell>
          <cell r="F644">
            <v>4.55</v>
          </cell>
          <cell r="I644">
            <v>1018.45</v>
          </cell>
          <cell r="J644">
            <v>1323.99</v>
          </cell>
        </row>
        <row r="646">
          <cell r="A646" t="str">
            <v>06.03.110</v>
          </cell>
          <cell r="B646" t="str">
            <v>CONCRETO ARMADO PRONTO, FCK 15 MPA, CONDIÇÃO B (NBR -12655) , LANÇADO EM LAJES E ADENSADO, INCLUSIVE FORMA, ESCORAMENTO E FERRAGEM.</v>
          </cell>
          <cell r="C646" t="str">
            <v>M³</v>
          </cell>
          <cell r="D646">
            <v>767.36</v>
          </cell>
          <cell r="E646">
            <v>375.37</v>
          </cell>
          <cell r="F646">
            <v>4.55</v>
          </cell>
          <cell r="I646">
            <v>1147.28</v>
          </cell>
          <cell r="J646">
            <v>1491.46</v>
          </cell>
        </row>
        <row r="648">
          <cell r="A648" t="str">
            <v>06.03.111</v>
          </cell>
          <cell r="B648" t="str">
            <v>CONCRETO ARMADO PRONTO, FCK 18 MPA, CONDIÇÃO B (NBR -12655) , LANÇADO EM LAJES E ADENSADO, INCLUSIVE FORMA, ESCORAMENTO E FERRAGEM.</v>
          </cell>
          <cell r="C648" t="str">
            <v>M³</v>
          </cell>
          <cell r="D648">
            <v>777.17</v>
          </cell>
          <cell r="E648">
            <v>375.37</v>
          </cell>
          <cell r="F648">
            <v>4.55</v>
          </cell>
          <cell r="I648">
            <v>1157.0899999999999</v>
          </cell>
          <cell r="J648">
            <v>1504.22</v>
          </cell>
        </row>
        <row r="650">
          <cell r="A650" t="str">
            <v>06.03.112</v>
          </cell>
          <cell r="B650" t="str">
            <v>CONCRETO ARMADO PRONTO, FCK 20 MPA, CONDIÇÃO B (NBR -12655) , LANÇADO EM LAJES E ADENSADO, INCLUSIVE FORMA, ESCORAMENTO E FERRAGEM.</v>
          </cell>
          <cell r="C650" t="str">
            <v>M³</v>
          </cell>
          <cell r="D650">
            <v>783.31</v>
          </cell>
          <cell r="E650">
            <v>375.37</v>
          </cell>
          <cell r="F650">
            <v>4.55</v>
          </cell>
          <cell r="I650">
            <v>1163.2299999999998</v>
          </cell>
          <cell r="J650">
            <v>1512.2</v>
          </cell>
        </row>
        <row r="652">
          <cell r="A652" t="str">
            <v>06.03.113</v>
          </cell>
          <cell r="B652" t="str">
            <v>CONCRETO ARMADO PRONTO, FCK 25 MPA, CONDIÇÃO A (NBR -12655) , LANÇADO EM LAJES E ADENSADO, INCLUSIVE FORMA, ESCORAMENTO E FERRAGEM.</v>
          </cell>
          <cell r="C652" t="str">
            <v>M³</v>
          </cell>
          <cell r="D652">
            <v>789.41</v>
          </cell>
          <cell r="E652">
            <v>375.37</v>
          </cell>
          <cell r="F652">
            <v>4.55</v>
          </cell>
          <cell r="I652">
            <v>1169.33</v>
          </cell>
          <cell r="J652">
            <v>1520.13</v>
          </cell>
        </row>
        <row r="654">
          <cell r="A654" t="str">
            <v>06.03.114</v>
          </cell>
          <cell r="B654" t="str">
            <v>CONCRETO ARMADO PRONTO, FCK 30 MPA, CONDIÇÃO A (NBR -12655) , LANÇADO EM LAJES E ADENSADO, INCLUSIVE FORMA, ESCORAMENTO E FERRAGEM.</v>
          </cell>
          <cell r="C654" t="str">
            <v>M³</v>
          </cell>
          <cell r="D654">
            <v>813.46</v>
          </cell>
          <cell r="E654">
            <v>375.37</v>
          </cell>
          <cell r="F654">
            <v>4.55</v>
          </cell>
          <cell r="I654">
            <v>1193.3799999999999</v>
          </cell>
          <cell r="J654">
            <v>1551.39</v>
          </cell>
        </row>
        <row r="656">
          <cell r="A656" t="str">
            <v>06.03.115</v>
          </cell>
          <cell r="B656" t="str">
            <v>CONCRETO ARMADO PRONTO, FCK 35 MPA, CONDIÇÃO A (NBR -12655) , LANÇADO EM LAJES E ADENSADO, INCLUSIVE FORMA, ESCORAMENTO E FERRAGEM.</v>
          </cell>
          <cell r="C656" t="str">
            <v>M³</v>
          </cell>
          <cell r="D656">
            <v>829.44</v>
          </cell>
          <cell r="E656">
            <v>375.37</v>
          </cell>
          <cell r="F656">
            <v>4.55</v>
          </cell>
          <cell r="I656">
            <v>1209.3599999999999</v>
          </cell>
          <cell r="J656">
            <v>1572.17</v>
          </cell>
        </row>
        <row r="658">
          <cell r="A658" t="str">
            <v>06.03.116</v>
          </cell>
          <cell r="B658" t="str">
            <v>CONCRETO ARMADO PRONTO, FCK 40 MPA, CONDIÇÃO A (NBR -12655) , LANÇADO EM LAJES E ADENSADO, INCLUSIVE FORMA, ESCORAMENTO E FERRAGEM.</v>
          </cell>
          <cell r="C658" t="str">
            <v>M³</v>
          </cell>
          <cell r="D658">
            <v>843.61</v>
          </cell>
          <cell r="E658">
            <v>375.37</v>
          </cell>
          <cell r="F658">
            <v>4.55</v>
          </cell>
          <cell r="I658">
            <v>1223.53</v>
          </cell>
          <cell r="J658">
            <v>1590.59</v>
          </cell>
        </row>
        <row r="660">
          <cell r="A660" t="str">
            <v>06.03.120</v>
          </cell>
          <cell r="B660" t="str">
            <v>CONCRETO ARMADO PRONTO, FCK 15 MPA, CONDIÇÃO B (NBR-12655) LANÇADO EM VIGAS E ADENSADO, INCLUSIVE FORMA, ESCORAMENTO E FERRAGEM.</v>
          </cell>
          <cell r="C660" t="str">
            <v>M³</v>
          </cell>
          <cell r="D660">
            <v>929.47</v>
          </cell>
          <cell r="E660">
            <v>434.82</v>
          </cell>
          <cell r="F660">
            <v>4.55</v>
          </cell>
          <cell r="I660">
            <v>1368.84</v>
          </cell>
          <cell r="J660">
            <v>1779.49</v>
          </cell>
        </row>
        <row r="662">
          <cell r="A662" t="str">
            <v>06.03.121</v>
          </cell>
          <cell r="B662" t="str">
            <v>CONCRETO ARMADO PRONTO, FCK 18 MPA, CONDIÇÃO B (NBR-12655) LANÇADO EM VIGAS E ADENSADO, INCLUSIVE FORMA, ESCORAMENTO E FERRAGEM</v>
          </cell>
          <cell r="C662" t="str">
            <v>M³</v>
          </cell>
          <cell r="D662">
            <v>939.28</v>
          </cell>
          <cell r="E662">
            <v>434.82</v>
          </cell>
          <cell r="F662">
            <v>4.55</v>
          </cell>
          <cell r="I662">
            <v>1378.6499999999999</v>
          </cell>
          <cell r="J662">
            <v>1792.25</v>
          </cell>
        </row>
        <row r="664">
          <cell r="A664" t="str">
            <v>06.03.122</v>
          </cell>
          <cell r="B664" t="str">
            <v>CONCRETO ARMADO PRONTO, FCK 20 MPA, CONDIÇÃO B (NBR-12655) LANÇADO EM VIGAS E ADENSADO, INCLUSIVE FORMA, ESCORAMENTO E FERRAGEM</v>
          </cell>
          <cell r="C664" t="str">
            <v>M³</v>
          </cell>
          <cell r="D664">
            <v>945.42</v>
          </cell>
          <cell r="E664">
            <v>434.82</v>
          </cell>
          <cell r="F664">
            <v>4.55</v>
          </cell>
          <cell r="I664">
            <v>1384.79</v>
          </cell>
          <cell r="J664">
            <v>1800.23</v>
          </cell>
        </row>
        <row r="666">
          <cell r="A666" t="str">
            <v>06.03.123</v>
          </cell>
          <cell r="B666" t="str">
            <v>CONCRETO ARMADO PRONTO, FCK 25 MPA, CONDIÇÃO A (NBR-12655) LANÇADO EM VIGAS E ADENSADO, INCLUSIVE FORMA, ESCORAMENTO E FERRAGEM</v>
          </cell>
          <cell r="C666" t="str">
            <v>M³</v>
          </cell>
          <cell r="D666">
            <v>951.52</v>
          </cell>
          <cell r="E666">
            <v>434.82</v>
          </cell>
          <cell r="F666">
            <v>4.55</v>
          </cell>
          <cell r="I666">
            <v>1390.8899999999999</v>
          </cell>
          <cell r="J666">
            <v>1808.16</v>
          </cell>
        </row>
        <row r="668">
          <cell r="A668" t="str">
            <v>06.03.124</v>
          </cell>
          <cell r="B668" t="str">
            <v>CONCRETO ARMADO PRONTO, FCK 30 MPA, CONDIÇÃO A (NBR-12655) LANÇADO EM VIGAS E ADENSADO, INCLUSIVE FORMA, ESCORAMENTO E FERRAGEM</v>
          </cell>
          <cell r="C668" t="str">
            <v>M³</v>
          </cell>
          <cell r="D668">
            <v>975.57</v>
          </cell>
          <cell r="E668">
            <v>434.82</v>
          </cell>
          <cell r="F668">
            <v>4.55</v>
          </cell>
          <cell r="I668">
            <v>1414.94</v>
          </cell>
          <cell r="J668">
            <v>1839.42</v>
          </cell>
        </row>
        <row r="670">
          <cell r="A670" t="str">
            <v>06.03.125</v>
          </cell>
          <cell r="B670" t="str">
            <v>CONCRETO ARMADO PRONTO, FCK 35 MPA, CONDIÇÃO A (NBR-12655) LANÇADO EM VIGAS E ADENSADO, INCLUSIVE FORMA, ESCORAMENTO E FERRAGEM</v>
          </cell>
          <cell r="C670" t="str">
            <v>M³</v>
          </cell>
          <cell r="D670">
            <v>991.55</v>
          </cell>
          <cell r="E670">
            <v>434.82</v>
          </cell>
          <cell r="F670">
            <v>4.55</v>
          </cell>
          <cell r="I670">
            <v>1430.9199999999998</v>
          </cell>
          <cell r="J670">
            <v>1860.2</v>
          </cell>
        </row>
        <row r="672">
          <cell r="A672" t="str">
            <v>06.03.126</v>
          </cell>
          <cell r="B672" t="str">
            <v>CONCRETO ARMADO PRONTO, FCK 40 MPA, CONDIÇÃO A (NBR-12655) LANÇADO EM VIGAS E ADENSADO, INCLUSIVE FORMA, ESCORAMENTO E FERRAGEM</v>
          </cell>
          <cell r="C672" t="str">
            <v>M³</v>
          </cell>
          <cell r="D672">
            <v>1005.72</v>
          </cell>
          <cell r="E672">
            <v>434.82</v>
          </cell>
          <cell r="F672">
            <v>4.55</v>
          </cell>
          <cell r="I672">
            <v>1445.09</v>
          </cell>
          <cell r="J672">
            <v>1878.62</v>
          </cell>
        </row>
        <row r="674">
          <cell r="A674" t="str">
            <v>06.03.130</v>
          </cell>
          <cell r="B674" t="str">
            <v>CONCRETO ARMADO PRONTO, FCK15MPA, CONDIÇÃO B (NBR-12655), LANÇADO EM PILARES E ADENSADO, INCLUSIVE FORMA, ESCORAMENTO E FERRAGEM.</v>
          </cell>
          <cell r="C674" t="str">
            <v>M³</v>
          </cell>
          <cell r="D674">
            <v>1108.96</v>
          </cell>
          <cell r="E674">
            <v>500.77</v>
          </cell>
          <cell r="F674">
            <v>4.55</v>
          </cell>
          <cell r="I674">
            <v>1614.28</v>
          </cell>
          <cell r="J674">
            <v>2098.56</v>
          </cell>
        </row>
        <row r="676">
          <cell r="A676" t="str">
            <v>06.03.131</v>
          </cell>
          <cell r="B676" t="str">
            <v>CONCRETO ARMADO PRONTO, FCK18MPA, CONDIÇÃO B (NBR-12655), LANÇADO EM PILARES E ADENSADO, INCLUSIVE FORMA, ESCORAMENTO E FERRAGEM.</v>
          </cell>
          <cell r="C676" t="str">
            <v>M³</v>
          </cell>
          <cell r="D676">
            <v>1118.77</v>
          </cell>
          <cell r="E676">
            <v>500.77</v>
          </cell>
          <cell r="F676">
            <v>4.55</v>
          </cell>
          <cell r="I676">
            <v>1624.09</v>
          </cell>
          <cell r="J676">
            <v>2111.3200000000002</v>
          </cell>
        </row>
        <row r="678">
          <cell r="A678" t="str">
            <v>06.03.132</v>
          </cell>
          <cell r="B678" t="str">
            <v>CONCRETO ARMADO PRONTO, FCK20MPA, CONDIÇÃO B (NBR-12655), LANÇADO EM PILARES E ADENSADO, INCLUSIVE FORMA, ESCORAMENTO E FERRAGEM.</v>
          </cell>
          <cell r="C678" t="str">
            <v>M³</v>
          </cell>
          <cell r="D678">
            <v>1124.9100000000001</v>
          </cell>
          <cell r="E678">
            <v>500.77</v>
          </cell>
          <cell r="F678">
            <v>4.55</v>
          </cell>
          <cell r="I678">
            <v>1630.23</v>
          </cell>
          <cell r="J678">
            <v>2119.3000000000002</v>
          </cell>
        </row>
        <row r="680">
          <cell r="A680" t="str">
            <v>06.03.133</v>
          </cell>
          <cell r="B680" t="str">
            <v>CONCRETO ARMADO PRONTO, FCK25MPA, CONDIÇÃO A (NBR-12655), LANÇADO EM PILARES E ADENSADO, INCLUSIVE FORMA, ESCORAMENTO E FERRAGEM.</v>
          </cell>
          <cell r="C680" t="str">
            <v>M³</v>
          </cell>
          <cell r="D680">
            <v>1131.01</v>
          </cell>
          <cell r="E680">
            <v>500.77</v>
          </cell>
          <cell r="F680">
            <v>4.55</v>
          </cell>
          <cell r="I680">
            <v>1636.33</v>
          </cell>
          <cell r="J680">
            <v>2127.23</v>
          </cell>
        </row>
        <row r="682">
          <cell r="A682" t="str">
            <v>06.03.134</v>
          </cell>
          <cell r="B682" t="str">
            <v>CONCRETO ARMADO PRONTO, FCK30MPA, CONDIÇÃO A (NBR-12655), LANÇADO EM PILARES E ADENSADO, INCLUSIVE FORMA, ESCORAMENTO E FERRAGEM.</v>
          </cell>
          <cell r="C682" t="str">
            <v>M³</v>
          </cell>
          <cell r="D682">
            <v>1155.01</v>
          </cell>
          <cell r="E682">
            <v>500.77</v>
          </cell>
          <cell r="F682">
            <v>4.55</v>
          </cell>
          <cell r="I682">
            <v>1660.33</v>
          </cell>
          <cell r="J682">
            <v>2158.4299999999998</v>
          </cell>
        </row>
        <row r="684">
          <cell r="A684" t="str">
            <v>06.03.135</v>
          </cell>
          <cell r="B684" t="str">
            <v>CONCRETO ARMADO PRONTO, FCK35MPA, CONDIÇÃO A (NBR-12655), LANÇADO EM PILARES E ADENSADO, INCLUSIVE FORMA, ESCORAMENTO E FERRAGEM.</v>
          </cell>
          <cell r="C684" t="str">
            <v>M³</v>
          </cell>
          <cell r="D684">
            <v>1171.04</v>
          </cell>
          <cell r="E684">
            <v>500.77</v>
          </cell>
          <cell r="F684">
            <v>4.55</v>
          </cell>
          <cell r="I684">
            <v>1676.36</v>
          </cell>
          <cell r="J684">
            <v>2179.27</v>
          </cell>
        </row>
        <row r="686">
          <cell r="A686" t="str">
            <v>06.03.136</v>
          </cell>
          <cell r="B686" t="str">
            <v>CONCRETO ARMADO PRONTO, FCK40MPA, CONDIÇÃO A (NBR-12655), LANÇADO EM PILARES E ADENSADO, INCLUSIVE FORMA, ESCORAMENTO E FERRAGEM.</v>
          </cell>
          <cell r="C686" t="str">
            <v>M³</v>
          </cell>
          <cell r="D686">
            <v>1185.21</v>
          </cell>
          <cell r="E686">
            <v>500.77</v>
          </cell>
          <cell r="F686">
            <v>4.55</v>
          </cell>
          <cell r="I686">
            <v>1690.53</v>
          </cell>
          <cell r="J686">
            <v>2197.69</v>
          </cell>
        </row>
        <row r="688">
          <cell r="A688" t="str">
            <v>06.03.140</v>
          </cell>
          <cell r="B688" t="str">
            <v>CONCRETO ARMADO PRONTO, FCK 15 MPA, CONDIÇÃO B (NBR-12655), LANÇADO EM QUALQUER TIPO DE ESTRUTURA E ADENSADO INCLUSIVE FORMA, ESCORAMENTO E FERRAGEM.</v>
          </cell>
          <cell r="C688" t="str">
            <v>M³</v>
          </cell>
          <cell r="D688">
            <v>916.32</v>
          </cell>
          <cell r="E688">
            <v>444.48</v>
          </cell>
          <cell r="F688">
            <v>4.55</v>
          </cell>
          <cell r="I688">
            <v>1365.3500000000001</v>
          </cell>
          <cell r="J688">
            <v>1774.96</v>
          </cell>
        </row>
        <row r="690">
          <cell r="A690" t="str">
            <v>06.03.141</v>
          </cell>
          <cell r="B690" t="str">
            <v>CONCRETO ARMADO PRONTO, FCK 18 MPA, CONDIÇÃO B (NBR-12655), LANÇADO EM QUALQUER TIPO DE ESTRUTURA E ADENSADO INCLUSIVE FORMA, ESCORAMENTO E FERRAGEM.</v>
          </cell>
          <cell r="C690" t="str">
            <v>M³</v>
          </cell>
          <cell r="D690">
            <v>926.13</v>
          </cell>
          <cell r="E690">
            <v>444.48</v>
          </cell>
          <cell r="F690">
            <v>4.55</v>
          </cell>
          <cell r="I690">
            <v>1375.16</v>
          </cell>
          <cell r="J690">
            <v>1787.71</v>
          </cell>
        </row>
        <row r="692">
          <cell r="A692" t="str">
            <v>06.03.142</v>
          </cell>
          <cell r="B692" t="str">
            <v>CONCRETO ARMADO PRONTO, FCK 20 MPA, CONDIÇÃO B (NBR-12655), LANÇADO EM QUALQUER TIPO DE ESTRUTURA E ADENSADO INCLUSIVE FORMA, ESCORAMENTO E FERRAGEM.</v>
          </cell>
          <cell r="C692" t="str">
            <v>M³</v>
          </cell>
          <cell r="D692">
            <v>932.27</v>
          </cell>
          <cell r="E692">
            <v>444.48</v>
          </cell>
          <cell r="F692">
            <v>4.55</v>
          </cell>
          <cell r="I692">
            <v>1381.3</v>
          </cell>
          <cell r="J692">
            <v>1795.69</v>
          </cell>
        </row>
        <row r="694">
          <cell r="A694" t="str">
            <v>06.03.143</v>
          </cell>
          <cell r="B694" t="str">
            <v>CONCRETO ARMADO PRONTO, FCK 25 MPA, CONDIÇÃO A (NBR-12655), LANÇADO EM QUALQUER TIPO DE ESTRUTURA E ADENSADO INCLUSIVE FORMA, ESCORAMENTO E FERRAGEM.</v>
          </cell>
          <cell r="C694" t="str">
            <v>M³</v>
          </cell>
          <cell r="D694">
            <v>938.37</v>
          </cell>
          <cell r="E694">
            <v>444.48</v>
          </cell>
          <cell r="F694">
            <v>4.55</v>
          </cell>
          <cell r="I694">
            <v>1387.3999999999999</v>
          </cell>
          <cell r="J694">
            <v>1803.62</v>
          </cell>
        </row>
        <row r="696">
          <cell r="A696" t="str">
            <v>06.03.144</v>
          </cell>
          <cell r="B696" t="str">
            <v>CONCRETO ARMADO PRONTO, FCK 30 MPA, CONDIÇÃO A (NBR-12655), LANÇADO EM QUALQUER TIPO DE ESTRUTURA E ADENSADO INCLUSIVE FORMA, ESCORAMENTO E FERRAGEM.</v>
          </cell>
          <cell r="C696" t="str">
            <v>M³</v>
          </cell>
          <cell r="D696">
            <v>962.42</v>
          </cell>
          <cell r="E696">
            <v>444.48</v>
          </cell>
          <cell r="F696">
            <v>4.55</v>
          </cell>
          <cell r="I696">
            <v>1411.45</v>
          </cell>
          <cell r="J696">
            <v>1834.89</v>
          </cell>
        </row>
        <row r="698">
          <cell r="A698" t="str">
            <v>06.03.145</v>
          </cell>
          <cell r="B698" t="str">
            <v>CONCRETO ARMADO PRONTO, FCK 35 MPA, CONDIÇÃO A (NBR-12655), LANÇADO EM QUALQUER TIPO DE ESTRUTURA E ADENSADO INCLUSIVE FORMA, ESCORAMENTO E FERRAGEM.</v>
          </cell>
          <cell r="C698" t="str">
            <v>M³</v>
          </cell>
          <cell r="D698">
            <v>978.4</v>
          </cell>
          <cell r="E698">
            <v>444.48</v>
          </cell>
          <cell r="F698">
            <v>4.55</v>
          </cell>
          <cell r="I698">
            <v>1427.43</v>
          </cell>
          <cell r="J698">
            <v>1855.66</v>
          </cell>
        </row>
        <row r="700">
          <cell r="A700" t="str">
            <v>06.03.146</v>
          </cell>
          <cell r="B700" t="str">
            <v>CONCRETO ARMADO PRONTO, FCK 40 MPA, CONDIÇÃO A (NBR-12655), LANÇADO EM QUALQUER TIPO DE ESTRUTURA E ADENSADO INCLUSIVE FORMA, ESCORAMENTO E FERRAGEM.</v>
          </cell>
          <cell r="C700" t="str">
            <v>M³</v>
          </cell>
          <cell r="D700">
            <v>992.57</v>
          </cell>
          <cell r="E700">
            <v>444.48</v>
          </cell>
          <cell r="F700">
            <v>4.55</v>
          </cell>
          <cell r="I700">
            <v>1441.6000000000001</v>
          </cell>
          <cell r="J700">
            <v>1874.08</v>
          </cell>
        </row>
        <row r="702">
          <cell r="A702" t="str">
            <v>06.03.150</v>
          </cell>
          <cell r="B702" t="str">
            <v>CONCRETO APARENTE ARMADO PRONTO, FCK 15 MPA CONDIÇÃO B (NBR-12655), LANÇADO EM LAJES E ADENSADO, INCLUSIVE FORMA, ESCORAMENTO E FERRAGEM</v>
          </cell>
          <cell r="C702" t="str">
            <v>M³</v>
          </cell>
          <cell r="D702">
            <v>701.26</v>
          </cell>
          <cell r="E702">
            <v>394.98</v>
          </cell>
          <cell r="F702">
            <v>4.55</v>
          </cell>
          <cell r="I702">
            <v>1100.79</v>
          </cell>
          <cell r="J702">
            <v>1431.03</v>
          </cell>
        </row>
        <row r="704">
          <cell r="A704" t="str">
            <v>06.03.151</v>
          </cell>
          <cell r="B704" t="str">
            <v>CONCRETO APARENTE ARMADO PRONTO, FCK 18 MPA CONDIÇÃO B (NBR-12655), LANÇADO EM LAJES E ADENSADO, INCLUSIVE FORMA, ESCORAMENTO E FERRAGEM</v>
          </cell>
          <cell r="C704" t="str">
            <v>M³</v>
          </cell>
          <cell r="D704">
            <v>711.07</v>
          </cell>
          <cell r="E704">
            <v>394.98</v>
          </cell>
          <cell r="F704">
            <v>4.55</v>
          </cell>
          <cell r="I704">
            <v>1110.6000000000001</v>
          </cell>
          <cell r="J704">
            <v>1443.78</v>
          </cell>
        </row>
        <row r="706">
          <cell r="A706" t="str">
            <v>06.03.152</v>
          </cell>
          <cell r="B706" t="str">
            <v>CONCRETO APARENTE ARMADO PRONTO, FCK 20 MPA CONDIÇÃO B (NBR-12655), LANÇADO EM LAJES E ADENSADO, INCLUSIVE FORMA, ESCORAMENTO E FERRAGEM</v>
          </cell>
          <cell r="C706" t="str">
            <v>M³</v>
          </cell>
          <cell r="D706">
            <v>717.21</v>
          </cell>
          <cell r="E706">
            <v>394.98</v>
          </cell>
          <cell r="F706">
            <v>4.55</v>
          </cell>
          <cell r="I706">
            <v>1116.74</v>
          </cell>
          <cell r="J706">
            <v>1451.76</v>
          </cell>
        </row>
        <row r="708">
          <cell r="A708" t="str">
            <v>06.03.153</v>
          </cell>
          <cell r="B708" t="str">
            <v>CONCRETO APARENTE ARMADO PRONTO, FCK 25 MPA CONDIÇÃO B (NBR-12655), LANÇADO EM LAJES E ADENSADO, INCLUSIVE FORMA, ESCORAMENTO E FERRAGEM</v>
          </cell>
          <cell r="C708" t="str">
            <v>M³</v>
          </cell>
          <cell r="D708">
            <v>723.31</v>
          </cell>
          <cell r="E708">
            <v>394.98</v>
          </cell>
          <cell r="F708">
            <v>4.55</v>
          </cell>
          <cell r="I708">
            <v>1122.8399999999999</v>
          </cell>
          <cell r="J708">
            <v>1459.69</v>
          </cell>
        </row>
        <row r="710">
          <cell r="A710" t="str">
            <v>06.03.154</v>
          </cell>
          <cell r="B710" t="str">
            <v>CONCRETO APARENTE ARMADO PRONTO, FCK 30 MPA CONDIÇÃO B (NBR-12655), LANÇADO EM LAJES E ADENSADO, INCLUSIVE FORMA, ESCORAMENTO E FERRAGEM</v>
          </cell>
          <cell r="C710" t="str">
            <v>M³</v>
          </cell>
          <cell r="D710">
            <v>747.36</v>
          </cell>
          <cell r="E710">
            <v>394.98</v>
          </cell>
          <cell r="F710">
            <v>4.55</v>
          </cell>
          <cell r="I710">
            <v>1146.8900000000001</v>
          </cell>
          <cell r="J710">
            <v>1490.96</v>
          </cell>
        </row>
        <row r="712">
          <cell r="A712" t="str">
            <v>06.03.155</v>
          </cell>
          <cell r="B712" t="str">
            <v>CONCRETO APARENTE ARMADO PRONTO, FCK 35 MPA CONDIÇÃO B (NBR-12655), LANÇADO EM LAJES E ADENSADO, INCLUSIVE FORMA, ESCORAMENTO E FERRAGEM</v>
          </cell>
          <cell r="C712" t="str">
            <v>M³</v>
          </cell>
          <cell r="D712">
            <v>763.34</v>
          </cell>
          <cell r="E712">
            <v>394.98</v>
          </cell>
          <cell r="F712">
            <v>4.55</v>
          </cell>
          <cell r="I712">
            <v>1162.8700000000001</v>
          </cell>
          <cell r="J712">
            <v>1511.73</v>
          </cell>
        </row>
        <row r="714">
          <cell r="A714" t="str">
            <v>06.03.156</v>
          </cell>
          <cell r="B714" t="str">
            <v>CONCRETO APARENTE ARMADO PRONTO, FCK 40 MPA CONDIÇÃO B (NBR-12655), LANÇADO EM LAJES E ADENSADO, INCLUSIVE FORMA, ESCORAMENTO E FERRAGEM</v>
          </cell>
          <cell r="C714" t="str">
            <v>M³</v>
          </cell>
          <cell r="D714">
            <v>777.51</v>
          </cell>
          <cell r="E714">
            <v>394.98</v>
          </cell>
          <cell r="F714">
            <v>4.55</v>
          </cell>
          <cell r="I714">
            <v>1177.04</v>
          </cell>
          <cell r="J714">
            <v>1530.15</v>
          </cell>
        </row>
        <row r="716">
          <cell r="A716" t="str">
            <v>06.03.160</v>
          </cell>
          <cell r="B716" t="str">
            <v>CONCRETO APARENTE ARMADO PRONTO, FCK 15 MPA CONDIÇÃO B (NBR-12655), LANÇADO EM VIGAS E ADENSADO, INCLUSIVE FORMA, ESCORAMENTO E FERRAGEM</v>
          </cell>
          <cell r="C716" t="str">
            <v>M³</v>
          </cell>
          <cell r="D716">
            <v>917.37</v>
          </cell>
          <cell r="E716">
            <v>459.04</v>
          </cell>
          <cell r="F716">
            <v>4.55</v>
          </cell>
          <cell r="I716">
            <v>1380.96</v>
          </cell>
          <cell r="J716">
            <v>1795.25</v>
          </cell>
        </row>
        <row r="718">
          <cell r="A718" t="str">
            <v>06.03.161</v>
          </cell>
          <cell r="B718" t="str">
            <v>CONCRETO APARENTE ARMADO PRONTO, FCK 18 MPA CONDIÇÃO B (NBR-12655), LANÇADO EM VIGAS E ADENSADO, INCLUSIVE FORMA, ESCORAMENTO E FERRAGEM</v>
          </cell>
          <cell r="C718" t="str">
            <v>M³</v>
          </cell>
          <cell r="D718">
            <v>927.18</v>
          </cell>
          <cell r="E718">
            <v>459.04</v>
          </cell>
          <cell r="F718">
            <v>4.55</v>
          </cell>
          <cell r="I718">
            <v>1390.77</v>
          </cell>
          <cell r="J718">
            <v>1808</v>
          </cell>
        </row>
        <row r="720">
          <cell r="A720" t="str">
            <v>06.03.162</v>
          </cell>
          <cell r="B720" t="str">
            <v>CONCRETO APARENTE ARMADO PRONTO, FCK 20 MPA CONDIÇÃO B (NBR-12655), LANÇADO EM VIGAS E ADENSADO, INCLUSIVE FORMA, ESCORAMENTO E FERRAGEM</v>
          </cell>
          <cell r="C720" t="str">
            <v>M³</v>
          </cell>
          <cell r="D720">
            <v>933.32</v>
          </cell>
          <cell r="E720">
            <v>459.04</v>
          </cell>
          <cell r="F720">
            <v>4.55</v>
          </cell>
          <cell r="I720">
            <v>1396.91</v>
          </cell>
          <cell r="J720">
            <v>1815.98</v>
          </cell>
        </row>
        <row r="722">
          <cell r="A722" t="str">
            <v>06.03.163</v>
          </cell>
          <cell r="B722" t="str">
            <v>CONCRETO APARENTE ARMADO PRONTO, FCK 25 MPA CONDIÇÃO B (NBR-12655), LANÇADO EM VIGAS E ADENSADO, INCLUSIVE FORMA, ESCORAMENTO E FERRAGEM</v>
          </cell>
          <cell r="C722" t="str">
            <v>M³</v>
          </cell>
          <cell r="D722">
            <v>939.42</v>
          </cell>
          <cell r="E722">
            <v>459.04</v>
          </cell>
          <cell r="F722">
            <v>4.55</v>
          </cell>
          <cell r="I722">
            <v>1403.01</v>
          </cell>
          <cell r="J722">
            <v>1823.91</v>
          </cell>
        </row>
        <row r="724">
          <cell r="A724" t="str">
            <v>06.03.164</v>
          </cell>
          <cell r="B724" t="str">
            <v>CONCRETO APARENTE ARMADO PRONTO, FCK 30 MPA CONDIÇÃO B (NBR-12655), LANÇADO EM VIGAS E ADENSADO, INCLUSIVE FORMA, ESCORAMENTO E FERRAGEM</v>
          </cell>
          <cell r="C724" t="str">
            <v>M³</v>
          </cell>
          <cell r="D724">
            <v>963.47</v>
          </cell>
          <cell r="E724">
            <v>459.04</v>
          </cell>
          <cell r="F724">
            <v>4.55</v>
          </cell>
          <cell r="I724">
            <v>1427.06</v>
          </cell>
          <cell r="J724">
            <v>1855.18</v>
          </cell>
        </row>
        <row r="726">
          <cell r="A726" t="str">
            <v>06.03.165</v>
          </cell>
          <cell r="B726" t="str">
            <v>CONCRETO APARENTE ARMADO PRONTO, FCK 35 MPA CONDIÇÃO B (NBR-12655), LANÇADO EM VIGAS E ADENSADO, INCLUSIVE FORMA, ESCORAMENTO E FERRAGEM</v>
          </cell>
          <cell r="C726" t="str">
            <v>M³</v>
          </cell>
          <cell r="D726">
            <v>979.47</v>
          </cell>
          <cell r="E726">
            <v>459.04</v>
          </cell>
          <cell r="F726">
            <v>4.55</v>
          </cell>
          <cell r="I726">
            <v>1443.06</v>
          </cell>
          <cell r="J726">
            <v>1875.98</v>
          </cell>
        </row>
        <row r="728">
          <cell r="A728" t="str">
            <v>06.03.166</v>
          </cell>
          <cell r="B728" t="str">
            <v>CONCRETO APARENTE ARMADO PRONTO, FCK 40 MPA CONDIÇÃO B (NBR-12655), LANÇADO EM VIGAS E ADENSADO, INCLUSIVE FORMA, ESCORAMENTO E FERRAGEM</v>
          </cell>
          <cell r="C728" t="str">
            <v>M³</v>
          </cell>
          <cell r="D728">
            <v>993.62</v>
          </cell>
          <cell r="E728">
            <v>459.04</v>
          </cell>
          <cell r="F728">
            <v>4.55</v>
          </cell>
          <cell r="I728">
            <v>1457.21</v>
          </cell>
          <cell r="J728">
            <v>1894.37</v>
          </cell>
        </row>
        <row r="730">
          <cell r="A730" t="str">
            <v>06.03.170</v>
          </cell>
          <cell r="B730" t="str">
            <v>CONCRETO APARENTE ARMADO PRONTO, FCK 15 MPA CONDIÇÃO B (NBR-12655), LANÇADO EM PILARES E ADENSADO, INCLUSIVE FORMA, ESCORAMENTO E FERRAGEM</v>
          </cell>
          <cell r="C730" t="str">
            <v>M³</v>
          </cell>
          <cell r="D730">
            <v>1137.6500000000001</v>
          </cell>
          <cell r="E730">
            <v>530.71</v>
          </cell>
          <cell r="F730">
            <v>4.55</v>
          </cell>
          <cell r="I730">
            <v>1672.91</v>
          </cell>
          <cell r="J730">
            <v>2174.7800000000002</v>
          </cell>
        </row>
        <row r="732">
          <cell r="A732" t="str">
            <v>06.03.171</v>
          </cell>
          <cell r="B732" t="str">
            <v>CONCRETO APARENTE ARMADO PRONTO, FCK 18 MPA CONDIÇÃO B (NBR-12655), LANÇADO EM PILARES E ADENSADO, INCLUSIVE FORMA, ESCORAMENTO E FERRAGEM</v>
          </cell>
          <cell r="C732" t="str">
            <v>M³</v>
          </cell>
          <cell r="D732">
            <v>1147.46</v>
          </cell>
          <cell r="E732">
            <v>530.71</v>
          </cell>
          <cell r="F732">
            <v>4.55</v>
          </cell>
          <cell r="I732">
            <v>1682.72</v>
          </cell>
          <cell r="J732">
            <v>2187.54</v>
          </cell>
        </row>
        <row r="734">
          <cell r="A734" t="str">
            <v>06.03.172</v>
          </cell>
          <cell r="B734" t="str">
            <v>CONCRETO APARENTE ARMADO PRONTO, FCK 20 MPA CONDIÇÃO B (NBR-12655), LANÇADO EM PILARES E ADENSADO, INCLUSIVE FORMA, ESCORAMENTO E FERRAGEM</v>
          </cell>
          <cell r="C734" t="str">
            <v>M³</v>
          </cell>
          <cell r="D734">
            <v>1153.5999999999999</v>
          </cell>
          <cell r="E734">
            <v>530.71</v>
          </cell>
          <cell r="F734">
            <v>4.55</v>
          </cell>
          <cell r="I734">
            <v>1688.86</v>
          </cell>
          <cell r="J734">
            <v>2195.52</v>
          </cell>
        </row>
        <row r="736">
          <cell r="A736" t="str">
            <v>06.03.173</v>
          </cell>
          <cell r="B736" t="str">
            <v>CONCRETO APARENTE ARMADO PRONTO, FCK 25 MPA CONDIÇÃO B (NBR-12655), LANÇADO EM PILARES E ADENSADO, INCLUSIVE FORMA, ESCORAMENTO E FERRAGEM</v>
          </cell>
          <cell r="C736" t="str">
            <v>M³</v>
          </cell>
          <cell r="D736">
            <v>1159.7</v>
          </cell>
          <cell r="E736">
            <v>530.71</v>
          </cell>
          <cell r="F736">
            <v>4.55</v>
          </cell>
          <cell r="I736">
            <v>1694.96</v>
          </cell>
          <cell r="J736">
            <v>2203.4499999999998</v>
          </cell>
        </row>
        <row r="738">
          <cell r="A738" t="str">
            <v>06.03.174</v>
          </cell>
          <cell r="B738" t="str">
            <v>CONCRETO APARENTE ARMADO PRONTO, FCK 30 MPA CONDIÇÃO B (NBR-12655), LANÇADO EM PILARES E ADENSADO, INCLUSIVE FORMA, ESCORAMENTO E FERRAGEM</v>
          </cell>
          <cell r="C738" t="str">
            <v>M³</v>
          </cell>
          <cell r="D738">
            <v>1183.75</v>
          </cell>
          <cell r="E738">
            <v>530.71</v>
          </cell>
          <cell r="F738">
            <v>4.55</v>
          </cell>
          <cell r="I738">
            <v>1719.01</v>
          </cell>
          <cell r="J738">
            <v>2234.71</v>
          </cell>
        </row>
        <row r="740">
          <cell r="A740" t="str">
            <v>06.03.175</v>
          </cell>
          <cell r="B740" t="str">
            <v>CONCRETO APARENTE ARMADO PRONTO, FCK 35 MPA CONDIÇÃO B (NBR-12655), LANÇADO EM PILARES E ADENSADO, INCLUSIVE FORMA, ESCORAMENTO E FERRAGEM</v>
          </cell>
          <cell r="C740" t="str">
            <v>M³</v>
          </cell>
          <cell r="D740">
            <v>1199.73</v>
          </cell>
          <cell r="E740">
            <v>530.71</v>
          </cell>
          <cell r="F740">
            <v>4.55</v>
          </cell>
          <cell r="I740">
            <v>1734.99</v>
          </cell>
          <cell r="J740">
            <v>2255.4899999999998</v>
          </cell>
        </row>
        <row r="742">
          <cell r="A742" t="str">
            <v>06.03.176</v>
          </cell>
          <cell r="B742" t="str">
            <v>CONCRETO APARENTE ARMADO PRONTO, FCK 40 MPA CONDIÇÃO B (NBR-12655), LANÇADO EM PILARES E ADENSADO, INCLUSIVE FORMA, ESCORAMENTO E FERRAGEM</v>
          </cell>
          <cell r="C742" t="str">
            <v>M³</v>
          </cell>
          <cell r="D742">
            <v>1213.9000000000001</v>
          </cell>
          <cell r="E742">
            <v>530.71</v>
          </cell>
          <cell r="F742">
            <v>4.55</v>
          </cell>
          <cell r="I742">
            <v>1749.16</v>
          </cell>
          <cell r="J742">
            <v>2273.91</v>
          </cell>
        </row>
        <row r="744">
          <cell r="A744" t="str">
            <v>06.03.180</v>
          </cell>
          <cell r="B744" t="str">
            <v>CONCRETO APARENTE ARMADO PRONTO, FCK 15 MPA CONDIÇÃO B (NBR-12655), LANÇADO EM QUALQUER TIPO DE ESTRUTURA E ADENSADO, INCLUSIVE FORMA, ESCORAMENTO E FERRAGEM</v>
          </cell>
          <cell r="C744" t="str">
            <v>M³</v>
          </cell>
          <cell r="D744">
            <v>930.7</v>
          </cell>
          <cell r="E744">
            <v>469.97</v>
          </cell>
          <cell r="F744">
            <v>4.55</v>
          </cell>
          <cell r="I744">
            <v>1405.22</v>
          </cell>
          <cell r="J744">
            <v>1826.79</v>
          </cell>
        </row>
        <row r="746">
          <cell r="A746" t="str">
            <v>06.03.181</v>
          </cell>
          <cell r="B746" t="str">
            <v>CONCRETO APARENTE ARMADO PRONTO, FCK 18 MPA CONDIÇÃO B (NBR-12655), LANÇADO EM QUALQUER TIPO DE ESTRUTURA E ADENSADO, INCLUSIVE FORMA, ESCORAMENTO E FERRAGEM</v>
          </cell>
          <cell r="C746" t="str">
            <v>M³</v>
          </cell>
          <cell r="D746">
            <v>940.51</v>
          </cell>
          <cell r="E746">
            <v>469.97</v>
          </cell>
          <cell r="F746">
            <v>4.55</v>
          </cell>
          <cell r="I746">
            <v>1415.03</v>
          </cell>
          <cell r="J746">
            <v>1839.54</v>
          </cell>
        </row>
        <row r="748">
          <cell r="A748" t="str">
            <v>06.03.182</v>
          </cell>
          <cell r="B748" t="str">
            <v>CONCRETO APARENTE ARMADO PRONTO, FCK 20 MPA CONDIÇÃO B (NBR-12655), LANÇADO EM QUALQUER TIPO DE ESTRUTURA E ADENSADO, INCLUSIVE FORMA, ESCORAMENTO E FERRAGEM</v>
          </cell>
          <cell r="C748" t="str">
            <v>M³</v>
          </cell>
          <cell r="D748">
            <v>946.65</v>
          </cell>
          <cell r="E748">
            <v>469.97</v>
          </cell>
          <cell r="F748">
            <v>4.55</v>
          </cell>
          <cell r="I748">
            <v>1421.1699999999998</v>
          </cell>
          <cell r="J748">
            <v>1847.52</v>
          </cell>
        </row>
        <row r="750">
          <cell r="A750" t="str">
            <v>06.03.183</v>
          </cell>
          <cell r="B750" t="str">
            <v>CONCRETO APARENTE ARMADO PRONTO, FCK 25 MPA CONDIÇÃO B (NBR-12655), LANÇADO EM QUALQUER TIPO DE ESTRUTURA E ADENSADO, INCLUSIVE FORMA, ESCORAMENTO E FERRAGEM</v>
          </cell>
          <cell r="C750" t="str">
            <v>M³</v>
          </cell>
          <cell r="D750">
            <v>952.75</v>
          </cell>
          <cell r="E750">
            <v>469.97</v>
          </cell>
          <cell r="F750">
            <v>4.55</v>
          </cell>
          <cell r="I750">
            <v>1427.27</v>
          </cell>
          <cell r="J750">
            <v>1855.45</v>
          </cell>
        </row>
        <row r="752">
          <cell r="A752" t="str">
            <v>06.03.184</v>
          </cell>
          <cell r="B752" t="str">
            <v>CONCRETO APARENTE ARMADO PRONTO, FCK 30 MPA CONDIÇÃO B (NBR-12655), LANÇADO EM QUALQUER TIPO DE ESTRUTURA E ADENSADO, INCLUSIVE FORMA, ESCORAMENTO E FERRAGEM</v>
          </cell>
          <cell r="C752" t="str">
            <v>M³</v>
          </cell>
          <cell r="D752">
            <v>976.8</v>
          </cell>
          <cell r="E752">
            <v>469.97</v>
          </cell>
          <cell r="F752">
            <v>4.55</v>
          </cell>
          <cell r="I752">
            <v>1451.32</v>
          </cell>
          <cell r="J752">
            <v>1886.72</v>
          </cell>
        </row>
        <row r="754">
          <cell r="A754" t="str">
            <v>06.03.185</v>
          </cell>
          <cell r="B754" t="str">
            <v>CONCRETO APARENTE ARMADO PRONTO, FCK 35 MPA CONDIÇÃO B (NBR-12655), LANÇADO EM QUALQUER TIPO DE ESTRUTURA E ADENSADO, INCLUSIVE FORMA, ESCORAMENTO E FERRAGEM</v>
          </cell>
          <cell r="C754" t="str">
            <v>M³</v>
          </cell>
          <cell r="D754">
            <v>992.78</v>
          </cell>
          <cell r="E754">
            <v>469.97</v>
          </cell>
          <cell r="F754">
            <v>4.55</v>
          </cell>
          <cell r="I754">
            <v>1467.3</v>
          </cell>
          <cell r="J754">
            <v>1907.49</v>
          </cell>
        </row>
        <row r="756">
          <cell r="A756" t="str">
            <v>06.03.186</v>
          </cell>
          <cell r="B756" t="str">
            <v>CONCRETO APARENTE ARMADO PRONTO, FCK 40 MPA CONDIÇÃO B (NBR-12655), LANÇADO EM QUALQUER TIPO DE ESTRUTURA E ADENSADO, INCLUSIVE FORMA, ESCORAMENTO E FERRAGEM</v>
          </cell>
          <cell r="C756" t="str">
            <v>M³</v>
          </cell>
          <cell r="D756">
            <v>1006.95</v>
          </cell>
          <cell r="E756">
            <v>469.97</v>
          </cell>
          <cell r="F756">
            <v>4.55</v>
          </cell>
          <cell r="I756">
            <v>1481.47</v>
          </cell>
          <cell r="J756">
            <v>1925.91</v>
          </cell>
        </row>
        <row r="757">
          <cell r="I757">
            <v>0</v>
          </cell>
          <cell r="J757">
            <v>0</v>
          </cell>
        </row>
        <row r="758">
          <cell r="A758" t="str">
            <v>06.04.000</v>
          </cell>
          <cell r="B758" t="str">
            <v>CONCRETO USINADO (PRÉ-MISTURADO)</v>
          </cell>
          <cell r="I758">
            <v>0</v>
          </cell>
          <cell r="J758">
            <v>0</v>
          </cell>
        </row>
        <row r="759">
          <cell r="I759">
            <v>0</v>
          </cell>
          <cell r="J759">
            <v>0</v>
          </cell>
        </row>
        <row r="760">
          <cell r="A760" t="str">
            <v>06.04.002</v>
          </cell>
          <cell r="B760" t="str">
            <v>CONCRETO PRÉ-MISTURADO EM USINA, FCK 11 MPA FORNECIDO, LANÇADO EM FUNDAÇÕES E ADENSADO</v>
          </cell>
          <cell r="C760" t="str">
            <v>M³</v>
          </cell>
          <cell r="D760">
            <v>183</v>
          </cell>
          <cell r="E760">
            <v>48.99</v>
          </cell>
          <cell r="I760">
            <v>231.99</v>
          </cell>
          <cell r="J760">
            <v>301.58999999999997</v>
          </cell>
        </row>
        <row r="762">
          <cell r="A762" t="str">
            <v>06.04.004</v>
          </cell>
          <cell r="B762" t="str">
            <v>CONCRETO PRÉ-MISTURADO EM USINA, FCK 11 MPA FORNECIDO, LANÇADO EM ESTRUTURA E ADENSADO</v>
          </cell>
          <cell r="C762" t="str">
            <v>M³</v>
          </cell>
          <cell r="D762">
            <v>183</v>
          </cell>
          <cell r="E762">
            <v>58.77</v>
          </cell>
          <cell r="I762">
            <v>241.77</v>
          </cell>
          <cell r="J762">
            <v>314.3</v>
          </cell>
        </row>
        <row r="764">
          <cell r="A764" t="str">
            <v>06.04.010</v>
          </cell>
          <cell r="B764" t="str">
            <v>CONCRETO PRÉ-MISTURADO EM USINA, FCK 15 MPA FORNECIDO, LANÇADO EM FUNDAÇÕES E ADENSADO</v>
          </cell>
          <cell r="C764" t="str">
            <v>M³</v>
          </cell>
          <cell r="D764">
            <v>201</v>
          </cell>
          <cell r="E764">
            <v>48.99</v>
          </cell>
          <cell r="I764">
            <v>249.99</v>
          </cell>
          <cell r="J764">
            <v>324.99</v>
          </cell>
        </row>
        <row r="766">
          <cell r="A766" t="str">
            <v>06.04.020</v>
          </cell>
          <cell r="B766" t="str">
            <v xml:space="preserve">CONCRETO PRÉ-MISTURADO EM USINA, FCK 15 MPA FORNECIDO, LANÇADO EM ESTRUTURAS E ADENSADO </v>
          </cell>
          <cell r="C766" t="str">
            <v>M³</v>
          </cell>
          <cell r="D766">
            <v>201</v>
          </cell>
          <cell r="E766">
            <v>78.42</v>
          </cell>
          <cell r="I766">
            <v>279.42</v>
          </cell>
          <cell r="J766">
            <v>363.25</v>
          </cell>
        </row>
        <row r="768">
          <cell r="A768" t="str">
            <v>06.04.030</v>
          </cell>
          <cell r="B768" t="str">
            <v>CONCRETO PRÉ-MISTURADO EM USINA, FCK 18 MPA FORNECIDO, LANÇADO EM FUNDAÇÕES E ADENSADO</v>
          </cell>
          <cell r="C768" t="str">
            <v>M³</v>
          </cell>
          <cell r="D768">
            <v>212</v>
          </cell>
          <cell r="E768">
            <v>48.99</v>
          </cell>
          <cell r="I768">
            <v>260.99</v>
          </cell>
          <cell r="J768">
            <v>339.29</v>
          </cell>
        </row>
        <row r="770">
          <cell r="A770" t="str">
            <v>06.04.040</v>
          </cell>
          <cell r="B770" t="str">
            <v>CONCRETO PRÉ-MISTURADO EM USINA, FCK 18 MPA FORNECIDO, LANÇADO EM ESTRUTURAS E ADENSADO</v>
          </cell>
          <cell r="C770" t="str">
            <v>M³</v>
          </cell>
          <cell r="D770">
            <v>212</v>
          </cell>
          <cell r="E770">
            <v>78.42</v>
          </cell>
          <cell r="I770">
            <v>290.42</v>
          </cell>
          <cell r="J770">
            <v>377.55</v>
          </cell>
        </row>
        <row r="772">
          <cell r="A772" t="str">
            <v>06.04.050</v>
          </cell>
          <cell r="B772" t="str">
            <v>CONCRETO PRÉ-MISTURADO EM USINA, FCK 20 MPA FORNECIDO, LANÇADO EM FUNDAÇÕES E ADENSADO</v>
          </cell>
          <cell r="C772" t="str">
            <v>M³</v>
          </cell>
          <cell r="D772">
            <v>218.23</v>
          </cell>
          <cell r="E772">
            <v>48.99</v>
          </cell>
          <cell r="I772">
            <v>267.21999999999997</v>
          </cell>
          <cell r="J772">
            <v>347.39</v>
          </cell>
        </row>
        <row r="774">
          <cell r="A774" t="str">
            <v>06.04.060</v>
          </cell>
          <cell r="B774" t="str">
            <v xml:space="preserve">CONCRETO PRÉ-MISTURADO EM USINA, FCK 20 MPA FORNECIDO, LANÇADO EM ESTRUTURAS E ADENSADO </v>
          </cell>
          <cell r="C774" t="str">
            <v>M³</v>
          </cell>
          <cell r="D774">
            <v>218.23</v>
          </cell>
          <cell r="E774">
            <v>78.42</v>
          </cell>
          <cell r="I774">
            <v>296.64999999999998</v>
          </cell>
          <cell r="J774">
            <v>385.65</v>
          </cell>
        </row>
        <row r="776">
          <cell r="A776" t="str">
            <v>06.04.070</v>
          </cell>
          <cell r="B776" t="str">
            <v>CONCRETO PRÉ-MISTURADO EM USINA, FCK 25 MPA FORNECIDO, LANÇADO EM FUNDAÇÕES E ADENSADO</v>
          </cell>
          <cell r="C776" t="str">
            <v>M³</v>
          </cell>
          <cell r="D776">
            <v>228</v>
          </cell>
          <cell r="E776">
            <v>48.99</v>
          </cell>
          <cell r="I776">
            <v>276.99</v>
          </cell>
          <cell r="J776">
            <v>360.09</v>
          </cell>
        </row>
        <row r="778">
          <cell r="A778" t="str">
            <v>06.04.080</v>
          </cell>
          <cell r="B778" t="str">
            <v xml:space="preserve">CONCRETO PRÉ-MISTURADO EM USINA, FCK 25 MPA FORNECIDO, LANÇADO EM ESTRUTURAS E ADENSADO </v>
          </cell>
          <cell r="C778" t="str">
            <v>M³</v>
          </cell>
          <cell r="D778">
            <v>228</v>
          </cell>
          <cell r="E778">
            <v>78.42</v>
          </cell>
          <cell r="I778">
            <v>306.42</v>
          </cell>
          <cell r="J778">
            <v>398.35</v>
          </cell>
        </row>
        <row r="780">
          <cell r="A780" t="str">
            <v>06.04.090</v>
          </cell>
          <cell r="B780" t="str">
            <v>CONCRETO PRÉ-MISTURADO EM USINA, FCK 30 MPA FORNECIDO, LANÇADO EM FUNDAÇÕES E ADENSADO</v>
          </cell>
          <cell r="C780" t="str">
            <v>M³</v>
          </cell>
          <cell r="D780">
            <v>243</v>
          </cell>
          <cell r="E780">
            <v>48.99</v>
          </cell>
          <cell r="I780">
            <v>291.99</v>
          </cell>
          <cell r="J780">
            <v>379.59</v>
          </cell>
        </row>
        <row r="782">
          <cell r="A782" t="str">
            <v>06.04.100</v>
          </cell>
          <cell r="B782" t="str">
            <v xml:space="preserve">CONCRETO PRÉ-MISTURADO EM USINA, FCK 30 MPA FORNECIDO, LANÇADO EM ESTRUTURAS E ADENSADO </v>
          </cell>
          <cell r="C782" t="str">
            <v>M³</v>
          </cell>
          <cell r="D782">
            <v>243</v>
          </cell>
          <cell r="E782">
            <v>78.42</v>
          </cell>
          <cell r="I782">
            <v>321.42</v>
          </cell>
          <cell r="J782">
            <v>417.85</v>
          </cell>
        </row>
        <row r="784">
          <cell r="A784" t="str">
            <v>06.04.110</v>
          </cell>
          <cell r="B784" t="str">
            <v>CONCRETO PRÉ-MISTURADO EM USINA, FCK 33 MPA FORNECIDO, LANÇADO EM FUNDAÇÕES E ADENSADO</v>
          </cell>
          <cell r="C784" t="str">
            <v>M³</v>
          </cell>
          <cell r="D784">
            <v>249.25</v>
          </cell>
          <cell r="E784">
            <v>48.99</v>
          </cell>
          <cell r="I784">
            <v>298.24</v>
          </cell>
          <cell r="J784">
            <v>387.71</v>
          </cell>
        </row>
        <row r="786">
          <cell r="A786" t="str">
            <v>06.04.120</v>
          </cell>
          <cell r="B786" t="str">
            <v xml:space="preserve">CONCRETO PRÉ-MISTURADO EM USINA, FCK 33 MPA FORNECIDO, LANÇADO EM ESTRUTURAS E ADENSADO </v>
          </cell>
          <cell r="C786" t="str">
            <v>M³</v>
          </cell>
          <cell r="D786">
            <v>249.25</v>
          </cell>
          <cell r="E786">
            <v>78.42</v>
          </cell>
          <cell r="I786">
            <v>327.67</v>
          </cell>
          <cell r="J786">
            <v>425.97</v>
          </cell>
        </row>
        <row r="788">
          <cell r="A788" t="str">
            <v>06.04.130</v>
          </cell>
          <cell r="B788" t="str">
            <v>CONCRETO PRÉ-MISTURADO EM USINA, FCK 35 MPA FORNECIDO, LANÇADO EM FUNDAÇÕES E ADENSADO</v>
          </cell>
          <cell r="C788" t="str">
            <v>M³</v>
          </cell>
          <cell r="D788">
            <v>260</v>
          </cell>
          <cell r="E788">
            <v>48.99</v>
          </cell>
          <cell r="I788">
            <v>308.99</v>
          </cell>
          <cell r="J788">
            <v>401.69</v>
          </cell>
        </row>
        <row r="790">
          <cell r="A790" t="str">
            <v>06.04.140</v>
          </cell>
          <cell r="B790" t="str">
            <v xml:space="preserve">CONCRETO PRÉ-MISTURADO EM USINA, FCK 35 MPA FORNECIDO, LANÇADO EM ESTRUTURAS E ADENSADO </v>
          </cell>
          <cell r="C790" t="str">
            <v>M³</v>
          </cell>
          <cell r="D790">
            <v>260</v>
          </cell>
          <cell r="E790">
            <v>58.77</v>
          </cell>
          <cell r="I790">
            <v>318.77</v>
          </cell>
          <cell r="J790">
            <v>414.4</v>
          </cell>
        </row>
        <row r="792">
          <cell r="A792" t="str">
            <v>06.04.150</v>
          </cell>
          <cell r="B792" t="str">
            <v>CONCRETO PRÉ-MISTURADO EM USINA, FCK 40 MPA FORNECIDO, LANÇADO EM FUNDAÇÕES E ADENSADO</v>
          </cell>
          <cell r="C792" t="str">
            <v>M³</v>
          </cell>
          <cell r="D792">
            <v>273.51</v>
          </cell>
          <cell r="E792">
            <v>48.99</v>
          </cell>
          <cell r="I792">
            <v>322.5</v>
          </cell>
          <cell r="J792">
            <v>419.25</v>
          </cell>
        </row>
        <row r="794">
          <cell r="A794" t="str">
            <v>06.04.160</v>
          </cell>
          <cell r="B794" t="str">
            <v xml:space="preserve">CONCRETO PRÉ-MISTURADO EM USINA, FCK 40 MPA FORNECIDO, LANÇADO EM ESTRUTURAS E ADENSADO </v>
          </cell>
          <cell r="C794" t="str">
            <v>M³</v>
          </cell>
          <cell r="D794">
            <v>273.51</v>
          </cell>
          <cell r="E794">
            <v>58.77</v>
          </cell>
          <cell r="I794">
            <v>332.28</v>
          </cell>
          <cell r="J794">
            <v>431.96</v>
          </cell>
        </row>
        <row r="796">
          <cell r="A796" t="str">
            <v>06.04.170</v>
          </cell>
          <cell r="B796" t="str">
            <v xml:space="preserve">CONCRETO PRÉ-MISTURADO EM USINA, FCK 45 MPA FORNECIDO, LANÇADO EM FUNDAÇÕES E ADENSADO </v>
          </cell>
          <cell r="C796" t="str">
            <v>M³</v>
          </cell>
          <cell r="D796">
            <v>287.19</v>
          </cell>
          <cell r="E796">
            <v>48.99</v>
          </cell>
          <cell r="I796">
            <v>336.18</v>
          </cell>
          <cell r="J796">
            <v>437.03</v>
          </cell>
        </row>
        <row r="798">
          <cell r="A798" t="str">
            <v>06.04.180</v>
          </cell>
          <cell r="B798" t="str">
            <v xml:space="preserve">CONCRETO PRÉ-MISTURADO EM USINA, FCK 45 MPA FORNECIDO, LANÇADO EM ESTRUTURAS E ADENSADO </v>
          </cell>
          <cell r="C798" t="str">
            <v>M³</v>
          </cell>
          <cell r="D798">
            <v>287.19</v>
          </cell>
          <cell r="E798">
            <v>58.77</v>
          </cell>
          <cell r="I798">
            <v>345.96</v>
          </cell>
          <cell r="J798">
            <v>449.75</v>
          </cell>
        </row>
        <row r="799">
          <cell r="I799">
            <v>0</v>
          </cell>
          <cell r="J799">
            <v>0</v>
          </cell>
        </row>
        <row r="800">
          <cell r="A800" t="str">
            <v>06.05.000</v>
          </cell>
          <cell r="B800" t="str">
            <v>CONCRETO CICLÓPICO</v>
          </cell>
          <cell r="I800">
            <v>0</v>
          </cell>
          <cell r="J800">
            <v>0</v>
          </cell>
        </row>
        <row r="801">
          <cell r="I801">
            <v>0</v>
          </cell>
          <cell r="J801">
            <v>0</v>
          </cell>
        </row>
        <row r="802">
          <cell r="A802" t="str">
            <v>06.05.010</v>
          </cell>
          <cell r="B802" t="str">
            <v>CONCRETO CICLÓPICO COM 70% DE CONCRETO 1 3 5 E 30% DE RACHÃO APLICADO</v>
          </cell>
          <cell r="C802" t="str">
            <v>M³</v>
          </cell>
          <cell r="D802">
            <v>127.42</v>
          </cell>
          <cell r="E802">
            <v>88.11</v>
          </cell>
          <cell r="I802">
            <v>215.53</v>
          </cell>
          <cell r="J802">
            <v>280.19</v>
          </cell>
        </row>
        <row r="803">
          <cell r="I803">
            <v>0</v>
          </cell>
          <cell r="J803">
            <v>0</v>
          </cell>
        </row>
        <row r="804">
          <cell r="A804" t="str">
            <v>06.06.000</v>
          </cell>
          <cell r="B804" t="str">
            <v>USO DE ADESIVO EPOXICO</v>
          </cell>
          <cell r="I804">
            <v>0</v>
          </cell>
          <cell r="J804">
            <v>0</v>
          </cell>
        </row>
        <row r="805">
          <cell r="I805">
            <v>0</v>
          </cell>
          <cell r="J805">
            <v>0</v>
          </cell>
        </row>
        <row r="806">
          <cell r="A806" t="str">
            <v>06.06.010</v>
          </cell>
          <cell r="B806" t="str">
            <v>APLICAÇÃO DE ADESIVO EPOXICO TIPO SIKADUR 32 OU SIMILAR</v>
          </cell>
          <cell r="C806" t="str">
            <v>M²</v>
          </cell>
          <cell r="D806">
            <v>78.5</v>
          </cell>
          <cell r="E806">
            <v>4.8899999999999997</v>
          </cell>
          <cell r="I806">
            <v>83.39</v>
          </cell>
          <cell r="J806">
            <v>108.41</v>
          </cell>
        </row>
        <row r="807">
          <cell r="I807">
            <v>0</v>
          </cell>
          <cell r="J807">
            <v>0</v>
          </cell>
        </row>
        <row r="808">
          <cell r="A808" t="str">
            <v>06.07.000</v>
          </cell>
          <cell r="B808" t="str">
            <v>LAJES PRE-MOLDADAS</v>
          </cell>
          <cell r="I808">
            <v>0</v>
          </cell>
          <cell r="J808">
            <v>0</v>
          </cell>
        </row>
        <row r="809">
          <cell r="A809" t="str">
            <v>S06.07.002</v>
          </cell>
          <cell r="B809" t="str">
            <v>FUNDAÇÃO EM ESTACA BROCA EM CONCRETO ARMADO FCK 25 MPA COM DIÂMETRO DE 25CM, 04 BARRAS DE 10.0MM(3/8") E ESTRIBOS A CADA 20CM DE 5.0MM, ESCAVAÇÃO MANUAL E PROFUNDIDADE DE 5,00M.</v>
          </cell>
          <cell r="C809" t="str">
            <v>M</v>
          </cell>
          <cell r="I809">
            <v>42.34</v>
          </cell>
          <cell r="J809">
            <v>55.04</v>
          </cell>
        </row>
        <row r="810">
          <cell r="I810">
            <v>0</v>
          </cell>
          <cell r="J810">
            <v>0</v>
          </cell>
        </row>
        <row r="811">
          <cell r="A811" t="str">
            <v>06.07.010</v>
          </cell>
          <cell r="B811" t="str">
            <v>LAJE PRE-MOLDADA PARA PISO COM VÃO NORMAL, INCLUSIVE CAPEAMENTO E ESCORAMENTO</v>
          </cell>
          <cell r="C811" t="str">
            <v>M²</v>
          </cell>
          <cell r="D811">
            <v>37.549999999999997</v>
          </cell>
          <cell r="E811">
            <v>18.3</v>
          </cell>
          <cell r="I811">
            <v>55.849999999999994</v>
          </cell>
          <cell r="J811">
            <v>72.61</v>
          </cell>
        </row>
        <row r="813">
          <cell r="A813" t="str">
            <v>06.07.020</v>
          </cell>
          <cell r="B813" t="str">
            <v>LAJE PRE-MOLDADA PARA FORRO COM VÃO NORMAL, INCLUSIVE CAPEAMENTO E ESCORAMENTO</v>
          </cell>
          <cell r="C813" t="str">
            <v>M²</v>
          </cell>
          <cell r="D813">
            <v>35.590000000000003</v>
          </cell>
          <cell r="E813">
            <v>18.3</v>
          </cell>
          <cell r="I813">
            <v>53.89</v>
          </cell>
          <cell r="J813">
            <v>70.06</v>
          </cell>
        </row>
        <row r="814">
          <cell r="I814">
            <v>0</v>
          </cell>
          <cell r="J814">
            <v>0</v>
          </cell>
        </row>
        <row r="815">
          <cell r="A815" t="str">
            <v>S06.08.120</v>
          </cell>
          <cell r="B815" t="str">
            <v>ESCARIFICAÇÃO MANUAL, CORTE DE CONCRETO ATÉ 3,00 CM DE PROFUNDIDADE</v>
          </cell>
          <cell r="C815" t="str">
            <v>M2</v>
          </cell>
          <cell r="I815">
            <v>48.78</v>
          </cell>
          <cell r="J815">
            <v>63.41</v>
          </cell>
        </row>
        <row r="817">
          <cell r="A817" t="str">
            <v>S06.08.141</v>
          </cell>
          <cell r="B817" t="str">
            <v>REPARO PROFUNDO EM ESTRUTURA COM ARGAMASSA AUTO-ADENSÁVEL DE ALTA RESISTÊNCIA PARA GRAUTEAMENTO, SIKAGROUT OU SIMILAR, E=3,00CM A 5,00CM.</v>
          </cell>
          <cell r="C817" t="str">
            <v>M3</v>
          </cell>
          <cell r="I817">
            <v>1717.6</v>
          </cell>
          <cell r="J817">
            <v>2232.88</v>
          </cell>
        </row>
        <row r="818">
          <cell r="J818">
            <v>0</v>
          </cell>
        </row>
        <row r="819">
          <cell r="A819" t="str">
            <v>S06.12.001</v>
          </cell>
          <cell r="B819" t="str">
            <v>CORTE EM CONCRETO SIMPLES COM ATÉ 5,00CM DE PROFUNDIDADE UTILIZANDO CORTADORA DE PISO ELÉTRICA TIPO MAKITA OU SIMILAR E DISCO DE VÍDEA .</v>
          </cell>
          <cell r="C819" t="str">
            <v>M</v>
          </cell>
          <cell r="I819">
            <v>0.82</v>
          </cell>
          <cell r="J819">
            <v>1.07</v>
          </cell>
        </row>
        <row r="820">
          <cell r="I820">
            <v>0</v>
          </cell>
          <cell r="J820">
            <v>0</v>
          </cell>
        </row>
        <row r="821">
          <cell r="A821" t="str">
            <v>07.00.000</v>
          </cell>
          <cell r="B821" t="str">
            <v>PAREDES, PAINÉIS E DIVISÓRIAS</v>
          </cell>
          <cell r="I821">
            <v>0</v>
          </cell>
          <cell r="J821">
            <v>0</v>
          </cell>
        </row>
        <row r="822">
          <cell r="I822">
            <v>0</v>
          </cell>
          <cell r="J822">
            <v>0</v>
          </cell>
        </row>
        <row r="823">
          <cell r="A823" t="str">
            <v>07.01.000</v>
          </cell>
          <cell r="B823" t="str">
            <v>ALVENARIA</v>
          </cell>
          <cell r="I823">
            <v>0</v>
          </cell>
          <cell r="J823">
            <v>0</v>
          </cell>
        </row>
        <row r="824">
          <cell r="I824">
            <v>0</v>
          </cell>
          <cell r="J824">
            <v>0</v>
          </cell>
        </row>
        <row r="825">
          <cell r="A825" t="str">
            <v>07.01.005</v>
          </cell>
          <cell r="B825" t="str">
            <v>ALVENARIA EM PEDRA RACHÃO ASSENTADA E REJUNTADA COM ARGAMASSA DE CIMENTO E AREIA NO TRAÇO 1:6</v>
          </cell>
          <cell r="C825" t="str">
            <v>M³</v>
          </cell>
          <cell r="D825">
            <v>78.290000000000006</v>
          </cell>
          <cell r="E825">
            <v>94.75</v>
          </cell>
          <cell r="I825">
            <v>173.04000000000002</v>
          </cell>
          <cell r="J825">
            <v>224.95</v>
          </cell>
        </row>
        <row r="827">
          <cell r="A827" t="str">
            <v>07.01.010</v>
          </cell>
          <cell r="B827" t="str">
            <v>ALVENARIA EM PEDRA RACHÃO ASSENTADA E REJUNTADA COM ARGAMASSA DE CIMENTO E AREIA NO TRAÇO DE 1:8</v>
          </cell>
          <cell r="C827" t="str">
            <v>M³</v>
          </cell>
          <cell r="D827">
            <v>69.38</v>
          </cell>
          <cell r="E827">
            <v>94.75</v>
          </cell>
          <cell r="I827">
            <v>164.13</v>
          </cell>
          <cell r="J827">
            <v>213.37</v>
          </cell>
        </row>
        <row r="829">
          <cell r="A829" t="str">
            <v>07.01.020</v>
          </cell>
          <cell r="B829" t="str">
            <v>ALVENARIA EM PEDRA RACHÃO ASSENTADA E REJUNTADA COM ARGAMASSA DE CIMENTO E AREIA NO TRAÇO 1:10</v>
          </cell>
          <cell r="C829" t="str">
            <v>M³</v>
          </cell>
          <cell r="D829">
            <v>65.61</v>
          </cell>
          <cell r="E829">
            <v>94.75</v>
          </cell>
          <cell r="I829">
            <v>160.36000000000001</v>
          </cell>
          <cell r="J829">
            <v>208.47</v>
          </cell>
        </row>
        <row r="831">
          <cell r="A831" t="str">
            <v>07.01.030</v>
          </cell>
          <cell r="B831" t="str">
            <v>ENROCAMENTO DE PEDRA CICLÓPICA JOGADA AO TALUDE, COM MÃO DE OBRA AUXILIAR DE TRANSPORTE ATÉ 10 METROS</v>
          </cell>
          <cell r="C831" t="str">
            <v>M³</v>
          </cell>
          <cell r="D831">
            <v>31.25</v>
          </cell>
          <cell r="E831">
            <v>17.41</v>
          </cell>
          <cell r="I831">
            <v>48.66</v>
          </cell>
          <cell r="J831">
            <v>63.26</v>
          </cell>
        </row>
        <row r="833">
          <cell r="A833" t="str">
            <v>07.01.035</v>
          </cell>
          <cell r="B833" t="str">
            <v>ALVENARIA DE TIJOLOS MACIÇOS PRENSADOS, ASSENTADOS E REJUNTADOS COM ARGAMASSA DE CIMENTO E AREIA NO TRAÇO 1:6 - 1/2 VEZ</v>
          </cell>
          <cell r="C833" t="str">
            <v>M²</v>
          </cell>
          <cell r="D833">
            <v>20.03</v>
          </cell>
          <cell r="E833">
            <v>16.34</v>
          </cell>
          <cell r="I833">
            <v>36.370000000000005</v>
          </cell>
          <cell r="J833">
            <v>47.28</v>
          </cell>
        </row>
        <row r="835">
          <cell r="A835" t="str">
            <v>07.01.040</v>
          </cell>
          <cell r="B835" t="str">
            <v>ALVENARIA DE TIJOLOS MACIÇOS PRENSADOS, ASSENTADOS E REJUNTADOS COM ARGAMASSA DE CIMENTO E AREIA NO TRAÇO 1:8 - 1/2 VEZ</v>
          </cell>
          <cell r="C835" t="str">
            <v>M²</v>
          </cell>
          <cell r="D835">
            <v>19.25</v>
          </cell>
          <cell r="E835">
            <v>16.34</v>
          </cell>
          <cell r="I835">
            <v>35.590000000000003</v>
          </cell>
          <cell r="J835">
            <v>46.27</v>
          </cell>
        </row>
        <row r="837">
          <cell r="A837" t="str">
            <v>07.01.050</v>
          </cell>
          <cell r="B837" t="str">
            <v>ALVENARIA DE TIJOLOS MACIÇOS PRENSADOS, ASSENTADOS E REJUNTADOS COM ARGAMASSA DE CIMENTO E AREIA NO TRAÇO 1:10 - 1/2 VEZ</v>
          </cell>
          <cell r="C837" t="str">
            <v>M²</v>
          </cell>
          <cell r="D837">
            <v>18.95</v>
          </cell>
          <cell r="E837">
            <v>16.34</v>
          </cell>
          <cell r="I837">
            <v>35.29</v>
          </cell>
          <cell r="J837">
            <v>45.88</v>
          </cell>
        </row>
        <row r="839">
          <cell r="A839" t="str">
            <v>07.01.055</v>
          </cell>
          <cell r="B839" t="str">
            <v>ALVENARIA DE TIJOLOS MACIÇOS PRENSADOS, ASSENTADOS E REJUNTADOS COM ARGAMASSA DE CIMENTO E AREIA NO TRAÇO 1:6 - 1 VEZ</v>
          </cell>
          <cell r="C839" t="str">
            <v>M²</v>
          </cell>
          <cell r="D839">
            <v>40.93</v>
          </cell>
          <cell r="E839">
            <v>26.01</v>
          </cell>
          <cell r="I839">
            <v>66.94</v>
          </cell>
          <cell r="J839">
            <v>87.02</v>
          </cell>
        </row>
        <row r="841">
          <cell r="A841" t="str">
            <v>07.01.060</v>
          </cell>
          <cell r="B841" t="str">
            <v>ALVENARIA DE TIJOLOS MACIÇOS PRENSADOS, ASSENTADOS E REJUNTADOS COM ARGAMASSA DE CIMENTO E AREIA NO TRAÇO 1:10 - 1 VEZ</v>
          </cell>
          <cell r="C841" t="str">
            <v>M²</v>
          </cell>
          <cell r="D841">
            <v>38.159999999999997</v>
          </cell>
          <cell r="E841">
            <v>26.01</v>
          </cell>
          <cell r="I841">
            <v>64.17</v>
          </cell>
          <cell r="J841">
            <v>83.42</v>
          </cell>
        </row>
        <row r="843">
          <cell r="A843" t="str">
            <v>07.01.070</v>
          </cell>
          <cell r="B843" t="str">
            <v>ALVENARIA DE TIJOLOS MACIÇOS PRENSADOS, ASSENTADOS E REJUNTADOS COM ARGAMASSA DE CIMENTO E AREIA NO TRAÇO 1:12 - 1 VEZ</v>
          </cell>
          <cell r="C843" t="str">
            <v>M²</v>
          </cell>
          <cell r="D843">
            <v>37.6</v>
          </cell>
          <cell r="E843">
            <v>26.01</v>
          </cell>
          <cell r="I843">
            <v>63.61</v>
          </cell>
          <cell r="J843">
            <v>82.69</v>
          </cell>
        </row>
        <row r="845">
          <cell r="A845" t="str">
            <v>07.01.075</v>
          </cell>
          <cell r="B845" t="str">
            <v>ALVENARIA DE TIJOLOS APARENTES DE 2 FUROS, ASSENTADOS E REJUNTADOS COM ARGAMASSA DE CIMENTO E AREIA NO TRAÇO 1:6 - 1/2 VEZ</v>
          </cell>
          <cell r="C845" t="str">
            <v>M²</v>
          </cell>
          <cell r="D845">
            <v>18.91</v>
          </cell>
          <cell r="E845">
            <v>31.54</v>
          </cell>
          <cell r="I845">
            <v>50.45</v>
          </cell>
          <cell r="J845">
            <v>65.59</v>
          </cell>
        </row>
        <row r="847">
          <cell r="A847" t="str">
            <v>07.01.080</v>
          </cell>
          <cell r="B847" t="str">
            <v>ALVENARIA DE TIJOLOS APARENTES DE 2 FUROS, ASSENTADOS E REJUNTADOS COM ARGAMASSA DE CIMENTO E AREIA  NO TRAÇO 1:8 - 1/2 VEZ</v>
          </cell>
          <cell r="C847" t="str">
            <v>M²</v>
          </cell>
          <cell r="D847">
            <v>18.059999999999999</v>
          </cell>
          <cell r="E847">
            <v>31.54</v>
          </cell>
          <cell r="I847">
            <v>49.599999999999994</v>
          </cell>
          <cell r="J847">
            <v>64.48</v>
          </cell>
        </row>
        <row r="849">
          <cell r="A849" t="str">
            <v>07.01.090</v>
          </cell>
          <cell r="B849" t="str">
            <v>ALVENARIA DE TIJOLOS APARENTES DE 2 FUROS, ASSENTADOS E REJUNTADOS COM ARGAMASSA DE CIMENTO E AREIA NO TRAÇO 1:10 - 1/2 VEZ</v>
          </cell>
          <cell r="C849" t="str">
            <v>M²</v>
          </cell>
          <cell r="D849">
            <v>17.73</v>
          </cell>
          <cell r="E849">
            <v>31.54</v>
          </cell>
          <cell r="I849">
            <v>49.269999999999996</v>
          </cell>
          <cell r="J849">
            <v>64.05</v>
          </cell>
        </row>
        <row r="851">
          <cell r="A851" t="str">
            <v>07.01.095</v>
          </cell>
          <cell r="B851" t="str">
            <v>ALVENARIA DE TIJOLOS DE 6 FUROS, ASSENTADOS E REJUNTADOS COM ARGAMASSA DE CIMENTO E AREIA NO TRAÇO 1:6 - 1/2 VEZ</v>
          </cell>
          <cell r="C851" t="str">
            <v>M²</v>
          </cell>
          <cell r="D851">
            <v>10.44</v>
          </cell>
          <cell r="E851">
            <v>12.42</v>
          </cell>
          <cell r="I851">
            <v>22.86</v>
          </cell>
          <cell r="J851">
            <v>29.72</v>
          </cell>
        </row>
        <row r="853">
          <cell r="A853" t="str">
            <v>07.01.100</v>
          </cell>
          <cell r="B853" t="str">
            <v>ALVENARIA DE TIJOLOS DE 6 FUROS, ASSENTADOS E REJUNTADOS COM ARGAMASSA DE CIMENTO E AREIA NO TRAÇO 1:8 - 1/2 VEZ</v>
          </cell>
          <cell r="C853" t="str">
            <v>M²</v>
          </cell>
          <cell r="D853">
            <v>9.91</v>
          </cell>
          <cell r="E853">
            <v>12.42</v>
          </cell>
          <cell r="I853">
            <v>22.33</v>
          </cell>
          <cell r="J853">
            <v>29.03</v>
          </cell>
        </row>
        <row r="855">
          <cell r="A855" t="str">
            <v>07.01.110</v>
          </cell>
          <cell r="B855" t="str">
            <v>ALVENARIA DE TIJOLOS DE 6 FUROS, ASSENTADOS E REJUNTADOS COM ARGAMASSA DE CIMENTO E AREIA NO TRAÇO 1:10 - 1/2 VEZ</v>
          </cell>
          <cell r="C855" t="str">
            <v>M²</v>
          </cell>
          <cell r="D855">
            <v>9.6999999999999993</v>
          </cell>
          <cell r="E855">
            <v>12.42</v>
          </cell>
          <cell r="I855">
            <v>22.119999999999997</v>
          </cell>
          <cell r="J855">
            <v>28.76</v>
          </cell>
        </row>
        <row r="857">
          <cell r="A857" t="str">
            <v>07.01.120</v>
          </cell>
          <cell r="B857" t="str">
            <v>ALVENARIA DE TIJOLOS DE 6 FUROS, ASSENTADOS E REJUNTADOS COM ARGAMASSA DE CIMENTO E AREIA NO TRAÇO 1:12 - 1/2 VEZ</v>
          </cell>
          <cell r="C857" t="str">
            <v>M²</v>
          </cell>
          <cell r="D857">
            <v>9.5399999999999991</v>
          </cell>
          <cell r="E857">
            <v>12.42</v>
          </cell>
          <cell r="I857">
            <v>21.96</v>
          </cell>
          <cell r="J857">
            <v>28.55</v>
          </cell>
        </row>
        <row r="859">
          <cell r="A859" t="str">
            <v>07.01.125</v>
          </cell>
          <cell r="B859" t="str">
            <v>ALVENARIA DE TIJOLOS DE 6 FUROS, ASSENTADOS E REJUNTADOS COM ARGAMASSA DE CIMENTO E AREIA NO TRAÇO 1:6 - 1 VEZ</v>
          </cell>
          <cell r="C859" t="str">
            <v>M²</v>
          </cell>
          <cell r="D859">
            <v>23.92</v>
          </cell>
          <cell r="E859">
            <v>19.36</v>
          </cell>
          <cell r="I859">
            <v>43.28</v>
          </cell>
          <cell r="J859">
            <v>56.26</v>
          </cell>
        </row>
        <row r="861">
          <cell r="A861" t="str">
            <v>07.01.130</v>
          </cell>
          <cell r="B861" t="str">
            <v>ALVENARIA DE TIJOLOS DE 6 FUROS, ASSENTADOS E REJUNTADOS COM ARGAMASSA DE CIMENTO E AREIA NO TRAÇO 1:8 - 1 VEZ</v>
          </cell>
          <cell r="C861" t="str">
            <v xml:space="preserve">M² </v>
          </cell>
          <cell r="D861">
            <v>22.31</v>
          </cell>
          <cell r="E861">
            <v>19.36</v>
          </cell>
          <cell r="I861">
            <v>41.67</v>
          </cell>
          <cell r="J861">
            <v>54.17</v>
          </cell>
        </row>
        <row r="863">
          <cell r="A863" t="str">
            <v>07.01.140</v>
          </cell>
          <cell r="B863" t="str">
            <v xml:space="preserve">ALVENARIA DE TIJOLOS DE 6 FUROS, ASSENTADOS E REJUNTADOS COM ARGAMASSA DE CIMENTO E AREIA NO TRAÇO 1:10 - 1 VEZ </v>
          </cell>
          <cell r="C863" t="str">
            <v>M²</v>
          </cell>
          <cell r="D863">
            <v>21.66</v>
          </cell>
          <cell r="E863">
            <v>19.36</v>
          </cell>
          <cell r="I863">
            <v>41.019999999999996</v>
          </cell>
          <cell r="J863">
            <v>53.33</v>
          </cell>
        </row>
        <row r="865">
          <cell r="A865" t="str">
            <v>07.01.150</v>
          </cell>
          <cell r="B865" t="str">
            <v xml:space="preserve">ALVENARIA DE TIJOLOS DE 6 FUROS, ASSENTADOS E REJUNTADOS COM ARGAMASSA DE CIMENTO E AREIA NO TRAÇO 1:12 - 1 VEZ </v>
          </cell>
          <cell r="C865" t="str">
            <v>M²</v>
          </cell>
          <cell r="D865">
            <v>21.21</v>
          </cell>
          <cell r="E865">
            <v>19.36</v>
          </cell>
          <cell r="I865">
            <v>40.57</v>
          </cell>
          <cell r="J865">
            <v>52.74</v>
          </cell>
        </row>
        <row r="867">
          <cell r="A867" t="str">
            <v>07.01.155</v>
          </cell>
          <cell r="B867" t="str">
            <v>ALVENARIA DE TIJOLOS DE 8 FUROS, ASSENTADOS E REJUNTADOS COM ARGAMASSA DE CIMENTO E AREIA NO TRJAÇO 1:6 - 1/2 VEZ</v>
          </cell>
          <cell r="C867" t="str">
            <v>M²</v>
          </cell>
          <cell r="D867">
            <v>6.79</v>
          </cell>
          <cell r="E867">
            <v>11.44</v>
          </cell>
          <cell r="I867">
            <v>18.23</v>
          </cell>
          <cell r="J867">
            <v>23.7</v>
          </cell>
        </row>
        <row r="869">
          <cell r="A869" t="str">
            <v>07.01.160</v>
          </cell>
          <cell r="B869" t="str">
            <v>ALVENARIA DE TIJOLOS DE 8 FUROS, ASSENTADOS E REJUNTADOS COM ARGAMASSA DE CIMENTO E AREIA NO TRAÇO 1:8 - 1/2 VEZ</v>
          </cell>
          <cell r="C869" t="str">
            <v>M²</v>
          </cell>
          <cell r="D869">
            <v>6.43</v>
          </cell>
          <cell r="E869">
            <v>11.44</v>
          </cell>
          <cell r="I869">
            <v>17.869999999999997</v>
          </cell>
          <cell r="J869">
            <v>23.23</v>
          </cell>
        </row>
        <row r="871">
          <cell r="A871" t="str">
            <v>07.01.170</v>
          </cell>
          <cell r="B871" t="str">
            <v>ALVENARIA DE TIJOLOS DE 8 FUROS, ASSENTADOS E REJUNTADOS COM ARGAMASSA DE CIMENTO E AREIA NO TRAÇO 1:10 - 1/2 VEZ</v>
          </cell>
          <cell r="C871" t="str">
            <v>M²</v>
          </cell>
          <cell r="D871">
            <v>6.26</v>
          </cell>
          <cell r="E871">
            <v>11.44</v>
          </cell>
          <cell r="I871">
            <v>17.7</v>
          </cell>
          <cell r="J871">
            <v>23.01</v>
          </cell>
        </row>
        <row r="873">
          <cell r="A873" t="str">
            <v>07.01.180</v>
          </cell>
          <cell r="B873" t="str">
            <v>ALVENARIA DE TIJOLOS DE 8 FUROS, ASSENTADOS E REJUNTADOS COM ARGAMASSA DE CIMENTO E AREIA NO TRAÇO 1:12 - 1/2 VEZ</v>
          </cell>
          <cell r="C873" t="str">
            <v>M²</v>
          </cell>
          <cell r="D873">
            <v>6.18</v>
          </cell>
          <cell r="E873">
            <v>11.44</v>
          </cell>
          <cell r="I873">
            <v>17.619999999999997</v>
          </cell>
          <cell r="J873">
            <v>22.91</v>
          </cell>
        </row>
        <row r="875">
          <cell r="A875" t="str">
            <v>07.01.185</v>
          </cell>
          <cell r="B875" t="str">
            <v>ALVENARIA DE TIJOLOS DE 8 FUROS, ASSENTADOS E REJUNTADOS COM ARGAMASSA DE CIMENTO E AREIA NO TRAÇO 1:6 - 1 VEZ</v>
          </cell>
          <cell r="C875" t="str">
            <v>M²</v>
          </cell>
          <cell r="D875">
            <v>16.309999999999999</v>
          </cell>
          <cell r="E875">
            <v>18.38</v>
          </cell>
          <cell r="I875">
            <v>34.69</v>
          </cell>
          <cell r="J875">
            <v>45.1</v>
          </cell>
        </row>
        <row r="877">
          <cell r="A877" t="str">
            <v>07.01.190</v>
          </cell>
          <cell r="B877" t="str">
            <v>ALVENARIA DE TIJOLOS DE 8 FUROS, ASSENTADOS E REJUNTADOS COM ARGAMASSA DE CIMENTO E AREIA NO TRAÇO 1:8 - 1 VEZ</v>
          </cell>
          <cell r="C877" t="str">
            <v>M²</v>
          </cell>
          <cell r="D877">
            <v>15</v>
          </cell>
          <cell r="E877">
            <v>18.38</v>
          </cell>
          <cell r="I877">
            <v>33.379999999999995</v>
          </cell>
          <cell r="J877">
            <v>43.39</v>
          </cell>
        </row>
        <row r="879">
          <cell r="A879" t="str">
            <v>07.01.200</v>
          </cell>
          <cell r="B879" t="str">
            <v>ALVENARIA DE TIJOLOS DE 8 FUROS, ASSENTADOS E REJUNTADOS COM ARGAMASSA DE CIMENTO E AREIA NO TJRAÇO 1:10 - 1 VEZ</v>
          </cell>
          <cell r="C879" t="str">
            <v>M²</v>
          </cell>
          <cell r="D879">
            <v>14.45</v>
          </cell>
          <cell r="E879">
            <v>18.38</v>
          </cell>
          <cell r="I879">
            <v>32.83</v>
          </cell>
          <cell r="J879">
            <v>42.68</v>
          </cell>
        </row>
        <row r="881">
          <cell r="A881" t="str">
            <v>07.01.210</v>
          </cell>
          <cell r="B881" t="str">
            <v>ALVENARIA DE TIJOLOS DE 8 FUROS, ASSENTADOS E REJUNTADOS COM ARGAMASSA DE CIMENTO E AREIA NO TRAÇO 1:12 - 1 VEZ</v>
          </cell>
          <cell r="C881" t="str">
            <v>M²</v>
          </cell>
          <cell r="D881">
            <v>14.1</v>
          </cell>
          <cell r="E881">
            <v>18.38</v>
          </cell>
          <cell r="I881">
            <v>32.479999999999997</v>
          </cell>
          <cell r="J881">
            <v>42.22</v>
          </cell>
        </row>
        <row r="882">
          <cell r="I882">
            <v>0</v>
          </cell>
          <cell r="J882">
            <v>0</v>
          </cell>
        </row>
        <row r="883">
          <cell r="A883" t="str">
            <v>S07.01.213</v>
          </cell>
          <cell r="B883" t="str">
            <v>ALVENARIA DE VEDAÇÃO COM TIJOLO CERÂMICO DE 08 FUROS-DIMENSÕESDE (9X19X19)CM, ASSENTADOS E REJUNTADOS COM ARGAMASSA DE CIMENTO E AREIA NO TRAÇO 1:7, DE 1 1/2VEZ, ESPESSURA DE 30CM .</v>
          </cell>
          <cell r="C883" t="str">
            <v>M2</v>
          </cell>
          <cell r="I883">
            <v>51.46</v>
          </cell>
          <cell r="J883">
            <v>66.900000000000006</v>
          </cell>
        </row>
        <row r="884">
          <cell r="I884">
            <v>0</v>
          </cell>
          <cell r="J884">
            <v>0</v>
          </cell>
        </row>
        <row r="885">
          <cell r="A885" t="str">
            <v>07.01.215</v>
          </cell>
          <cell r="B885" t="str">
            <v>ALVENARIA DE BLOCOS DE CONCRETO, DIMENSÕES (10 X 20 X 40CM), ASSENTADOS E REJUNTADOS COM ARGAMASSA DE CIMENTO E AREIA NO TRAÇO 1:6 - 1/2 VEZ</v>
          </cell>
          <cell r="C885" t="str">
            <v>M²</v>
          </cell>
          <cell r="D885">
            <v>14.46</v>
          </cell>
          <cell r="E885">
            <v>8.82</v>
          </cell>
          <cell r="I885">
            <v>23.28</v>
          </cell>
          <cell r="J885">
            <v>30.26</v>
          </cell>
        </row>
        <row r="887">
          <cell r="A887" t="str">
            <v>07.01.220</v>
          </cell>
          <cell r="B887" t="str">
            <v>ALVENARIA DE BLOCOS DE CONCRETO, DIMENSÕES (10 X 20 X 40CM), ASSENTADOS E REJUNTADOS COM ARGAMASSA DE CIMENTO E AREIA  NO TRAÇO 1:8 - 1/2 VEZ</v>
          </cell>
          <cell r="C887" t="str">
            <v>M²</v>
          </cell>
          <cell r="D887">
            <v>14.14</v>
          </cell>
          <cell r="E887">
            <v>8.82</v>
          </cell>
          <cell r="I887">
            <v>22.96</v>
          </cell>
          <cell r="J887">
            <v>29.85</v>
          </cell>
        </row>
        <row r="889">
          <cell r="A889" t="str">
            <v>07.01.225</v>
          </cell>
          <cell r="B889" t="str">
            <v>ALVENARIA DE BLOCOS DE CONCRETO, DIMENSÕES (20 X 20 X 40CM), ASSENTADOS E REJUNTADOS COM ARGAMASSA DE CIMENTO E AREIA NO TRAÇO 1:6 - 1 VEZ</v>
          </cell>
          <cell r="C889" t="str">
            <v>M²</v>
          </cell>
          <cell r="D889">
            <v>26.31</v>
          </cell>
          <cell r="E889">
            <v>10.46</v>
          </cell>
          <cell r="I889">
            <v>36.769999999999996</v>
          </cell>
          <cell r="J889">
            <v>47.8</v>
          </cell>
        </row>
        <row r="891">
          <cell r="A891" t="str">
            <v>07.01.230</v>
          </cell>
          <cell r="B891" t="str">
            <v>ALVENARIA DE BLOCOS DE CONCRETO, DIMENSÕES (20 X 20 X 40CM) ASSENTADOS E REJUNTADOS COM ARGAMASSA DE CIMENTO E AREIA NO TRAÇO 1:8 - 1 VEZ</v>
          </cell>
          <cell r="C891" t="str">
            <v>M²</v>
          </cell>
          <cell r="D891">
            <v>25.67</v>
          </cell>
          <cell r="E891">
            <v>10.46</v>
          </cell>
          <cell r="I891">
            <v>36.130000000000003</v>
          </cell>
          <cell r="J891">
            <v>46.97</v>
          </cell>
        </row>
        <row r="893">
          <cell r="A893" t="str">
            <v>07.01.235</v>
          </cell>
          <cell r="B893" t="str">
            <v>ALVENARIA APARENTE DE BLOCOS DE CONCRETO, DIM (10 X 20 X 40CM), ASSENTADOS E REJUNTADOS COM ARGAMASSA DE CIMENTO E AREIA NO TJRAÇO 1:6 - 1/2 VEZ</v>
          </cell>
          <cell r="C893" t="str">
            <v>M²</v>
          </cell>
          <cell r="D893">
            <v>14.74</v>
          </cell>
          <cell r="E893">
            <v>11.6</v>
          </cell>
          <cell r="I893">
            <v>26.34</v>
          </cell>
          <cell r="J893">
            <v>34.24</v>
          </cell>
        </row>
        <row r="895">
          <cell r="A895" t="str">
            <v>07.01.240</v>
          </cell>
          <cell r="B895" t="str">
            <v>ALVENARIA APARENTE DE BLOCOS DE CONCRETO, DIM (10 X 20 X 40CM), ASSENTADOS E REJUNTADOS COM ARGAMASSA DE CIMENTO E AREIA NO TRAÇO 1:8 - 1/2 VEZ</v>
          </cell>
          <cell r="C895" t="str">
            <v>M²</v>
          </cell>
          <cell r="D895">
            <v>14.14</v>
          </cell>
          <cell r="E895">
            <v>11.6</v>
          </cell>
          <cell r="I895">
            <v>25.740000000000002</v>
          </cell>
          <cell r="J895">
            <v>33.46</v>
          </cell>
        </row>
        <row r="897">
          <cell r="A897" t="str">
            <v>07.01.245</v>
          </cell>
          <cell r="B897" t="str">
            <v>ALVENARIA APARENTE DE BLOCOS DE CONCRETO, DIM (20 X 20 X 40CM) ASSENTADOS E REJUNTADOS COM ARGAMASSA DE CIMENTO E AREIA NO TRAÇO 1:6 - 1 VEZ</v>
          </cell>
          <cell r="C897" t="str">
            <v>M²</v>
          </cell>
          <cell r="D897">
            <v>26.31</v>
          </cell>
          <cell r="E897">
            <v>13.48</v>
          </cell>
          <cell r="I897">
            <v>39.79</v>
          </cell>
          <cell r="J897">
            <v>51.73</v>
          </cell>
        </row>
        <row r="899">
          <cell r="A899" t="str">
            <v>07.01.250</v>
          </cell>
          <cell r="B899" t="str">
            <v>ALVENARIA APARENTE DE BLOCOS DE CONCRETO, DIM (20 X 20 X 40CM), ASSENTADOS E REJUNTADOS COM ARGAMASSA DE CIMENTO E AREIA NO TJRAÇO 1:8 - 1 VEZ</v>
          </cell>
          <cell r="C899" t="str">
            <v>M²</v>
          </cell>
          <cell r="D899">
            <v>25.67</v>
          </cell>
          <cell r="E899">
            <v>13.48</v>
          </cell>
          <cell r="I899">
            <v>39.150000000000006</v>
          </cell>
          <cell r="J899">
            <v>50.9</v>
          </cell>
        </row>
        <row r="900">
          <cell r="I900">
            <v>0</v>
          </cell>
          <cell r="J900">
            <v>0</v>
          </cell>
        </row>
        <row r="901">
          <cell r="A901" t="str">
            <v>07.01.261</v>
          </cell>
          <cell r="B901" t="str">
            <v>VERGA EM CONCRETO ARMADO DE 0,10X0,15M.</v>
          </cell>
          <cell r="C901" t="str">
            <v>M</v>
          </cell>
          <cell r="I901">
            <v>10.119999999999999</v>
          </cell>
          <cell r="J901">
            <v>13.16</v>
          </cell>
        </row>
        <row r="903">
          <cell r="A903" t="str">
            <v>07.01.262</v>
          </cell>
          <cell r="B903" t="str">
            <v xml:space="preserve">VERGA EM CONCRETO ARMADO </v>
          </cell>
          <cell r="C903" t="str">
            <v>M3</v>
          </cell>
          <cell r="I903">
            <v>674.26</v>
          </cell>
          <cell r="J903">
            <v>876.54</v>
          </cell>
        </row>
        <row r="905">
          <cell r="A905" t="str">
            <v>07.01.500</v>
          </cell>
          <cell r="B905" t="str">
            <v>EXECUÇÃO DE RASGO EM ALVENARIA PARA PASSAGEM DE TUBULAÇÃO DIAM. DE 15MM(1/2") A 25MM(1").</v>
          </cell>
          <cell r="C905" t="str">
            <v>M</v>
          </cell>
          <cell r="I905">
            <v>1.87</v>
          </cell>
          <cell r="J905">
            <v>2.4300000000000002</v>
          </cell>
        </row>
        <row r="906">
          <cell r="I906">
            <v>0</v>
          </cell>
          <cell r="J906">
            <v>0</v>
          </cell>
        </row>
        <row r="907">
          <cell r="A907" t="str">
            <v>07.02.000</v>
          </cell>
          <cell r="B907" t="str">
            <v>COBOGOS</v>
          </cell>
          <cell r="I907">
            <v>0</v>
          </cell>
          <cell r="J907">
            <v>0</v>
          </cell>
        </row>
        <row r="908">
          <cell r="A908" t="str">
            <v>07.02.010</v>
          </cell>
          <cell r="B908" t="str">
            <v>COBOGOS  DE CIMENTO PRENSADO</v>
          </cell>
          <cell r="C908" t="str">
            <v>M²</v>
          </cell>
          <cell r="D908">
            <v>41.54</v>
          </cell>
          <cell r="E908">
            <v>14.31</v>
          </cell>
          <cell r="I908">
            <v>55.85</v>
          </cell>
          <cell r="J908">
            <v>72.61</v>
          </cell>
        </row>
        <row r="910">
          <cell r="A910" t="str">
            <v>07.02.020</v>
          </cell>
          <cell r="B910" t="str">
            <v>COBOGOS CERÂMICOS</v>
          </cell>
          <cell r="C910" t="str">
            <v>M²</v>
          </cell>
          <cell r="D910">
            <v>48.2</v>
          </cell>
          <cell r="E910">
            <v>14.31</v>
          </cell>
          <cell r="I910">
            <v>62.510000000000005</v>
          </cell>
          <cell r="J910">
            <v>81.260000000000005</v>
          </cell>
        </row>
        <row r="911">
          <cell r="I911">
            <v>0</v>
          </cell>
          <cell r="J911">
            <v>0</v>
          </cell>
        </row>
        <row r="912">
          <cell r="A912" t="str">
            <v>07.03.000</v>
          </cell>
          <cell r="B912" t="str">
            <v>MUROS</v>
          </cell>
          <cell r="I912">
            <v>0</v>
          </cell>
          <cell r="J912">
            <v>0</v>
          </cell>
        </row>
        <row r="913">
          <cell r="A913" t="str">
            <v>07.03.010</v>
          </cell>
          <cell r="B913" t="str">
            <v>MURO COM EMBASAMENTO DE 50CM E ALTURA DA ALVENARIA DE ELEVAÇÃO DE 1,6M, COM COLUNAS ESPAÇADAS DE 3 EM 3 METROS, INCLUSIVE CHAPISCO, MASSA ÚNICA E CAIAÇÃO, E AINDA ESCAVAÇÃO, REATERRO, REMOÇÃO DE MATERIAL ESCAVADO E CONCRETO MAGRO</v>
          </cell>
          <cell r="C913" t="str">
            <v>M</v>
          </cell>
          <cell r="D913">
            <v>42.32</v>
          </cell>
          <cell r="E913">
            <v>87.3</v>
          </cell>
          <cell r="I913">
            <v>129.62</v>
          </cell>
          <cell r="J913">
            <v>168.51</v>
          </cell>
        </row>
        <row r="915">
          <cell r="A915" t="str">
            <v>07.03.020</v>
          </cell>
          <cell r="B915" t="str">
            <v>MURO COM EMBASAMENTO DE 50CM E ALTURA DA ALVENARIA DE ELEVAÇÃO DE 1,8M, COM COLUNAS ESPAÇADAS DE 3 EM 3 METROS, INCLUSIVE CHAPISCO, MASSA ÚNICA E CAIAÇÃO, E AINDA ESCAVAÇÃO, REATERRO, REMOÇÃO DE MATERIAL ESCAVADO E CONCRETO MAGRO</v>
          </cell>
          <cell r="C915" t="str">
            <v>M</v>
          </cell>
          <cell r="D915">
            <v>45.32</v>
          </cell>
          <cell r="E915">
            <v>96.11</v>
          </cell>
          <cell r="I915">
            <v>141.43</v>
          </cell>
          <cell r="J915">
            <v>183.86</v>
          </cell>
        </row>
        <row r="917">
          <cell r="A917" t="str">
            <v>07.03.030</v>
          </cell>
          <cell r="B917" t="str">
            <v>MURO COM EMBASAMENTO DE 30CM E ALTURA DE 1,5M , EM COBOGOS DE CONCRETO, COM COLUNAS EM ALVENARIA ESPAÇADAS DE 3 EM 3M REVESTIDAS E CAIADAS, E AINDA ESCAVAÇÃO, REATERRO, REMOÇÃO DO MATERIAL ESCAVADO E CONCRETO MAGRO.</v>
          </cell>
          <cell r="C917" t="str">
            <v>M</v>
          </cell>
          <cell r="D917">
            <v>74.069999999999993</v>
          </cell>
          <cell r="E917">
            <v>35.72</v>
          </cell>
          <cell r="I917">
            <v>109.78999999999999</v>
          </cell>
          <cell r="J917">
            <v>142.72999999999999</v>
          </cell>
        </row>
        <row r="918">
          <cell r="I918">
            <v>0</v>
          </cell>
          <cell r="J918">
            <v>0</v>
          </cell>
        </row>
        <row r="919">
          <cell r="A919" t="str">
            <v>07.04.000</v>
          </cell>
          <cell r="B919" t="str">
            <v>DIVISÓRIAS</v>
          </cell>
          <cell r="I919">
            <v>0</v>
          </cell>
          <cell r="J919">
            <v>0</v>
          </cell>
        </row>
        <row r="920">
          <cell r="A920" t="str">
            <v>07.04.010</v>
          </cell>
          <cell r="B920" t="str">
            <v>FORNECIMENTO E ASSENTAMENTO DE DIVISÓRIA EM PERFIS DE ALUMÍNIO, TIPO AL1, EUCATEX OU SIMILAR, SEM PORTA</v>
          </cell>
          <cell r="C920" t="str">
            <v>M²</v>
          </cell>
          <cell r="D920">
            <v>56</v>
          </cell>
          <cell r="E920">
            <v>3.59</v>
          </cell>
          <cell r="I920">
            <v>59.59</v>
          </cell>
          <cell r="J920">
            <v>77.47</v>
          </cell>
        </row>
        <row r="921">
          <cell r="I921">
            <v>0</v>
          </cell>
          <cell r="J921">
            <v>0</v>
          </cell>
        </row>
        <row r="922">
          <cell r="A922" t="str">
            <v>S07.04.015</v>
          </cell>
          <cell r="B922" t="str">
            <v>ASSENTAMENTO (MONTAGEM) DE DIVISÓRIAS COM REAPROVEITAMENTO DE PERFIS E PAINÉIS, SEM PORTA.</v>
          </cell>
          <cell r="C922" t="str">
            <v>M2</v>
          </cell>
          <cell r="I922">
            <v>3.59</v>
          </cell>
          <cell r="J922">
            <v>4.67</v>
          </cell>
        </row>
        <row r="923">
          <cell r="I923">
            <v>0</v>
          </cell>
          <cell r="J923">
            <v>0</v>
          </cell>
        </row>
        <row r="924">
          <cell r="A924" t="str">
            <v>07.04.020</v>
          </cell>
          <cell r="B924" t="str">
            <v>FORNECIMENTO E ASSENTAMENTO DE DIVISÓRIA EM PERFIS DE ALUMÍNIO, TIPO AL4, EUCATEX OU SIMILAR, SEM PORTA</v>
          </cell>
          <cell r="C924" t="str">
            <v>M²</v>
          </cell>
          <cell r="D924">
            <v>65</v>
          </cell>
          <cell r="E924">
            <v>3.6</v>
          </cell>
          <cell r="I924">
            <v>68.599999999999994</v>
          </cell>
          <cell r="J924">
            <v>89.18</v>
          </cell>
        </row>
        <row r="926">
          <cell r="A926" t="str">
            <v>07.04.030</v>
          </cell>
          <cell r="B926" t="str">
            <v>DIVISÓRIA EM PLACA PRÉ-MOLDADA DE CONRETO COM ESPESSURA DE 7CM E ACABAMENTO APARENTE</v>
          </cell>
          <cell r="C926" t="str">
            <v>M²</v>
          </cell>
          <cell r="D926">
            <v>52.53</v>
          </cell>
          <cell r="E926">
            <v>39.15</v>
          </cell>
          <cell r="I926">
            <v>91.68</v>
          </cell>
          <cell r="J926">
            <v>119.18</v>
          </cell>
        </row>
        <row r="928">
          <cell r="A928" t="str">
            <v>07.04.040</v>
          </cell>
          <cell r="B928" t="str">
            <v>FORNECIMENTO E ASSENTAMENTO DE PORTA DE 0,80 X 2,10M, PARA DIVISÓRIA EUCATEX OU SIMILAR, COM VISOR, INCLUSIVE FERRAGENS</v>
          </cell>
          <cell r="C928" t="str">
            <v>UD</v>
          </cell>
          <cell r="D928">
            <v>205</v>
          </cell>
          <cell r="E928">
            <v>10.3</v>
          </cell>
          <cell r="I928">
            <v>215.3</v>
          </cell>
          <cell r="J928">
            <v>279.89</v>
          </cell>
        </row>
        <row r="930">
          <cell r="A930" t="str">
            <v>07.04.050</v>
          </cell>
          <cell r="B930" t="str">
            <v>FORNECIMENTO E ASSENTAMENTO DE PORTA DE 0,80 X 2,10M, PARA DIVISÓRIA EUCATEX OU SIMILAR, SEM VISOR, INCLUSIVE FERRAGENS</v>
          </cell>
          <cell r="C930" t="str">
            <v>UD</v>
          </cell>
          <cell r="D930">
            <v>150</v>
          </cell>
          <cell r="E930">
            <v>10.3</v>
          </cell>
          <cell r="I930">
            <v>160.30000000000001</v>
          </cell>
          <cell r="J930">
            <v>208.39</v>
          </cell>
        </row>
        <row r="931">
          <cell r="I931">
            <v>0</v>
          </cell>
          <cell r="J931">
            <v>0</v>
          </cell>
        </row>
        <row r="932">
          <cell r="A932" t="str">
            <v xml:space="preserve">S07.05.020   </v>
          </cell>
          <cell r="B932" t="str">
            <v>FORNECIMENTO E INSTALAÇÃO DE 
CERCA COM NOVE FIOS DE ARAME FARPADO E MOURÕES RETO, SEÇÃO T, H=2,20M, DE CONCRETO A CADA 2,00M. INCLUSIVE ESCAVAÇÃO, REATERRO E CONCRETO MAGRO.</v>
          </cell>
          <cell r="C932" t="str">
            <v>M</v>
          </cell>
          <cell r="I932">
            <v>22.59</v>
          </cell>
          <cell r="J932">
            <v>29.37</v>
          </cell>
        </row>
        <row r="933">
          <cell r="I933">
            <v>0</v>
          </cell>
          <cell r="J933">
            <v>0</v>
          </cell>
        </row>
        <row r="934">
          <cell r="A934" t="str">
            <v xml:space="preserve">S07.05.021   </v>
          </cell>
          <cell r="B934" t="str">
            <v>FORNECIMENTO E INSTALAÇÃO DE CERCA COM 9 FIOS DE ARAME GALVANIZADO LISO DE 14 BWG E MOURÕES RETO, SEÇÃO T, 2,20 METROS, DE CONCRETO A CADA 2,00M. INCLUSIVE ESCAVAÇÃO, REATERRO E CONCRETO MAGRO.</v>
          </cell>
          <cell r="C934" t="str">
            <v>M</v>
          </cell>
          <cell r="I934">
            <v>21.57</v>
          </cell>
          <cell r="J934">
            <v>28.04</v>
          </cell>
        </row>
        <row r="935">
          <cell r="I935">
            <v>0</v>
          </cell>
          <cell r="J935">
            <v>0</v>
          </cell>
        </row>
        <row r="936">
          <cell r="A936" t="str">
            <v>S07.06.001</v>
          </cell>
          <cell r="B936" t="str">
            <v>PAREDE EM BLOCOS DE GESSO COM 7,5CM DE ESPESSURA.</v>
          </cell>
          <cell r="C936" t="str">
            <v>M2</v>
          </cell>
          <cell r="I936">
            <v>24.37</v>
          </cell>
          <cell r="J936">
            <v>31.68</v>
          </cell>
        </row>
        <row r="937">
          <cell r="I937">
            <v>0</v>
          </cell>
          <cell r="J937">
            <v>0</v>
          </cell>
        </row>
        <row r="938">
          <cell r="A938" t="str">
            <v>08.00.000</v>
          </cell>
          <cell r="B938" t="str">
            <v>COBERTURAS E IMPERMEABILIZAÇÕES</v>
          </cell>
          <cell r="I938">
            <v>0</v>
          </cell>
          <cell r="J938">
            <v>0</v>
          </cell>
        </row>
        <row r="939">
          <cell r="I939">
            <v>0</v>
          </cell>
          <cell r="J939">
            <v>0</v>
          </cell>
        </row>
        <row r="940">
          <cell r="A940" t="str">
            <v>08.01.000</v>
          </cell>
          <cell r="B940" t="str">
            <v>ESTRUTURAS PARA COBERTURA</v>
          </cell>
          <cell r="I940">
            <v>0</v>
          </cell>
          <cell r="J940">
            <v>0</v>
          </cell>
        </row>
        <row r="941">
          <cell r="I941">
            <v>0</v>
          </cell>
          <cell r="J941">
            <v>0</v>
          </cell>
        </row>
        <row r="942">
          <cell r="A942" t="str">
            <v>08.01.010</v>
          </cell>
          <cell r="B942" t="str">
            <v>ESTRUTURA DE COBERTA EM MADEIRA, PARA TELHAS ONDULADAS DE CIMENTO AMIANTO, ALUMÍNIO OU PLÁSTICAS - VÃO ATÉ 10M</v>
          </cell>
          <cell r="C942" t="str">
            <v>M²</v>
          </cell>
          <cell r="D942">
            <v>57.38</v>
          </cell>
          <cell r="E942">
            <v>11.44</v>
          </cell>
          <cell r="I942">
            <v>68.820000000000007</v>
          </cell>
          <cell r="J942">
            <v>89.47</v>
          </cell>
        </row>
        <row r="944">
          <cell r="A944" t="str">
            <v>08.01.020</v>
          </cell>
          <cell r="B944" t="str">
            <v>ESTRUTURA DE COBERTA EM MADEIRA, PARA TELHAS ONDULADAS DE CIMENTO AMIANTO, ALUMÍNIO OU PLÁSTICAS - VÃO DE 10 A 15M</v>
          </cell>
          <cell r="C944" t="str">
            <v>M²</v>
          </cell>
          <cell r="D944">
            <v>68.86</v>
          </cell>
          <cell r="E944">
            <v>13.15</v>
          </cell>
          <cell r="I944">
            <v>82.01</v>
          </cell>
          <cell r="J944">
            <v>106.61</v>
          </cell>
        </row>
        <row r="946">
          <cell r="A946" t="str">
            <v>08.01.030</v>
          </cell>
          <cell r="B946" t="str">
            <v>ESTRUTURA DE COBERTA EM MADEIRA, PARA TELHAS ONDULADAS DE CIMENTO AMIANTO, ALUMÍNIO OU PLÁSTICAS - VÃO DE 15 A 20M</v>
          </cell>
          <cell r="C946" t="str">
            <v>M²</v>
          </cell>
          <cell r="D946">
            <v>83.19</v>
          </cell>
          <cell r="E946">
            <v>16.02</v>
          </cell>
          <cell r="I946">
            <v>99.21</v>
          </cell>
          <cell r="J946">
            <v>128.97</v>
          </cell>
        </row>
        <row r="948">
          <cell r="A948" t="str">
            <v>08.01.035</v>
          </cell>
          <cell r="B948" t="str">
            <v>ESTRUTURA DE COBERTA EM MADEIRA PARA TELHAS CERÂMICAS - VÃO ATÉ 4M</v>
          </cell>
          <cell r="C948" t="str">
            <v>M²</v>
          </cell>
          <cell r="D948">
            <v>65.599999999999994</v>
          </cell>
          <cell r="E948">
            <v>11.44</v>
          </cell>
          <cell r="I948">
            <v>77.039999999999992</v>
          </cell>
          <cell r="J948">
            <v>100.15</v>
          </cell>
        </row>
        <row r="950">
          <cell r="A950" t="str">
            <v>08.01.040</v>
          </cell>
          <cell r="B950" t="str">
            <v>ESTRUTURA DE COBERTA EM MADEIRA PARA TELHAS CERÂMICAS - VÃO DE 4 A 7 M</v>
          </cell>
          <cell r="C950" t="str">
            <v>M²</v>
          </cell>
          <cell r="D950">
            <v>71.31</v>
          </cell>
          <cell r="E950">
            <v>13.73</v>
          </cell>
          <cell r="I950">
            <v>85.04</v>
          </cell>
          <cell r="J950">
            <v>110.55</v>
          </cell>
        </row>
        <row r="952">
          <cell r="A952" t="str">
            <v>08.01.050</v>
          </cell>
          <cell r="B952" t="str">
            <v>ESTRUTURA DE COBERTA EM MADEIRA PARA TELHAS CERÂMICAS - VÃO DE 7 A 10M</v>
          </cell>
          <cell r="C952" t="str">
            <v>M²</v>
          </cell>
          <cell r="D952">
            <v>74.290000000000006</v>
          </cell>
          <cell r="E952">
            <v>17.149999999999999</v>
          </cell>
          <cell r="I952">
            <v>91.44</v>
          </cell>
          <cell r="J952">
            <v>118.87</v>
          </cell>
        </row>
        <row r="954">
          <cell r="A954" t="str">
            <v>08.01.060</v>
          </cell>
          <cell r="B954" t="str">
            <v>ESTRUTURA DE COBERTA EM MADEIRA PARA TELHAS CERÂMICAS - VÃO DE 10 A 13M</v>
          </cell>
          <cell r="C954" t="str">
            <v>M²</v>
          </cell>
          <cell r="D954">
            <v>80</v>
          </cell>
          <cell r="E954">
            <v>20.59</v>
          </cell>
          <cell r="I954">
            <v>100.59</v>
          </cell>
          <cell r="J954">
            <v>130.77000000000001</v>
          </cell>
        </row>
        <row r="956">
          <cell r="A956" t="str">
            <v>08.01.070</v>
          </cell>
          <cell r="B956" t="str">
            <v>ESTRUTURA DE COBERTA EM MADEIRA PARA TELHAS AUTOPORTANTES DE CIMENTO AMIANTO, TIPO CANALETE 90 OU KALHETÃO</v>
          </cell>
          <cell r="C956" t="str">
            <v>M²</v>
          </cell>
          <cell r="D956">
            <v>4.1900000000000004</v>
          </cell>
          <cell r="E956">
            <v>1.38</v>
          </cell>
          <cell r="I956">
            <v>5.57</v>
          </cell>
          <cell r="J956">
            <v>7.24</v>
          </cell>
        </row>
        <row r="958">
          <cell r="A958" t="str">
            <v>08.01.080</v>
          </cell>
          <cell r="B958" t="str">
            <v>ESTRUTURA DE COBERTA EM MADEIRA PARA TELHAS AUTOPORTANTES DE CIMENTO AMIANTO, TIPO CANALETE 49, OU KALHETA OU MAXIPLAC</v>
          </cell>
          <cell r="C958" t="str">
            <v>M²</v>
          </cell>
          <cell r="D958">
            <v>6.7</v>
          </cell>
          <cell r="E958">
            <v>2.29</v>
          </cell>
          <cell r="I958">
            <v>8.99</v>
          </cell>
          <cell r="J958">
            <v>11.69</v>
          </cell>
        </row>
        <row r="960">
          <cell r="A960" t="str">
            <v>08.01.090</v>
          </cell>
          <cell r="B960" t="str">
            <v>ESTRUTURA DE COBERTA EM MADEIRA, PONTALETADA, PARA TELHAS ONDULADAS DE CIMENTO AMIANTO, ALUMÍNIO OU PLÁSTICAS, SOBRE LAJE</v>
          </cell>
          <cell r="C960" t="str">
            <v>M²</v>
          </cell>
          <cell r="D960">
            <v>34.26</v>
          </cell>
          <cell r="E960">
            <v>10.3</v>
          </cell>
          <cell r="I960">
            <v>44.56</v>
          </cell>
          <cell r="J960">
            <v>57.93</v>
          </cell>
        </row>
        <row r="961">
          <cell r="I961">
            <v>0</v>
          </cell>
          <cell r="J961">
            <v>0</v>
          </cell>
        </row>
        <row r="962">
          <cell r="A962" t="str">
            <v xml:space="preserve">08.01.101   </v>
          </cell>
          <cell r="B962" t="str">
            <v>FORNECIMENTO E COLOCAÇÃO DE RIPA 
EM MADEIRA DE LEI,  DE 5X1CM  PARA COBERTA EM TELHA CERÂMICA. (OBS DA SECRETARIA:  CONFORME ITENS SE 0104, SE 0403 EO01.03 DAS ESPECIFICAÇÕES GERAIS).</v>
          </cell>
          <cell r="C962" t="str">
            <v>M</v>
          </cell>
          <cell r="I962">
            <v>1.82</v>
          </cell>
          <cell r="J962">
            <v>2.37</v>
          </cell>
        </row>
        <row r="964">
          <cell r="A964" t="str">
            <v xml:space="preserve">08.01.107   </v>
          </cell>
          <cell r="B964" t="str">
            <v>FORNECIMENTO E COLOCAÇÃO DE LINHA EM MADEIRA DE LEI DE 3"x8" PARA ESTRUTURA DE COBERTA EM TELHA CERÂMICA, CONSIDERANDO ABERTURA DE ENCAIXES E FIXAÇÃO DA MESMA NA ESTRUTURA EXISTENTE. (OBS DA SECRETARIA:  CONFORME ITENS SE 0104, SE 0403 EO01.03 DAS ESPECIF</v>
          </cell>
          <cell r="C964" t="str">
            <v>M</v>
          </cell>
          <cell r="I964">
            <v>37.909999999999997</v>
          </cell>
          <cell r="J964">
            <v>49.28</v>
          </cell>
        </row>
        <row r="966">
          <cell r="A966" t="str">
            <v xml:space="preserve">08.01.108   </v>
          </cell>
          <cell r="B966" t="str">
            <v>FORNECIMENTO E COLOCAÇÃO DE CAIBROS EM MADEIRA DE LEI DE 1 1/2"X2" PARA COBERTA EM TELHA CERÂMICA. (OBS DA SECRETARIA:  CONFORME ITENS SE 0104, SE 0403 EO01.03 DAS ESPECIFICAÇÕES GERAIS).</v>
          </cell>
          <cell r="C966" t="str">
            <v>M</v>
          </cell>
          <cell r="I966">
            <v>5.81</v>
          </cell>
          <cell r="J966">
            <v>7.55</v>
          </cell>
        </row>
        <row r="968">
          <cell r="A968" t="str">
            <v xml:space="preserve">08.01.109   </v>
          </cell>
          <cell r="B968" t="str">
            <v>RETIRADA E RECOLOCAÇÃO DE RIPA DE 5X1CM EM COBERTA, COM REAPROVEITAMENTO DO MATERIAL</v>
          </cell>
          <cell r="C968" t="str">
            <v>M</v>
          </cell>
          <cell r="I968">
            <v>0.69</v>
          </cell>
          <cell r="J968">
            <v>0.9</v>
          </cell>
        </row>
        <row r="970">
          <cell r="A970" t="str">
            <v xml:space="preserve">08.01.110   </v>
          </cell>
          <cell r="B970" t="str">
            <v>FORNECIMENTO E COLOCAÇÃO DE LINHA 3"x10",EM MADEIRA DE LEI, PARA ESTRUTURA DE  COBERTA EM TELHA CERÂMICA, CONSIDERANDO ABERTURA DE ENCAIXES E FIXAÇÃO DA MESMA NA ESTRUTURA EXISTENTE. (OBS DA SECRETARIA:  CONFORME ITENS SE 0104, SE 0403 EO01.03 DAS ESPECIF</v>
          </cell>
          <cell r="C970" t="str">
            <v>M</v>
          </cell>
          <cell r="I970">
            <v>48.38</v>
          </cell>
          <cell r="J970">
            <v>62.89</v>
          </cell>
        </row>
        <row r="972">
          <cell r="A972" t="str">
            <v xml:space="preserve">08.01.114   </v>
          </cell>
          <cell r="B972" t="str">
            <v>EXECUÇÃO DE ESTRUTURA DE MADEIRA PARA COBERTA COM TELHAS CERÂMICAS, VÃOS DE 7,00 A 10,00M, COM REAPROVEITAMENTO DA MADEIRA.</v>
          </cell>
          <cell r="C972" t="str">
            <v>M2</v>
          </cell>
          <cell r="I972">
            <v>18.309999999999999</v>
          </cell>
          <cell r="J972">
            <v>23.8</v>
          </cell>
        </row>
        <row r="974">
          <cell r="A974" t="str">
            <v xml:space="preserve">08.01.115   </v>
          </cell>
          <cell r="B974" t="str">
            <v>ESTRUTURA DE COBERTA EM MADEIRA MISTA PARA TELHAS CERÂMICAS - VÃO DE 4 A 7M.</v>
          </cell>
          <cell r="C974" t="str">
            <v>M2</v>
          </cell>
          <cell r="I974">
            <v>54.63</v>
          </cell>
          <cell r="J974">
            <v>71.02</v>
          </cell>
        </row>
        <row r="976">
          <cell r="A976" t="str">
            <v xml:space="preserve">08.01.116   </v>
          </cell>
          <cell r="B976" t="str">
            <v>FORNECIMENTO E COLOCAÇÃO DE LINHA DE MADEIRA DE LEI 3"X4"PARA ESTRUTURA DE COBERTA EM TELHA CERÂMICA, CONSIDERANDO ABERTURA DE ENCAIXES E FIXAÇÃO DA MESMA NA ESTRUTURA EXISTENTE. (OBS DA SECRETARIA:  CONFORME ITENS SE 0104, SE 0403 EO01.03 DAS ESPECIFICAÇ</v>
          </cell>
          <cell r="C976" t="str">
            <v>M</v>
          </cell>
          <cell r="I976">
            <v>18.809999999999999</v>
          </cell>
          <cell r="J976">
            <v>24.45</v>
          </cell>
        </row>
        <row r="978">
          <cell r="A978" t="str">
            <v xml:space="preserve">08.01.117   </v>
          </cell>
          <cell r="B978" t="str">
            <v>FORNECIMENTO E COLOCAÇÃO DE LINHA EM MADEIRA DE LEI DE 2" X 3" PARA ESTRUTURA DE COBERTA EM TELHA CERÂMICA, COM ABERTURA DE ENCAIXES. (OBS DA SECRETARIA:  CONFORME ITENS SE 0104, SE 0403 EO01.03 DAS ESPECIFICAÇÕES GERAIS).</v>
          </cell>
          <cell r="C978" t="str">
            <v>M</v>
          </cell>
          <cell r="I978">
            <v>9.6300000000000008</v>
          </cell>
          <cell r="J978">
            <v>12.52</v>
          </cell>
        </row>
        <row r="980">
          <cell r="A980" t="str">
            <v xml:space="preserve">08.01.118   </v>
          </cell>
          <cell r="B980" t="str">
            <v>FORNECIMENTO E COLOCAÇÃO DE LINHA EM MADEIRA DE LEI DE 3" X 5" PARA ESTRUTURA DE COBERTA EM TELHA CERÂMICA, COM ABERTURA DE ENCAIXES. (OBS DA SECRETARIA:  CONFORME ITENS SE 0104, SE 0403 EO01.03 DAS ESPECIFICAÇÕES GERAIS).</v>
          </cell>
          <cell r="C980" t="str">
            <v>M</v>
          </cell>
          <cell r="I980">
            <v>25.63</v>
          </cell>
          <cell r="J980">
            <v>33.32</v>
          </cell>
        </row>
        <row r="982">
          <cell r="A982" t="str">
            <v xml:space="preserve">08.01.119   </v>
          </cell>
          <cell r="B982" t="str">
            <v>FORNECIMENTO E COLOCAÇÃO DE LINHA EM MADEIRA DE LEI DE 3" X 6" PARA ESTRUTURA DE COBERTA EM TELHA CERÂMICA, COM ABERTURA DE ENCAIXES. (OBS DA SECRETARIA:  CONFORME ITENS SE 0104, SE 0403 EO01.03 DAS ESPECIFICAÇÕES GERAIS).</v>
          </cell>
          <cell r="C982" t="str">
            <v>M</v>
          </cell>
          <cell r="I982">
            <v>28.21</v>
          </cell>
          <cell r="J982">
            <v>36.67</v>
          </cell>
        </row>
        <row r="984">
          <cell r="A984" t="str">
            <v xml:space="preserve">08.01.120   </v>
          </cell>
          <cell r="B984" t="str">
            <v>COLOCAÇÃO DE RIPA DE 5X1CM, COM REAPROVEITAMENTO DO MATERIAL.</v>
          </cell>
          <cell r="C984" t="str">
            <v>M</v>
          </cell>
          <cell r="I984">
            <v>0.55000000000000004</v>
          </cell>
          <cell r="J984">
            <v>0.72</v>
          </cell>
        </row>
        <row r="986">
          <cell r="A986" t="str">
            <v xml:space="preserve">08.01.121   </v>
          </cell>
          <cell r="B986" t="str">
            <v>COLOCAÇÃO DE CAIBROS DE 1.1/2" X 2", COM REAPROVEITAMENTO DO MATERIAL.</v>
          </cell>
          <cell r="C986" t="str">
            <v>M</v>
          </cell>
          <cell r="I986">
            <v>2.0299999999999998</v>
          </cell>
          <cell r="J986">
            <v>2.64</v>
          </cell>
        </row>
        <row r="988">
          <cell r="A988" t="str">
            <v xml:space="preserve">08.01.122   </v>
          </cell>
          <cell r="B988" t="str">
            <v>FORNECIMENTO E COLOCAÇÃO DE RIPA EM MADEIRA MISTA,  DE 5X1CM  PARA COBERTA EM TELHA CERÂMICA.</v>
          </cell>
          <cell r="C988" t="str">
            <v>M</v>
          </cell>
          <cell r="I988">
            <v>1.38</v>
          </cell>
          <cell r="J988">
            <v>1.79</v>
          </cell>
        </row>
        <row r="989">
          <cell r="I989">
            <v>0</v>
          </cell>
          <cell r="J989">
            <v>0</v>
          </cell>
        </row>
        <row r="990">
          <cell r="A990" t="str">
            <v>08.02.000</v>
          </cell>
          <cell r="B990" t="str">
            <v>RECOBRIMENTO</v>
          </cell>
          <cell r="I990">
            <v>0</v>
          </cell>
          <cell r="J990">
            <v>0</v>
          </cell>
        </row>
        <row r="991">
          <cell r="A991" t="str">
            <v>08.02.010</v>
          </cell>
          <cell r="B991" t="str">
            <v>COBERTURA COM TELHAS DE CIMENTO AMIANTO DE 8MM DE ESPESSURA TIPO KALHETÃO OU CANALETE 90, SENDO A ÁREA MEDIDA NA PROJEÇÃO HORIZONTAL</v>
          </cell>
          <cell r="C991" t="str">
            <v>M²</v>
          </cell>
          <cell r="D991">
            <v>59.43</v>
          </cell>
          <cell r="E991">
            <v>6.37</v>
          </cell>
          <cell r="I991">
            <v>65.8</v>
          </cell>
          <cell r="J991">
            <v>85.54</v>
          </cell>
        </row>
        <row r="993">
          <cell r="A993" t="str">
            <v>08.02.020</v>
          </cell>
          <cell r="B993" t="str">
            <v>COBERTURA COM TELHAS DE CIMENTO AMIANTO TIPO KALHETA OU CANALETA 49, SENDO A ÁREA MEDIDA NA PROJEÇÃO HORIZONTAL</v>
          </cell>
          <cell r="C993" t="str">
            <v>M²</v>
          </cell>
          <cell r="D993">
            <v>80.25</v>
          </cell>
          <cell r="E993">
            <v>5.09</v>
          </cell>
          <cell r="I993">
            <v>85.34</v>
          </cell>
          <cell r="J993">
            <v>110.94</v>
          </cell>
        </row>
        <row r="995">
          <cell r="A995" t="str">
            <v>08.02.030</v>
          </cell>
          <cell r="B995" t="str">
            <v>COBERTURA COM TELHAS DE CIMENTO AMIANTO TIPO MAXIPLAC OU SIMILAR, SENDO A ÁREA MEDIDA NA PROJEÇÃO HORIZONTAL</v>
          </cell>
          <cell r="C995" t="str">
            <v>M²</v>
          </cell>
          <cell r="D995">
            <v>43.25</v>
          </cell>
          <cell r="E995">
            <v>2.52</v>
          </cell>
          <cell r="I995">
            <v>45.77</v>
          </cell>
          <cell r="J995">
            <v>59.5</v>
          </cell>
        </row>
        <row r="997">
          <cell r="A997" t="str">
            <v>08.02.040</v>
          </cell>
          <cell r="B997" t="str">
            <v>COBERTURA COM TELHAS DE CIMENTO AMIANTO DE 6MM DE ESPESSURA, SENDO A ÁREA MEDIDA NA PROJEÇÃO HORIZONTAL</v>
          </cell>
          <cell r="C997" t="str">
            <v>M²</v>
          </cell>
          <cell r="D997">
            <v>16.850000000000001</v>
          </cell>
          <cell r="E997">
            <v>2.52</v>
          </cell>
          <cell r="I997">
            <v>19.37</v>
          </cell>
          <cell r="J997">
            <v>25.18</v>
          </cell>
        </row>
        <row r="998">
          <cell r="I998">
            <v>0</v>
          </cell>
          <cell r="J998">
            <v>0</v>
          </cell>
        </row>
        <row r="999">
          <cell r="A999" t="str">
            <v>08.02.041</v>
          </cell>
          <cell r="B999" t="str">
            <v>COBERTURA COM TELHA ONDULADA 
DE  FIBROCIMENTO SEM AMIANTO, ESPESSURA 6MM, FIXADAS COM PARAFUSO GALVANIZADO DE 8X110MM, ARRUELA GALVANIZADA DE 8MM, E ARRUELA ELÁSTICA DE VEDAÇÃO, INCLUSIVE MOVIMENTAÇÃO HORIZONTAL E VERTICAL DAS TELHAS</v>
          </cell>
          <cell r="C999" t="str">
            <v>M2</v>
          </cell>
          <cell r="I999">
            <v>22.69</v>
          </cell>
          <cell r="J999">
            <v>29.5</v>
          </cell>
        </row>
        <row r="1001">
          <cell r="A1001" t="str">
            <v xml:space="preserve">08.02.043   </v>
          </cell>
          <cell r="B100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01" t="str">
            <v>M2</v>
          </cell>
          <cell r="I1001">
            <v>3.72</v>
          </cell>
          <cell r="J1001">
            <v>4.84</v>
          </cell>
        </row>
        <row r="1003">
          <cell r="A1003" t="str">
            <v xml:space="preserve">08.02.045   </v>
          </cell>
          <cell r="B1003" t="str">
            <v>COBERTURA COM TELHA DE FIBROCIMENTO ONDULADA E=4MM,UMA ÁGUA, PERFIL ONDULADO, E=4MM, ALTURA 24MM, LARG. ÚTIL 450MM, LARGURA NOMINAL 500MM, FIXADAS COM PREGOS GALVANIZADOS TIPO TELHEIRO 18X27 E ARRUELA ELÁSTICA DE VEDAÇÃO.</v>
          </cell>
          <cell r="C1003" t="str">
            <v>M2</v>
          </cell>
          <cell r="I1003">
            <v>13.65</v>
          </cell>
          <cell r="J1003">
            <v>17.75</v>
          </cell>
        </row>
        <row r="1005">
          <cell r="A1005" t="str">
            <v>08.02.048</v>
          </cell>
          <cell r="B1005" t="str">
            <v>COBERTURA COM TELHA DE FIBROCIMENTO ONDULADA E=8MM,UMA ÁGUA,   COMP.2,44M, LARG. 1,10M, P/ 03 APOIOS, FIXADAS COM PARAFUSOS COM ROSCA SOBERBA GALVANIZADO DIAM. 8MM E COMP. 110MM, INCLUSIVE CONJUNTO DE VEDAÇÃO.</v>
          </cell>
          <cell r="C1005" t="str">
            <v>M2</v>
          </cell>
          <cell r="I1005">
            <v>32.74</v>
          </cell>
          <cell r="J1005">
            <v>42.56</v>
          </cell>
        </row>
        <row r="1007">
          <cell r="A1007" t="str">
            <v xml:space="preserve">08.02.049   </v>
          </cell>
          <cell r="B1007" t="str">
            <v>FORNECIMENTO E COLOCAÇÃO DE CUMEEIRA NORMAL DE FIBROCIMENTO DE 1,10X0,60X0,006M, INCLUSIVE CONJUNTO DE FIXAÇÃO.</v>
          </cell>
          <cell r="C1007" t="str">
            <v>M</v>
          </cell>
          <cell r="I1007">
            <v>30.69</v>
          </cell>
          <cell r="J1007">
            <v>39.9</v>
          </cell>
        </row>
        <row r="1008">
          <cell r="I1008">
            <v>0</v>
          </cell>
          <cell r="J1008">
            <v>0</v>
          </cell>
        </row>
        <row r="1009">
          <cell r="A1009" t="str">
            <v>08.02.050</v>
          </cell>
          <cell r="B1009" t="str">
            <v>COBERTURA COM TELHAS DE CHAPA ONDULADA DE ALUMÍNIO DE 0,5MM DE ESPESSURA</v>
          </cell>
          <cell r="C1009" t="str">
            <v>M²</v>
          </cell>
          <cell r="D1009">
            <v>44.71</v>
          </cell>
          <cell r="E1009">
            <v>3.44</v>
          </cell>
          <cell r="I1009">
            <v>48.15</v>
          </cell>
          <cell r="J1009">
            <v>62.6</v>
          </cell>
        </row>
        <row r="1011">
          <cell r="A1011" t="str">
            <v>08.02.060</v>
          </cell>
          <cell r="B1011" t="str">
            <v>COBERTURA COM TELHAS CERÂMICAS, TIPO COLONIAL</v>
          </cell>
          <cell r="C1011" t="str">
            <v>M²</v>
          </cell>
          <cell r="D1011">
            <v>8.4499999999999993</v>
          </cell>
          <cell r="E1011">
            <v>19.75</v>
          </cell>
          <cell r="I1011">
            <v>28.2</v>
          </cell>
          <cell r="J1011">
            <v>36.659999999999997</v>
          </cell>
        </row>
        <row r="1012">
          <cell r="I1012">
            <v>0</v>
          </cell>
          <cell r="J1012">
            <v>0</v>
          </cell>
        </row>
        <row r="1013">
          <cell r="A1013" t="str">
            <v xml:space="preserve">08.02.066   </v>
          </cell>
          <cell r="B1013" t="str">
            <v>LAVAGEM DE TELHA CERÂMICA COM 
ESCOVA DE MADEIRA E SOLUÇÃO DE AGUA E CLORO PARA RETIRADA DO MOFO, INCLUINDO O TRANSPORTE HORIZONTAL A UMA DISTÂNCIA DE ATÉ 50M PARA ARMAZENAMENTO DA MESMA.</v>
          </cell>
          <cell r="C1013" t="str">
            <v>M2</v>
          </cell>
          <cell r="I1013">
            <v>4.58</v>
          </cell>
          <cell r="J1013">
            <v>5.95</v>
          </cell>
        </row>
        <row r="1015">
          <cell r="A1015" t="str">
            <v xml:space="preserve">08.02.067   </v>
          </cell>
          <cell r="B1015" t="str">
            <v>LAVAGEM DE TELHAS DE FIBROCIMENTO, INCLUINDO CLORO E ESCOVA COM CERDAS DE NYLON PARA LIMPEZA DO MOFO E TRANSPORTE HORIZONTAL DE 50M DA MESMA.</v>
          </cell>
          <cell r="C1015" t="str">
            <v>M2</v>
          </cell>
          <cell r="I1015">
            <v>1.95</v>
          </cell>
          <cell r="J1015">
            <v>2.54</v>
          </cell>
        </row>
        <row r="1017">
          <cell r="A1017" t="str">
            <v>08.02.068</v>
          </cell>
          <cell r="B1017" t="str">
            <v>EMBOÇAMENTO DA ÚLTIMA FIADA DE TELHA CERÂMICA COM ARGAMASSA DE CIMENTO,CAL HIDRATADA E AREIA SEM PENEIRAR, NO TRAÇO 1:2:9 - BEIRA E BICA</v>
          </cell>
          <cell r="C1017" t="str">
            <v>M</v>
          </cell>
          <cell r="I1017">
            <v>3.9</v>
          </cell>
          <cell r="J1017">
            <v>5.07</v>
          </cell>
        </row>
        <row r="1019">
          <cell r="A1019" t="str">
            <v xml:space="preserve">08.02.069   </v>
          </cell>
          <cell r="B1019" t="str">
            <v>COLOCAÇÃO DE TELHAS CERÂMICAS FRANCESA COM APROVEITAMENTO DAS TELHAS EXISTENTES, INCLUSIVE TRANSPORTE VERTICAL.</v>
          </cell>
          <cell r="C1019" t="str">
            <v>M2</v>
          </cell>
          <cell r="I1019">
            <v>8.16</v>
          </cell>
          <cell r="J1019">
            <v>10.61</v>
          </cell>
        </row>
        <row r="1021">
          <cell r="A1021" t="str">
            <v xml:space="preserve">08.02.072   </v>
          </cell>
          <cell r="B1021" t="str">
            <v>COLOCAÇÃO DE TELHAS CERÂMICAS COLONIAIS COM APROVEITAMENTO DE 100% DAS TELHAS EXISTENTES, INCLUSIVE TRANSPORTE VERTICAL SEM EMBOÇAMENTO.</v>
          </cell>
          <cell r="C1021" t="str">
            <v>M2</v>
          </cell>
          <cell r="I1021">
            <v>8.16</v>
          </cell>
          <cell r="J1021">
            <v>10.61</v>
          </cell>
        </row>
        <row r="1023">
          <cell r="A1023" t="str">
            <v>08.02.080</v>
          </cell>
          <cell r="B1023" t="str">
            <v>EXECUÇÃO DE ALGEROZ EM CONCRETO ARMADO DE 0,30X 0,05 M, INCLUINDO CONCRETO  FORMA  ARMAÇÃO E ESCORAMENTO.</v>
          </cell>
          <cell r="C1023" t="str">
            <v>M</v>
          </cell>
          <cell r="I1023">
            <v>23.26</v>
          </cell>
          <cell r="J1023">
            <v>30.24</v>
          </cell>
        </row>
        <row r="1025">
          <cell r="A1025" t="str">
            <v>08.02.090</v>
          </cell>
          <cell r="B1025" t="str">
            <v>EXECUÇÃO DE CUMEEIRA COM TELHAS CERÂMICAS TIPO COLONIAL CANAL, INCL. EMBOÇAMENTO COM ARGAMASSA DE CIMENTO, CAL HIDRATADA E AREIA SEM PENEIRAR, NO TRAÇO 1:2:9, E TRANSPORTE.</v>
          </cell>
          <cell r="C1025" t="str">
            <v>M</v>
          </cell>
          <cell r="I1025">
            <v>9.4600000000000009</v>
          </cell>
          <cell r="J1025">
            <v>12.3</v>
          </cell>
        </row>
        <row r="1027">
          <cell r="A1027" t="str">
            <v xml:space="preserve">08.02.091   </v>
          </cell>
          <cell r="B1027" t="str">
            <v>CAPOTE/CUMEEIRA PARA COBERTA COM TELHAS CERÂMICAS TIPO FRANCESA, EMBOÇADAS COM ARGAMASSA DE CIMENTO, CAL HIDRATADA E AREIA SEM PENEIRAR, NO TRAÇO 1:2:9, INCLUSIVE TRANSPORTE VERTICAL.</v>
          </cell>
          <cell r="C1027" t="str">
            <v>M</v>
          </cell>
          <cell r="I1027">
            <v>19.68</v>
          </cell>
          <cell r="J1027">
            <v>25.58</v>
          </cell>
        </row>
        <row r="1029">
          <cell r="A1029" t="str">
            <v xml:space="preserve">08.02.092   </v>
          </cell>
          <cell r="B1029" t="str">
            <v>CUMEEIRA/CAPOTE PARA COBERTA COM TELHAS CERÂMICAS TIPO KITAMBAR.</v>
          </cell>
          <cell r="C1029" t="str">
            <v>M</v>
          </cell>
          <cell r="I1029">
            <v>16.68</v>
          </cell>
          <cell r="J1029">
            <v>21.68</v>
          </cell>
        </row>
        <row r="1031">
          <cell r="A1031" t="str">
            <v>08.02.095</v>
          </cell>
          <cell r="B1031" t="str">
            <v>FORNECIMENTO E COLOCAÇÃO DE TELHAS CERÂMICAS COLONIAL - CANAL DE 1ª QUALIDADE, INCLUSIVE TRANSPORTE VERTICAL, SEM EMBOÇAMENTO.</v>
          </cell>
          <cell r="C1031" t="str">
            <v>M2</v>
          </cell>
          <cell r="I1031">
            <v>18.39</v>
          </cell>
          <cell r="J1031">
            <v>23.91</v>
          </cell>
        </row>
        <row r="1033">
          <cell r="A1033" t="str">
            <v xml:space="preserve">08.02.096   </v>
          </cell>
          <cell r="B1033" t="str">
            <v>FIXAÇÃO DE TELHAS CERÂMICAS TIPO CANAL COM A UTILIZAÇÃO DE GANCHOS CONFECCIONADOS DE ARAME 14 GALVANIZADO, A SER UTILIZADO NA ESCOLA ROTARY ALTO DO PASCOAL.</v>
          </cell>
          <cell r="C1033" t="str">
            <v>M2</v>
          </cell>
          <cell r="I1033">
            <v>6.61</v>
          </cell>
          <cell r="J1033">
            <v>8.59</v>
          </cell>
        </row>
        <row r="1035">
          <cell r="A1035" t="str">
            <v xml:space="preserve">08.02.097   </v>
          </cell>
          <cell r="B1035" t="str">
            <v>COBERTURA COM TELHA METÁLICA TIPO SANDUICHE ENVERNIZADA OU PINTADA.</v>
          </cell>
          <cell r="C1035" t="str">
            <v>M2</v>
          </cell>
          <cell r="I1035">
            <v>100.29</v>
          </cell>
          <cell r="J1035">
            <v>130.38</v>
          </cell>
        </row>
        <row r="1037">
          <cell r="A1037" t="str">
            <v xml:space="preserve">08.02.098   </v>
          </cell>
          <cell r="B1037" t="str">
            <v>FORNECIMENTO E COLOCAÇÃO DETELHA CERÂMICA COLONIAL - CINCERA OU SIMILAR, INCLINAÇÃO MÍNIMA DE 30%, INCLUSIVE TRANSPORTE VERTICAL SEM EMBOÇAMENTO</v>
          </cell>
          <cell r="C1037" t="str">
            <v>M2</v>
          </cell>
          <cell r="I1037">
            <v>24.28</v>
          </cell>
          <cell r="J1037">
            <v>31.56</v>
          </cell>
        </row>
        <row r="1038">
          <cell r="I1038">
            <v>0</v>
          </cell>
          <cell r="J1038">
            <v>0</v>
          </cell>
        </row>
        <row r="1039">
          <cell r="A1039" t="str">
            <v>08.03.000</v>
          </cell>
          <cell r="B1039" t="str">
            <v>CALHAS (COBERTA)</v>
          </cell>
          <cell r="I1039">
            <v>0</v>
          </cell>
          <cell r="J1039">
            <v>0</v>
          </cell>
        </row>
        <row r="1040">
          <cell r="A1040" t="str">
            <v>08.03.010</v>
          </cell>
          <cell r="B1040" t="str">
            <v>CALHA DE CHAPA GALVANIZADA N.26</v>
          </cell>
          <cell r="C1040" t="str">
            <v xml:space="preserve">M </v>
          </cell>
          <cell r="D1040">
            <v>8.39</v>
          </cell>
          <cell r="E1040">
            <v>13.73</v>
          </cell>
          <cell r="I1040">
            <v>22.12</v>
          </cell>
          <cell r="J1040">
            <v>28.76</v>
          </cell>
        </row>
        <row r="1041">
          <cell r="I1041">
            <v>0</v>
          </cell>
          <cell r="J1041">
            <v>0</v>
          </cell>
        </row>
        <row r="1042">
          <cell r="A1042" t="str">
            <v xml:space="preserve">S08.03.011   </v>
          </cell>
          <cell r="B1042" t="str">
            <v>FORNECIMENTO E EXECUÇÃO DE CALHA
 TIPO "MEIA CANA" EM CHAPA GALVANIZADA Nº 26, ESPESSURA DE 0,50MM, COM 20CM DE DIÂMETRO, INCLUSIVE SUPORTES PARA SUSTENTAÇÃO A CADA METRO.</v>
          </cell>
          <cell r="C1042" t="str">
            <v>M</v>
          </cell>
          <cell r="I1042">
            <v>51.48</v>
          </cell>
          <cell r="J1042">
            <v>66.92</v>
          </cell>
        </row>
        <row r="1044">
          <cell r="A1044" t="str">
            <v xml:space="preserve">S08.03.020   </v>
          </cell>
          <cell r="B1044" t="str">
            <v>FORNECIMENTO E EXECUÇÃO DE CALHA DE ALUMÍNIO ESP. 0,5MM, COM LARGURA DE 0,80M E ALTURA DE 0,20M.</v>
          </cell>
          <cell r="C1044" t="str">
            <v>M</v>
          </cell>
          <cell r="I1044">
            <v>82.28</v>
          </cell>
          <cell r="J1044">
            <v>106.96</v>
          </cell>
        </row>
        <row r="1046">
          <cell r="A1046" t="str">
            <v xml:space="preserve">S08.03.022   </v>
          </cell>
          <cell r="B1046" t="str">
            <v>FORNECIMENTO E INSTALAÇÃO DE CALHA DE ALUMÍNIO ESP. 0,8MM, COM LARGURA DE 0,30M E ALTURA DE 0,15M, FIXADA EM ESTRUTURA METÁLICA ATRAVÉS DE SUPORTE DE FERRO EM BARRA CHATA DE 3/4"X1/4" COM 1,40M DE COMPRIMENTO A CADA 1,00M.</v>
          </cell>
          <cell r="C1046" t="str">
            <v>M</v>
          </cell>
          <cell r="I1046">
            <v>72.5</v>
          </cell>
          <cell r="J1046">
            <v>94.25</v>
          </cell>
        </row>
        <row r="1048">
          <cell r="A1048" t="str">
            <v xml:space="preserve">S08.03.030   </v>
          </cell>
          <cell r="B1048" t="str">
            <v>FORNECIMENTO E INSTALAÇÃO DE CALHA DE PVC  PARA ESCOAMENTO DE ÁGUAS PLUVIAIS DN 125 AQUAPLUV TIGRE OU SIMILAR. INCLUSIVE SUPORTES DE APOIO ZINCADO A CADA 1,00M, BOCAL DE SAÍDA, CABECEIRAS, EMENDAS, GRELHA FLEXÍVEL E VEDAÇÕES.</v>
          </cell>
          <cell r="C1048" t="str">
            <v>M</v>
          </cell>
          <cell r="I1048">
            <v>69.709999999999994</v>
          </cell>
          <cell r="J1048">
            <v>90.62</v>
          </cell>
        </row>
        <row r="1050">
          <cell r="A1050" t="str">
            <v xml:space="preserve">S08.03.031   </v>
          </cell>
          <cell r="B1050" t="str">
            <v>FORNECIMENTO E INSTALAÇÃO DE CONDUTOR PARA ENCAIXE EM CALHA  DE PVC PARA ESCOAMENTO DE ÁGUAS PLUVIAIS DN 88 AQUAPLUV TIGRE OU SIMILAR. INCLUSIVE ABRAÇADEIRAS E ACOPLAMENTO A CADA 3M.</v>
          </cell>
          <cell r="C1050" t="str">
            <v>M</v>
          </cell>
          <cell r="I1050">
            <v>50.3</v>
          </cell>
          <cell r="J1050">
            <v>65.39</v>
          </cell>
        </row>
        <row r="1052">
          <cell r="A1052" t="str">
            <v xml:space="preserve">S08.03.050   </v>
          </cell>
          <cell r="B1052" t="str">
            <v>FORNECIMENTO E COLOCAÇÃO DE TELHA DE FIBRA VEGETAL COM BETUME, ONDULINE ECOLÓGICA, 2,00X0,95X0,028M, NA COR AZUL/VERDE, INCLUSIVE CONJUNTO DE FIXAÇÃO.</v>
          </cell>
          <cell r="C1052" t="str">
            <v>M2</v>
          </cell>
          <cell r="I1052">
            <v>29.44</v>
          </cell>
          <cell r="J1052">
            <v>38.270000000000003</v>
          </cell>
        </row>
        <row r="1054">
          <cell r="A1054" t="str">
            <v xml:space="preserve">S08.03.051   </v>
          </cell>
          <cell r="B1054" t="str">
            <v>FORNECIMENTO E COLOCAÇÃO DE TELHA DE FIBRA VEGETAL COM BETUME, ONDULINE ECOLÓGICA, 2,00X0,95X0,028M, NA COR VERMELHA, INCLUSIVE CONJUNTO DE FIXAÇÃO.</v>
          </cell>
          <cell r="C1054" t="str">
            <v>M2</v>
          </cell>
          <cell r="I1054">
            <v>28.25</v>
          </cell>
          <cell r="J1054">
            <v>36.729999999999997</v>
          </cell>
        </row>
        <row r="1056">
          <cell r="A1056" t="str">
            <v xml:space="preserve">S08.03.055   </v>
          </cell>
          <cell r="B1056" t="str">
            <v>FORNECIMENTO E COLOCAÇÃO DE CUMEEIRA PARA TELHA DE FIBRA VEGETAL COM BETUME, ONDULINE ECOLÓGICA, 2,00X0,50M, NA COR VERMELHA, INCLUSIVE CONJUNTO DE FIXAÇÃO.</v>
          </cell>
          <cell r="C1056" t="str">
            <v>M</v>
          </cell>
          <cell r="I1056">
            <v>48.33</v>
          </cell>
          <cell r="J1056">
            <v>62.83</v>
          </cell>
        </row>
        <row r="1058">
          <cell r="A1058" t="str">
            <v xml:space="preserve">S08.03.060   </v>
          </cell>
          <cell r="B1058" t="str">
            <v xml:space="preserve">FORNECIMENTO E INSTALAÇÃO DE TELHA TRANSLÚCIDA DE FIBRA DE VIDRO, UMA ÁGUA, PERFIL ONDULADO, ESP.=0.08MM - 2,13X1,10M, PARA FIXAÇÃO COM PARAFUSO GALVANIZADO COM ARRUELA DE PLÁSTICO OU BORRACHA.INCLINAÇÃO 27%.   </v>
          </cell>
          <cell r="C1058" t="str">
            <v>M2</v>
          </cell>
          <cell r="I1058">
            <v>44.82</v>
          </cell>
          <cell r="J1058">
            <v>58.27</v>
          </cell>
        </row>
        <row r="1060">
          <cell r="A1060" t="str">
            <v xml:space="preserve">S08.03.070   </v>
          </cell>
          <cell r="B1060" t="str">
            <v>COBERTURA COM CHAPA DE POLICARBONATO.</v>
          </cell>
          <cell r="C1060" t="str">
            <v>M2</v>
          </cell>
          <cell r="I1060">
            <v>42.63</v>
          </cell>
          <cell r="J1060">
            <v>55.42</v>
          </cell>
        </row>
        <row r="1061">
          <cell r="I1061">
            <v>0</v>
          </cell>
          <cell r="J1061">
            <v>0</v>
          </cell>
        </row>
        <row r="1062">
          <cell r="A1062" t="str">
            <v>08.04.000</v>
          </cell>
          <cell r="B1062" t="str">
            <v>IMPERMEABILIZAÇÃO</v>
          </cell>
          <cell r="I1062">
            <v>0</v>
          </cell>
          <cell r="J1062">
            <v>0</v>
          </cell>
        </row>
        <row r="1063">
          <cell r="A1063" t="str">
            <v>08.04.010</v>
          </cell>
          <cell r="B1063" t="str">
            <v>IMPERMEABILIZAÇÃO, EMPREGANDO ARGAMASSA DE CIMENTO E AREIA GROSSA NO TRAÇO 1:3 COM SIKA 1 - ESPESSURA DE 3CM</v>
          </cell>
          <cell r="C1063" t="str">
            <v>M²</v>
          </cell>
          <cell r="D1063">
            <v>10.97</v>
          </cell>
          <cell r="E1063">
            <v>10.039999999999999</v>
          </cell>
          <cell r="I1063">
            <v>21.009999999999998</v>
          </cell>
          <cell r="J1063">
            <v>27.31</v>
          </cell>
        </row>
        <row r="1065">
          <cell r="A1065" t="str">
            <v>08.04.020</v>
          </cell>
          <cell r="B1065" t="str">
            <v>IMPERMEABILIZAÇÃO COM HIDROASFALTO REFORÇADO COM VÉU DE POLIESTER, PARA LAJES E CALHAS DE CONCRETO ARMADO</v>
          </cell>
          <cell r="C1065" t="str">
            <v>M²</v>
          </cell>
          <cell r="D1065">
            <v>9.9</v>
          </cell>
          <cell r="E1065">
            <v>6.74</v>
          </cell>
          <cell r="I1065">
            <v>16.64</v>
          </cell>
          <cell r="J1065">
            <v>21.63</v>
          </cell>
        </row>
        <row r="1067">
          <cell r="A1067" t="str">
            <v>08.04.030</v>
          </cell>
          <cell r="B1067" t="str">
            <v>IMPERMEABILIZAÇÃO A BASE DE MANTAS CONTÍNUAS DE ELASTOMEROS SINTÉTICOS, CALNDRADOS E PREVULCANIZADOS, APLICADOS SOBRE BERÇO AMORTECEDOR, PARA LAJES, CALHAS, JARDINEIRAS E ABÓBADAS DE CONCRETO ARMADO OU PRE-MOLDADO</v>
          </cell>
          <cell r="C1067" t="str">
            <v>M²</v>
          </cell>
          <cell r="D1067">
            <v>35.75</v>
          </cell>
          <cell r="E1067">
            <v>10.11</v>
          </cell>
          <cell r="I1067">
            <v>45.86</v>
          </cell>
          <cell r="J1067">
            <v>59.62</v>
          </cell>
        </row>
        <row r="1069">
          <cell r="A1069" t="str">
            <v>08.04.040</v>
          </cell>
          <cell r="B1069" t="str">
            <v>IMPERMEABILIZAÇÃO EM LENÇOL DE PVC E ASFALTO OXIDADO, PARA LAJES, CALHAS, JARDINEIRAS E ABÓBADAS DE CONCRETO ARMADO OU PRE MOLDADO</v>
          </cell>
          <cell r="C1069" t="str">
            <v>M²</v>
          </cell>
          <cell r="D1069">
            <v>30.25</v>
          </cell>
          <cell r="E1069">
            <v>7.86</v>
          </cell>
          <cell r="I1069">
            <v>38.11</v>
          </cell>
          <cell r="J1069">
            <v>49.54</v>
          </cell>
        </row>
        <row r="1071">
          <cell r="A1071" t="str">
            <v>08.04.050</v>
          </cell>
          <cell r="B1071" t="str">
            <v>IMPERMEABILIZAÇÃO COM APLICAÇÃO DIRETAMENTE NA ESTRUTURA DE CONCRETO, DE QUATRO DEMÃOS DE CIMENTO ESPECIAL IMPERMEABILIZANTE, PREPARADO COM EMULSÃO ADESIVA ADEQUADA, PARA RESERVATÓRIOS E SUPERFÍCIES ENTERRADAS NÃO SUJEITAS A INFILTRAÇÕES NO MOMENTO DA APL</v>
          </cell>
          <cell r="C1071" t="str">
            <v>M²</v>
          </cell>
          <cell r="D1071">
            <v>15.4</v>
          </cell>
          <cell r="E1071">
            <v>7.86</v>
          </cell>
          <cell r="I1071">
            <v>23.26</v>
          </cell>
          <cell r="J1071">
            <v>30.24</v>
          </cell>
        </row>
        <row r="1073">
          <cell r="A1073" t="str">
            <v>08.04.060</v>
          </cell>
          <cell r="B1073" t="str">
            <v>IMPERMEABILIZAÇÃO COM APLICAÇÃO DIRETAMENTE NA ESTRUTURA DE UM COMPOSTO DE CIMENTOS IMPERMEABILIZANTES E SELADOR ESPECIAIS, PARA SUBSOLOS, POÇOS DE ELEVADORES, RESERVATÓRIOS PARA ÁGUA, ETC..., SUJEITOS A INFILTRAÇÕES NO MOMENTO DA APLICAÇÃO</v>
          </cell>
          <cell r="C1073" t="str">
            <v>M²</v>
          </cell>
          <cell r="D1073">
            <v>28.05</v>
          </cell>
          <cell r="E1073">
            <v>9.5500000000000007</v>
          </cell>
          <cell r="I1073">
            <v>37.6</v>
          </cell>
          <cell r="J1073">
            <v>48.88</v>
          </cell>
        </row>
        <row r="1075">
          <cell r="A1075" t="str">
            <v>08.04.070</v>
          </cell>
          <cell r="B1075" t="str">
            <v>PROTEÇÃO MECÂNICA DE 
IMPERMEABILIZAÇÃO COM ARGAMASSA DE CIMENTO E AREIA TRAÇO 1:3, ESPESSURA DE 3 CM E ACABAMENTO ÁSPERO, INCLUINDO JUNTA DE RETRAÇÃO.</v>
          </cell>
          <cell r="C1075" t="str">
            <v>M2</v>
          </cell>
          <cell r="I1075">
            <v>16.739999999999998</v>
          </cell>
          <cell r="J1075">
            <v>21.76</v>
          </cell>
        </row>
        <row r="1077">
          <cell r="A1077" t="str">
            <v xml:space="preserve">S08.04.090   </v>
          </cell>
          <cell r="B1077" t="str">
            <v>IMPERMEABILIZAÇÃO DE COBERTURA PLANA,UTILIZANDO MANTA ASFÁLTICA POLIMÉRICA DE ALUMÍNIO COM 3MM DE ESPESSURA SOBRE PRIMER DE TINTA BETUMINOSA E TINTA BETUMINOSA COM ALUMÍNIO PARA ACABAMENTO NO TRANSPASSE DA MANTA.</v>
          </cell>
          <cell r="C1077" t="str">
            <v>M2</v>
          </cell>
          <cell r="I1077">
            <v>23.44</v>
          </cell>
          <cell r="J1077">
            <v>30.47</v>
          </cell>
        </row>
        <row r="1079">
          <cell r="A1079" t="str">
            <v xml:space="preserve">S08.04.091   </v>
          </cell>
          <cell r="B1079" t="str">
            <v>IMPERMEABILIZAÇÃO DE COBERTURA PLANA, UTILIZANDO MANTA ASFÁLTICA ESTRUTURADA COM NÃO TECIDO DE POLIÉSTER, COM 3MM DE ESPESSURA SOBRE PRIMER DE TINTA BETUMINOSA.</v>
          </cell>
          <cell r="C1079" t="str">
            <v>M2</v>
          </cell>
          <cell r="I1079">
            <v>21.27</v>
          </cell>
          <cell r="J1079">
            <v>27.65</v>
          </cell>
        </row>
        <row r="1081">
          <cell r="A1081" t="str">
            <v xml:space="preserve">S08.04.092   </v>
          </cell>
          <cell r="B1081" t="str">
            <v>IMPERMEABILIZAÇÃO DE JARDINEIRAS, UTILIZANDO MANTA ASFÁLTICA POLIMÉRICA ANTI-RAIZ, ESTRUTURADA COM NÃO TECIDO DE POLIÉSTER AGULHADO COM 3MM DE ESPESSURA SOBRE PRIMER DE TINTA BETUMINOSA.</v>
          </cell>
          <cell r="C1081" t="str">
            <v>M2</v>
          </cell>
          <cell r="I1081">
            <v>22.52</v>
          </cell>
          <cell r="J1081">
            <v>29.28</v>
          </cell>
        </row>
        <row r="1083">
          <cell r="A1083" t="str">
            <v xml:space="preserve">S08.04.100   </v>
          </cell>
          <cell r="B1083" t="str">
            <v>IMPERMEABILIZAÇÃO COM 6 DEMÃOS DE EMULSÃO ACRÍLICA VEDAPREN BRANCO OU SIMILAR, SEM REGULARIZAÇÃO DA SUPERFÍCIE E SEM PROTEÇÃO MECÂNICA</v>
          </cell>
          <cell r="C1083" t="str">
            <v>M2</v>
          </cell>
          <cell r="I1083">
            <v>33.82</v>
          </cell>
          <cell r="J1083">
            <v>43.97</v>
          </cell>
        </row>
        <row r="1085">
          <cell r="A1085" t="str">
            <v xml:space="preserve">S08.04.101   </v>
          </cell>
          <cell r="B1085" t="str">
            <v xml:space="preserve">IMPERMEABILIZAÇÃO COM 6 DEMÃOS DE EMULSÃO ASFÁLTICA VEDAPREN PRETO OU SIMILAR, SEM REGULARIZAÇÃO DA SUPERFÍCIE E SEM PROTEÇÃO MECÂNICA   </v>
          </cell>
          <cell r="C1085" t="str">
            <v>M2</v>
          </cell>
          <cell r="I1085">
            <v>20.67</v>
          </cell>
          <cell r="J1085">
            <v>26.87</v>
          </cell>
        </row>
        <row r="1087">
          <cell r="A1087" t="str">
            <v xml:space="preserve">S08.04.110   </v>
          </cell>
          <cell r="B1087" t="str">
            <v>IMPERMEABILIZAÇÃO COM APLICAÇÃO DE 3 DEMÃOS DO REVESTIMENTO, SEMI-FLEXÍVEL, BICOMPONENTE, SIKATOP 107 CINZA OU SIMILAR.</v>
          </cell>
          <cell r="C1087" t="str">
            <v>M2</v>
          </cell>
          <cell r="I1087">
            <v>10.34</v>
          </cell>
          <cell r="J1087">
            <v>13.44</v>
          </cell>
        </row>
        <row r="1089">
          <cell r="A1089" t="str">
            <v>08.04.115</v>
          </cell>
          <cell r="B1089"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089" t="str">
            <v>M2</v>
          </cell>
          <cell r="I1089">
            <v>34.92</v>
          </cell>
          <cell r="J1089">
            <v>45.4</v>
          </cell>
        </row>
        <row r="1091">
          <cell r="A1091" t="str">
            <v xml:space="preserve">S08.04.116   </v>
          </cell>
          <cell r="B1091" t="str">
            <v>IMPERMEABILIZAÇÃO COM APLICAÇÃO DE 4 DEMÃOS DE MEMBRANA À BASE DE POLÍMEROS ACRÍLICOS PARA REVESTIMENTO IMPERMEÁVEL, FLEXÍVEL, DENVERCRIL OU SIMILAR.</v>
          </cell>
          <cell r="C1091" t="str">
            <v>M2</v>
          </cell>
          <cell r="I1091">
            <v>17.98</v>
          </cell>
          <cell r="J1091">
            <v>23.37</v>
          </cell>
        </row>
        <row r="1092">
          <cell r="J1092">
            <v>0</v>
          </cell>
        </row>
        <row r="1093">
          <cell r="A1093" t="str">
            <v>09.00.000</v>
          </cell>
          <cell r="B1093" t="str">
            <v>ESQUADRIA</v>
          </cell>
          <cell r="I1093">
            <v>0</v>
          </cell>
          <cell r="J1093">
            <v>0</v>
          </cell>
        </row>
        <row r="1094">
          <cell r="I1094">
            <v>0</v>
          </cell>
          <cell r="J1094">
            <v>0</v>
          </cell>
        </row>
        <row r="1095">
          <cell r="A1095" t="str">
            <v>09.01.000</v>
          </cell>
          <cell r="B1095" t="str">
            <v>ESQUADRIAS DE MADEIRA</v>
          </cell>
          <cell r="I1095">
            <v>0</v>
          </cell>
          <cell r="J1095">
            <v>0</v>
          </cell>
        </row>
        <row r="1096">
          <cell r="I1096">
            <v>0</v>
          </cell>
          <cell r="J1096">
            <v>0</v>
          </cell>
        </row>
        <row r="1097">
          <cell r="A1097" t="str">
            <v>09.01.010</v>
          </cell>
          <cell r="B1097" t="str">
            <v>ESQUADRIA DE MADEIRA COM GRADE EM MADEIRA DE LEI E FOLHA EM COMPENSADO DE JEQUITIBÁ PARA PORTAS INTERNAS, INCLUSIVE ASSENTAMENTO E FERRAGENS</v>
          </cell>
          <cell r="C1097" t="str">
            <v>M²</v>
          </cell>
          <cell r="D1097">
            <v>192.12</v>
          </cell>
          <cell r="E1097">
            <v>35.35</v>
          </cell>
          <cell r="I1097">
            <v>227.47</v>
          </cell>
          <cell r="J1097">
            <v>295.70999999999998</v>
          </cell>
        </row>
        <row r="1099">
          <cell r="A1099" t="str">
            <v>09.01.020</v>
          </cell>
          <cell r="B1099" t="str">
            <v>ESQUADRIA DE MADEIRA COM GRADE E FOLHA EM MADEIRA DE LEI PARA PORTAS EXTERNAS INCLUSIVE ASSENTAMENTO E FERRAGENS</v>
          </cell>
          <cell r="C1099" t="str">
            <v>M²</v>
          </cell>
          <cell r="D1099">
            <v>273.22000000000003</v>
          </cell>
          <cell r="E1099">
            <v>35.35</v>
          </cell>
          <cell r="I1099">
            <v>308.57000000000005</v>
          </cell>
          <cell r="J1099">
            <v>401.14</v>
          </cell>
        </row>
        <row r="1101">
          <cell r="A1101" t="str">
            <v>09.01.030</v>
          </cell>
          <cell r="B1101" t="str">
            <v>ESQUADRIA DE MADEIRA COM GRADE EM MADEIRA DE LEI E FOLHA EM COMPENSADO REVESTIDAS DE FORMICA NAS DUAS FACES, INCLUSIVE ASSENTAMENTO E FERRAGENS</v>
          </cell>
          <cell r="C1101" t="str">
            <v>M²</v>
          </cell>
          <cell r="D1101">
            <v>317.12</v>
          </cell>
          <cell r="E1101">
            <v>35.35</v>
          </cell>
          <cell r="I1101">
            <v>352.47</v>
          </cell>
          <cell r="J1101">
            <v>458.21</v>
          </cell>
        </row>
        <row r="1102">
          <cell r="A1102" t="str">
            <v>09.01.040</v>
          </cell>
          <cell r="B1102" t="str">
            <v>ESQUADRIA DE MADEIRA PARA JANELAS DE ABRIR OU CORRER, COM VENEZIANA, INCLUSIVE ASSENTAMENTO E FERRAGENS</v>
          </cell>
          <cell r="C1102" t="str">
            <v>M²</v>
          </cell>
          <cell r="D1102">
            <v>286.97000000000003</v>
          </cell>
          <cell r="E1102">
            <v>35.35</v>
          </cell>
          <cell r="I1102">
            <v>322.32000000000005</v>
          </cell>
          <cell r="J1102">
            <v>419.02</v>
          </cell>
        </row>
        <row r="1104">
          <cell r="A1104" t="str">
            <v>09.01.050</v>
          </cell>
          <cell r="B1104" t="str">
            <v>ESQUADRIA DE MADEIRA PARA JANELAS DE ABRIR OU CORRER, SEM VENEZIANA, INCLUSIVE ASSENTAMENTO E FERRAGENS</v>
          </cell>
          <cell r="C1104" t="str">
            <v>M²</v>
          </cell>
          <cell r="D1104">
            <v>276.97000000000003</v>
          </cell>
          <cell r="E1104">
            <v>35.35</v>
          </cell>
          <cell r="I1104">
            <v>312.32000000000005</v>
          </cell>
          <cell r="J1104">
            <v>406.02</v>
          </cell>
        </row>
        <row r="1106">
          <cell r="A1106" t="str">
            <v>09.01.060</v>
          </cell>
          <cell r="B1106" t="str">
            <v>ESQUADRIA DE MADEIRA PARA JANELAS, TIPO PIVOTANTE, SEM VENEZIANA, INCLUSIVE ASSENTAMENTO E FERRAGENS</v>
          </cell>
          <cell r="C1106" t="str">
            <v>M²</v>
          </cell>
          <cell r="D1106">
            <v>284.64999999999998</v>
          </cell>
          <cell r="E1106">
            <v>35.35</v>
          </cell>
          <cell r="I1106">
            <v>320</v>
          </cell>
          <cell r="J1106">
            <v>416</v>
          </cell>
        </row>
        <row r="1107">
          <cell r="I1107">
            <v>0</v>
          </cell>
          <cell r="J1107">
            <v>0</v>
          </cell>
        </row>
        <row r="1108">
          <cell r="A1108" t="str">
            <v xml:space="preserve">09.01.064   </v>
          </cell>
          <cell r="B1108" t="str">
            <v xml:space="preserve">FORNECIMENTO E COLOCAÇÃO DE 
GRADE  DE CANTO PARA PORTA, EM MADEIRA DE LEI, VÃO DE 0,80 X 2,10M., ESP= 3,00 CM, LARGURA 10 CM, COM ALISAR EM APENAS UM LADO. </v>
          </cell>
          <cell r="C1108" t="str">
            <v>UND</v>
          </cell>
          <cell r="I1108">
            <v>85.76</v>
          </cell>
          <cell r="J1108">
            <v>111.49</v>
          </cell>
        </row>
        <row r="1109">
          <cell r="I1109">
            <v>0</v>
          </cell>
          <cell r="J1109">
            <v>0</v>
          </cell>
        </row>
        <row r="1110">
          <cell r="A1110" t="str">
            <v>09.01.066</v>
          </cell>
          <cell r="B1110" t="str">
            <v>FORNECIMENTO E ASSENTAMENTO DE ALIZAR EM MADEIRA DE LEI LARG:5CM, FIXADO COM PREGOS SEM CABEÇA 1"X15.</v>
          </cell>
          <cell r="C1110" t="str">
            <v>M</v>
          </cell>
          <cell r="I1110">
            <v>3.17</v>
          </cell>
          <cell r="J1110">
            <v>4.12</v>
          </cell>
        </row>
        <row r="1111">
          <cell r="I1111">
            <v>0</v>
          </cell>
          <cell r="J1111">
            <v>0</v>
          </cell>
        </row>
        <row r="1112">
          <cell r="A1112" t="str">
            <v xml:space="preserve">09.01.067   </v>
          </cell>
          <cell r="B1112" t="str">
            <v>FORNECIMENTO E COLOCAÇÃO DE GRADE DE PORTA COMPLETA EM MADEIRA DE LEI PARA VÃO DE 1,60 X 2,10M, COM ESP.:3,00CM E LARGURA:14CM</v>
          </cell>
          <cell r="C1112" t="str">
            <v>UND</v>
          </cell>
          <cell r="I1112">
            <v>174.79</v>
          </cell>
          <cell r="J1112">
            <v>227.23</v>
          </cell>
        </row>
        <row r="1113">
          <cell r="I1113">
            <v>0</v>
          </cell>
          <cell r="J1113">
            <v>0</v>
          </cell>
        </row>
        <row r="1114">
          <cell r="A1114" t="str">
            <v xml:space="preserve">09.01.068   </v>
          </cell>
          <cell r="B1114" t="str">
            <v>FORNECIMENTO E COLOCAÇÃO DE GRADE DE PORTA COMPLETA EM MADEIRA DE LEI PARA VÃO DE 1,80 X 2,10M, COM ESP.:3,00CM E LARGURA:14CM</v>
          </cell>
          <cell r="C1114" t="str">
            <v>UND</v>
          </cell>
          <cell r="I1114">
            <v>174.79</v>
          </cell>
          <cell r="J1114">
            <v>227.23</v>
          </cell>
        </row>
        <row r="1115">
          <cell r="I1115">
            <v>0</v>
          </cell>
          <cell r="J1115">
            <v>0</v>
          </cell>
        </row>
        <row r="1116">
          <cell r="A1116" t="str">
            <v>09.01.069</v>
          </cell>
          <cell r="B1116" t="str">
            <v>FORNECIMENTO E COLOCAÇÃO DE GRADE DE PORTA   COMPLETA EM MADEIRA DE LEI PARA VÃO DE 0,60X2,10 M, ATÉ 0,90X2,10M , ESP= 3,00 CM , LARGURA 14 CM.</v>
          </cell>
          <cell r="C1116" t="str">
            <v>UND</v>
          </cell>
          <cell r="I1116">
            <v>114.23</v>
          </cell>
          <cell r="J1116">
            <v>148.5</v>
          </cell>
        </row>
        <row r="1117">
          <cell r="I1117">
            <v>0</v>
          </cell>
          <cell r="J1117">
            <v>0</v>
          </cell>
        </row>
        <row r="1118">
          <cell r="A1118" t="str">
            <v>09.01.075</v>
          </cell>
          <cell r="B1118" t="str">
            <v>FORNECIMENTO E COLOCAÇÃO DE GRADE DE PORTA  COMPLETA DE CANTO, EM MADEIRA DE LEI COM  LARG =7,00CM , ESP = 3,00 CM, DIMENSÃO DE 0,60 X 1,60M.</v>
          </cell>
          <cell r="C1118" t="str">
            <v>UND</v>
          </cell>
          <cell r="I1118">
            <v>77.47</v>
          </cell>
          <cell r="J1118">
            <v>100.71</v>
          </cell>
        </row>
        <row r="1119">
          <cell r="I1119">
            <v>0</v>
          </cell>
          <cell r="J1119">
            <v>0</v>
          </cell>
        </row>
        <row r="1120">
          <cell r="A1120" t="str">
            <v>09.01.080</v>
          </cell>
          <cell r="B1120" t="str">
            <v>FORNEC.E COLOC. DE PORTA LISA (0,60X2,10M, ESP. 3CM), EM COMPENSADO DE 1ª QUALIDADE, TIPO EIDAI "MIOLO CHEIO" OU SIMILAR, INCLUINDO: 03 (TRÊS) DOBRADIÇAS DE LATÃO CROMADO DE 3" X 2.1/2" C/ ANEL E PARAFUSOS, E FECHADURA EXT., CROMADA, EMBUTIR, TIPO CILINDR</v>
          </cell>
          <cell r="C1120" t="str">
            <v>UND</v>
          </cell>
          <cell r="I1120">
            <v>191.07</v>
          </cell>
          <cell r="J1120">
            <v>248.39</v>
          </cell>
        </row>
        <row r="1121">
          <cell r="I1121">
            <v>0</v>
          </cell>
          <cell r="J1121">
            <v>0</v>
          </cell>
        </row>
        <row r="1122">
          <cell r="A1122" t="str">
            <v>09.01.081</v>
          </cell>
          <cell r="B1122" t="str">
            <v>FORNEC.E COLOC. DE PORTA LISA (0,70X2,10M, ESP. 3CM), EM COMPENSADO DE 1ª QUALIDADE, TIPO EIDAI "MIOLO CHEIO" OU SIMILAR, INCLUINDO: 03 (TRÊS) DOBRADIÇAS DE LATÃO CROMADO DE 3" X 2.1/2" C/ ANEL E PARAFUSOS, E FECHADURA EXT., CROMADA, EMBUTIR, TIPO CILINDR</v>
          </cell>
          <cell r="C1122" t="str">
            <v>UND</v>
          </cell>
          <cell r="I1122">
            <v>200.25</v>
          </cell>
          <cell r="J1122">
            <v>260.33</v>
          </cell>
        </row>
        <row r="1123">
          <cell r="I1123">
            <v>0</v>
          </cell>
          <cell r="J1123">
            <v>0</v>
          </cell>
        </row>
        <row r="1124">
          <cell r="A1124" t="str">
            <v>09.01.082</v>
          </cell>
          <cell r="B1124" t="str">
            <v>FORNEC.E COLOC. DE PORTA LISA (0,80X2,10M, ESP. 3CM), EM COMPENSADO DE 1ª QUALIDADE, TIPO EIDAI "MIOLO CHEIO" OU SIMILAR, INCLUINDO: 03 (TRÊS) DOBRADIÇAS DE LATÃO CROMADO DE 3" X 2.1/2" C/ ANEL E PARAFUSOS, E FECHADURA EXT., CROMADA, EMBUTIR, TIPO CILINDR</v>
          </cell>
          <cell r="C1124" t="str">
            <v>UND</v>
          </cell>
          <cell r="I1124">
            <v>211.33</v>
          </cell>
          <cell r="J1124">
            <v>274.73</v>
          </cell>
        </row>
        <row r="1125">
          <cell r="I1125">
            <v>0</v>
          </cell>
          <cell r="J1125">
            <v>0</v>
          </cell>
        </row>
        <row r="1126">
          <cell r="A1126" t="str">
            <v>09.01.083</v>
          </cell>
          <cell r="B1126" t="str">
            <v>FORNEC.E COLOC. DE PORTA LISA (0,90X2,10M, ESP. 3CM), EM COMPENSADO DE 1ª QUALIDADE, TIPO EIDAI "MIOLO CHEIO" OU SIMILAR, INCLUINDO: 03 (TRÊS) DOBRADIÇAS DE LATÃO CROMADO DE 3" X 2.1/2" C/ ANEL E PARAFUSOS, E FECHADURA EXT., CROMADA, EMBUTIR, TIPO CILINDR</v>
          </cell>
          <cell r="C1126" t="str">
            <v>UND</v>
          </cell>
          <cell r="I1126">
            <v>223.48</v>
          </cell>
          <cell r="J1126">
            <v>290.52</v>
          </cell>
        </row>
        <row r="1127">
          <cell r="I1127">
            <v>0</v>
          </cell>
          <cell r="J1127">
            <v>0</v>
          </cell>
        </row>
        <row r="1128">
          <cell r="A1128" t="str">
            <v>09.01.084</v>
          </cell>
          <cell r="B1128" t="str">
            <v>FORNEC.E COLOC. DE PORTA LISA (1,00X2,10M, ESP. 3CM), EM COMPENSADO DE 1ª QUALIDADE, TIPO EIDAI "MIOLO CHEIO" OU SIMILAR, INCLUINDO: 03 (TRÊS) DOBRADIÇAS DE LATÃO CROMADO DE 3" X 2.1/2" C/ ANEL E PARAFUSOS, E FECHADURA EXT., CROMADA, EMBUTIR, TIPO CILINDR</v>
          </cell>
          <cell r="C1128" t="str">
            <v>UND</v>
          </cell>
          <cell r="I1128">
            <v>224.6</v>
          </cell>
          <cell r="J1128">
            <v>291.98</v>
          </cell>
        </row>
        <row r="1129">
          <cell r="I1129">
            <v>0</v>
          </cell>
          <cell r="J1129">
            <v>0</v>
          </cell>
        </row>
        <row r="1130">
          <cell r="A1130" t="str">
            <v>09.01.088</v>
          </cell>
          <cell r="B1130" t="str">
            <v>FORN.E COLOC.PORTA LISA C/02 FOLHAS COMPENSADO, 1ª QUAL., TIPO EIDAI "MIOLO CHEIO" OU SIM., INCL.06 (SEIS) DOBRADIÇAS DE LATÃO CROMADO DE 3"X2.1/2" C/ANEL E PARAF., FECHADURA SILVANA REF.F 1001/05 EC-CR COM ESPELHO OVAL E MAÇ. ALAVANCA OU SIM.E FERROLHO D</v>
          </cell>
          <cell r="C1130" t="str">
            <v>UND</v>
          </cell>
          <cell r="I1130">
            <v>386.46</v>
          </cell>
          <cell r="J1130">
            <v>502.4</v>
          </cell>
        </row>
        <row r="1131">
          <cell r="I1131">
            <v>0</v>
          </cell>
          <cell r="J1131">
            <v>0</v>
          </cell>
        </row>
        <row r="1132">
          <cell r="A1132" t="str">
            <v>09.01.089</v>
          </cell>
          <cell r="B1132" t="str">
            <v>FORN.E COLOC.PORTA LISA C/02 FOLHAS COMPENSADO, 1ª QUAL., TIPO EIDAI "MIOLO CHEIO" OU SIM., INCL.06 (SEIS) DOBRADIÇAS DE LATÃO CROMADO DE 3"X2.1/2" C/ANEL E PARAF., FECHADURA BRASIL MOD.LYRIO 46 1913 C/CILINDRO OU SIM.E FERROLHO DE 4" FIO REDONDO, SOBREPO</v>
          </cell>
          <cell r="C1132" t="str">
            <v>UND</v>
          </cell>
          <cell r="I1132">
            <v>410.76</v>
          </cell>
          <cell r="J1132">
            <v>533.99</v>
          </cell>
        </row>
        <row r="1133">
          <cell r="I1133">
            <v>0</v>
          </cell>
          <cell r="J1133">
            <v>0</v>
          </cell>
        </row>
        <row r="1134">
          <cell r="A1134" t="str">
            <v>09.01.092</v>
          </cell>
          <cell r="B1134" t="str">
            <v>FORNECIMENTO E COLOCAÇÃO DE PORTA DE FICHA EM MASSARANDUBA, INCLUINDO 03 (TRÊS) DOBRADIÇAS DE LATÃO CROMADO DE 3"X2.1/2" COM ANEL E PARAFUSOS E FECHADURA EXT.CROMADA, EMBUTIR TIPO CILINDRO, MARCA SILVANA REF. F1001/05 - EC - CR, COM ESPELHO OVAL E MAÇANET</v>
          </cell>
          <cell r="C1134" t="str">
            <v>UND</v>
          </cell>
          <cell r="I1134">
            <v>456.42</v>
          </cell>
          <cell r="J1134">
            <v>593.35</v>
          </cell>
        </row>
        <row r="1135">
          <cell r="I1135">
            <v>0</v>
          </cell>
          <cell r="J1135">
            <v>0</v>
          </cell>
        </row>
        <row r="1136">
          <cell r="A1136" t="str">
            <v>09.01.093</v>
          </cell>
          <cell r="B1136" t="str">
            <v>FORNECIMENTO E COLOCAÇÃO DE PORTA DE FICHA EM MASSARANDUBA, INCLUINDO 03 (TRÊS) DOBRADIÇAS DE LATÃO CROMADO DE 3"X2.1/2" COM ANEL E PARAFUSOS E FECHADURA EXT.CROMADA, EMBUTIR TIPO CILINDRO, MARCA SILVANA REF. F1001/05 - EC - CR, COM ESPELHO OVAL E MAÇANET</v>
          </cell>
          <cell r="C1136" t="str">
            <v>UND</v>
          </cell>
          <cell r="I1136">
            <v>544.32000000000005</v>
          </cell>
          <cell r="J1136">
            <v>707.62</v>
          </cell>
        </row>
        <row r="1137">
          <cell r="I1137">
            <v>0</v>
          </cell>
          <cell r="J1137">
            <v>0</v>
          </cell>
        </row>
        <row r="1138">
          <cell r="A1138" t="str">
            <v>09.01.102</v>
          </cell>
          <cell r="B1138" t="str">
            <v>FORNECIMENTO E COLOCAÇÃO DE PORTA ALMOFADADA  EM MADEIRA DE LEI,  INCLUINDO 03 (TRÊS) DOBRADIÇAS DE LATÃO CROMADO DE 3" X2 1/2" COM ANEL E PARAFUSOS  E  FECHADURA  SILVANA F1001/05 - EC-CR  C/ CILINDRO E ESPELHO OVAL,  OU SIMILAR, DIMENSÕES( 0,80X2,10M).</v>
          </cell>
          <cell r="C1138" t="str">
            <v>UND</v>
          </cell>
          <cell r="I1138">
            <v>312.92</v>
          </cell>
          <cell r="J1138">
            <v>406.8</v>
          </cell>
        </row>
        <row r="1139">
          <cell r="I1139">
            <v>0</v>
          </cell>
          <cell r="J1139">
            <v>0</v>
          </cell>
        </row>
        <row r="1140">
          <cell r="A1140" t="str">
            <v>09.01.109</v>
          </cell>
          <cell r="B1140" t="str">
            <v xml:space="preserve">MÃO DE OBRA PARA COLOCAÇÃO DE GRADE DE PORTA COMPLETA EM MADEIRA DE LEI PARA VÃO DE 0,60 x 2,10M ATÉ 0,90 x 2,10M. </v>
          </cell>
          <cell r="C1140" t="str">
            <v>UND</v>
          </cell>
          <cell r="I1140">
            <v>15.99</v>
          </cell>
          <cell r="J1140">
            <v>20.79</v>
          </cell>
        </row>
        <row r="1141">
          <cell r="I1141">
            <v>0</v>
          </cell>
          <cell r="J1141">
            <v>0</v>
          </cell>
        </row>
        <row r="1142">
          <cell r="A1142" t="str">
            <v>09.01.110</v>
          </cell>
          <cell r="B1142" t="str">
            <v>RECOLOCAÇÃO DE FOLHA DE PORTA, EXISTENTE, DE MADEIRA, VARIANDO NAS SEGUINTES DIMENSÕES: LARGURA DE 0,60M , 0,70M, 0,80M E 0,90M COM ALTURA DE 2,10M, INCLUINDO 03 (TRÊS) DOBRADIÇAS EM LATÃO CROMADO 3"X2 1/2"  COM ANEL  E  PARAFUSOS .</v>
          </cell>
          <cell r="C1142" t="str">
            <v>UND</v>
          </cell>
          <cell r="I1142">
            <v>85.89</v>
          </cell>
          <cell r="J1142">
            <v>111.66</v>
          </cell>
        </row>
        <row r="1143">
          <cell r="I1143">
            <v>0</v>
          </cell>
          <cell r="J1143">
            <v>0</v>
          </cell>
        </row>
        <row r="1144">
          <cell r="A1144" t="str">
            <v>09.01.115</v>
          </cell>
          <cell r="B1144" t="str">
            <v>FORN.E COLOC.DE PORTA LISA C/01 FOLHA EM COMPENSADO DE 1ª QUALIDADE, TIPO EIDAI "MIOLO CHEIO" OU SIMILAR, INCL. 02 DOBRADIÇAS DE LATÃO CROMADO DE 3X2.1/2" C/ANEL E PARAFUSOS, FECHADURA LIVRE-OCUPADO,DE EMBUTIR, INTERNA, LATÃO CROMADO, LA FONTE REF. 719 OU</v>
          </cell>
          <cell r="C1144" t="str">
            <v>UND</v>
          </cell>
          <cell r="I1144">
            <v>184.99</v>
          </cell>
          <cell r="J1144">
            <v>240.49</v>
          </cell>
        </row>
        <row r="1145">
          <cell r="I1145">
            <v>0</v>
          </cell>
          <cell r="J1145">
            <v>0</v>
          </cell>
        </row>
        <row r="1146">
          <cell r="A1146" t="str">
            <v>09.01.117</v>
          </cell>
          <cell r="B1146" t="str">
            <v>FORN.E COLOC.DE PORTA LISA C/01 FOLHA EM COMPENSADO DE 1ª QUALIDADE, TIPO EIDAI "MIOLO CHEIO" OU SIMILAR, INCL. 02 DOBRADIÇAS DE LATÃO CROMADO DE 3X2.1/2" C/ANEL E PARAFUSOS, FECHADURA LIVRE-OCUPADO,DE EMBUTIR, INTERNA, LATÃO CROMADO, LA FONTE REF. 719 OU</v>
          </cell>
          <cell r="C1146" t="str">
            <v>UND</v>
          </cell>
          <cell r="I1146">
            <v>213.45</v>
          </cell>
          <cell r="J1146">
            <v>277.49</v>
          </cell>
        </row>
        <row r="1147">
          <cell r="I1147">
            <v>0</v>
          </cell>
          <cell r="J1147">
            <v>0</v>
          </cell>
        </row>
        <row r="1148">
          <cell r="A1148" t="str">
            <v xml:space="preserve">09.01.118   </v>
          </cell>
          <cell r="B1148" t="str">
            <v>FORN.E COLOC.DE PORTA LISA C/01 FOLHA EM COMPENSADO DE 1ª QUALIDADE, TIPO EIDAI "MIOLO CHEIO" OU SIMILAR, INCL. 02 DOBRADIÇAS DE LATÃO CROMADO DE 3X2.1/2" C/ANEL E PARAFUSOS, FECHADURA LIVRE-OCUPADO,DE EMBUTIR, INTERNA, LATÃO CROMADO, LA FONTE REF. 719 OU</v>
          </cell>
          <cell r="C1148" t="str">
            <v>UND</v>
          </cell>
          <cell r="I1148">
            <v>228.22</v>
          </cell>
          <cell r="J1148">
            <v>296.69</v>
          </cell>
        </row>
        <row r="1149">
          <cell r="I1149">
            <v>0</v>
          </cell>
          <cell r="J1149">
            <v>0</v>
          </cell>
        </row>
        <row r="1150">
          <cell r="A1150" t="str">
            <v xml:space="preserve">09.01.119   </v>
          </cell>
          <cell r="B1150" t="str">
            <v>FORNECIMENTO E COLOCAÇÃO DE FECHADURA EXTERNA, CROMADA,  DE EMBUTIR TIPO CILINDRO, MARCA SILVANA REF. F1001/05 - EC - CR, COM ESPELHO OVAL E MAÇANETA TIPO ALAVANCA OU SIMILAR.</v>
          </cell>
          <cell r="C1150" t="str">
            <v>UND</v>
          </cell>
          <cell r="I1150">
            <v>36.53</v>
          </cell>
          <cell r="J1150">
            <v>47.49</v>
          </cell>
        </row>
        <row r="1151">
          <cell r="I1151">
            <v>0</v>
          </cell>
          <cell r="J1151">
            <v>0</v>
          </cell>
        </row>
        <row r="1152">
          <cell r="A1152" t="str">
            <v xml:space="preserve">09.01.123   </v>
          </cell>
          <cell r="B1152" t="str">
            <v>FORNECIMENTO E COLOCAÇÃO DE DOBRADIÇA LATÃO CROMADO, COM ANEL, DE 3" X 2 1/2", EM FOLHA DE PORTA, INCLUINDO  PARAFUSOS DE FIXAÇÃO.</v>
          </cell>
          <cell r="C1152" t="str">
            <v>UND</v>
          </cell>
          <cell r="I1152">
            <v>19.100000000000001</v>
          </cell>
          <cell r="J1152">
            <v>24.83</v>
          </cell>
        </row>
        <row r="1153">
          <cell r="I1153">
            <v>0</v>
          </cell>
          <cell r="J1153">
            <v>0</v>
          </cell>
        </row>
        <row r="1154">
          <cell r="A1154" t="str">
            <v xml:space="preserve">09.01.126   </v>
          </cell>
          <cell r="B1154" t="str">
            <v>FORNECIMENTO E COLOCAÇÃO DE FECHADURA INTERNA, CROMADA, INCLUINDO ESPELHO E MAÇANETA REDONDA, MODELO 813/02-EI, FAB:STAM, OU SIMILAR.</v>
          </cell>
          <cell r="C1154" t="str">
            <v>UND</v>
          </cell>
          <cell r="I1154">
            <v>36.14</v>
          </cell>
          <cell r="J1154">
            <v>46.98</v>
          </cell>
        </row>
        <row r="1155">
          <cell r="I1155">
            <v>0</v>
          </cell>
          <cell r="J1155">
            <v>0</v>
          </cell>
        </row>
        <row r="1156">
          <cell r="A1156" t="str">
            <v xml:space="preserve">09.01.128   </v>
          </cell>
          <cell r="B1156" t="str">
            <v>FORNECIMENTO E INSTALAÇÃO DE TARJETA LIVRE-OCUPADO, DE EMBUTIR, EM LATÃO CROMADO, REF. 719 - LA FONTE OU SIMILAR.</v>
          </cell>
          <cell r="C1156" t="str">
            <v>UND</v>
          </cell>
          <cell r="I1156">
            <v>48.2</v>
          </cell>
          <cell r="J1156">
            <v>62.66</v>
          </cell>
        </row>
        <row r="1157">
          <cell r="I1157">
            <v>0</v>
          </cell>
          <cell r="J1157">
            <v>0</v>
          </cell>
        </row>
        <row r="1158">
          <cell r="A1158" t="str">
            <v xml:space="preserve">09.01.129   </v>
          </cell>
          <cell r="B1158" t="str">
            <v>FORNECIMENTO E INSTALAÇÃO DE FERROLHO DE 4" FIO REDONDO, SOBREPOR, REF. 500 - ZINCADO - FAB. SILVANA OU SIMILAR.</v>
          </cell>
          <cell r="C1158" t="str">
            <v>UND</v>
          </cell>
          <cell r="I1158">
            <v>5.31</v>
          </cell>
          <cell r="J1158">
            <v>6.9</v>
          </cell>
        </row>
        <row r="1159">
          <cell r="I1159">
            <v>0</v>
          </cell>
          <cell r="J1159">
            <v>0</v>
          </cell>
        </row>
        <row r="1160">
          <cell r="A1160" t="str">
            <v xml:space="preserve">09.01.131   </v>
          </cell>
          <cell r="B1160" t="str">
            <v>FECHAMENTO DE ESQUADRIAS DE MADEIRA COM CHAPA COMPENSADA DE 6MM,FIXADA COM PREGOS SEM CABEÇA 1"X15 E COLA BRANCA PARA MADEIRA.</v>
          </cell>
          <cell r="C1160" t="str">
            <v>M2</v>
          </cell>
          <cell r="I1160">
            <v>20.68</v>
          </cell>
          <cell r="J1160">
            <v>26.88</v>
          </cell>
        </row>
        <row r="1161">
          <cell r="I1161">
            <v>0</v>
          </cell>
          <cell r="J1161">
            <v>0</v>
          </cell>
        </row>
        <row r="1162">
          <cell r="A1162" t="str">
            <v xml:space="preserve">09.01.132   </v>
          </cell>
          <cell r="B1162" t="str">
            <v>FORNECIMENTO E COLOCAÇÃO DE DOBRADIÇAS EM LATÃO CROMADO, SEM ANEL, DE 3"X 2 1/2", COM PARAFUSOS DE FIXAÇÃO.</v>
          </cell>
          <cell r="C1162" t="str">
            <v>UND</v>
          </cell>
          <cell r="I1162">
            <v>15.43</v>
          </cell>
          <cell r="J1162">
            <v>20.059999999999999</v>
          </cell>
        </row>
        <row r="1163">
          <cell r="I1163">
            <v>0</v>
          </cell>
          <cell r="J1163">
            <v>0</v>
          </cell>
        </row>
        <row r="1164">
          <cell r="A1164" t="str">
            <v xml:space="preserve">09.01.150   </v>
          </cell>
          <cell r="B1164" t="str">
            <v>FORNECIMENTO E EXECUÇÃO DE REVESTIMENTO DE ARMÁRIOS DE MADEIRA COM LAMINADO MELAMÍNICO TEXTURIZADO, NA COR AZUL MINERAL, ESP.:0,8MM, APLICADO COM COLA.</v>
          </cell>
          <cell r="C1164" t="str">
            <v>M2</v>
          </cell>
          <cell r="I1164">
            <v>43.01</v>
          </cell>
          <cell r="J1164">
            <v>55.91</v>
          </cell>
        </row>
        <row r="1165">
          <cell r="I1165">
            <v>0</v>
          </cell>
          <cell r="J1165">
            <v>0</v>
          </cell>
        </row>
        <row r="1166">
          <cell r="A1166" t="str">
            <v>09.02.000</v>
          </cell>
          <cell r="B1166" t="str">
            <v>ESQUADRIAS DE FERRO</v>
          </cell>
          <cell r="I1166">
            <v>0</v>
          </cell>
          <cell r="J1166">
            <v>0</v>
          </cell>
        </row>
        <row r="1167">
          <cell r="A1167" t="str">
            <v>09.02.010</v>
          </cell>
          <cell r="B1167" t="str">
            <v>ESQUADRIA DE FERRO, TIPO BASCULANTE, COM ASSENTAMENTO</v>
          </cell>
          <cell r="C1167" t="str">
            <v>M²</v>
          </cell>
          <cell r="D1167">
            <v>141.09</v>
          </cell>
          <cell r="E1167">
            <v>11.93</v>
          </cell>
          <cell r="I1167">
            <v>153.02000000000001</v>
          </cell>
          <cell r="J1167">
            <v>198.93</v>
          </cell>
        </row>
        <row r="1169">
          <cell r="A1169" t="str">
            <v>09.02.020</v>
          </cell>
          <cell r="B1169" t="str">
            <v>GRADE DE PROTEÇÃO DE PORTA EM FERRO C/ VARÕES DE 1/2, ESPAC=10CM E ACABAMENTO EM BARRA CHATA DE 1 X 1/4 INCLUSIVE FECHADURA DE SOBRE POR BRASIL OU SIMILAR E ASSENTAMENTO</v>
          </cell>
          <cell r="C1169" t="str">
            <v>M²</v>
          </cell>
          <cell r="D1169">
            <v>151.75</v>
          </cell>
          <cell r="E1169">
            <v>23.37</v>
          </cell>
          <cell r="I1169">
            <v>175.12</v>
          </cell>
          <cell r="J1169">
            <v>227.66</v>
          </cell>
        </row>
        <row r="1171">
          <cell r="A1171" t="str">
            <v xml:space="preserve">S09.02.011   </v>
          </cell>
          <cell r="B1171" t="str">
            <v>MÃO DE OBRA PARA COLOCAÇÃO DE
 ESQUADRIA DE FERRO, TIPO BASCULANTE.</v>
          </cell>
          <cell r="C1171" t="str">
            <v>M2</v>
          </cell>
          <cell r="I1171">
            <v>11.93</v>
          </cell>
          <cell r="J1171">
            <v>15.51</v>
          </cell>
        </row>
        <row r="1172">
          <cell r="I1172">
            <v>0</v>
          </cell>
          <cell r="J1172">
            <v>0</v>
          </cell>
        </row>
        <row r="1173">
          <cell r="A1173" t="str">
            <v xml:space="preserve">S09.02.015   </v>
          </cell>
          <cell r="B1173" t="str">
            <v>ASSENTAMENTO DE ESQUADRIA DE FERRO COM ARGAMASSA DE CIMENTO E AREIA, INCLUSIVE ACABAMENTO.</v>
          </cell>
          <cell r="C1173" t="str">
            <v>M2</v>
          </cell>
          <cell r="I1173">
            <v>22.44</v>
          </cell>
          <cell r="J1173">
            <v>29.17</v>
          </cell>
        </row>
        <row r="1174">
          <cell r="I1174">
            <v>0</v>
          </cell>
          <cell r="J1174">
            <v>0</v>
          </cell>
        </row>
        <row r="1175">
          <cell r="A1175" t="str">
            <v xml:space="preserve">S09.02.021   </v>
          </cell>
          <cell r="B1175" t="str">
            <v>MÃO DE OBRA PARA COLOCAÇÃO DE GRADE DE PROTEÇÃO DE PORTA EM FERRO C/ VARÕES, INCLUSIVE FECHADURA (SEM FORNECIMENTO DOS MATERIAIS).</v>
          </cell>
          <cell r="C1175" t="str">
            <v>M2</v>
          </cell>
          <cell r="I1175">
            <v>23.37</v>
          </cell>
          <cell r="J1175">
            <v>30.38</v>
          </cell>
        </row>
        <row r="1176">
          <cell r="I1176">
            <v>0</v>
          </cell>
          <cell r="J1176">
            <v>0</v>
          </cell>
        </row>
        <row r="1177">
          <cell r="A1177" t="str">
            <v>09.02.022</v>
          </cell>
          <cell r="B1177" t="str">
            <v>GRADE DE PROTEÇÃO DE JANELA EM FERRO COM VARÕES DE 1/2, ESPAC=10CM E ACABAMENTO EM BARRA CHATA DE 1 X 4 INCLUSIVE ASSENTAMENTO.</v>
          </cell>
          <cell r="C1177" t="str">
            <v>M²</v>
          </cell>
          <cell r="D1177">
            <v>101.09</v>
          </cell>
          <cell r="E1177">
            <v>11.93</v>
          </cell>
          <cell r="I1177">
            <v>113.02000000000001</v>
          </cell>
          <cell r="J1177">
            <v>146.93</v>
          </cell>
        </row>
        <row r="1179">
          <cell r="A1179" t="str">
            <v>09.02.030</v>
          </cell>
          <cell r="B1179" t="str">
            <v>PORTA DE ENROLAR DE FERRO, INCLUSIVE ASSENTAMENTO</v>
          </cell>
          <cell r="C1179" t="str">
            <v>M²</v>
          </cell>
          <cell r="D1179">
            <v>162.84</v>
          </cell>
          <cell r="E1179">
            <v>11.93</v>
          </cell>
          <cell r="I1179">
            <v>174.77</v>
          </cell>
          <cell r="J1179">
            <v>227.2</v>
          </cell>
        </row>
        <row r="1181">
          <cell r="A1181" t="str">
            <v>09.02.040</v>
          </cell>
          <cell r="B1181" t="str">
            <v xml:space="preserve">PORTÃO EM CHAPA DE FERRO N.16, INCLUSIVE FECHADURA DE SOBREPOR BRASIL OU SIMILAR E ASSENTAMENTO.  </v>
          </cell>
          <cell r="C1181" t="str">
            <v>M²</v>
          </cell>
          <cell r="D1181">
            <v>224.32</v>
          </cell>
          <cell r="E1181">
            <v>23.37</v>
          </cell>
          <cell r="I1181">
            <v>247.69</v>
          </cell>
          <cell r="J1181">
            <v>322</v>
          </cell>
        </row>
        <row r="1183">
          <cell r="A1183" t="str">
            <v>09.02.042</v>
          </cell>
          <cell r="B1183" t="str">
            <v>PORTÃO SIMPLES EM FERRO COM VARÕES DE 1/2, ESPAC=10CM E ACABAMENTO EM BARRA CHATA DE 1 X 1/4, INCLUSIVE FERROLHO E ASSENTAMENTO.</v>
          </cell>
          <cell r="C1183" t="str">
            <v>M²</v>
          </cell>
          <cell r="D1183">
            <v>121.32</v>
          </cell>
          <cell r="E1183">
            <v>23.37</v>
          </cell>
          <cell r="I1183">
            <v>144.69</v>
          </cell>
          <cell r="J1183">
            <v>188.1</v>
          </cell>
        </row>
        <row r="1184">
          <cell r="I1184">
            <v>0</v>
          </cell>
          <cell r="J1184">
            <v>0</v>
          </cell>
        </row>
        <row r="1185">
          <cell r="A1185" t="str">
            <v xml:space="preserve">S09.02.045   </v>
          </cell>
          <cell r="B1185" t="str">
            <v>FORNECIMENTO E INSTALAÇÃO DE 
PORTÃO DE FERRO PARA PROTEÇÃO DE SUBESTAÇÃO PADRÃO CELPE, EM TELA GALVANIZADA Nº 20 , MALHA DE 1"X1", COM ESTRUTURA EM CANTONEIRA "L" DE 1"X3/16", MEDINDO 1,65X2,20M.</v>
          </cell>
          <cell r="C1185" t="str">
            <v>M2</v>
          </cell>
          <cell r="I1185">
            <v>191.21</v>
          </cell>
          <cell r="J1185">
            <v>248.57</v>
          </cell>
        </row>
        <row r="1186">
          <cell r="I1186">
            <v>0</v>
          </cell>
          <cell r="J1186">
            <v>0</v>
          </cell>
        </row>
        <row r="1187">
          <cell r="A1187" t="str">
            <v xml:space="preserve">S09.02.100   </v>
          </cell>
          <cell r="B1187" t="str">
            <v>FORNECIMENTO E INSTALAÇÃO DE PORTÃO EM ALUMÍNIO ANODIZADO DE CORRER, TIPO BÚZIOS, NA COR BRONZE.</v>
          </cell>
          <cell r="C1187" t="str">
            <v>M2</v>
          </cell>
          <cell r="I1187">
            <v>253.33</v>
          </cell>
          <cell r="J1187">
            <v>329.33</v>
          </cell>
        </row>
        <row r="1188">
          <cell r="I1188">
            <v>0</v>
          </cell>
          <cell r="J1188">
            <v>0</v>
          </cell>
        </row>
        <row r="1189">
          <cell r="A1189" t="str">
            <v xml:space="preserve">S09.02.101   </v>
          </cell>
          <cell r="B1189" t="str">
            <v>FORNECIMENTO E INSTALAÇÃO DE PORTÃO EM ALUMÍNIO ANODIZADO DE GIRO, TIPO BÚZIOS, NA COR BRONZE.</v>
          </cell>
          <cell r="C1189" t="str">
            <v>M2</v>
          </cell>
          <cell r="I1189">
            <v>273.33</v>
          </cell>
          <cell r="J1189">
            <v>355.33</v>
          </cell>
        </row>
        <row r="1190">
          <cell r="I1190">
            <v>0</v>
          </cell>
          <cell r="J1190">
            <v>0</v>
          </cell>
        </row>
        <row r="1191">
          <cell r="A1191" t="str">
            <v>09.03.000</v>
          </cell>
          <cell r="B1191" t="str">
            <v>ESQUADRIAS DE ALUMÍNIO</v>
          </cell>
          <cell r="I1191">
            <v>0</v>
          </cell>
          <cell r="J1191">
            <v>0</v>
          </cell>
        </row>
        <row r="1192">
          <cell r="A1192" t="str">
            <v>09.03.010</v>
          </cell>
          <cell r="B1192" t="str">
            <v>FORNECIMENTO DE ESQUADRIA DE ALUMÍNIO, TIPO CORRER SEM BANDEIRA, COM CONTRAMARCO, INCLUSIVE ASSENTAMENTO.</v>
          </cell>
          <cell r="C1192" t="str">
            <v>M²</v>
          </cell>
          <cell r="D1192">
            <v>181</v>
          </cell>
          <cell r="E1192">
            <v>14.71</v>
          </cell>
          <cell r="I1192">
            <v>195.71</v>
          </cell>
          <cell r="J1192">
            <v>254.42</v>
          </cell>
        </row>
        <row r="1194">
          <cell r="A1194" t="str">
            <v>09.03.020</v>
          </cell>
          <cell r="B1194" t="str">
            <v>FORNECIMENTO DE ESQUADRIA DE ALUMÍNIO, TIPO CORRER COM BANDERIA FIXA, COM CONTRAMARCO, INCLUSIVE ASSENTAMENTO</v>
          </cell>
          <cell r="C1194" t="str">
            <v>M²</v>
          </cell>
          <cell r="D1194">
            <v>252</v>
          </cell>
          <cell r="E1194">
            <v>14.71</v>
          </cell>
          <cell r="I1194">
            <v>266.70999999999998</v>
          </cell>
          <cell r="J1194">
            <v>346.72</v>
          </cell>
        </row>
        <row r="1196">
          <cell r="A1196" t="str">
            <v>09.03.040</v>
          </cell>
          <cell r="B1196" t="str">
            <v>FORNECIMENTO DE ESQUADRIA DE ALUMÍNIO, TIPO MAXIM-AR SEM BANDEJA, COM CONTRAMARCO, INCLUSIVE ASSENTAMENTO</v>
          </cell>
          <cell r="C1196" t="str">
            <v>M²</v>
          </cell>
          <cell r="D1196">
            <v>231</v>
          </cell>
          <cell r="E1196">
            <v>14.71</v>
          </cell>
          <cell r="I1196">
            <v>245.71</v>
          </cell>
          <cell r="J1196">
            <v>319.42</v>
          </cell>
        </row>
        <row r="1198">
          <cell r="A1198" t="str">
            <v>09.03.050</v>
          </cell>
          <cell r="B1198" t="str">
            <v>FORNECIMENTO DE ESQUADRIA DE ALUMÍNIO, TIPO BASCULHANTE, COM CONTRAMARCO, INCLUSIVE ASSENTAMENTO</v>
          </cell>
          <cell r="C1198" t="str">
            <v>M²</v>
          </cell>
          <cell r="D1198">
            <v>351</v>
          </cell>
          <cell r="E1198">
            <v>14.71</v>
          </cell>
          <cell r="I1198">
            <v>365.71</v>
          </cell>
          <cell r="J1198">
            <v>475.42</v>
          </cell>
        </row>
        <row r="1200">
          <cell r="A1200" t="str">
            <v xml:space="preserve">S09.04.020   </v>
          </cell>
          <cell r="B1200" t="str">
            <v>FORN. E INST.DE ALAMBRADO EM MURO 
C/TELA SIMPLES TORÇÃO, C/GALV. PESADA SEM REVEST. EM PVC, MALHA 2"X2", FIO 12BWG, ARAME DE AMARRAÇÃO FIO 14BWG, FIXADA EM TUBO VERTICAL DE 2" E EM CABO DE AÇO HORIZONTAL DE 2MM, ALT.ÚTIL DE 2,00M. INCL.CHUMBAMENTO DE 0,5</v>
          </cell>
          <cell r="C1200" t="str">
            <v>M</v>
          </cell>
          <cell r="I1200">
            <v>95.56</v>
          </cell>
          <cell r="J1200">
            <v>124.23</v>
          </cell>
        </row>
        <row r="1202">
          <cell r="A1202" t="str">
            <v xml:space="preserve">S09.05.010   </v>
          </cell>
          <cell r="B1202" t="str">
            <v>FORNECIMENTO E INSTALAÇÃO DE TELA DE AÇO GALVANIZADO, SIMPLES TORÇÃO, GALVANIZAÇÃO PESADA, SEM REVESTIMENTO EM PVC, MALHA 2"X2", FIO 12 BWG FIXADA COM ARAME GALVANIZADO FIO 14BWG.</v>
          </cell>
          <cell r="C1202" t="str">
            <v>M2</v>
          </cell>
          <cell r="I1202">
            <v>18.75</v>
          </cell>
          <cell r="J1202">
            <v>24.38</v>
          </cell>
        </row>
        <row r="1204">
          <cell r="A1204" t="str">
            <v xml:space="preserve">S09.05.020   </v>
          </cell>
          <cell r="B1204" t="str">
            <v>INSTALAÇÃO DE TELA DE AÇO GALVANIZADO, SIMPLES TORÇÃO, GALVANIZAÇÃO PESADA, FIXADA COM ARAME GALVANIZADO FIO 14BWG, SEM O FORNECIMENTO DA TELA.</v>
          </cell>
          <cell r="C1204" t="str">
            <v>M2</v>
          </cell>
          <cell r="I1204">
            <v>5.41</v>
          </cell>
          <cell r="J1204">
            <v>7.03</v>
          </cell>
        </row>
        <row r="1206">
          <cell r="A1206" t="str">
            <v xml:space="preserve">S09.05.030   </v>
          </cell>
          <cell r="B1206" t="str">
            <v>RETIRADA E RECOLOCAÇÃO DE TUBO HORIZONTAL DE AÇO GALVANIZADO EM ALAMBRADO, DIÂMETRO DE 2", INCLUSIVE CORTE, SOLDA E PINTURA NAS SOLDAS (MEDIR POR METRO DE TUBO DESLOCADO).</v>
          </cell>
          <cell r="C1206" t="str">
            <v>M</v>
          </cell>
          <cell r="I1206">
            <v>2.42</v>
          </cell>
          <cell r="J1206">
            <v>3.15</v>
          </cell>
        </row>
        <row r="1208">
          <cell r="A1208" t="str">
            <v xml:space="preserve">S09.06.010   </v>
          </cell>
          <cell r="B1208"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208" t="str">
            <v>M</v>
          </cell>
          <cell r="I1208">
            <v>1.92</v>
          </cell>
          <cell r="J1208">
            <v>2.5</v>
          </cell>
        </row>
        <row r="1210">
          <cell r="A1210" t="str">
            <v xml:space="preserve">S09.06.020   </v>
          </cell>
          <cell r="B1210"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210" t="str">
            <v>M</v>
          </cell>
          <cell r="I1210">
            <v>1.92</v>
          </cell>
          <cell r="J1210">
            <v>2.5</v>
          </cell>
        </row>
        <row r="1212">
          <cell r="A1212" t="str">
            <v xml:space="preserve">S09.07.010   </v>
          </cell>
          <cell r="B1212" t="str">
            <v>FORNECIMENTO E INSTALAÇÃO DE BRISE METÁLICO, TERMOBRISE DE 15CM, DA HUNTER DOUGLAS OU SIMILAR.</v>
          </cell>
          <cell r="C1212" t="str">
            <v>M2</v>
          </cell>
          <cell r="I1212">
            <v>500</v>
          </cell>
          <cell r="J1212">
            <v>650</v>
          </cell>
        </row>
        <row r="1213">
          <cell r="J1213">
            <v>0</v>
          </cell>
        </row>
        <row r="1214">
          <cell r="A1214" t="str">
            <v>10.00.000</v>
          </cell>
          <cell r="B1214" t="str">
            <v>VIDROS</v>
          </cell>
          <cell r="I1214">
            <v>0</v>
          </cell>
          <cell r="J1214">
            <v>0</v>
          </cell>
        </row>
        <row r="1215">
          <cell r="I1215">
            <v>0</v>
          </cell>
          <cell r="J1215">
            <v>0</v>
          </cell>
        </row>
        <row r="1216">
          <cell r="A1216" t="str">
            <v>10.01.000</v>
          </cell>
          <cell r="B1216" t="str">
            <v>VIDROS LISOS</v>
          </cell>
          <cell r="I1216">
            <v>0</v>
          </cell>
          <cell r="J1216">
            <v>0</v>
          </cell>
        </row>
        <row r="1217">
          <cell r="A1217" t="str">
            <v>10.01.010</v>
          </cell>
          <cell r="B1217" t="str">
            <v>VIDRO PLANO, COMUM, LISO, TRANSPOARENTE E COM 3MM DE ESPESSURA - COLOCADO</v>
          </cell>
          <cell r="C1217" t="str">
            <v>M²</v>
          </cell>
          <cell r="D1217">
            <v>42.04</v>
          </cell>
          <cell r="E1217">
            <v>17.5</v>
          </cell>
          <cell r="I1217">
            <v>59.54</v>
          </cell>
          <cell r="J1217">
            <v>77.400000000000006</v>
          </cell>
        </row>
        <row r="1219">
          <cell r="A1219" t="str">
            <v>10.01.020</v>
          </cell>
          <cell r="B1219" t="str">
            <v>VIDRO PLANO, COMUM, LISO TRANSPARENTE E COM 4MM DE ESPESSURA - COLOCADO</v>
          </cell>
          <cell r="C1219" t="str">
            <v>M²</v>
          </cell>
          <cell r="D1219">
            <v>49.39</v>
          </cell>
          <cell r="E1219">
            <v>17.5</v>
          </cell>
          <cell r="I1219">
            <v>66.89</v>
          </cell>
          <cell r="J1219">
            <v>86.96</v>
          </cell>
        </row>
        <row r="1221">
          <cell r="A1221" t="str">
            <v>10.01.030</v>
          </cell>
          <cell r="B1221" t="str">
            <v>VIDRO PLANO, COMUM, LISO, TRANSPARENTE E COM 5MM DE ESPESSURA - COLOCADO</v>
          </cell>
          <cell r="C1221" t="str">
            <v>M²</v>
          </cell>
          <cell r="D1221">
            <v>75</v>
          </cell>
          <cell r="E1221">
            <v>17.5</v>
          </cell>
          <cell r="I1221">
            <v>92.5</v>
          </cell>
          <cell r="J1221">
            <v>120.25</v>
          </cell>
        </row>
        <row r="1223">
          <cell r="A1223" t="str">
            <v>10.01.040</v>
          </cell>
          <cell r="B1223" t="str">
            <v>VIDRO PLANO, COMUM, LISO, TRANSPARENTE E COM 6 MM DE ESPESSURA - COLOCADO</v>
          </cell>
          <cell r="C1223" t="str">
            <v>M²</v>
          </cell>
          <cell r="D1223">
            <v>84.24</v>
          </cell>
          <cell r="E1223">
            <v>17.5</v>
          </cell>
          <cell r="I1223">
            <v>101.74</v>
          </cell>
          <cell r="J1223">
            <v>132.26</v>
          </cell>
        </row>
        <row r="1224">
          <cell r="I1224">
            <v>0</v>
          </cell>
          <cell r="J1224">
            <v>0</v>
          </cell>
        </row>
        <row r="1225">
          <cell r="A1225" t="str">
            <v>10.02.000</v>
          </cell>
          <cell r="B1225" t="str">
            <v>VIDRO FANTASIA</v>
          </cell>
          <cell r="I1225">
            <v>0</v>
          </cell>
          <cell r="J1225">
            <v>0</v>
          </cell>
        </row>
        <row r="1226">
          <cell r="A1226" t="str">
            <v>10.02.010</v>
          </cell>
          <cell r="B1226" t="str">
            <v>VIDRO PLANO FANTASIA EM GERAL, EXCETO CANELADO - COLOCADO</v>
          </cell>
          <cell r="C1226" t="str">
            <v>M²</v>
          </cell>
          <cell r="D1226">
            <v>40</v>
          </cell>
          <cell r="E1226">
            <v>17.5</v>
          </cell>
          <cell r="I1226">
            <v>57.5</v>
          </cell>
          <cell r="J1226">
            <v>74.75</v>
          </cell>
        </row>
        <row r="1228">
          <cell r="A1228" t="str">
            <v>10.02.020</v>
          </cell>
          <cell r="B1228" t="str">
            <v>VIDRO PLANO FANTASIA CANELADO</v>
          </cell>
          <cell r="C1228" t="str">
            <v>M²</v>
          </cell>
          <cell r="D1228">
            <v>40</v>
          </cell>
          <cell r="E1228">
            <v>17.5</v>
          </cell>
          <cell r="I1228">
            <v>57.5</v>
          </cell>
          <cell r="J1228">
            <v>74.75</v>
          </cell>
        </row>
        <row r="1229">
          <cell r="I1229">
            <v>0</v>
          </cell>
          <cell r="J1229">
            <v>0</v>
          </cell>
        </row>
        <row r="1230">
          <cell r="A1230" t="str">
            <v>10.03.010</v>
          </cell>
          <cell r="B1230" t="str">
            <v>FORNECIMENTO E INSTALAÇÃO DE 
VIDRO TEMPERADO COM ESPESSURA DE 8MM, INCLUSIVE FERRAGENS.</v>
          </cell>
          <cell r="C1230" t="str">
            <v>M2</v>
          </cell>
          <cell r="I1230">
            <v>244.75</v>
          </cell>
          <cell r="J1230">
            <v>318.18</v>
          </cell>
        </row>
        <row r="1231">
          <cell r="I1231">
            <v>0</v>
          </cell>
          <cell r="J1231">
            <v>0</v>
          </cell>
        </row>
        <row r="1232">
          <cell r="A1232" t="str">
            <v xml:space="preserve">10.05.010   </v>
          </cell>
          <cell r="B1232" t="str">
            <v>FORNECIMENTO E INSTALAÇÃO DE PELÍCULA TIPO BLACKOUT EM VIDROS DE JANELA, DIMENSÕES (0,75X0,33M)</v>
          </cell>
          <cell r="C1232" t="str">
            <v>M2</v>
          </cell>
          <cell r="I1232">
            <v>43.76</v>
          </cell>
          <cell r="J1232">
            <v>56.89</v>
          </cell>
        </row>
        <row r="1233">
          <cell r="I1233">
            <v>0</v>
          </cell>
          <cell r="J1233">
            <v>0</v>
          </cell>
        </row>
        <row r="1234">
          <cell r="A1234" t="str">
            <v xml:space="preserve">10.06.010   </v>
          </cell>
          <cell r="B1234" t="str">
            <v>ESPELHO CIRCULAR COM 6MM DE ESPESSURA, ACABAMENTO BISOTADO, DIÂMETRO = 60CM.</v>
          </cell>
          <cell r="C1234" t="str">
            <v>UND</v>
          </cell>
          <cell r="I1234">
            <v>58.1</v>
          </cell>
          <cell r="J1234">
            <v>75.53</v>
          </cell>
        </row>
        <row r="1235">
          <cell r="I1235">
            <v>0</v>
          </cell>
          <cell r="J1235">
            <v>0</v>
          </cell>
        </row>
        <row r="1236">
          <cell r="A1236" t="str">
            <v>11.00.000</v>
          </cell>
          <cell r="B1236" t="str">
            <v>ARGAMASSAS E REVESTIMENTOS DE PAREDES E TETOS</v>
          </cell>
          <cell r="I1236">
            <v>0</v>
          </cell>
          <cell r="J1236">
            <v>0</v>
          </cell>
        </row>
        <row r="1237">
          <cell r="I1237">
            <v>0</v>
          </cell>
          <cell r="J1237">
            <v>0</v>
          </cell>
        </row>
        <row r="1238">
          <cell r="A1238" t="str">
            <v>11.01.000</v>
          </cell>
          <cell r="B1238" t="str">
            <v>ARGAMASSA (MATERIAIS E MÃO-DE-OBRA DE PREPARO)</v>
          </cell>
          <cell r="I1238">
            <v>0</v>
          </cell>
          <cell r="J1238">
            <v>0</v>
          </cell>
        </row>
        <row r="1239">
          <cell r="A1239" t="str">
            <v>11.01.010</v>
          </cell>
          <cell r="B1239" t="str">
            <v>ARGAMASSA DE CIMENTO E AREIA NO TRAÇO 1:2</v>
          </cell>
          <cell r="C1239" t="str">
            <v>M³</v>
          </cell>
          <cell r="D1239">
            <v>310.08</v>
          </cell>
          <cell r="E1239">
            <v>48.9</v>
          </cell>
          <cell r="I1239">
            <v>358.97999999999996</v>
          </cell>
          <cell r="J1239">
            <v>466.67</v>
          </cell>
        </row>
        <row r="1241">
          <cell r="A1241" t="str">
            <v>11.01.020</v>
          </cell>
          <cell r="B1241" t="str">
            <v>ARGAMASSA DE CIMENTO E AREIA NO TRAÇO 1:3</v>
          </cell>
          <cell r="C1241" t="str">
            <v>M³</v>
          </cell>
          <cell r="D1241">
            <v>223.37</v>
          </cell>
          <cell r="E1241">
            <v>48.9</v>
          </cell>
          <cell r="I1241">
            <v>272.27</v>
          </cell>
          <cell r="J1241">
            <v>353.95</v>
          </cell>
        </row>
        <row r="1243">
          <cell r="A1243" t="str">
            <v>11.01.030</v>
          </cell>
          <cell r="B1243" t="str">
            <v>ARGAMASSA DE CIMENTO E AREIA NO TRAÇO 1:4</v>
          </cell>
          <cell r="C1243" t="str">
            <v>M³</v>
          </cell>
          <cell r="D1243">
            <v>178.95</v>
          </cell>
          <cell r="E1243">
            <v>48.9</v>
          </cell>
          <cell r="I1243">
            <v>227.85</v>
          </cell>
          <cell r="J1243">
            <v>296.20999999999998</v>
          </cell>
        </row>
        <row r="1245">
          <cell r="A1245" t="str">
            <v>11.01.040</v>
          </cell>
          <cell r="B1245" t="str">
            <v>ARGAMASSA DE CIMENTO E AREIA NO TRAÇO 1:5</v>
          </cell>
          <cell r="C1245" t="str">
            <v>M³</v>
          </cell>
          <cell r="D1245">
            <v>152.65</v>
          </cell>
          <cell r="E1245">
            <v>48.9</v>
          </cell>
          <cell r="I1245">
            <v>201.55</v>
          </cell>
          <cell r="J1245">
            <v>262.02</v>
          </cell>
        </row>
        <row r="1247">
          <cell r="A1247" t="str">
            <v>11.01.050</v>
          </cell>
          <cell r="B1247" t="str">
            <v>ARGAMASSA DE CIMENTO E AREIA NO TRAÇO 1:6</v>
          </cell>
          <cell r="C1247" t="str">
            <v>M³</v>
          </cell>
          <cell r="D1247">
            <v>145.63</v>
          </cell>
          <cell r="E1247">
            <v>48.9</v>
          </cell>
          <cell r="I1247">
            <v>194.53</v>
          </cell>
          <cell r="J1247">
            <v>252.89</v>
          </cell>
        </row>
        <row r="1249">
          <cell r="A1249" t="str">
            <v>11.01.060</v>
          </cell>
          <cell r="B1249" t="str">
            <v>ARGAMASSA DE CIMENTO E AREIA NO TRAÇO 1:8</v>
          </cell>
          <cell r="C1249" t="str">
            <v>M³</v>
          </cell>
          <cell r="D1249">
            <v>113.63</v>
          </cell>
          <cell r="E1249">
            <v>48.9</v>
          </cell>
          <cell r="I1249">
            <v>162.53</v>
          </cell>
          <cell r="J1249">
            <v>211.29</v>
          </cell>
        </row>
        <row r="1251">
          <cell r="A1251" t="str">
            <v>11.01.070</v>
          </cell>
          <cell r="B1251" t="str">
            <v>ARGAMASSA DE CIMENTO E AREIA NO TRAÇO 1:10</v>
          </cell>
          <cell r="C1251" t="str">
            <v>M³</v>
          </cell>
          <cell r="D1251">
            <v>100.46</v>
          </cell>
          <cell r="E1251">
            <v>48.9</v>
          </cell>
          <cell r="I1251">
            <v>149.35999999999999</v>
          </cell>
          <cell r="J1251">
            <v>194.17</v>
          </cell>
        </row>
        <row r="1253">
          <cell r="A1253" t="str">
            <v>11.01.080</v>
          </cell>
          <cell r="B1253" t="str">
            <v>ARGAMASSA DE CIMENTO E AREIA NO TRAÇO 1:12</v>
          </cell>
          <cell r="C1253" t="str">
            <v>M³</v>
          </cell>
          <cell r="D1253">
            <v>91.66</v>
          </cell>
          <cell r="E1253">
            <v>48.9</v>
          </cell>
          <cell r="I1253">
            <v>140.56</v>
          </cell>
          <cell r="J1253">
            <v>182.73</v>
          </cell>
        </row>
        <row r="1255">
          <cell r="A1255" t="str">
            <v>11.01.090</v>
          </cell>
          <cell r="B1255" t="str">
            <v>ARGAMASSA DE CIMENTO E AREIA NO TRAÇO 1:14</v>
          </cell>
          <cell r="C1255" t="str">
            <v>M³</v>
          </cell>
          <cell r="D1255">
            <v>86.13</v>
          </cell>
          <cell r="E1255">
            <v>48.9</v>
          </cell>
          <cell r="I1255">
            <v>135.03</v>
          </cell>
          <cell r="J1255">
            <v>175.54</v>
          </cell>
        </row>
        <row r="1257">
          <cell r="A1257" t="str">
            <v>11.01.100</v>
          </cell>
          <cell r="B1257" t="str">
            <v>ARGAMASSA DE CIMENTO E AREIA NO TRAÇO 1:15</v>
          </cell>
          <cell r="C1257" t="str">
            <v>M³</v>
          </cell>
          <cell r="D1257">
            <v>83.37</v>
          </cell>
          <cell r="E1257">
            <v>48.9</v>
          </cell>
          <cell r="I1257">
            <v>132.27000000000001</v>
          </cell>
          <cell r="J1257">
            <v>171.95</v>
          </cell>
        </row>
        <row r="1259">
          <cell r="A1259" t="str">
            <v>11.01.110</v>
          </cell>
          <cell r="B1259" t="str">
            <v xml:space="preserve">ARGAMASSA DE CIMENTO, SAIBRO E AREIA NO TRAÇO 1:4:4 </v>
          </cell>
          <cell r="C1259" t="str">
            <v>M³</v>
          </cell>
          <cell r="D1259">
            <v>134.13</v>
          </cell>
          <cell r="E1259">
            <v>48.9</v>
          </cell>
          <cell r="I1259">
            <v>183.03</v>
          </cell>
          <cell r="J1259">
            <v>237.94</v>
          </cell>
        </row>
        <row r="1261">
          <cell r="A1261" t="str">
            <v>11.01.120</v>
          </cell>
          <cell r="B1261" t="str">
            <v xml:space="preserve">ARGAMASSA DE CIMENTO, SAIBRO E AREIA NO TRAÇO 1:4:8 </v>
          </cell>
          <cell r="C1261" t="str">
            <v>M³</v>
          </cell>
          <cell r="D1261">
            <v>86.28</v>
          </cell>
          <cell r="E1261">
            <v>48.9</v>
          </cell>
          <cell r="I1261">
            <v>135.18</v>
          </cell>
          <cell r="J1261">
            <v>175.73</v>
          </cell>
        </row>
        <row r="1263">
          <cell r="A1263" t="str">
            <v>11.01.130</v>
          </cell>
          <cell r="B1263" t="str">
            <v>ARGAMASSA DE CAL PRETA EM PASTA E AREIA NO TRAÇO 1:4</v>
          </cell>
          <cell r="C1263" t="str">
            <v>M³</v>
          </cell>
          <cell r="D1263">
            <v>143.46</v>
          </cell>
          <cell r="E1263">
            <v>56.33</v>
          </cell>
          <cell r="I1263">
            <v>199.79000000000002</v>
          </cell>
          <cell r="J1263">
            <v>259.73</v>
          </cell>
        </row>
        <row r="1265">
          <cell r="A1265" t="str">
            <v>11.01.140</v>
          </cell>
          <cell r="B1265" t="str">
            <v>ARGAMASSA DE CAL PRETA EM PASTA E AREIA NO TRAÇO 1:4, DOSADA COM 110 KG DE CIMENTO</v>
          </cell>
          <cell r="C1265" t="str">
            <v>M³</v>
          </cell>
          <cell r="D1265">
            <v>193.61</v>
          </cell>
          <cell r="E1265">
            <v>67.239999999999995</v>
          </cell>
          <cell r="I1265">
            <v>260.85000000000002</v>
          </cell>
          <cell r="J1265">
            <v>339.11</v>
          </cell>
        </row>
        <row r="1267">
          <cell r="A1267" t="str">
            <v>11.01.150</v>
          </cell>
          <cell r="B1267" t="str">
            <v>ARGAMASSA DE CAL BRANCA E AREIA DE FINGIR PENEIRADA NO TRAÇO 1:2</v>
          </cell>
          <cell r="C1267" t="str">
            <v>M³</v>
          </cell>
          <cell r="D1267">
            <v>221.85</v>
          </cell>
          <cell r="E1267">
            <v>117.36</v>
          </cell>
          <cell r="I1267">
            <v>339.21</v>
          </cell>
          <cell r="J1267">
            <v>440.97</v>
          </cell>
        </row>
        <row r="1269">
          <cell r="A1269" t="str">
            <v>11.01.160</v>
          </cell>
          <cell r="B1269" t="str">
            <v>ARGAMASSA DE CAL BRANCA E AREIA DE FINGIR PENEIRADA NO TRAÇO 1:2, DOSADA COM 70 KG DE CIMENTO</v>
          </cell>
          <cell r="C1269" t="str">
            <v>M³</v>
          </cell>
          <cell r="D1269">
            <v>251.95</v>
          </cell>
          <cell r="E1269">
            <v>117.36</v>
          </cell>
          <cell r="I1269">
            <v>369.31</v>
          </cell>
          <cell r="J1269">
            <v>480.1</v>
          </cell>
        </row>
        <row r="1270">
          <cell r="I1270">
            <v>0</v>
          </cell>
          <cell r="J1270">
            <v>0</v>
          </cell>
        </row>
        <row r="1271">
          <cell r="A1271" t="str">
            <v>11.02.000</v>
          </cell>
          <cell r="B1271" t="str">
            <v>CHAPISCO</v>
          </cell>
          <cell r="I1271">
            <v>0</v>
          </cell>
          <cell r="J1271">
            <v>0</v>
          </cell>
        </row>
        <row r="1272">
          <cell r="A1272" t="str">
            <v>11.02.010</v>
          </cell>
          <cell r="B1272" t="str">
            <v>CHAPISCO COM ARGAMASSA DE CIMENTO E AREIA NO TRAÇO 1:3</v>
          </cell>
          <cell r="C1272" t="str">
            <v>M²</v>
          </cell>
          <cell r="D1272">
            <v>1.1200000000000001</v>
          </cell>
          <cell r="E1272">
            <v>2.5299999999999998</v>
          </cell>
          <cell r="I1272">
            <v>3.65</v>
          </cell>
          <cell r="J1272">
            <v>4.75</v>
          </cell>
        </row>
        <row r="1273">
          <cell r="I1273">
            <v>0</v>
          </cell>
          <cell r="J1273">
            <v>0</v>
          </cell>
        </row>
        <row r="1274">
          <cell r="A1274" t="str">
            <v xml:space="preserve">S11.02.020   </v>
          </cell>
          <cell r="B1274" t="str">
            <v>REVESTIMENTO EM CHAPISCO PARA 
PAREDE E  TETO , INTERNOS OU EXTERNOS, COM ARGAMASSA DE CIMENTO E AREIA TRAÇO 1:3, COM BIANCO.</v>
          </cell>
          <cell r="C1274" t="str">
            <v>M2</v>
          </cell>
          <cell r="I1274">
            <v>4.3099999999999996</v>
          </cell>
          <cell r="J1274">
            <v>5.6</v>
          </cell>
        </row>
        <row r="1276">
          <cell r="A1276" t="str">
            <v xml:space="preserve">S11.02.030   </v>
          </cell>
          <cell r="B1276" t="str">
            <v>REVESTIMENTO EM ASSANHADINHO, TIPO CHAPISCO NA PENEIRA, ARGAMASSA DE CIMENTO E AREIA TRAÇO 1:4 SOBRE EMBOÇO PRONTO</v>
          </cell>
          <cell r="C1276" t="str">
            <v>M2</v>
          </cell>
          <cell r="I1276">
            <v>4.75</v>
          </cell>
          <cell r="J1276">
            <v>6.18</v>
          </cell>
        </row>
        <row r="1277">
          <cell r="I1277">
            <v>0</v>
          </cell>
          <cell r="J1277">
            <v>0</v>
          </cell>
        </row>
        <row r="1278">
          <cell r="A1278" t="str">
            <v>11.03.000</v>
          </cell>
          <cell r="B1278" t="str">
            <v>EMBOÇO</v>
          </cell>
          <cell r="I1278">
            <v>0</v>
          </cell>
          <cell r="J1278">
            <v>0</v>
          </cell>
        </row>
        <row r="1279">
          <cell r="A1279" t="str">
            <v>11.03.010</v>
          </cell>
          <cell r="B1279" t="str">
            <v xml:space="preserve">EMBOÇO COM ARGAMASSA DE CAL PRETA EM PASTA E AREIA NO TRAÇO 1:4, DOSADA COM 110 KG DE CIMENTO COM 2,0 CM DE ESPESSURA </v>
          </cell>
          <cell r="C1279" t="str">
            <v>M²</v>
          </cell>
          <cell r="D1279">
            <v>3.87</v>
          </cell>
          <cell r="E1279">
            <v>9.3800000000000008</v>
          </cell>
          <cell r="I1279">
            <v>13.25</v>
          </cell>
          <cell r="J1279">
            <v>17.23</v>
          </cell>
        </row>
        <row r="1281">
          <cell r="A1281" t="str">
            <v>11.03.020</v>
          </cell>
          <cell r="B1281" t="str">
            <v>EMBOÇO COM ARGAMASSA DE CIMENTO, SAIBRO E AREIA NO TRAÇO 1:4:4, COM 2,0CM DE ESPESSURA</v>
          </cell>
          <cell r="C1281" t="str">
            <v>M²</v>
          </cell>
          <cell r="D1281">
            <v>2.69</v>
          </cell>
          <cell r="E1281">
            <v>8.99</v>
          </cell>
          <cell r="I1281">
            <v>11.68</v>
          </cell>
          <cell r="J1281">
            <v>15.18</v>
          </cell>
        </row>
        <row r="1283">
          <cell r="A1283" t="str">
            <v>11.03.030</v>
          </cell>
          <cell r="B1283" t="str">
            <v>EMBOÇO FRISADO COM ARGAMASSA DE CIMENTO SAIBRO E AREIA NO TRAÇO 1:4:4, COM 2,0CM DE ESPESSURA</v>
          </cell>
          <cell r="C1283" t="str">
            <v>M²</v>
          </cell>
          <cell r="D1283">
            <v>3.34</v>
          </cell>
          <cell r="E1283">
            <v>10.130000000000001</v>
          </cell>
          <cell r="I1283">
            <v>13.47</v>
          </cell>
          <cell r="J1283">
            <v>17.510000000000002</v>
          </cell>
        </row>
        <row r="1285">
          <cell r="A1285" t="str">
            <v>11.03.040</v>
          </cell>
          <cell r="B1285" t="str">
            <v>EMBOÇO COM ARGAMASSA DE CIMENTO, SAIBRO E AREIA NO TRAÇO 1:4:8, COM 2,0 CM DE ESPESSURA</v>
          </cell>
          <cell r="C1285" t="str">
            <v>M²</v>
          </cell>
          <cell r="D1285">
            <v>1.73</v>
          </cell>
          <cell r="E1285">
            <v>9.1</v>
          </cell>
          <cell r="I1285">
            <v>10.83</v>
          </cell>
          <cell r="J1285">
            <v>14.08</v>
          </cell>
        </row>
        <row r="1287">
          <cell r="A1287" t="str">
            <v>11.03.050</v>
          </cell>
          <cell r="B1287" t="str">
            <v>EMBOÇO COM ARGAMASSA DE CIMENTO E AREIA NO TRAÇO 1:3, COM 2,0CM DE ESPESSURA</v>
          </cell>
          <cell r="C1287" t="str">
            <v>M²</v>
          </cell>
          <cell r="D1287">
            <v>4.47</v>
          </cell>
          <cell r="E1287">
            <v>9.4499999999999993</v>
          </cell>
          <cell r="I1287">
            <v>13.919999999999998</v>
          </cell>
          <cell r="J1287">
            <v>18.100000000000001</v>
          </cell>
        </row>
        <row r="1289">
          <cell r="A1289" t="str">
            <v>11.03.060</v>
          </cell>
          <cell r="B1289" t="str">
            <v>EMBOÇO COM ARGAMASSA DE CIMENTO E AREIA NO TRAÇO 1:4, COM 2,0CM DE ESPESSURA</v>
          </cell>
          <cell r="C1289" t="str">
            <v>M²</v>
          </cell>
          <cell r="D1289">
            <v>3.58</v>
          </cell>
          <cell r="E1289">
            <v>9.56</v>
          </cell>
          <cell r="I1289">
            <v>13.14</v>
          </cell>
          <cell r="J1289">
            <v>17.079999999999998</v>
          </cell>
        </row>
        <row r="1290">
          <cell r="I1290">
            <v>0</v>
          </cell>
          <cell r="J1290">
            <v>0</v>
          </cell>
        </row>
        <row r="1291">
          <cell r="A1291" t="str">
            <v xml:space="preserve">S11.03.061   </v>
          </cell>
          <cell r="B1291" t="str">
            <v>EMBOÇO COM ARGAMASSA DE CIMENTO,
SAIBRO E AREIA NO TRAÇO 1:4:4, COM 3,0CM DE ESPESSURA</v>
          </cell>
          <cell r="C1291" t="str">
            <v>M2</v>
          </cell>
          <cell r="I1291">
            <v>15.21</v>
          </cell>
          <cell r="J1291">
            <v>19.77</v>
          </cell>
        </row>
        <row r="1293">
          <cell r="A1293" t="str">
            <v xml:space="preserve">S11.03.062   </v>
          </cell>
          <cell r="B1293" t="str">
            <v>EMBOÇO COM ARGAMASSA DE CIMENTO, CAL HIDRATADA  E AREIA NO TRAÇO 1:2:6, COM 20 MM  DE ESPESSURA</v>
          </cell>
          <cell r="C1293" t="str">
            <v>M2</v>
          </cell>
          <cell r="I1293">
            <v>13.9</v>
          </cell>
          <cell r="J1293">
            <v>18.07</v>
          </cell>
        </row>
        <row r="1295">
          <cell r="A1295" t="str">
            <v>11.03.063</v>
          </cell>
          <cell r="B1295" t="str">
            <v>EMBOÇO COM ARGAMASSA DE CIMENTO, CAL HIDRATADA  E AREIA NO TRAÇO 1:2:8, COM 20 MM  DE ESPESSURA</v>
          </cell>
          <cell r="C1295" t="str">
            <v>M2</v>
          </cell>
          <cell r="I1295">
            <v>12.89</v>
          </cell>
          <cell r="J1295">
            <v>16.760000000000002</v>
          </cell>
        </row>
        <row r="1297">
          <cell r="A1297" t="str">
            <v xml:space="preserve">S11.03.070   </v>
          </cell>
          <cell r="B1297" t="str">
            <v>CAPEAÇO DE REVESTIMENTO EM EMBOÇO, PARA ALVENARIA DE 15CM DE ESPESSURA, COM ARGAMASSA MISTA DE CAL HIDRATADA E AREIA PENEIRADA, TRAÇO 1:4, COM ADIÇÃO DE 130KG DE CIMENTO ESPESSURA DE 20MM, INCLUSIVE CHAPISCO NO TRAÇO 1:3.</v>
          </cell>
          <cell r="C1297" t="str">
            <v>M</v>
          </cell>
          <cell r="I1297">
            <v>5.26</v>
          </cell>
          <cell r="J1297">
            <v>6.84</v>
          </cell>
        </row>
        <row r="1299">
          <cell r="A1299" t="str">
            <v xml:space="preserve">S11.03.080   </v>
          </cell>
          <cell r="B1299" t="str">
            <v>CAPEAÇO DE REVESTIMENTO EM EMBOÇO, PARA ALVENARIA DE 25CM DE ESPESSURA, COM ARGAMASSA MISTA DE CAL HIDRATADA E AREIA PENEIRADA, TRAÇO 1:4, COM ADIÇÃO DE 130KG DE CIMENTO ESPESSURA DE 20MM, INCLUSIVE CHAPISCO NO TRAÇO 1:3.</v>
          </cell>
          <cell r="C1299" t="str">
            <v>M</v>
          </cell>
          <cell r="I1299">
            <v>5.86</v>
          </cell>
          <cell r="J1299">
            <v>7.62</v>
          </cell>
        </row>
        <row r="1300">
          <cell r="I1300">
            <v>0</v>
          </cell>
          <cell r="J1300">
            <v>0</v>
          </cell>
        </row>
        <row r="1301">
          <cell r="A1301" t="str">
            <v>11.04.000</v>
          </cell>
          <cell r="B1301" t="str">
            <v>REBOCO</v>
          </cell>
          <cell r="I1301">
            <v>0</v>
          </cell>
          <cell r="J1301">
            <v>0</v>
          </cell>
        </row>
        <row r="1302">
          <cell r="A1302" t="str">
            <v>11.04.010</v>
          </cell>
          <cell r="B1302" t="str">
            <v xml:space="preserve">REBOCO COM ARGAMASSA DE CAL BRANCA E AREIA DE FINGIR PENEIRADA NO TRAÇO 1:2 COM 5,0 MM DE ESPESSURA </v>
          </cell>
          <cell r="C1302" t="str">
            <v>M²</v>
          </cell>
          <cell r="D1302">
            <v>1.1100000000000001</v>
          </cell>
          <cell r="E1302">
            <v>7</v>
          </cell>
          <cell r="I1302">
            <v>8.11</v>
          </cell>
          <cell r="J1302">
            <v>10.54</v>
          </cell>
        </row>
        <row r="1304">
          <cell r="A1304" t="str">
            <v>11.04.020</v>
          </cell>
          <cell r="B1304" t="str">
            <v xml:space="preserve">REBOCO EM CIMENTADO, TIPO BARRA LISA, APLICADA SOBRE EMBOÇO PRONTO COM 5,0MM DE ESPESSURA </v>
          </cell>
          <cell r="C1304" t="str">
            <v>M²</v>
          </cell>
          <cell r="D1304">
            <v>1.33</v>
          </cell>
          <cell r="E1304">
            <v>9.69</v>
          </cell>
          <cell r="I1304">
            <v>11.02</v>
          </cell>
          <cell r="J1304">
            <v>14.33</v>
          </cell>
        </row>
        <row r="1306">
          <cell r="A1306" t="str">
            <v>11.04.030</v>
          </cell>
          <cell r="B1306" t="str">
            <v>REBOCO EM CIMENTADO, COM ACABAMENTO TIPO CONCRETO APARENTE, APLICADO SOBRE EMBOÇO PRONTO COM 5,0MM DE ESPESSURA</v>
          </cell>
          <cell r="C1306" t="str">
            <v>M²</v>
          </cell>
          <cell r="D1306">
            <v>1.72</v>
          </cell>
          <cell r="E1306">
            <v>10.02</v>
          </cell>
          <cell r="I1306">
            <v>11.74</v>
          </cell>
          <cell r="J1306">
            <v>15.26</v>
          </cell>
        </row>
        <row r="1307">
          <cell r="I1307">
            <v>0</v>
          </cell>
          <cell r="J1307">
            <v>0</v>
          </cell>
        </row>
        <row r="1308">
          <cell r="A1308" t="str">
            <v>11.05.000</v>
          </cell>
          <cell r="B1308" t="str">
            <v>MASSA ÚNICA</v>
          </cell>
          <cell r="I1308">
            <v>0</v>
          </cell>
          <cell r="J1308">
            <v>0</v>
          </cell>
        </row>
        <row r="1309">
          <cell r="A1309" t="str">
            <v>11.05.010</v>
          </cell>
          <cell r="B1309" t="str">
            <v>REVESTIMENTO COM ARGAMASSA DE CIMENTO E AREIA NO TRAÇO 1:3, COM 2,0 CM DE ESPESSURA</v>
          </cell>
          <cell r="C1309" t="str">
            <v>M²</v>
          </cell>
          <cell r="D1309">
            <v>4.47</v>
          </cell>
          <cell r="E1309">
            <v>11.04</v>
          </cell>
          <cell r="I1309">
            <v>15.509999999999998</v>
          </cell>
          <cell r="J1309">
            <v>20.16</v>
          </cell>
        </row>
        <row r="1311">
          <cell r="A1311" t="str">
            <v>11.05.015</v>
          </cell>
          <cell r="B1311" t="str">
            <v xml:space="preserve">REVESTIMENTO COM ARGAMASSA DE CIMENTO E AREIA NO TRAÇO 1:3, COM 2,0 CM DE ESPESSURA E ACABAMENTO LISO EM CIMENTO QUEIMADO. </v>
          </cell>
          <cell r="C1311" t="str">
            <v>M²</v>
          </cell>
          <cell r="D1311">
            <v>5.22</v>
          </cell>
          <cell r="E1311">
            <v>13.93</v>
          </cell>
          <cell r="I1311">
            <v>19.149999999999999</v>
          </cell>
          <cell r="J1311">
            <v>24.9</v>
          </cell>
        </row>
        <row r="1313">
          <cell r="A1313" t="str">
            <v>11.05.020</v>
          </cell>
          <cell r="B1313" t="str">
            <v>REVESTIMENTO COM ARGAMASSA DE CIMENTO E AREIA NO TRAÇO 1:4, COM 2,0CM DE ESPESSURA</v>
          </cell>
          <cell r="C1313" t="str">
            <v>M²</v>
          </cell>
          <cell r="D1313">
            <v>3.58</v>
          </cell>
          <cell r="E1313">
            <v>11.16</v>
          </cell>
          <cell r="I1313">
            <v>14.74</v>
          </cell>
          <cell r="J1313">
            <v>19.16</v>
          </cell>
        </row>
        <row r="1315">
          <cell r="A1315" t="str">
            <v>11.05.025</v>
          </cell>
          <cell r="B1315" t="str">
            <v>REVESTIMENTO COM ARGAMASSA DE CIMENTO E AREIA NO TRAÇO 1:6 COM 2,0 CM DE ESPESSURA</v>
          </cell>
          <cell r="C1315" t="str">
            <v>M²</v>
          </cell>
          <cell r="D1315">
            <v>2.86</v>
          </cell>
          <cell r="E1315">
            <v>11.39</v>
          </cell>
          <cell r="I1315">
            <v>14.25</v>
          </cell>
          <cell r="J1315">
            <v>18.53</v>
          </cell>
        </row>
        <row r="1317">
          <cell r="A1317" t="str">
            <v xml:space="preserve">S11.05.026   </v>
          </cell>
          <cell r="B1317" t="str">
            <v>REVESTIMENTO COM ARGAMASSA DE 
CIMENTO E AREIA NO TRAÇO 1:6 COM 2,5CM DE ESPESSURA</v>
          </cell>
          <cell r="C1317" t="str">
            <v>M2</v>
          </cell>
          <cell r="I1317">
            <v>14.74</v>
          </cell>
          <cell r="J1317">
            <v>19.16</v>
          </cell>
        </row>
        <row r="1319">
          <cell r="A1319" t="str">
            <v xml:space="preserve">S11.05.027   </v>
          </cell>
          <cell r="B1319" t="str">
            <v>REVESTIMENTO COM ARGAMASSA DE CIMENTO, CAL HIDRATADA E AREIA TRAÇO 1:1:6, COM 2,00CM DE ESPESSURA</v>
          </cell>
          <cell r="C1319" t="str">
            <v>M2</v>
          </cell>
          <cell r="I1319">
            <v>14.23</v>
          </cell>
          <cell r="J1319">
            <v>18.5</v>
          </cell>
        </row>
        <row r="1321">
          <cell r="A1321" t="str">
            <v>11.05.028</v>
          </cell>
          <cell r="B1321" t="str">
            <v>REVESTIMENTO COM ARGAMASSA DE CIMENTO, CAL HIDRATADA E AREIA TRAÇO 1:2:8, COM 20 MM DE ESPESSURA</v>
          </cell>
          <cell r="C1321" t="str">
            <v>M2</v>
          </cell>
          <cell r="I1321">
            <v>14.48</v>
          </cell>
          <cell r="J1321">
            <v>18.82</v>
          </cell>
        </row>
        <row r="1322">
          <cell r="I1322">
            <v>0</v>
          </cell>
          <cell r="J1322">
            <v>0</v>
          </cell>
        </row>
        <row r="1323">
          <cell r="A1323" t="str">
            <v>11.05.030</v>
          </cell>
          <cell r="B1323" t="str">
            <v>REVESTIMENTO COM ARGAMASSA DE CIMENTO, SAIBRO E AREIA NO TRAÇO 1:4:4, COM 2,0 CM DE ESPESSURA</v>
          </cell>
          <cell r="C1323" t="str">
            <v>M²</v>
          </cell>
          <cell r="D1323">
            <v>2.69</v>
          </cell>
          <cell r="E1323">
            <v>10.59</v>
          </cell>
          <cell r="I1323">
            <v>13.28</v>
          </cell>
          <cell r="J1323">
            <v>17.260000000000002</v>
          </cell>
        </row>
        <row r="1325">
          <cell r="A1325" t="str">
            <v>11.05.040</v>
          </cell>
          <cell r="B1325" t="str">
            <v>REVESTIMENTO FRISADO, COM ARGAMASSA DE CIMENTO, SAIBRO E AREIA NO TRAÇO 1:4:4, COM 2,0 CM DE ESPESSURA</v>
          </cell>
          <cell r="C1325" t="str">
            <v>M²</v>
          </cell>
          <cell r="D1325">
            <v>3.34</v>
          </cell>
          <cell r="E1325">
            <v>11.84</v>
          </cell>
          <cell r="I1325">
            <v>15.18</v>
          </cell>
          <cell r="J1325">
            <v>19.73</v>
          </cell>
        </row>
        <row r="1327">
          <cell r="A1327" t="str">
            <v xml:space="preserve">11.05.041   </v>
          </cell>
          <cell r="B1327" t="str">
            <v>MASSA UNICA FRISADA PARA RETOQUES
 SIMULANDO ACABAMENTO DE TIJOLOS APARENTES EM PAREDES, COM ARGAMASSA DE CIMENTO, AREIA E SAIBRO NO TRAÇO 1:3:3, ESP.3CM.</v>
          </cell>
          <cell r="C1327" t="str">
            <v>M2</v>
          </cell>
          <cell r="I1327">
            <v>16.78</v>
          </cell>
          <cell r="J1327">
            <v>21.81</v>
          </cell>
        </row>
        <row r="1329">
          <cell r="A1329" t="str">
            <v>11.05.050</v>
          </cell>
          <cell r="B1329" t="str">
            <v>REVESTIMENTO COM ARGAMASSA DE CIMENTO, SAIBRO E AREIA, NO TRAÇO 1:4:8, COM 2,0CM DE ESPESSURA</v>
          </cell>
          <cell r="C1329" t="str">
            <v>M²</v>
          </cell>
          <cell r="D1329">
            <v>1.73</v>
          </cell>
          <cell r="E1329">
            <v>10.7</v>
          </cell>
          <cell r="I1329">
            <v>12.43</v>
          </cell>
          <cell r="J1329">
            <v>16.16</v>
          </cell>
        </row>
        <row r="1331">
          <cell r="A1331" t="str">
            <v xml:space="preserve">S11.05.060   </v>
          </cell>
          <cell r="B1331" t="str">
            <v>REVESTIMENTO EM MASSA ÚNICA PARA
 PAREDE COM ARGAMASSA DE CIMENTO E AREIA TRAÇO 1:4 INCLUINDO IMPERMEABILIZANTE TIPO VEDACIT OU SIMILAR, ESPESSURA DE 20MM.</v>
          </cell>
          <cell r="C1331" t="str">
            <v>M2</v>
          </cell>
          <cell r="I1331">
            <v>14.44</v>
          </cell>
          <cell r="J1331">
            <v>18.77</v>
          </cell>
        </row>
        <row r="1333">
          <cell r="A1333" t="str">
            <v xml:space="preserve">S11.05.070   </v>
          </cell>
          <cell r="B1333" t="str">
            <v>CAPEAÇO DE REVESTIMENTO EM MASSA ÚNICA, PARA ALVENARIA DE 15CM DE ESPESSURA, COM ARGAMASSA MISTA DE CAL HIDRATADA E AREIA PENEIRADA, TRAÇO 1:4, COM ADIÇÃO DE 130 KG DE CIMENTO, ESPESSURA DE 20MM, INCLUSIVE CHAPISCO NO TRAÇO 1:3.</v>
          </cell>
          <cell r="C1333" t="str">
            <v>M</v>
          </cell>
          <cell r="I1333">
            <v>5.26</v>
          </cell>
          <cell r="J1333">
            <v>6.84</v>
          </cell>
        </row>
        <row r="1335">
          <cell r="A1335" t="str">
            <v xml:space="preserve">S11.05.080   </v>
          </cell>
          <cell r="B1335" t="str">
            <v>CAPEAÇO DE REVESTIMENTO EM MASSA ÚNICA, PARA ALVENARIA DE 25CM DE ESPESSURA, COM ARGAMASSA MISTA DE CAL HIDRATADA E AREIA PENEIRADA, TRAÇO 1:4, COM ADIÇÃO DE 130KG DE CIMENTO ESPESSURA DE 20MM, INCLUSIVE CHAPISCO NO TRAÇO 1:3.</v>
          </cell>
          <cell r="C1335" t="str">
            <v>M</v>
          </cell>
          <cell r="I1335">
            <v>5.86</v>
          </cell>
          <cell r="J1335">
            <v>7.62</v>
          </cell>
        </row>
        <row r="1337">
          <cell r="A1337" t="str">
            <v xml:space="preserve">S11.05.090   </v>
          </cell>
          <cell r="B1337" t="str">
            <v>MOLDURA DE ARGAMASSA DE CIMENTO E AREIA, TRAÇO 1:3, ESPESSURA DE 20MM, LARGURA DE 10 CM.</v>
          </cell>
          <cell r="C1337" t="str">
            <v>M</v>
          </cell>
          <cell r="I1337">
            <v>4.76</v>
          </cell>
          <cell r="J1337">
            <v>6.19</v>
          </cell>
        </row>
        <row r="1339">
          <cell r="A1339" t="str">
            <v xml:space="preserve">S11.05.100   </v>
          </cell>
          <cell r="B1339" t="str">
            <v>MOLDURA DE ARGAMASSA DE CIMENTO E AREIA, TRAÇO 1:3, ESPESSURA DE 20MM, LARGURA DE 15 CM.</v>
          </cell>
          <cell r="C1339" t="str">
            <v>M</v>
          </cell>
          <cell r="I1339">
            <v>4.96</v>
          </cell>
          <cell r="J1339">
            <v>6.45</v>
          </cell>
        </row>
        <row r="1340">
          <cell r="I1340">
            <v>0</v>
          </cell>
          <cell r="J1340">
            <v>0</v>
          </cell>
        </row>
        <row r="1341">
          <cell r="A1341" t="str">
            <v>11.06.000</v>
          </cell>
          <cell r="B1341" t="str">
            <v>AZULEJOS</v>
          </cell>
          <cell r="I1341">
            <v>0</v>
          </cell>
          <cell r="J1341">
            <v>0</v>
          </cell>
        </row>
        <row r="1342">
          <cell r="A1342" t="str">
            <v>11.06.005</v>
          </cell>
          <cell r="B1342" t="str">
            <v>REVESTIMENTO DE AZULEJOS BRANCOS, CLASSE A, ASSENTADOS COM PASTA DE CIMENTO, SOBRE EMBOÇO PRONTO</v>
          </cell>
          <cell r="C1342" t="str">
            <v>M²</v>
          </cell>
          <cell r="D1342">
            <v>18.02</v>
          </cell>
          <cell r="E1342">
            <v>25.17</v>
          </cell>
          <cell r="I1342">
            <v>43.19</v>
          </cell>
          <cell r="J1342">
            <v>56.15</v>
          </cell>
        </row>
        <row r="1344">
          <cell r="A1344" t="str">
            <v>11.06.010</v>
          </cell>
          <cell r="B1344" t="str">
            <v>REVESTIMENTO DE AZULEJOS BRANCOS, CLASSE C, ASSENTADOS COM PASTA DE CIMENTO, SOBRE EMBOÇO PRONTO</v>
          </cell>
          <cell r="C1344" t="str">
            <v>M²</v>
          </cell>
          <cell r="D1344">
            <v>15.29</v>
          </cell>
          <cell r="E1344">
            <v>25.17</v>
          </cell>
          <cell r="I1344">
            <v>40.46</v>
          </cell>
          <cell r="J1344">
            <v>52.6</v>
          </cell>
        </row>
        <row r="1346">
          <cell r="A1346" t="str">
            <v>11.06.015</v>
          </cell>
          <cell r="B1346" t="str">
            <v>REVESTIMENTOS DE AZULEJOS DE COR, CLASSE A, ASSENTADOS COM PASTA DE CIMENTO, SORE EMBOÇO PRONTO</v>
          </cell>
          <cell r="C1346" t="str">
            <v>M²</v>
          </cell>
          <cell r="D1346">
            <v>22.43</v>
          </cell>
          <cell r="E1346">
            <v>25.17</v>
          </cell>
          <cell r="I1346">
            <v>47.6</v>
          </cell>
          <cell r="J1346">
            <v>61.88</v>
          </cell>
        </row>
        <row r="1348">
          <cell r="A1348" t="str">
            <v>11.06.020</v>
          </cell>
          <cell r="B1348" t="str">
            <v>REVESTIMENTO DE AZULEJOS DE COR, CLASSE C, ASSENTADOS COM PASTA DE CIMENTO, SOBRE EMBOÇO PRONTO</v>
          </cell>
          <cell r="C1348" t="str">
            <v>M²</v>
          </cell>
          <cell r="D1348">
            <v>18.809999999999999</v>
          </cell>
          <cell r="E1348">
            <v>25.17</v>
          </cell>
          <cell r="I1348">
            <v>43.980000000000004</v>
          </cell>
          <cell r="J1348">
            <v>57.17</v>
          </cell>
        </row>
        <row r="1350">
          <cell r="A1350" t="str">
            <v>11.06.025</v>
          </cell>
          <cell r="B1350" t="str">
            <v>REVESTIMENTO DE AZULEJOS BRANCOS, CLASSE A, ASSENTADOS COM PASTA DE CIMENTO, INCLUSIVE EMBOÇO COM ARGAMASSA DE CIMENTO, SAIBRO E AREIA, NO TRAÇO 1:4:4</v>
          </cell>
          <cell r="C1350" t="str">
            <v>M²</v>
          </cell>
          <cell r="D1350">
            <v>20.71</v>
          </cell>
          <cell r="E1350">
            <v>34.159999999999997</v>
          </cell>
          <cell r="I1350">
            <v>54.87</v>
          </cell>
          <cell r="J1350">
            <v>71.33</v>
          </cell>
        </row>
        <row r="1352">
          <cell r="A1352" t="str">
            <v>11.06.030</v>
          </cell>
          <cell r="B1352" t="str">
            <v>REVESTIMENTO DE AZULEJOS BRANCOS, CLASSE C, ASSENTADOS COM PASTA DE CIMENTO, INCLUSIVE EMBOÇO, COM ARGAMASSA DE CIMENTO, SAIBRO E AREIA NO TRAÇO 1:4:4</v>
          </cell>
          <cell r="C1352" t="str">
            <v>M²</v>
          </cell>
          <cell r="D1352">
            <v>17.98</v>
          </cell>
          <cell r="E1352">
            <v>34.159999999999997</v>
          </cell>
          <cell r="I1352">
            <v>52.14</v>
          </cell>
          <cell r="J1352">
            <v>67.78</v>
          </cell>
        </row>
        <row r="1354">
          <cell r="A1354" t="str">
            <v>11.06.035</v>
          </cell>
          <cell r="B1354" t="str">
            <v>REVESTIMENTO DE AZULEJOS DE COR, CLASSE A, ASSENTADOS COM PASTA DE CIMENTO, INCLUSIVE EMBOÇO COM ARGAMASSA DE CIMENTO, SAIBRO E AREIA, NO TRAÇO 1:4:4</v>
          </cell>
          <cell r="C1354" t="str">
            <v>M²</v>
          </cell>
          <cell r="D1354">
            <v>25.12</v>
          </cell>
          <cell r="E1354">
            <v>34.159999999999997</v>
          </cell>
          <cell r="I1354">
            <v>59.28</v>
          </cell>
          <cell r="J1354">
            <v>77.06</v>
          </cell>
        </row>
        <row r="1356">
          <cell r="A1356" t="str">
            <v>11.06.040</v>
          </cell>
          <cell r="B1356" t="str">
            <v>REVESTIMENTO DE AZULEJOS DE COR, CLASSE C, ASSENTADOS COM PASTA DE CIMENTO, INCLUSIVE EMBOÇO COM ARGAMASSA DE CIMENTO, SAIBRO E AREIA NO TRAÇO 1:4:4</v>
          </cell>
          <cell r="C1356" t="str">
            <v>M²</v>
          </cell>
          <cell r="D1356">
            <v>21.5</v>
          </cell>
          <cell r="E1356">
            <v>34.159999999999997</v>
          </cell>
          <cell r="I1356">
            <v>55.66</v>
          </cell>
          <cell r="J1356">
            <v>72.36</v>
          </cell>
        </row>
        <row r="1357">
          <cell r="A1357" t="str">
            <v>11.06.050</v>
          </cell>
          <cell r="B1357" t="str">
            <v>REVESTIMENTO DE AZULEJOS BRANCOS, CLASSE A, ASSENTADOS COM ARGAMASSA PRÉ-FABRICADA DE CIMENTO COLANTE, INCLUSIVE REJUNTE, SOBRE O EMBOÇO PRONTO.</v>
          </cell>
          <cell r="C1357" t="str">
            <v>M²</v>
          </cell>
          <cell r="D1357">
            <v>19.13</v>
          </cell>
          <cell r="E1357">
            <v>5.96</v>
          </cell>
          <cell r="I1357">
            <v>25.09</v>
          </cell>
          <cell r="J1357">
            <v>32.619999999999997</v>
          </cell>
        </row>
        <row r="1359">
          <cell r="A1359" t="str">
            <v>11.06.060</v>
          </cell>
          <cell r="B1359" t="str">
            <v>REVESTIMENTO DE AZULEJOS BRANCOS, CLASSE C, ASSENTADOS COM ARGAMASSA PRÉ-FABRICADA DE CIMENTO COLANTE, INCLUSIVE REJUNTE, SOBRE O EMBOÇO PRONTO.</v>
          </cell>
          <cell r="C1359" t="str">
            <v>M²</v>
          </cell>
          <cell r="D1359">
            <v>16.27</v>
          </cell>
          <cell r="E1359">
            <v>5.96</v>
          </cell>
          <cell r="I1359">
            <v>22.23</v>
          </cell>
          <cell r="J1359">
            <v>28.9</v>
          </cell>
        </row>
        <row r="1361">
          <cell r="A1361" t="str">
            <v>11.06.070</v>
          </cell>
          <cell r="B1361" t="str">
            <v>REVESTIMENTO DE AZULEJOS DE COR, CLASSE A, ASSENTADOS COM ARGAMASSA PRÉ-FABRICADA DE CIMENTO COLANTE, INCLUSIVE REJUNTE, SOBRE O EMBOÇO PRONTO.</v>
          </cell>
          <cell r="C1361" t="str">
            <v>M²</v>
          </cell>
          <cell r="D1361">
            <v>23.75</v>
          </cell>
          <cell r="E1361">
            <v>5.96</v>
          </cell>
          <cell r="I1361">
            <v>29.71</v>
          </cell>
          <cell r="J1361">
            <v>38.619999999999997</v>
          </cell>
        </row>
        <row r="1363">
          <cell r="A1363" t="str">
            <v>11.06.080</v>
          </cell>
          <cell r="B1363" t="str">
            <v>REVESTIMENTO DE AZULEJOS DE COR, CLASSE C, ASSENTADOS COM ARGAMASSA PRÉ-FABRICADA DE CIMENTO COLANTE, INCLUSIVE REJUNTE, SOBRE O EMBOÇO PRONTO.</v>
          </cell>
          <cell r="C1363" t="str">
            <v>M²</v>
          </cell>
          <cell r="D1363">
            <v>19.97</v>
          </cell>
          <cell r="E1363">
            <v>5.96</v>
          </cell>
          <cell r="I1363">
            <v>25.93</v>
          </cell>
          <cell r="J1363">
            <v>33.71</v>
          </cell>
        </row>
        <row r="1364">
          <cell r="I1364">
            <v>0</v>
          </cell>
          <cell r="J1364">
            <v>0</v>
          </cell>
        </row>
        <row r="1365">
          <cell r="A1365" t="str">
            <v>11.07.000</v>
          </cell>
          <cell r="B1365" t="str">
            <v>PASTILHAS</v>
          </cell>
          <cell r="I1365">
            <v>0</v>
          </cell>
          <cell r="J1365">
            <v>0</v>
          </cell>
        </row>
        <row r="1366">
          <cell r="A1366" t="str">
            <v>11.07.010</v>
          </cell>
          <cell r="B1366" t="str">
            <v>REVESTIMENTO EM PAREDES COM PASTILHAS ESMALTADAS, ASSENTADAS EM ARGAMASSA DE CIMENTO, CAL E AREIA, NO TRAÇO 1:1:6, INCLUSIVE EMBOÇO PRONTO</v>
          </cell>
          <cell r="C1366" t="str">
            <v>M²</v>
          </cell>
          <cell r="D1366">
            <v>62.31</v>
          </cell>
          <cell r="E1366">
            <v>15</v>
          </cell>
          <cell r="I1366">
            <v>77.31</v>
          </cell>
          <cell r="J1366">
            <v>100.5</v>
          </cell>
        </row>
        <row r="1368">
          <cell r="A1368" t="str">
            <v>11.07.020</v>
          </cell>
          <cell r="B1368" t="str">
            <v>REVESTIMENTO EM PAREDES COM PASTILHAS ESMALTADAS, ASSENTADAS EM ARGAMASSA DE CIMENTO, CAL E AREIA, NO TRAÇO 1:1:6, INCLUSIVE EMBOÇO COM ARGAMASSA DE CIMENTO, SAIBRO E AREIA NO TRAÇO 1:4:4.</v>
          </cell>
          <cell r="C1368" t="str">
            <v>M²</v>
          </cell>
          <cell r="D1368">
            <v>64.989999999999995</v>
          </cell>
          <cell r="E1368">
            <v>23.99</v>
          </cell>
          <cell r="I1368">
            <v>88.97999999999999</v>
          </cell>
          <cell r="J1368">
            <v>115.67</v>
          </cell>
        </row>
        <row r="1369">
          <cell r="I1369">
            <v>0</v>
          </cell>
          <cell r="J1369">
            <v>0</v>
          </cell>
        </row>
        <row r="1370">
          <cell r="A1370" t="str">
            <v>11.08.000</v>
          </cell>
          <cell r="B1370" t="str">
            <v>CASQUILHOS CERÂMICOS</v>
          </cell>
          <cell r="I1370">
            <v>0</v>
          </cell>
          <cell r="J1370">
            <v>0</v>
          </cell>
        </row>
        <row r="1371">
          <cell r="A1371" t="str">
            <v>11.08.010</v>
          </cell>
          <cell r="B1371" t="str">
            <v>REVESTIMENTO EM PAREDE COM CASQUILHO CERÂMICO SOBRE EMBOÇO PRONTO</v>
          </cell>
          <cell r="C1371" t="str">
            <v>M²</v>
          </cell>
          <cell r="D1371">
            <v>15.99</v>
          </cell>
          <cell r="E1371">
            <v>25.17</v>
          </cell>
          <cell r="I1371">
            <v>41.160000000000004</v>
          </cell>
          <cell r="J1371">
            <v>53.51</v>
          </cell>
        </row>
        <row r="1373">
          <cell r="A1373" t="str">
            <v>11.08.020</v>
          </cell>
          <cell r="B1373" t="str">
            <v>REVESTIMENTO EM PAREDE COM CASQUILHO CERÂMICO, INCLUSIVE EMBOÇO COM ARGAMASSA DE CIMENTO, SAIBRO E AREIA NO TRAÇO 1:4:4</v>
          </cell>
          <cell r="C1373" t="str">
            <v>M²</v>
          </cell>
          <cell r="D1373">
            <v>18.68</v>
          </cell>
          <cell r="E1373">
            <v>34.159999999999997</v>
          </cell>
          <cell r="I1373">
            <v>52.839999999999996</v>
          </cell>
          <cell r="J1373">
            <v>68.69</v>
          </cell>
        </row>
        <row r="1374">
          <cell r="I1374">
            <v>0</v>
          </cell>
          <cell r="J1374">
            <v>0</v>
          </cell>
        </row>
        <row r="1375">
          <cell r="A1375" t="str">
            <v>11.09.000</v>
          </cell>
          <cell r="B1375" t="str">
            <v>PLACAS PRE-MOLDADAS DE CONCRETO</v>
          </cell>
          <cell r="I1375">
            <v>0</v>
          </cell>
          <cell r="J1375">
            <v>0</v>
          </cell>
        </row>
        <row r="1376">
          <cell r="A1376" t="str">
            <v>11.09.010</v>
          </cell>
          <cell r="B1376" t="str">
            <v>REVESTIMENTO EM PAREDE COM PLACA PRE-MOLDADA DE CONCRETO COM ESPESSURA DE 2,5CM, SOBRE EMBOÇO PRONTO</v>
          </cell>
          <cell r="C1376" t="str">
            <v>M²</v>
          </cell>
          <cell r="D1376">
            <v>32.79</v>
          </cell>
          <cell r="E1376">
            <v>20.59</v>
          </cell>
          <cell r="I1376">
            <v>53.379999999999995</v>
          </cell>
          <cell r="J1376">
            <v>69.39</v>
          </cell>
        </row>
        <row r="1378">
          <cell r="A1378" t="str">
            <v>11.09.020</v>
          </cell>
          <cell r="B1378" t="str">
            <v>REVESTIMENTO EM PAREDE COM PLACA PRE-MOLDADA DE CONCRETO COM ESPESSURA DE 2,5CM, INCLUSIVE EMBOÇO COM ARGAMASSA DE CIMENTO, SAIBRO E AREIA NO TRAÇO 1:4:4</v>
          </cell>
          <cell r="C1378" t="str">
            <v>M²</v>
          </cell>
          <cell r="D1378">
            <v>35.479999999999997</v>
          </cell>
          <cell r="E1378">
            <v>29.58</v>
          </cell>
          <cell r="I1378">
            <v>65.06</v>
          </cell>
          <cell r="J1378">
            <v>84.58</v>
          </cell>
        </row>
        <row r="1379">
          <cell r="I1379">
            <v>0</v>
          </cell>
          <cell r="J1379">
            <v>0</v>
          </cell>
        </row>
        <row r="1380">
          <cell r="A1380" t="str">
            <v>11.10.000</v>
          </cell>
          <cell r="B1380" t="str">
            <v>TRATAMENTO EM CONCRETO</v>
          </cell>
          <cell r="I1380">
            <v>0</v>
          </cell>
          <cell r="J1380">
            <v>0</v>
          </cell>
        </row>
        <row r="1381">
          <cell r="A1381" t="str">
            <v>11.10.010</v>
          </cell>
          <cell r="B1381" t="str">
            <v>TRATAMENTO EM CONCRETO APARENTE, INCLUINDO DESBASTE, ESTUCAGEM COM CIMENTO BRANCO E POLIMENTO</v>
          </cell>
          <cell r="C1381" t="str">
            <v>M²</v>
          </cell>
          <cell r="D1381">
            <v>2.5</v>
          </cell>
          <cell r="E1381">
            <v>12.42</v>
          </cell>
          <cell r="I1381">
            <v>14.92</v>
          </cell>
          <cell r="J1381">
            <v>19.399999999999999</v>
          </cell>
        </row>
        <row r="1383">
          <cell r="A1383" t="str">
            <v>11.10.020</v>
          </cell>
          <cell r="B1383" t="str">
            <v>JATEAMENTO DE AREIA AO METAL BRANCO EM ESTRUTURAS DE AÇO CARBONO UTILIZANDO COMPRESSOR DE AR PORTÁTIL DE 260 PCM, ACOPLADO À EQUIPAMENTO DE JATEAMENTO PRESSURIZADO, INCLUSIVE ACESSÓRIOS</v>
          </cell>
          <cell r="C1383" t="str">
            <v>M²</v>
          </cell>
          <cell r="I1383">
            <v>0</v>
          </cell>
          <cell r="J1383">
            <v>0</v>
          </cell>
        </row>
        <row r="1384">
          <cell r="I1384">
            <v>0</v>
          </cell>
          <cell r="J1384">
            <v>0</v>
          </cell>
        </row>
        <row r="1385">
          <cell r="A1385" t="str">
            <v xml:space="preserve">S11.11.030   </v>
          </cell>
          <cell r="B1385" t="str">
            <v>CAPEAÇO DE REVESTIMENTO EM CERÂMICA  (10X10) CM2, TIPO A, PARA PAREDE COM ESPESSURA DE 25CM, ASSENTADO E REJUNTADA COM ARGAMASSA PRÉ-FABRICADA.</v>
          </cell>
          <cell r="C1385" t="str">
            <v>M</v>
          </cell>
          <cell r="I1385">
            <v>14.93</v>
          </cell>
          <cell r="J1385">
            <v>19.41</v>
          </cell>
        </row>
        <row r="1387">
          <cell r="A1387" t="str">
            <v xml:space="preserve">S11.11.040   </v>
          </cell>
          <cell r="B1387" t="str">
            <v>CAPEAÇO DE REVESTIMENTO EM CERÂMICA (10X10) CM2, TIPO A, PARA PAREDE COM ESPESSURA DE 15CM, ASSENTADO E REJUNTADA COM ARGAMASSA PRÉ-FABRICADA.</v>
          </cell>
          <cell r="C1387" t="str">
            <v>M</v>
          </cell>
          <cell r="I1387">
            <v>8.94</v>
          </cell>
          <cell r="J1387">
            <v>11.62</v>
          </cell>
        </row>
        <row r="1389">
          <cell r="A1389" t="str">
            <v xml:space="preserve">S11.12.010   </v>
          </cell>
          <cell r="B1389" t="str">
            <v xml:space="preserve">FORNECIMENTO E COLOCAÇÃO DE CARPETE EM PAREDE, CARPETE DILLOP OU SIMILAR, ESPESSURA 3,5MM, COR BEGE. </v>
          </cell>
          <cell r="C1389" t="str">
            <v>M2</v>
          </cell>
          <cell r="I1389">
            <v>24.31</v>
          </cell>
          <cell r="J1389">
            <v>31.6</v>
          </cell>
        </row>
        <row r="1391">
          <cell r="A1391" t="str">
            <v xml:space="preserve">S11.13.010   </v>
          </cell>
          <cell r="B1391" t="str">
            <v>REJUNTAMENTO DE CERÂMICA 10 X 10CM COM ARGAMASSA PRÉ-FABRICADA PARA REJUNTE WEBER-COLOR FLEXÍVEL FAB.:QUARTZOLIT OU SIMILAR, PARA JUNTAS DE 6MM.</v>
          </cell>
          <cell r="C1391" t="str">
            <v>M2</v>
          </cell>
          <cell r="I1391">
            <v>4.68</v>
          </cell>
          <cell r="J1391">
            <v>6.08</v>
          </cell>
        </row>
        <row r="1393">
          <cell r="A1393" t="str">
            <v xml:space="preserve">S11.14.010   </v>
          </cell>
          <cell r="B1393" t="str">
            <v>REVESTIMENTO DE PAREDES COM PASTA DE GESSO, ESPESSURA ATÉ 18MM, SOBRE ALVENARIA.</v>
          </cell>
          <cell r="C1393" t="str">
            <v>M2</v>
          </cell>
          <cell r="I1393">
            <v>9.6</v>
          </cell>
          <cell r="J1393">
            <v>12.48</v>
          </cell>
        </row>
        <row r="1395">
          <cell r="A1395" t="str">
            <v xml:space="preserve">S11.15.010   </v>
          </cell>
          <cell r="B1395" t="str">
            <v>CHAPIM EM GRANITO CINZA CORUMBÁ POLIDO, COM 2 CM DE ESPESSURA E 20 CM DE LARGURA, ASSENTADO COM ARGAMASSA MISTA DE CIMENTO, CAL HIDRATADA E AREIA SEM PENEIRAR, TRAÇO 1:1:4.</v>
          </cell>
          <cell r="C1395" t="str">
            <v>M</v>
          </cell>
          <cell r="I1395">
            <v>41.86</v>
          </cell>
          <cell r="J1395">
            <v>54.42</v>
          </cell>
        </row>
        <row r="1397">
          <cell r="A1397" t="str">
            <v xml:space="preserve">S11.16.010   </v>
          </cell>
          <cell r="B1397" t="str">
            <v>REVESTIMENTO EM PAREDE COM GRANITO CINZA CORUMBÁ, ESPESSURA 2 CM, APLICADO COM ARGAMASSA INDUSTRIALIZADA AC-I.</v>
          </cell>
          <cell r="C1397" t="str">
            <v>M2</v>
          </cell>
          <cell r="I1397">
            <v>147.53</v>
          </cell>
          <cell r="J1397">
            <v>191.79</v>
          </cell>
        </row>
        <row r="1398">
          <cell r="I1398">
            <v>0</v>
          </cell>
          <cell r="J1398">
            <v>0</v>
          </cell>
        </row>
        <row r="1399">
          <cell r="A1399" t="str">
            <v>12.00.000</v>
          </cell>
          <cell r="B1399" t="str">
            <v>FORROS</v>
          </cell>
          <cell r="I1399">
            <v>0</v>
          </cell>
          <cell r="J1399">
            <v>0</v>
          </cell>
        </row>
        <row r="1400">
          <cell r="I1400">
            <v>0</v>
          </cell>
          <cell r="J1400">
            <v>0</v>
          </cell>
        </row>
        <row r="1401">
          <cell r="A1401" t="str">
            <v>12.01.000</v>
          </cell>
          <cell r="B1401" t="str">
            <v>FORROS DE GESSO</v>
          </cell>
          <cell r="I1401">
            <v>0</v>
          </cell>
          <cell r="J1401">
            <v>0</v>
          </cell>
        </row>
        <row r="1402">
          <cell r="A1402" t="str">
            <v>12.01.010</v>
          </cell>
          <cell r="B1402" t="str">
            <v>FORRO DE GESSO APLICADO EM LAJE PRE-MOLDADA</v>
          </cell>
          <cell r="C1402" t="str">
            <v>M²</v>
          </cell>
          <cell r="D1402">
            <v>5.2</v>
          </cell>
          <cell r="E1402">
            <v>5.62</v>
          </cell>
          <cell r="I1402">
            <v>10.82</v>
          </cell>
          <cell r="J1402">
            <v>14.07</v>
          </cell>
        </row>
        <row r="1404">
          <cell r="A1404" t="str">
            <v>12.01.020</v>
          </cell>
          <cell r="B1404" t="str">
            <v xml:space="preserve">FORRO DE GESSO APLICADO EM LAJE DE CONCRETO </v>
          </cell>
          <cell r="C1404" t="str">
            <v>M²</v>
          </cell>
          <cell r="D1404">
            <v>5.2</v>
          </cell>
          <cell r="E1404">
            <v>5.62</v>
          </cell>
          <cell r="I1404">
            <v>10.82</v>
          </cell>
          <cell r="J1404">
            <v>14.07</v>
          </cell>
        </row>
        <row r="1405">
          <cell r="I1405">
            <v>0</v>
          </cell>
          <cell r="J1405">
            <v>0</v>
          </cell>
        </row>
        <row r="1406">
          <cell r="A1406" t="str">
            <v>12.01.025</v>
          </cell>
          <cell r="B1406" t="str">
            <v>FORNECIMENTO E INSTALAÇÃO DE 
FORRO DE GESSO EM PLACAS, SUSPENSO POR ARAME GALVANIZADO Nº18, EM ESTRUTURA DE MADEIRA DE COBERTA.</v>
          </cell>
          <cell r="C1406" t="str">
            <v>M2</v>
          </cell>
          <cell r="I1406">
            <v>15.5</v>
          </cell>
          <cell r="J1406">
            <v>20.149999999999999</v>
          </cell>
        </row>
        <row r="1407">
          <cell r="I1407">
            <v>0</v>
          </cell>
          <cell r="J1407">
            <v>0</v>
          </cell>
        </row>
        <row r="1408">
          <cell r="A1408" t="str">
            <v>12.01.026</v>
          </cell>
          <cell r="B1408" t="str">
            <v>FORNECIMENTO E INSTALAÇÃO DE FORRO EM GESSO ACARTONADO</v>
          </cell>
          <cell r="C1408" t="str">
            <v>M2</v>
          </cell>
          <cell r="I1408">
            <v>33.33</v>
          </cell>
          <cell r="J1408">
            <v>43.33</v>
          </cell>
        </row>
        <row r="1409">
          <cell r="I1409">
            <v>0</v>
          </cell>
          <cell r="J1409">
            <v>0</v>
          </cell>
        </row>
        <row r="1410">
          <cell r="A1410" t="str">
            <v>12.02.000</v>
          </cell>
          <cell r="B1410" t="str">
            <v>FORROS DE CHAPAS DE FIBRA DE MADEIRA</v>
          </cell>
          <cell r="I1410">
            <v>0</v>
          </cell>
          <cell r="J1410">
            <v>0</v>
          </cell>
        </row>
        <row r="1411">
          <cell r="A1411" t="str">
            <v>12.02.010</v>
          </cell>
          <cell r="B1411" t="str">
            <v>FORNECIMENTO E ASSENTAMENTO DE FORROPACOTE DA EUCATEX, PADRÃO LISO, MONTADO COM PERFIS APARENTES DE AÇO PRE-PINTADO</v>
          </cell>
          <cell r="C1411" t="str">
            <v>M²</v>
          </cell>
          <cell r="D1411">
            <v>35.200000000000003</v>
          </cell>
          <cell r="E1411">
            <v>3.44</v>
          </cell>
          <cell r="I1411">
            <v>38.64</v>
          </cell>
          <cell r="J1411">
            <v>50.23</v>
          </cell>
        </row>
        <row r="1412">
          <cell r="A1412" t="str">
            <v>12.02.020</v>
          </cell>
          <cell r="B1412" t="str">
            <v>FORNECIMENTO E ASSENTAMENTO DE FORROPACOTE DA EUCATEX, PADRÃO LISO, MONTADO COM PERFIS APARENTES DE ALUMÍNIO ANODIZADO</v>
          </cell>
          <cell r="C1412" t="str">
            <v>M²</v>
          </cell>
          <cell r="D1412">
            <v>37.4</v>
          </cell>
          <cell r="E1412">
            <v>3.44</v>
          </cell>
          <cell r="I1412">
            <v>40.839999999999996</v>
          </cell>
          <cell r="J1412">
            <v>53.09</v>
          </cell>
        </row>
        <row r="1413">
          <cell r="A1413" t="str">
            <v>12.03.011</v>
          </cell>
          <cell r="B1413" t="str">
            <v>FORNECIMENTO E INSTALAÇÃO DE 
FORRO DE PVC COM RÉGUAS DE 100X6000MM, ENCAIXADOS ENTRE SI E FIXADOS COM ESTRUTURA AUXILIAR GALVANIZADA E ARAME GALVANIZADO, INCLUINDO ARREMATE EM PVC.</v>
          </cell>
          <cell r="C1413" t="str">
            <v>M2</v>
          </cell>
          <cell r="I1413">
            <v>26.93</v>
          </cell>
          <cell r="J1413">
            <v>35.01</v>
          </cell>
        </row>
        <row r="1414">
          <cell r="I1414">
            <v>0</v>
          </cell>
          <cell r="J1414">
            <v>0</v>
          </cell>
        </row>
        <row r="1415">
          <cell r="A1415" t="str">
            <v>12.03.020</v>
          </cell>
          <cell r="B1415" t="str">
            <v>REINSTALAÇÃO DE FORRO EM PVC, EXISTENTE.</v>
          </cell>
          <cell r="C1415" t="str">
            <v>M2</v>
          </cell>
          <cell r="I1415">
            <v>8.56</v>
          </cell>
          <cell r="J1415">
            <v>11.13</v>
          </cell>
        </row>
        <row r="1416">
          <cell r="I1416">
            <v>0</v>
          </cell>
          <cell r="J1416">
            <v>0</v>
          </cell>
        </row>
        <row r="1417">
          <cell r="A1417" t="str">
            <v>12.04.011</v>
          </cell>
          <cell r="B1417" t="str">
            <v>FORRO COM TÁBUAS DE 10X1CM, FIXADA EM CAIBROS DE 5X6CM ESPAÇADO DE 50CM.</v>
          </cell>
          <cell r="C1417" t="str">
            <v>M2</v>
          </cell>
          <cell r="I1417">
            <v>66.67</v>
          </cell>
          <cell r="J1417">
            <v>86.67</v>
          </cell>
        </row>
        <row r="1418">
          <cell r="I1418">
            <v>0</v>
          </cell>
          <cell r="J1418">
            <v>0</v>
          </cell>
        </row>
        <row r="1419">
          <cell r="A1419" t="str">
            <v>12.05.010</v>
          </cell>
          <cell r="B1419" t="str">
            <v>FORNECIMENTO E INSTALAÇÃO DE FORRO ACÚSTICO EM FIBRA MINERAL (MARCA ARMSTRONG - LINHA ENCORE OU SIMILAR), EM PERFIS TIPO "T" DE AÇO GALVANIZADO COM PINTURA A BASE DE POLIÉSTER.</v>
          </cell>
          <cell r="C1419" t="str">
            <v>M2</v>
          </cell>
          <cell r="I1419">
            <v>47.05</v>
          </cell>
          <cell r="J1419">
            <v>61.17</v>
          </cell>
        </row>
        <row r="1420">
          <cell r="I1420">
            <v>0</v>
          </cell>
          <cell r="J1420">
            <v>0</v>
          </cell>
        </row>
        <row r="1421">
          <cell r="A1421" t="str">
            <v>13.00.000</v>
          </cell>
          <cell r="B1421" t="str">
            <v>PISOS</v>
          </cell>
          <cell r="I1421">
            <v>0</v>
          </cell>
          <cell r="J1421">
            <v>0</v>
          </cell>
        </row>
        <row r="1422">
          <cell r="I1422">
            <v>0</v>
          </cell>
          <cell r="J1422">
            <v>0</v>
          </cell>
        </row>
        <row r="1423">
          <cell r="A1423" t="str">
            <v>13.01.000</v>
          </cell>
          <cell r="B1423" t="str">
            <v>CONTRA PISO</v>
          </cell>
          <cell r="I1423">
            <v>0</v>
          </cell>
          <cell r="J1423">
            <v>0</v>
          </cell>
        </row>
        <row r="1424">
          <cell r="A1424" t="str">
            <v>13.01.010</v>
          </cell>
          <cell r="B1424" t="str">
            <v>LASTRO DE PISO COM 10CM DE ESPESSURA EM CONCRETO 1:4:8</v>
          </cell>
          <cell r="C1424" t="str">
            <v>M²</v>
          </cell>
          <cell r="D1424">
            <v>15.68</v>
          </cell>
          <cell r="E1424">
            <v>14.69</v>
          </cell>
          <cell r="I1424">
            <v>30.369999999999997</v>
          </cell>
          <cell r="J1424">
            <v>39.479999999999997</v>
          </cell>
        </row>
        <row r="1426">
          <cell r="A1426" t="str">
            <v>13.01.020</v>
          </cell>
          <cell r="B1426" t="str">
            <v>LASTRO DE PISO COM A UTILIZAÇÃO DE ADITIVO IMPERMEABILIZANTE - SIKA 1, COM 10,0CM DE ESPESSURA EM CONCRETO 1:4:8</v>
          </cell>
          <cell r="C1426" t="str">
            <v>M²</v>
          </cell>
          <cell r="D1426">
            <v>29.92</v>
          </cell>
          <cell r="E1426">
            <v>14.69</v>
          </cell>
          <cell r="I1426">
            <v>44.61</v>
          </cell>
          <cell r="J1426">
            <v>57.99</v>
          </cell>
        </row>
        <row r="1428">
          <cell r="A1428" t="str">
            <v>13.01.030</v>
          </cell>
          <cell r="B1428" t="str">
            <v>LASTRO DE PISO COM 5,0CM DE ESPESSURA EM CONCRETO 1:4:8</v>
          </cell>
          <cell r="C1428" t="str">
            <v>M²</v>
          </cell>
          <cell r="D1428">
            <v>7.85</v>
          </cell>
          <cell r="E1428">
            <v>8.49</v>
          </cell>
          <cell r="I1428">
            <v>16.34</v>
          </cell>
          <cell r="J1428">
            <v>21.24</v>
          </cell>
        </row>
        <row r="1430">
          <cell r="A1430" t="str">
            <v>13.01.040</v>
          </cell>
          <cell r="B1430" t="str">
            <v>LASTRO DE PISO, COM A UTILIZAÇÃO DE ADITIVO EMPERMEABILIZANTE - SIKA 1, COM 5,0CM DE ESPESSURA EM CONCRETO 1:4:8</v>
          </cell>
          <cell r="C1430" t="str">
            <v>M²</v>
          </cell>
          <cell r="D1430">
            <v>14.97</v>
          </cell>
          <cell r="E1430">
            <v>8.49</v>
          </cell>
          <cell r="I1430">
            <v>23.46</v>
          </cell>
          <cell r="J1430">
            <v>30.5</v>
          </cell>
        </row>
        <row r="1431">
          <cell r="I1431">
            <v>0</v>
          </cell>
          <cell r="J1431">
            <v>0</v>
          </cell>
        </row>
        <row r="1432">
          <cell r="A1432" t="str">
            <v>13.02.000</v>
          </cell>
          <cell r="B1432" t="str">
            <v>REGULARIZAÇÃO DE CONTRA-PISO</v>
          </cell>
          <cell r="I1432">
            <v>0</v>
          </cell>
          <cell r="J1432">
            <v>0</v>
          </cell>
        </row>
        <row r="1433">
          <cell r="A1433" t="str">
            <v>13.02.010</v>
          </cell>
          <cell r="B1433" t="str">
            <v>REGULARIZAÇÃO DE CONTRA-PISO PARA REVESTIMENTO DE PISOS COM TACOS, ALCATIFAS, PAVIFLEX, ETC. EMPREGANDO ARGAMASSA DE CIMENTO E AREIA NO TRAÇO 1:4, COM 3,0 CM DE ESPESSURA</v>
          </cell>
          <cell r="C1433" t="str">
            <v>M²</v>
          </cell>
          <cell r="D1433">
            <v>5.37</v>
          </cell>
          <cell r="E1433">
            <v>10.039999999999999</v>
          </cell>
          <cell r="I1433">
            <v>15.41</v>
          </cell>
          <cell r="J1433">
            <v>20.03</v>
          </cell>
        </row>
        <row r="1434">
          <cell r="I1434">
            <v>0</v>
          </cell>
          <cell r="J1434">
            <v>0</v>
          </cell>
        </row>
        <row r="1435">
          <cell r="A1435" t="str">
            <v xml:space="preserve">S13.02.015   </v>
          </cell>
          <cell r="B1435" t="str">
            <v>ESTANHAMENTO DE PISO UTILIZANDO 
PASTA DE CIMENTO.</v>
          </cell>
          <cell r="C1435" t="str">
            <v>M2</v>
          </cell>
          <cell r="I1435">
            <v>1.3</v>
          </cell>
          <cell r="J1435">
            <v>1.69</v>
          </cell>
        </row>
        <row r="1436">
          <cell r="I1436">
            <v>0</v>
          </cell>
          <cell r="J1436">
            <v>0</v>
          </cell>
        </row>
        <row r="1437">
          <cell r="A1437" t="str">
            <v>13.03.000</v>
          </cell>
          <cell r="B1437" t="str">
            <v>REVESTIMENTOS DE PISOS</v>
          </cell>
          <cell r="I1437">
            <v>0</v>
          </cell>
          <cell r="J1437">
            <v>0</v>
          </cell>
        </row>
        <row r="1438">
          <cell r="A1438" t="str">
            <v>13.03.010</v>
          </cell>
          <cell r="B1438" t="str">
            <v>PISO CIMENTADO COM ARGAMASSA DE CIMENTO E AREIA NO TRAÇO 1:3, COM 2,0CM DE ESPESSURA, E COM ACABAMENTO LISO</v>
          </cell>
          <cell r="C1438" t="str">
            <v>M²</v>
          </cell>
          <cell r="D1438">
            <v>4.47</v>
          </cell>
          <cell r="E1438">
            <v>12.42</v>
          </cell>
          <cell r="I1438">
            <v>16.89</v>
          </cell>
          <cell r="J1438">
            <v>21.96</v>
          </cell>
        </row>
        <row r="1440">
          <cell r="A1440" t="str">
            <v>13.03.020</v>
          </cell>
          <cell r="B1440" t="str">
            <v>PISO CIMENTADO COM ARGAMASSA DE CIMENTO E AREIA NO TRAÇO 1:3, COM 2,0CM DE ESPESSURA E JUNTAS DE VIDRO FORMANDO QUADROS DE 1,0 X 1,0M E COM ACABAMENTO LISO</v>
          </cell>
          <cell r="C1440" t="str">
            <v>M²</v>
          </cell>
          <cell r="D1440">
            <v>5.82</v>
          </cell>
          <cell r="E1440">
            <v>13.57</v>
          </cell>
          <cell r="I1440">
            <v>19.39</v>
          </cell>
          <cell r="J1440">
            <v>25.21</v>
          </cell>
        </row>
        <row r="1442">
          <cell r="A1442" t="str">
            <v>13.03.030</v>
          </cell>
          <cell r="B1442" t="str">
            <v>PISO CIMENTADO COM ARGAMASSA DE CIMENTO E AREIA NO TRAÇO 1:3, COM 2,0CM DE ESPESSURA E JUNTAS DE MADEIRA, FORMANDO QUADROS DE 2,0 X 2,0M E COM ACABAMENTO LISO</v>
          </cell>
          <cell r="C1442" t="str">
            <v>M²</v>
          </cell>
          <cell r="D1442">
            <v>5.25</v>
          </cell>
          <cell r="E1442">
            <v>13.4</v>
          </cell>
          <cell r="I1442">
            <v>18.649999999999999</v>
          </cell>
          <cell r="J1442">
            <v>24.25</v>
          </cell>
        </row>
        <row r="1444">
          <cell r="A1444" t="str">
            <v>13.03.040</v>
          </cell>
          <cell r="B1444" t="str">
            <v>PISO CIMENTADO COM ARGAMASSA DE CIMENTO E AREIA NO TRAÇO 1:4, COM 1,5CM DE ESPESSURA E COM ACABAMENTO LISO</v>
          </cell>
          <cell r="C1444" t="str">
            <v>M²</v>
          </cell>
          <cell r="D1444">
            <v>2.69</v>
          </cell>
          <cell r="E1444">
            <v>12.17</v>
          </cell>
          <cell r="I1444">
            <v>14.86</v>
          </cell>
          <cell r="J1444">
            <v>19.32</v>
          </cell>
        </row>
        <row r="1446">
          <cell r="A1446" t="str">
            <v>13.03.060</v>
          </cell>
          <cell r="B1446" t="str">
            <v>PISO EM LENÇOL DE GRANITO ARTIFICIAL (MARMORITE) COM JUNTAS DE VIDRO, FORMANDO QUADROS DE 1,0 X 1,0M NA COR BRANCA</v>
          </cell>
          <cell r="C1446" t="str">
            <v>M²</v>
          </cell>
          <cell r="D1446">
            <v>24.53</v>
          </cell>
          <cell r="E1446">
            <v>27.61</v>
          </cell>
          <cell r="I1446">
            <v>52.14</v>
          </cell>
          <cell r="J1446">
            <v>67.78</v>
          </cell>
        </row>
        <row r="1447">
          <cell r="I1447">
            <v>0</v>
          </cell>
          <cell r="J1447">
            <v>0</v>
          </cell>
        </row>
        <row r="1448">
          <cell r="A1448" t="str">
            <v xml:space="preserve">S13.03.051   </v>
          </cell>
          <cell r="B1448" t="str">
            <v>PISO CIMENTADO COM ARGAMASSA DE CIMENTO E AREIA NO TRAÇO 1:4, COM 1,5CM DE ESPESSURA E JUNTAS DE PLÁSTICO  RETA DE 20X3MM FORMANDO QUADROS DE 2,00X2,00M, E COM ACABAMENTO LISO.</v>
          </cell>
          <cell r="C1448" t="str">
            <v>M2</v>
          </cell>
          <cell r="I1448">
            <v>19.32</v>
          </cell>
          <cell r="J1448">
            <v>25.12</v>
          </cell>
        </row>
        <row r="1449">
          <cell r="I1449">
            <v>0</v>
          </cell>
          <cell r="J1449">
            <v>0</v>
          </cell>
        </row>
        <row r="1450">
          <cell r="A1450" t="str">
            <v xml:space="preserve">S13.03.052   </v>
          </cell>
          <cell r="B1450" t="str">
            <v>PISO CIMENTADO ÁSPERO PARA CALÇADAS TRAÇO 1:4, ESPESSURA 2CM.</v>
          </cell>
          <cell r="C1450" t="str">
            <v>M2</v>
          </cell>
          <cell r="I1450">
            <v>15.03</v>
          </cell>
          <cell r="J1450">
            <v>19.54</v>
          </cell>
        </row>
        <row r="1452">
          <cell r="A1452" t="str">
            <v>13.03.070</v>
          </cell>
          <cell r="B1452" t="str">
            <v>PISO EM LENÇOL DE GRANITO ARTIFICIAL (MARMORITE) COM JUNTAS DE VIDRO, FORMANDO QUADROS DE 1,0 X 1,0M NA COR CINZA</v>
          </cell>
          <cell r="C1452" t="str">
            <v>M²</v>
          </cell>
          <cell r="D1452">
            <v>13.57</v>
          </cell>
          <cell r="E1452">
            <v>27.61</v>
          </cell>
          <cell r="I1452">
            <v>41.18</v>
          </cell>
          <cell r="J1452">
            <v>53.53</v>
          </cell>
        </row>
        <row r="1454">
          <cell r="A1454" t="str">
            <v>13.03.080</v>
          </cell>
          <cell r="B1454" t="str">
            <v>PISO EM LENÇOL DE GRANITO ARTIFICIAL (MARMORITE) COM JUNTAS DE VIDRO, FORMANDO QUADROS DE 1,0 X 1,0M NA COR PRETA OU VERMELHA</v>
          </cell>
          <cell r="C1454" t="str">
            <v>M²</v>
          </cell>
          <cell r="D1454">
            <v>18.77</v>
          </cell>
          <cell r="E1454">
            <v>27.61</v>
          </cell>
          <cell r="I1454">
            <v>46.379999999999995</v>
          </cell>
          <cell r="J1454">
            <v>60.29</v>
          </cell>
        </row>
        <row r="1456">
          <cell r="A1456" t="str">
            <v>13.03.090</v>
          </cell>
          <cell r="B1456" t="str">
            <v>PISO EM LENÇOL DE GRANITO ARTIFICIAL (MARMORITE) COM JUNTAS DE PLÁSTICO, FORMANDO QUADROS DE 1,0 X 1,0M NA COR BRANCA</v>
          </cell>
          <cell r="C1456" t="str">
            <v>M²</v>
          </cell>
          <cell r="D1456">
            <v>25.43</v>
          </cell>
          <cell r="E1456">
            <v>27.61</v>
          </cell>
          <cell r="I1456">
            <v>53.04</v>
          </cell>
          <cell r="J1456">
            <v>68.95</v>
          </cell>
        </row>
        <row r="1458">
          <cell r="A1458" t="str">
            <v>13.03.100</v>
          </cell>
          <cell r="B1458" t="str">
            <v>PISO EM LENÇOL DE GRANITO ARTIFICIAL (MARMORITE) COM JUNTAS DE PLÁSTICO, FORMANDO QUADROS DE 1,0 X 1,0M NA COR CINZA</v>
          </cell>
          <cell r="C1458" t="str">
            <v>M²</v>
          </cell>
          <cell r="D1458">
            <v>14.47</v>
          </cell>
          <cell r="E1458">
            <v>27.61</v>
          </cell>
          <cell r="I1458">
            <v>42.08</v>
          </cell>
          <cell r="J1458">
            <v>54.7</v>
          </cell>
        </row>
        <row r="1460">
          <cell r="A1460" t="str">
            <v>13.03.110</v>
          </cell>
          <cell r="B1460" t="str">
            <v>PISO EM LENÇOL DE GRANITO ARTIFICIAL (MARMORITE) COM JUNTAS DE PLASTICO, FORMANDO QUADROS DE 1,0 X 1,0M, NA COR PRETA OU VERMELHA</v>
          </cell>
          <cell r="C1460" t="str">
            <v>M²</v>
          </cell>
          <cell r="D1460">
            <v>19.670000000000002</v>
          </cell>
          <cell r="E1460">
            <v>27.61</v>
          </cell>
          <cell r="I1460">
            <v>47.28</v>
          </cell>
          <cell r="J1460">
            <v>61.46</v>
          </cell>
        </row>
        <row r="1462">
          <cell r="A1462" t="str">
            <v xml:space="preserve">13.03.121   </v>
          </cell>
          <cell r="B1462" t="str">
            <v>LIXAMENTO E POLIMENTO COM 
ESMERILHADEIRA EM PISO GRANILITE EXISTENTE, PARA ÁREA ACIMA DE 50M2.</v>
          </cell>
          <cell r="C1462" t="str">
            <v>M2</v>
          </cell>
          <cell r="I1462">
            <v>6</v>
          </cell>
          <cell r="J1462">
            <v>7.8</v>
          </cell>
        </row>
        <row r="1464">
          <cell r="A1464" t="str">
            <v>13.03.130</v>
          </cell>
          <cell r="B1464" t="str">
            <v>PISO CERÂMICO COMUM, TIPO A, 20X20CM, PEI 3 ASSENTADO COM ARGAMASSA DE CIMENTO E AREIA NO TRAÇO 1:6, COM 2,0CM DE ESPESSURA, INCLUSE REJUNTE.</v>
          </cell>
          <cell r="C1464" t="str">
            <v>M²</v>
          </cell>
          <cell r="D1464">
            <v>16.190000000000001</v>
          </cell>
          <cell r="E1464">
            <v>16.18</v>
          </cell>
          <cell r="I1464">
            <v>32.370000000000005</v>
          </cell>
          <cell r="J1464">
            <v>42.08</v>
          </cell>
        </row>
        <row r="1466">
          <cell r="A1466" t="str">
            <v>13.03.140</v>
          </cell>
          <cell r="B1466" t="str">
            <v>PISO CERÂMICO COMUM, TIPO A, 20X20CM, PEI 3 ASSENTADO COM ARGAMASSA PRÉ-FABRICADA DE CIMENTO COLANTE, INCLUSE REJUNTE.</v>
          </cell>
          <cell r="C1466" t="str">
            <v>M²</v>
          </cell>
          <cell r="D1466">
            <v>14.07</v>
          </cell>
          <cell r="E1466">
            <v>7.23</v>
          </cell>
          <cell r="I1466">
            <v>21.3</v>
          </cell>
          <cell r="J1466">
            <v>27.69</v>
          </cell>
        </row>
        <row r="1467">
          <cell r="I1467">
            <v>0</v>
          </cell>
          <cell r="J1467">
            <v>0</v>
          </cell>
        </row>
        <row r="1468">
          <cell r="A1468" t="str">
            <v xml:space="preserve">S13.03.144   </v>
          </cell>
          <cell r="B1468" t="str">
            <v>PISO CERÂMICO FABRICAÇÃO ELIANE 
CARGO PLUS - BONE, AD ( ANTIDERRAPANTE ), PEI 5, COM PLACAS DE 31X31CM E ESPESSURA DE 5MM, OU SIMILAR, ASSENTADAS COM ARGAMASSA PRÉ-FABRICADA DE CIMENTO COLANTE, INCLUSIVE REJUNTAMENTO COM JUNTAS DE 6MM.</v>
          </cell>
          <cell r="C1468" t="str">
            <v>M2</v>
          </cell>
          <cell r="I1468">
            <v>31.3</v>
          </cell>
          <cell r="J1468">
            <v>40.69</v>
          </cell>
        </row>
        <row r="1469">
          <cell r="I1469">
            <v>0</v>
          </cell>
          <cell r="J1469">
            <v>0</v>
          </cell>
        </row>
        <row r="1470">
          <cell r="A1470" t="str">
            <v xml:space="preserve">S13.03.145   </v>
          </cell>
          <cell r="B1470" t="str">
            <v>PISO CERÂMICO FABRICAÇÃO ELIANE 
CARGO PLUS - BONE, AD ( ANTIDERRAPANTE ), PEI 5, COM PLACAS DE 31X31CM E ESPESSURA DE 5MM, OU SIMILAR, ASSENTADAS COM ARGAMASSA PRÉ-FABRICADA DE CIMENTO COLANTE, INCLUSIVE REJUNTAMENTO COM JUNTAS DE 6MM.</v>
          </cell>
          <cell r="C1470" t="str">
            <v>M2</v>
          </cell>
          <cell r="I1470">
            <v>21.44</v>
          </cell>
          <cell r="J1470">
            <v>27.87</v>
          </cell>
        </row>
        <row r="1471">
          <cell r="I1471">
            <v>0</v>
          </cell>
          <cell r="J1471">
            <v>0</v>
          </cell>
        </row>
        <row r="1472">
          <cell r="A1472" t="str">
            <v>13.03.150</v>
          </cell>
          <cell r="B1472" t="str">
            <v>PISO PAVIFLEX COM 2MM DE ESPESSURA, SOBRE BASE REGULARIZADA JÁ PRONTA</v>
          </cell>
          <cell r="C1472" t="str">
            <v>M²</v>
          </cell>
          <cell r="D1472">
            <v>38</v>
          </cell>
          <cell r="E1472">
            <v>5.04</v>
          </cell>
          <cell r="I1472">
            <v>43.04</v>
          </cell>
          <cell r="J1472">
            <v>55.95</v>
          </cell>
        </row>
        <row r="1474">
          <cell r="A1474" t="str">
            <v>13.03.160</v>
          </cell>
          <cell r="B1474" t="str">
            <v>PISO PAVIFLEX COM 2MM DE ESPESSURA, INCLUSIVE BASE REGULARIZADA DE ARGAMASSA DE CIMENTO E AREIA NO TRAÇO 1:4, COM 3,0CM DE ESPESSURA</v>
          </cell>
          <cell r="C1474" t="str">
            <v>M²</v>
          </cell>
          <cell r="D1474">
            <v>43.37</v>
          </cell>
          <cell r="E1474">
            <v>15.08</v>
          </cell>
          <cell r="I1474">
            <v>58.449999999999996</v>
          </cell>
          <cell r="J1474">
            <v>75.989999999999995</v>
          </cell>
        </row>
        <row r="1475">
          <cell r="I1475">
            <v>0</v>
          </cell>
          <cell r="J1475">
            <v>0</v>
          </cell>
        </row>
        <row r="1476">
          <cell r="A1476" t="str">
            <v xml:space="preserve">S13.03.161   </v>
          </cell>
          <cell r="B1476" t="str">
            <v>FORNECIMENTO E INSTALAÇÃO DE
 PAVIFLEX COM 3,2CM DE ESPESSURA, LINHA DINAMIC OU SIMILAR.</v>
          </cell>
          <cell r="C1476" t="str">
            <v>M2</v>
          </cell>
          <cell r="I1476">
            <v>65.849999999999994</v>
          </cell>
          <cell r="J1476">
            <v>85.61</v>
          </cell>
        </row>
        <row r="1477">
          <cell r="I1477">
            <v>0</v>
          </cell>
          <cell r="J1477">
            <v>0</v>
          </cell>
        </row>
        <row r="1478">
          <cell r="A1478" t="str">
            <v xml:space="preserve">S13.03.162   </v>
          </cell>
          <cell r="B1478" t="str">
            <v>FORNECIMENTO E INSTALAÇÃO DE MANTA PAVIFLOR COM 2,00MM DE ESPESSURA, LINHA PRISMA OU SIMILAR.</v>
          </cell>
          <cell r="C1478" t="str">
            <v>M2</v>
          </cell>
          <cell r="I1478">
            <v>66.430000000000007</v>
          </cell>
          <cell r="J1478">
            <v>86.36</v>
          </cell>
        </row>
        <row r="1480">
          <cell r="A1480" t="str">
            <v>13.03.170</v>
          </cell>
          <cell r="B1480" t="str">
            <v>PISO INDUSTRIAL DUBETON, KORODUR OU SIMILAR DE ALTA RESISTÊNCIA COM 8MM DE ESPESSURA, COM JUNTAS DE PLASTICO FORMANDO QUADROS DE 1,0 X 1,0M, NA COR CINZA NATURAL E COM ACABAMENTO DESEMPENADO, INCLUSIVE BASE REGULARIZADA</v>
          </cell>
          <cell r="C1480" t="str">
            <v>M²</v>
          </cell>
          <cell r="D1480">
            <v>15.47</v>
          </cell>
          <cell r="E1480">
            <v>21.98</v>
          </cell>
          <cell r="I1480">
            <v>37.450000000000003</v>
          </cell>
          <cell r="J1480">
            <v>48.69</v>
          </cell>
        </row>
        <row r="1482">
          <cell r="A1482" t="str">
            <v>13.03.180</v>
          </cell>
          <cell r="B1482" t="str">
            <v>PISO INDUSTRIAL DURBETON, KORODUR OU SIMILAR DE ALTA RESISTENCIA COM 8MM DE ESPESSURA, COM JUNTAS DE PLASTICO FORMANDO QUADROS DE 1,0 X 1,0M, NA COR CINZA NATURAL E COM ACABAMENTO LEVEMENTE RASPADO, INCLUSIVE BASE REGULARIZADA</v>
          </cell>
          <cell r="C1482" t="str">
            <v>M²</v>
          </cell>
          <cell r="D1482">
            <v>15.47</v>
          </cell>
          <cell r="E1482">
            <v>28.86</v>
          </cell>
          <cell r="I1482">
            <v>44.33</v>
          </cell>
          <cell r="J1482">
            <v>57.63</v>
          </cell>
        </row>
        <row r="1484">
          <cell r="A1484" t="str">
            <v>13.03.190</v>
          </cell>
          <cell r="B1484" t="str">
            <v>PISO INDUSTRIAL DURBETON, KORODUR OU SIMILAR DE ALTA RESISTÊNCIA COM 8MM DE ESPESSURA, COM JUNTAS DE PLÁSTICO FORMANDO QUADROS DE 1,0 X 1,0M , NA COR CINZA NATURAL E COM ACABAMENTO RASPADO POLIDO, INCLUSIVE BASE REGULARIZADA</v>
          </cell>
          <cell r="C1484" t="str">
            <v>M²</v>
          </cell>
          <cell r="D1484">
            <v>15.47</v>
          </cell>
          <cell r="E1484">
            <v>33.43</v>
          </cell>
          <cell r="I1484">
            <v>48.9</v>
          </cell>
          <cell r="J1484">
            <v>63.57</v>
          </cell>
        </row>
        <row r="1486">
          <cell r="A1486" t="str">
            <v>13.03.200</v>
          </cell>
          <cell r="B1486" t="str">
            <v>PISO INDUSTRIAL DURBETON, KORODUR OU SIMILAR DE ALTA RESISTÊNCIA COM 8MM DE ESPESSURA, COM JUNJTAS DE PLÁSTICO FORMANDO QUADROS DE 1,0 X 1,0M, NA COR AMARELA, PRETA, MARROM OU VERMELHA E COM ACABAMENTO DESEMPENADO, INCLUSIVE BASE REGULARIZADA.</v>
          </cell>
          <cell r="C1486" t="str">
            <v>M²</v>
          </cell>
          <cell r="D1486">
            <v>18.170000000000002</v>
          </cell>
          <cell r="E1486">
            <v>21.98</v>
          </cell>
          <cell r="I1486">
            <v>40.150000000000006</v>
          </cell>
          <cell r="J1486">
            <v>52.2</v>
          </cell>
        </row>
        <row r="1488">
          <cell r="A1488" t="str">
            <v>13.03.210</v>
          </cell>
          <cell r="B1488" t="str">
            <v>PISO INDUSTRIAL DURBETON, KORODUR OU SIMILAR DE ALTA RESISTÊNCOIA COM 8MM DE ESPESSURA, COM JUNTAS DE PLÁSTICO FORMANDO QUADROS DE 1,0 X 1,0M, NA COR AMARELA, PRETA, MARROM OU VERMELHA E COM ACABAMENTO LEVEMENTE RASPADO, INCLUSIVE BASE REGULARIZADA</v>
          </cell>
          <cell r="C1488" t="str">
            <v>M²</v>
          </cell>
          <cell r="D1488">
            <v>18.170000000000002</v>
          </cell>
          <cell r="E1488">
            <v>28.86</v>
          </cell>
          <cell r="I1488">
            <v>47.03</v>
          </cell>
          <cell r="J1488">
            <v>61.14</v>
          </cell>
        </row>
        <row r="1490">
          <cell r="A1490" t="str">
            <v>13.03.220</v>
          </cell>
          <cell r="B1490" t="str">
            <v>PISO INDUSTRIAL DURBETON, KORODUR OU SIMILAR DE ALTA RESISTÊNCIA COM 8MM DE ESPESSURA, COM JUNTAS DE PLASTICO FORMANDO QUADROS DE 1,0 X 1,0M, NA COR AMARELA, PRETA, MARROM OU VERMELHA E COM ACABAMENTO RASPADO POLIDO, INCLUSIVE BASE REGULARIZADA</v>
          </cell>
          <cell r="C1490" t="str">
            <v>M²</v>
          </cell>
          <cell r="D1490">
            <v>18.170000000000002</v>
          </cell>
          <cell r="E1490">
            <v>33.43</v>
          </cell>
          <cell r="I1490">
            <v>51.6</v>
          </cell>
          <cell r="J1490">
            <v>67.08</v>
          </cell>
        </row>
        <row r="1492">
          <cell r="A1492" t="str">
            <v>13.03.230</v>
          </cell>
          <cell r="B1492" t="str">
            <v>PISO INDUSTRIAL DURBETON, KORODUR OU SIMILAR DE ALTA RESISTÊNCIA COM 8MM DE ESPESSURA, COM JUNTAS DE PLÁSTICO FORMANDO QUADROS DE 1,0 X 1,0M, NA COR VERDE E COM ACABAMENTO DESEMPENADO, INCLUSIVE BASE REGULARIZADA</v>
          </cell>
          <cell r="C1492" t="str">
            <v>M²</v>
          </cell>
          <cell r="D1492">
            <v>21.17</v>
          </cell>
          <cell r="E1492">
            <v>21.98</v>
          </cell>
          <cell r="I1492">
            <v>43.150000000000006</v>
          </cell>
          <cell r="J1492">
            <v>56.1</v>
          </cell>
        </row>
        <row r="1494">
          <cell r="A1494" t="str">
            <v>13.03.240</v>
          </cell>
          <cell r="B1494" t="str">
            <v>PISO INDUSTRIAL DURBETON, KORODUR OU SIMILAR DE ALTA RESISTÊNCIA COM 8MM DE ESPESSURA, COM JUNTAS DE PLÁSTICO FORMANDO QUADROS DE 1,0 X 1,0M, NA COR VERDE E COM ACABAMENTO LEVEMENTE RASPADO, INCLUSIVE BASE REGULARIZADA</v>
          </cell>
          <cell r="C1494" t="str">
            <v>M²</v>
          </cell>
          <cell r="D1494">
            <v>21.17</v>
          </cell>
          <cell r="E1494">
            <v>28.86</v>
          </cell>
          <cell r="I1494">
            <v>50.03</v>
          </cell>
          <cell r="J1494">
            <v>65.040000000000006</v>
          </cell>
        </row>
        <row r="1496">
          <cell r="A1496" t="str">
            <v>13.03.250</v>
          </cell>
          <cell r="B1496" t="str">
            <v>PISO INDUSTRIAL DURBETON, KORODUR OU SIMILAR DE ALTA RESISTÊNCIA COM 8MM DE ESPESSURA, COM JUNTAS DE PLÁSTICO FORMANDO QUADROS DE 1,0 X 1,0M, NA COR VERDE E COM ACABAMENTO RASPADO POLIDO, INCLUSIVE BASE REGULARIZADA</v>
          </cell>
          <cell r="C1496" t="str">
            <v>M²</v>
          </cell>
          <cell r="D1496">
            <v>21.17</v>
          </cell>
          <cell r="E1496">
            <v>33.43</v>
          </cell>
          <cell r="I1496">
            <v>54.6</v>
          </cell>
          <cell r="J1496">
            <v>70.98</v>
          </cell>
        </row>
        <row r="1497">
          <cell r="I1497">
            <v>0</v>
          </cell>
          <cell r="J1497">
            <v>0</v>
          </cell>
        </row>
        <row r="1498">
          <cell r="A1498" t="str">
            <v xml:space="preserve">S13.03.300   </v>
          </cell>
          <cell r="B1498" t="str">
            <v>PISO EM GRANITO CINZA CORUMBÁ, 
ESPESSURA 2CM, APLICADO COM ARGAMASSA INDUSTRIALIZADA AC-I, NÃO INCLUSO REGULARIZAÇÃO DE BASE.</v>
          </cell>
          <cell r="C1498" t="str">
            <v>M2</v>
          </cell>
          <cell r="I1498">
            <v>151.06</v>
          </cell>
          <cell r="J1498">
            <v>196.38</v>
          </cell>
        </row>
        <row r="1499">
          <cell r="I1499">
            <v>0</v>
          </cell>
          <cell r="J1499">
            <v>0</v>
          </cell>
        </row>
        <row r="1500">
          <cell r="A1500" t="str">
            <v xml:space="preserve">S13.03.301   </v>
          </cell>
          <cell r="B1500" t="str">
            <v>PISO EM GRANITO UBATUBA, ESPESSURA 2 CM, APLICADO COM ARGAMASSA INDUSTRIALIZADA AC-1, NÃO INCLUSO REGULARIZAÇÃO DE BASE.</v>
          </cell>
          <cell r="C1500" t="str">
            <v>M2</v>
          </cell>
          <cell r="I1500">
            <v>145.81</v>
          </cell>
          <cell r="J1500">
            <v>189.55</v>
          </cell>
        </row>
        <row r="1501">
          <cell r="I1501">
            <v>0</v>
          </cell>
          <cell r="J1501">
            <v>0</v>
          </cell>
        </row>
        <row r="1502">
          <cell r="A1502" t="str">
            <v xml:space="preserve">S13.03.302   </v>
          </cell>
          <cell r="B1502" t="str">
            <v>PISO EM GRANITO CINZA CORUMBÁ LEVIGADO, ESPESSURA 2 CM, APLICADO COM ARGAMASSA INDUSTRIALIZADA AC-I, NÃO INCLUSO REGULARIZAÇÃO DE BASE</v>
          </cell>
          <cell r="C1502" t="str">
            <v>M2</v>
          </cell>
          <cell r="I1502">
            <v>122.18</v>
          </cell>
          <cell r="J1502">
            <v>158.83000000000001</v>
          </cell>
        </row>
        <row r="1503">
          <cell r="I1503">
            <v>0</v>
          </cell>
          <cell r="J1503">
            <v>0</v>
          </cell>
        </row>
        <row r="1504">
          <cell r="A1504" t="str">
            <v xml:space="preserve">S13.03.303   </v>
          </cell>
          <cell r="B1504" t="str">
            <v>PISO EM GRANITO PRETO CEARÁ LEVIGADO, ESPESSURA 2CM, APLICADO COM ARGAMASSA INDUSTRIALIZADA AC-I, NÃO INCLUSO REGULARIZAÇÃO DE BASE.</v>
          </cell>
          <cell r="C1504" t="str">
            <v>M2</v>
          </cell>
          <cell r="I1504">
            <v>226.31</v>
          </cell>
          <cell r="J1504">
            <v>294.2</v>
          </cell>
        </row>
        <row r="1505">
          <cell r="I1505">
            <v>0</v>
          </cell>
          <cell r="J1505">
            <v>0</v>
          </cell>
        </row>
        <row r="1506">
          <cell r="A1506" t="str">
            <v xml:space="preserve">S13.03.304   </v>
          </cell>
          <cell r="B1506" t="str">
            <v>PISO EM GRANITO VERDE JEQUITIBÁ, ESPESSURA 2CM, APLICADO COM ARGAMASSA INDUSTRIALIZADA AC-I, NÃO INCLUSO REGULARIZAÇÃO DE BASE.</v>
          </cell>
          <cell r="C1506" t="str">
            <v>M2</v>
          </cell>
          <cell r="I1506">
            <v>145.81</v>
          </cell>
          <cell r="J1506">
            <v>189.55</v>
          </cell>
        </row>
        <row r="1507">
          <cell r="I1507">
            <v>0</v>
          </cell>
          <cell r="J1507">
            <v>0</v>
          </cell>
        </row>
        <row r="1508">
          <cell r="A1508" t="str">
            <v xml:space="preserve">S13.03.305   </v>
          </cell>
          <cell r="B1508" t="str">
            <v>PISO EM GRANITO PRETO CEARÁ POLIDO, ESPESSURA 2CM, APLICADO COM ARGAMASSA INDUSTRIALIZADA AC-I, NÃO INCLUSO REGULARIZAÇÃO DE BASE.</v>
          </cell>
          <cell r="C1508" t="str">
            <v>M2</v>
          </cell>
          <cell r="I1508">
            <v>226.31</v>
          </cell>
          <cell r="J1508">
            <v>294.2</v>
          </cell>
        </row>
        <row r="1509">
          <cell r="I1509">
            <v>0</v>
          </cell>
          <cell r="J1509">
            <v>0</v>
          </cell>
        </row>
        <row r="1510">
          <cell r="A1510" t="str">
            <v xml:space="preserve">S13.06.010   </v>
          </cell>
          <cell r="B1510" t="str">
            <v>PISO EM ARDÓSIA COM PLACAS DE 30X30CM, ESP. 8MM, ASSENTADA COM ARGAMASSA PRÉ-FABRICADA DE CIMENTO COLANTE, INCLUSIVE REJUNTAMENTO COM JUNTAS DE 5MM.</v>
          </cell>
          <cell r="C1510" t="str">
            <v>M2</v>
          </cell>
          <cell r="I1510">
            <v>28.22</v>
          </cell>
          <cell r="J1510">
            <v>36.69</v>
          </cell>
        </row>
        <row r="1511">
          <cell r="I1511">
            <v>0</v>
          </cell>
          <cell r="J1511">
            <v>0</v>
          </cell>
        </row>
        <row r="1512">
          <cell r="A1512" t="str">
            <v xml:space="preserve">S13.07.010   </v>
          </cell>
          <cell r="B1512" t="str">
            <v>PISO EM ASSOALHO DE MADEIRA DE LEI (IPÊ OU SIMILAR), RÉGUAS MACHO E FÊMEA 15 X 2 CM - EXTRA.</v>
          </cell>
          <cell r="C1512" t="str">
            <v>M2</v>
          </cell>
          <cell r="I1512">
            <v>84.54</v>
          </cell>
          <cell r="J1512">
            <v>109.9</v>
          </cell>
        </row>
        <row r="1513">
          <cell r="I1513">
            <v>0</v>
          </cell>
          <cell r="J1513">
            <v>0</v>
          </cell>
        </row>
        <row r="1514">
          <cell r="A1514" t="str">
            <v>14.00.000</v>
          </cell>
          <cell r="B1514" t="str">
            <v>RODAPÉS, SOLEIRAS, DEGRAUS E CORRIMÃOS</v>
          </cell>
          <cell r="I1514">
            <v>0</v>
          </cell>
          <cell r="J1514">
            <v>0</v>
          </cell>
        </row>
        <row r="1515">
          <cell r="I1515">
            <v>0</v>
          </cell>
          <cell r="J1515">
            <v>0</v>
          </cell>
        </row>
        <row r="1516">
          <cell r="A1516" t="str">
            <v>14.01.000</v>
          </cell>
          <cell r="B1516" t="str">
            <v xml:space="preserve">RODAPÉS </v>
          </cell>
          <cell r="I1516">
            <v>0</v>
          </cell>
          <cell r="J1516">
            <v>0</v>
          </cell>
        </row>
        <row r="1517">
          <cell r="A1517" t="str">
            <v>14.01.030</v>
          </cell>
          <cell r="B1517" t="str">
            <v>RODAPÉ DE GRANITO ARTIFICIAL (MARMORITE) COM 10CM DE ALTURA, NA COR BRANCA</v>
          </cell>
          <cell r="C1517" t="str">
            <v>M</v>
          </cell>
          <cell r="D1517">
            <v>2.3199999999999998</v>
          </cell>
          <cell r="E1517">
            <v>13.27</v>
          </cell>
          <cell r="I1517">
            <v>15.59</v>
          </cell>
          <cell r="J1517">
            <v>20.27</v>
          </cell>
        </row>
        <row r="1519">
          <cell r="A1519" t="str">
            <v>14.01.040</v>
          </cell>
          <cell r="B1519" t="str">
            <v>RODAPÉ DE GRANITO ARTIFICIAL (MARMORITE) COM 10CM DE ALTURA, NA COR CINZA</v>
          </cell>
          <cell r="C1519" t="str">
            <v>M</v>
          </cell>
          <cell r="D1519">
            <v>1.22</v>
          </cell>
          <cell r="E1519">
            <v>13.27</v>
          </cell>
          <cell r="I1519">
            <v>14.49</v>
          </cell>
          <cell r="J1519">
            <v>18.84</v>
          </cell>
        </row>
        <row r="1521">
          <cell r="A1521" t="str">
            <v>14.01.050</v>
          </cell>
          <cell r="B1521" t="str">
            <v>RODAPÉ DE GRANITO ARTIFICIAL (MARMORITE) COM 10 CM DE ALTURA, NA COR PRETA OU VERMELHA</v>
          </cell>
          <cell r="C1521" t="str">
            <v>M</v>
          </cell>
          <cell r="D1521">
            <v>1.74</v>
          </cell>
          <cell r="E1521">
            <v>13.27</v>
          </cell>
          <cell r="I1521">
            <v>15.01</v>
          </cell>
          <cell r="J1521">
            <v>19.510000000000002</v>
          </cell>
        </row>
        <row r="1523">
          <cell r="A1523" t="str">
            <v>14.01.060</v>
          </cell>
          <cell r="B1523" t="str">
            <v>RODAPÉ DE PAVIFLEX APLICADO SOBRE REVESTIMENTO DE ARGAMASSA DE CIMENTO E AREIA NO TRAÇO 1:3</v>
          </cell>
          <cell r="C1523" t="str">
            <v>M</v>
          </cell>
          <cell r="D1523">
            <v>11.1</v>
          </cell>
          <cell r="E1523">
            <v>3.36</v>
          </cell>
          <cell r="I1523">
            <v>14.459999999999999</v>
          </cell>
          <cell r="J1523">
            <v>18.8</v>
          </cell>
        </row>
        <row r="1525">
          <cell r="A1525" t="str">
            <v>14.01.070</v>
          </cell>
          <cell r="B1525" t="str">
            <v>RODAPÉ DE ARGAMASSA DE ALTA RESISTÊNCIA DURBETON, KORODUR OU SIMILAR, COM 10CM DE ALTURA NA COR CINZA NATURAL E COM ACABAMENTO RASPADO</v>
          </cell>
          <cell r="C1525" t="str">
            <v>M</v>
          </cell>
          <cell r="D1525">
            <v>3.28</v>
          </cell>
          <cell r="E1525">
            <v>11.59</v>
          </cell>
          <cell r="I1525">
            <v>14.87</v>
          </cell>
          <cell r="J1525">
            <v>19.329999999999998</v>
          </cell>
        </row>
        <row r="1527">
          <cell r="A1527" t="str">
            <v>14.01.080</v>
          </cell>
          <cell r="B1527" t="str">
            <v>RODAPÉ DE ARGAMASSA DE ALTA RESISTÊNCIA DURBETON, KORODUR OU SIMILAR, COM 10CM DE ALTURA NA COR AMARELA, PRETA, MARROM OU VERMELHA E COM ACABAMENTO RASPADO</v>
          </cell>
          <cell r="C1527" t="str">
            <v>M</v>
          </cell>
          <cell r="D1527">
            <v>4.3600000000000003</v>
          </cell>
          <cell r="E1527">
            <v>11.59</v>
          </cell>
          <cell r="I1527">
            <v>15.95</v>
          </cell>
          <cell r="J1527">
            <v>20.74</v>
          </cell>
        </row>
        <row r="1529">
          <cell r="A1529" t="str">
            <v>14.01.090</v>
          </cell>
          <cell r="B1529" t="str">
            <v>RODAPÉ DE ARGAMASSA DE ALTA RESISTÊNCIA DURBETON, KORODUR OU SIMILAR, COM 10CM DE ALTURA NA COR VERDE E COM ACABAMENTO RASPADO.</v>
          </cell>
          <cell r="C1529" t="str">
            <v>M</v>
          </cell>
          <cell r="D1529">
            <v>5.56</v>
          </cell>
          <cell r="E1529">
            <v>11.59</v>
          </cell>
          <cell r="I1529">
            <v>17.149999999999999</v>
          </cell>
          <cell r="J1529">
            <v>22.3</v>
          </cell>
        </row>
        <row r="1530">
          <cell r="I1530">
            <v>0</v>
          </cell>
          <cell r="J1530">
            <v>0</v>
          </cell>
        </row>
        <row r="1531">
          <cell r="A1531" t="str">
            <v xml:space="preserve">14.01.100   </v>
          </cell>
          <cell r="B1531" t="str">
            <v>RODAPÉ EM GRANITO BRANCO POLIDO,
 ALTURA 7 CM E ESPESSURA 2 CM , APLICADO COM ARGAMSSA INDUSTRIALIZADA AC-1.</v>
          </cell>
          <cell r="C1531" t="str">
            <v>M</v>
          </cell>
          <cell r="I1531">
            <v>20.309999999999999</v>
          </cell>
          <cell r="J1531">
            <v>26.4</v>
          </cell>
        </row>
        <row r="1532">
          <cell r="I1532">
            <v>0</v>
          </cell>
          <cell r="J1532">
            <v>0</v>
          </cell>
        </row>
        <row r="1533">
          <cell r="A1533" t="str">
            <v xml:space="preserve">14.01.101   </v>
          </cell>
          <cell r="B1533" t="str">
            <v>RODAPÉ EM GRANITO CINZA CORUMBÁ, ALTURA 7 CM E ESPESSURA 2 CM, APLICADO COM ARGAMASSA INDUSTRIALIZADA.</v>
          </cell>
          <cell r="C1533" t="str">
            <v>M</v>
          </cell>
          <cell r="I1533">
            <v>22.22</v>
          </cell>
          <cell r="J1533">
            <v>28.89</v>
          </cell>
        </row>
        <row r="1534">
          <cell r="I1534">
            <v>0</v>
          </cell>
          <cell r="J1534">
            <v>0</v>
          </cell>
        </row>
        <row r="1535">
          <cell r="A1535" t="str">
            <v xml:space="preserve">14.01.102   </v>
          </cell>
          <cell r="B1535" t="str">
            <v>RODAPÉ EM GRANITO PRETO CEARÁ, ALTURA 7 CM, E ESPESSURA 2 CM,APLICADO COM ARGAMASSA INDUSTRIALIZADA AC-1.</v>
          </cell>
          <cell r="C1535" t="str">
            <v>M</v>
          </cell>
          <cell r="I1535">
            <v>30.44</v>
          </cell>
          <cell r="J1535">
            <v>39.57</v>
          </cell>
        </row>
        <row r="1536">
          <cell r="I1536">
            <v>0</v>
          </cell>
          <cell r="J1536">
            <v>0</v>
          </cell>
        </row>
        <row r="1537">
          <cell r="A1537" t="str">
            <v xml:space="preserve">14.01.103   </v>
          </cell>
          <cell r="B1537" t="str">
            <v>RODAPÉ EM GRANITO BEGE IMACULADO, ALTURA 7 CM E ESPESSURA 2 CM ,APLICADO COM ARGAMASSA INDUSTRIALIZADA AC-1.</v>
          </cell>
          <cell r="C1537" t="str">
            <v>M</v>
          </cell>
          <cell r="I1537">
            <v>27.05</v>
          </cell>
          <cell r="J1537">
            <v>35.17</v>
          </cell>
        </row>
        <row r="1538">
          <cell r="I1538">
            <v>0</v>
          </cell>
          <cell r="J1538">
            <v>0</v>
          </cell>
        </row>
        <row r="1539">
          <cell r="A1539" t="str">
            <v>14.02.000</v>
          </cell>
          <cell r="B1539" t="str">
            <v>SOLEIRAS</v>
          </cell>
          <cell r="I1539">
            <v>0</v>
          </cell>
          <cell r="J1539">
            <v>0</v>
          </cell>
        </row>
        <row r="1540">
          <cell r="A1540" t="str">
            <v>14.02.010</v>
          </cell>
          <cell r="B1540" t="str">
            <v>SOLEIRA EM CIMENTADO DE 15CM DE LARGURA</v>
          </cell>
          <cell r="C1540" t="str">
            <v>M</v>
          </cell>
          <cell r="D1540">
            <v>0.41</v>
          </cell>
          <cell r="E1540">
            <v>2.27</v>
          </cell>
          <cell r="I1540">
            <v>2.68</v>
          </cell>
          <cell r="J1540">
            <v>3.48</v>
          </cell>
        </row>
        <row r="1542">
          <cell r="A1542" t="str">
            <v>14.02.020</v>
          </cell>
          <cell r="B1542" t="str">
            <v>SOLEIRA DE GRANITO ARTIFICIAL (MARMORITE) COM 15CM DE LARGURA, NA COR BRANCA</v>
          </cell>
          <cell r="C1542" t="str">
            <v>M</v>
          </cell>
          <cell r="D1542">
            <v>3.47</v>
          </cell>
          <cell r="E1542">
            <v>10.68</v>
          </cell>
          <cell r="I1542">
            <v>14.15</v>
          </cell>
          <cell r="J1542">
            <v>18.399999999999999</v>
          </cell>
        </row>
        <row r="1544">
          <cell r="A1544" t="str">
            <v>14.02.030</v>
          </cell>
          <cell r="B1544" t="str">
            <v>SOLEIRA DE GRANITO ARTIFICIAL (MARMORITE) COM 15CM DE LARGURA, NA COR CINZA</v>
          </cell>
          <cell r="C1544" t="str">
            <v>M</v>
          </cell>
          <cell r="D1544">
            <v>1.83</v>
          </cell>
          <cell r="E1544">
            <v>10.68</v>
          </cell>
          <cell r="I1544">
            <v>12.51</v>
          </cell>
          <cell r="J1544">
            <v>16.260000000000002</v>
          </cell>
        </row>
        <row r="1546">
          <cell r="A1546" t="str">
            <v>14.02.040</v>
          </cell>
          <cell r="B1546" t="str">
            <v>SOLEIRA DE GRANITO ARTIFICIAL (MARMORITE) COM 15CM DE LARGURA, NA COR PRETA OU VERMELHA</v>
          </cell>
          <cell r="C1546" t="str">
            <v>M</v>
          </cell>
          <cell r="D1546">
            <v>2.62</v>
          </cell>
          <cell r="E1546">
            <v>10.68</v>
          </cell>
          <cell r="I1546">
            <v>13.3</v>
          </cell>
          <cell r="J1546">
            <v>17.29</v>
          </cell>
        </row>
        <row r="1548">
          <cell r="A1548" t="str">
            <v>14.02.050</v>
          </cell>
          <cell r="B1548" t="str">
            <v>SOLEIRA DE ARGAMASSA DE ALTA RESISTÊNCIA DURBETON, KORODUR OU SIMILAR, COM 10CM DE LARGURA, NA COR CINZA NATURAL E COM ACABAMENTO RASPADO</v>
          </cell>
          <cell r="C1548" t="str">
            <v>M</v>
          </cell>
          <cell r="D1548">
            <v>1.32</v>
          </cell>
          <cell r="E1548">
            <v>9.3000000000000007</v>
          </cell>
          <cell r="I1548">
            <v>10.620000000000001</v>
          </cell>
          <cell r="J1548">
            <v>13.81</v>
          </cell>
        </row>
        <row r="1550">
          <cell r="A1550" t="str">
            <v>14.02.060</v>
          </cell>
          <cell r="B1550" t="str">
            <v>SOLEIRA DE ARGAMASSA DE ALTA RESISTÊNCIA DURBETON, KORODUR OU SIMILAR, COM 10CM DE LARGURA, NA COR AMARELA, PRETA, MARROM OU VERMELHA E COM ACABAMENTO RASPADO</v>
          </cell>
          <cell r="C1550" t="str">
            <v>M</v>
          </cell>
          <cell r="D1550">
            <v>1.59</v>
          </cell>
          <cell r="E1550">
            <v>9.3000000000000007</v>
          </cell>
          <cell r="I1550">
            <v>10.89</v>
          </cell>
          <cell r="J1550">
            <v>14.16</v>
          </cell>
        </row>
        <row r="1552">
          <cell r="A1552" t="str">
            <v>14.02.070</v>
          </cell>
          <cell r="B1552" t="str">
            <v>SOLEIRA DE ARGAMASSA DE ALTA RESISTÊNCIA DURBETON, KORODUR OU SIMILAR, COM 10CM DE LARGURA, NA COR VERDE E COM ACABAMENTO RASPADO</v>
          </cell>
          <cell r="C1552" t="str">
            <v>M</v>
          </cell>
          <cell r="D1552">
            <v>1.89</v>
          </cell>
          <cell r="E1552">
            <v>9.3000000000000007</v>
          </cell>
          <cell r="I1552">
            <v>11.190000000000001</v>
          </cell>
          <cell r="J1552">
            <v>14.55</v>
          </cell>
        </row>
        <row r="1553">
          <cell r="I1553">
            <v>0</v>
          </cell>
          <cell r="J1553">
            <v>0</v>
          </cell>
        </row>
        <row r="1554">
          <cell r="A1554" t="str">
            <v>14.03.000</v>
          </cell>
          <cell r="B1554" t="str">
            <v>DEGRAUS</v>
          </cell>
          <cell r="I1554">
            <v>0</v>
          </cell>
          <cell r="J1554">
            <v>0</v>
          </cell>
        </row>
        <row r="1555">
          <cell r="A1555" t="str">
            <v>14.03.010</v>
          </cell>
          <cell r="B1555" t="str">
            <v>DEGRAU DE ESCADA COM 30CM, EM GRANITO ARTIFICIAL (MARMORITE), NA COR BRANCA E ESPELHO COM 20CM</v>
          </cell>
          <cell r="C1555" t="str">
            <v>M</v>
          </cell>
          <cell r="D1555">
            <v>11.6</v>
          </cell>
          <cell r="E1555">
            <v>26.86</v>
          </cell>
          <cell r="I1555">
            <v>38.46</v>
          </cell>
          <cell r="J1555">
            <v>50</v>
          </cell>
        </row>
        <row r="1557">
          <cell r="A1557" t="str">
            <v>14.03.020</v>
          </cell>
          <cell r="B1557" t="str">
            <v>DEGRAU DE ESCADA COM 30CM EM GRANITO ARTIFICIAL(MARMORITE), NA COR CINZA E ESPELHO COM 20CM</v>
          </cell>
          <cell r="C1557" t="str">
            <v>M</v>
          </cell>
          <cell r="D1557">
            <v>6.12</v>
          </cell>
          <cell r="E1557">
            <v>26.86</v>
          </cell>
          <cell r="I1557">
            <v>32.979999999999997</v>
          </cell>
          <cell r="J1557">
            <v>42.87</v>
          </cell>
        </row>
        <row r="1559">
          <cell r="A1559" t="str">
            <v>14.03.030</v>
          </cell>
          <cell r="B1559" t="str">
            <v>DEGRAU DE ESCADA COM 30CM EM GRANITO ARTIFICIAL (MARMORITE), NA COR PRETA OU VERMELHA E ESPELHO COM 20CM</v>
          </cell>
          <cell r="C1559" t="str">
            <v>M</v>
          </cell>
          <cell r="D1559">
            <v>8.7200000000000006</v>
          </cell>
          <cell r="E1559">
            <v>26.86</v>
          </cell>
          <cell r="I1559">
            <v>35.58</v>
          </cell>
          <cell r="J1559">
            <v>46.25</v>
          </cell>
        </row>
        <row r="1561">
          <cell r="A1561" t="str">
            <v>14.03.040</v>
          </cell>
          <cell r="B1561" t="str">
            <v>DEGRAU DE ESCADA COM 30CM EM ARGAMASSA DE ALTA RESISTÊNCIA DURBETON, KORODUR OU SIMILAR, E ESPELHO COM 20CM NA COR CINZA NATURAL E COM ACABAMENTO RASPADO</v>
          </cell>
          <cell r="C1561" t="str">
            <v>M</v>
          </cell>
          <cell r="D1561">
            <v>9.8800000000000008</v>
          </cell>
          <cell r="E1561">
            <v>29.34</v>
          </cell>
          <cell r="I1561">
            <v>39.22</v>
          </cell>
          <cell r="J1561">
            <v>50.99</v>
          </cell>
        </row>
        <row r="1563">
          <cell r="A1563" t="str">
            <v>14.03.050</v>
          </cell>
          <cell r="B1563" t="str">
            <v>DEGRAU DE ESCADA COM 30CM EM ARGAMASSA DE ALTA RESISTÊNCIA DURBETON, KORODUR OU SIMILAR, E ESPELHO COM 20CM NA COR AMARELA, PRETA, MARROM OU VERMELHA E COM ACABAMENTO RASPADO</v>
          </cell>
          <cell r="C1563" t="str">
            <v>M</v>
          </cell>
          <cell r="D1563">
            <v>12.58</v>
          </cell>
          <cell r="E1563">
            <v>29.34</v>
          </cell>
          <cell r="I1563">
            <v>41.92</v>
          </cell>
          <cell r="J1563">
            <v>54.5</v>
          </cell>
        </row>
        <row r="1565">
          <cell r="A1565" t="str">
            <v>14.03.060</v>
          </cell>
          <cell r="B1565" t="str">
            <v>DEGRAU DE ESCADA COM 30CM EM ARGAMASSA DE ALTA RESISTÊNCIA DURBETON, KORODUR OU SIMILAR, E ESPELHO COM 20CM NA COR VERDE E COM ACABAMENTO RASPADO</v>
          </cell>
          <cell r="C1565" t="str">
            <v>M</v>
          </cell>
          <cell r="D1565">
            <v>15.58</v>
          </cell>
          <cell r="E1565">
            <v>29.34</v>
          </cell>
          <cell r="I1565">
            <v>44.92</v>
          </cell>
          <cell r="J1565">
            <v>58.4</v>
          </cell>
        </row>
        <row r="1566">
          <cell r="I1566">
            <v>0</v>
          </cell>
          <cell r="J1566">
            <v>0</v>
          </cell>
        </row>
        <row r="1567">
          <cell r="A1567" t="str">
            <v>14.04.000</v>
          </cell>
          <cell r="B1567" t="str">
            <v>CORRIMÃOS</v>
          </cell>
          <cell r="I1567">
            <v>0</v>
          </cell>
          <cell r="J1567">
            <v>0</v>
          </cell>
        </row>
        <row r="1568">
          <cell r="A1568" t="str">
            <v>14.04.010</v>
          </cell>
          <cell r="B1568" t="str">
            <v>CORRIMÃO DE GRANITO ARTIFICIAL (MARMORITE) COM 15CM DE LARGURA, NA COR BRANCA</v>
          </cell>
          <cell r="C1568" t="str">
            <v>M</v>
          </cell>
          <cell r="D1568">
            <v>5.8</v>
          </cell>
          <cell r="E1568">
            <v>26.5</v>
          </cell>
          <cell r="I1568">
            <v>32.299999999999997</v>
          </cell>
          <cell r="J1568">
            <v>41.99</v>
          </cell>
        </row>
        <row r="1570">
          <cell r="A1570" t="str">
            <v>14.04.020</v>
          </cell>
          <cell r="B1570" t="str">
            <v>CORRIMÃO DE GRANITO ARTIFICIAL (MARMORITE) COM 15CM DE LARGURA, NA COR CINZA</v>
          </cell>
          <cell r="C1570" t="str">
            <v>M</v>
          </cell>
          <cell r="D1570">
            <v>3.06</v>
          </cell>
          <cell r="E1570">
            <v>26.5</v>
          </cell>
          <cell r="I1570">
            <v>29.56</v>
          </cell>
          <cell r="J1570">
            <v>38.43</v>
          </cell>
        </row>
        <row r="1572">
          <cell r="A1572" t="str">
            <v>14.04.030</v>
          </cell>
          <cell r="B1572" t="str">
            <v>CORRIMÃO DE GRANITO ARTIFICIAL (MARMORITE) COM 15CM DE LARGURA, NA COR PRETA OU VERMELHA</v>
          </cell>
          <cell r="C1572" t="str">
            <v>M</v>
          </cell>
          <cell r="D1572">
            <v>4.3600000000000003</v>
          </cell>
          <cell r="E1572">
            <v>26.5</v>
          </cell>
          <cell r="I1572">
            <v>30.86</v>
          </cell>
          <cell r="J1572">
            <v>40.119999999999997</v>
          </cell>
        </row>
        <row r="1573">
          <cell r="I1573">
            <v>0</v>
          </cell>
          <cell r="J1573">
            <v>0</v>
          </cell>
        </row>
        <row r="1574">
          <cell r="A1574" t="str">
            <v>15.00.000</v>
          </cell>
          <cell r="B1574" t="str">
            <v>BALCÕES</v>
          </cell>
          <cell r="I1574">
            <v>0</v>
          </cell>
          <cell r="J1574">
            <v>0</v>
          </cell>
        </row>
        <row r="1575">
          <cell r="I1575">
            <v>0</v>
          </cell>
          <cell r="J1575">
            <v>0</v>
          </cell>
        </row>
        <row r="1576">
          <cell r="A1576" t="str">
            <v>15.01.000</v>
          </cell>
          <cell r="B1576" t="str">
            <v>BALCÕES DE GRANITO</v>
          </cell>
          <cell r="I1576">
            <v>0</v>
          </cell>
          <cell r="J1576">
            <v>0</v>
          </cell>
        </row>
        <row r="1577">
          <cell r="A1577" t="str">
            <v>15.01.010</v>
          </cell>
          <cell r="B1577" t="str">
            <v>BALCÃO DE COZINHA DE GRANITO ARTIFICIAL NA COR BRANCA, APLICADO SOBRE LAJE DE CONCRETO DE 3,0CM DE ESPESSURA</v>
          </cell>
          <cell r="C1577" t="str">
            <v>M²</v>
          </cell>
          <cell r="D1577">
            <v>39.72</v>
          </cell>
          <cell r="E1577">
            <v>37.549999999999997</v>
          </cell>
          <cell r="I1577">
            <v>77.27</v>
          </cell>
          <cell r="J1577">
            <v>100.45</v>
          </cell>
        </row>
        <row r="1579">
          <cell r="A1579" t="str">
            <v>15.01.020</v>
          </cell>
          <cell r="B1579" t="str">
            <v xml:space="preserve">BALCÃO DE COZINHA DE GRANITO ARTIFICIAL NA COR CINZA, APLICADO SOBRE LAJE DE CONCRETO DE 3,0CM DE ESPESSURA </v>
          </cell>
          <cell r="C1579" t="str">
            <v>M²</v>
          </cell>
          <cell r="D1579">
            <v>28.88</v>
          </cell>
          <cell r="E1579">
            <v>37.549999999999997</v>
          </cell>
          <cell r="I1579">
            <v>66.429999999999993</v>
          </cell>
          <cell r="J1579">
            <v>86.36</v>
          </cell>
        </row>
        <row r="1581">
          <cell r="A1581" t="str">
            <v>15.01.030</v>
          </cell>
          <cell r="B1581" t="str">
            <v>BALCÃO DE COZINHA DE GRANITO ARTIFICIAL NA COR VERMELHA OU PRETA, APLICADO SOBRE LAJE DE CONCRETO DE 3,0CM DE ESPESSURA</v>
          </cell>
          <cell r="C1581" t="str">
            <v>M²</v>
          </cell>
          <cell r="D1581">
            <v>34.08</v>
          </cell>
          <cell r="E1581">
            <v>37.549999999999997</v>
          </cell>
          <cell r="I1581">
            <v>71.63</v>
          </cell>
          <cell r="J1581">
            <v>93.12</v>
          </cell>
        </row>
        <row r="1582">
          <cell r="I1582">
            <v>0</v>
          </cell>
          <cell r="J1582">
            <v>0</v>
          </cell>
        </row>
        <row r="1583">
          <cell r="A1583" t="str">
            <v xml:space="preserve">S15.02.010   </v>
          </cell>
          <cell r="B1583" t="str">
            <v>BALCÃO EM GRANITO PRETO CEARÁ 
POLIDO COM 4,30 METROS DE COMPRIMENTO E 0,60 METROS, INCLUSIVE TESTEIRA COM 5 CM DE ALTURA</v>
          </cell>
          <cell r="C1583" t="str">
            <v>UND</v>
          </cell>
          <cell r="I1583">
            <v>954.56</v>
          </cell>
          <cell r="J1583">
            <v>1240.93</v>
          </cell>
        </row>
        <row r="1584">
          <cell r="I1584">
            <v>0</v>
          </cell>
          <cell r="J1584">
            <v>0</v>
          </cell>
        </row>
        <row r="1585">
          <cell r="A1585" t="str">
            <v xml:space="preserve">S15.02.020   </v>
          </cell>
          <cell r="B1585" t="str">
            <v>BALCÃO EM GRANITO PRETO CEARÁ POLIDO COM 1,10 METROS DE COMPRIMENTO E 0,70 METROS, INCLUSIVE TESTEIRA COM 5 CM DE ALTURA</v>
          </cell>
          <cell r="C1585" t="str">
            <v>UND</v>
          </cell>
          <cell r="I1585">
            <v>328.17</v>
          </cell>
          <cell r="J1585">
            <v>426.62</v>
          </cell>
        </row>
        <row r="1586">
          <cell r="I1586">
            <v>0</v>
          </cell>
          <cell r="J1586">
            <v>0</v>
          </cell>
        </row>
        <row r="1587">
          <cell r="A1587" t="str">
            <v xml:space="preserve">S15.02.030   </v>
          </cell>
          <cell r="B1587" t="str">
            <v>BALCÃO EM GRANITO PRETO CEARÁ POLIDO COM 1,00 METROS DE COMPRIMENTO E 0,60 METROS, INCLUSIVE TESTEIRA COM 5 CM DE ALTURA.</v>
          </cell>
          <cell r="C1587" t="str">
            <v>UND</v>
          </cell>
          <cell r="I1587">
            <v>270.44</v>
          </cell>
          <cell r="J1587">
            <v>351.57</v>
          </cell>
        </row>
        <row r="1588">
          <cell r="I1588">
            <v>0</v>
          </cell>
          <cell r="J1588">
            <v>0</v>
          </cell>
        </row>
        <row r="1589">
          <cell r="A1589" t="str">
            <v xml:space="preserve">S15.02.040   </v>
          </cell>
          <cell r="B1589" t="str">
            <v>BALCÃO EM GRANITO CINZA CORUMBÁ POLIDO COM 2,20 METROS DE COMPRIMENTO E 0,55 METROS, INCLUSIVE TESTEIRA COM 5CM DE ALTURA.</v>
          </cell>
          <cell r="C1589" t="str">
            <v>UND</v>
          </cell>
          <cell r="I1589">
            <v>329.76</v>
          </cell>
          <cell r="J1589">
            <v>428.69</v>
          </cell>
        </row>
        <row r="1590">
          <cell r="I1590">
            <v>0</v>
          </cell>
          <cell r="J1590">
            <v>0</v>
          </cell>
        </row>
        <row r="1591">
          <cell r="A1591" t="str">
            <v xml:space="preserve">S15.02.050   </v>
          </cell>
          <cell r="B1591" t="str">
            <v>BALCÃO EM GRANITO CINZA CORUMBÁ POLIDO COM 1,00 METROS DE COMPRIMENTO E 0,55 METROS, INCLUSIVE TESTEIRA COM 5CM DE ALTURA</v>
          </cell>
          <cell r="C1591" t="str">
            <v>UND</v>
          </cell>
          <cell r="I1591">
            <v>161.91999999999999</v>
          </cell>
          <cell r="J1591">
            <v>210.5</v>
          </cell>
        </row>
        <row r="1592">
          <cell r="I1592">
            <v>0</v>
          </cell>
          <cell r="J1592">
            <v>0</v>
          </cell>
        </row>
        <row r="1593">
          <cell r="A1593" t="str">
            <v xml:space="preserve">S15.02.060   </v>
          </cell>
          <cell r="B1593" t="str">
            <v>BALCÃO EM GRANITO CINZA CORUMBÁ POLIDO COM 1,20 METROS DE COMPRIMENTO E 0,55 METROS, INCLUSIVE TESTEIRA COM 5 CM DE ALTURA.</v>
          </cell>
          <cell r="C1593" t="str">
            <v>UND</v>
          </cell>
          <cell r="I1593">
            <v>188.05</v>
          </cell>
          <cell r="J1593">
            <v>244.47</v>
          </cell>
        </row>
        <row r="1594">
          <cell r="I1594">
            <v>0</v>
          </cell>
          <cell r="J1594">
            <v>0</v>
          </cell>
        </row>
        <row r="1595">
          <cell r="A1595" t="str">
            <v xml:space="preserve">S15.02.070   </v>
          </cell>
          <cell r="B1595" t="str">
            <v>BACÃO EM GRANITO CINZA CORUMBÁ POLIDO COM 1,50 METROS DE COMPRIMENTO E 0,55 METROS, INCLUSIVE TESTEIRA COM 5 CM DE ALTURA.</v>
          </cell>
          <cell r="C1595" t="str">
            <v>UND</v>
          </cell>
          <cell r="I1595">
            <v>231.81</v>
          </cell>
          <cell r="J1595">
            <v>301.35000000000002</v>
          </cell>
        </row>
        <row r="1596">
          <cell r="I1596">
            <v>0</v>
          </cell>
          <cell r="J1596">
            <v>0</v>
          </cell>
        </row>
        <row r="1597">
          <cell r="A1597" t="str">
            <v>16.00.000</v>
          </cell>
          <cell r="B1597" t="str">
            <v>PINTURA</v>
          </cell>
          <cell r="I1597">
            <v>0</v>
          </cell>
          <cell r="J1597">
            <v>0</v>
          </cell>
        </row>
        <row r="1598">
          <cell r="I1598">
            <v>0</v>
          </cell>
          <cell r="J1598">
            <v>0</v>
          </cell>
        </row>
        <row r="1599">
          <cell r="A1599" t="str">
            <v>16.01.000</v>
          </cell>
          <cell r="B1599" t="str">
            <v>REMOÇÃO DE PINTURA</v>
          </cell>
          <cell r="I1599">
            <v>0</v>
          </cell>
          <cell r="J1599">
            <v>0</v>
          </cell>
        </row>
        <row r="1600">
          <cell r="A1600" t="str">
            <v>16.01.010</v>
          </cell>
          <cell r="B1600" t="str">
            <v>REMOÇÃO DE PINTURA ANTIGA A CAL</v>
          </cell>
          <cell r="C1600" t="str">
            <v>M²</v>
          </cell>
          <cell r="E1600">
            <v>0.98</v>
          </cell>
          <cell r="I1600">
            <v>0.98</v>
          </cell>
          <cell r="J1600">
            <v>1.27</v>
          </cell>
        </row>
        <row r="1601">
          <cell r="A1601" t="str">
            <v>16.01.020</v>
          </cell>
          <cell r="B1601" t="str">
            <v>REMOÇÃO DE PINTURA ANTIGA A ÓLEO OU ESMALTE</v>
          </cell>
          <cell r="C1601" t="str">
            <v>M²</v>
          </cell>
          <cell r="D1601">
            <v>1.03</v>
          </cell>
          <cell r="E1601">
            <v>2.4500000000000002</v>
          </cell>
          <cell r="I1601">
            <v>3.4800000000000004</v>
          </cell>
          <cell r="J1601">
            <v>4.5199999999999996</v>
          </cell>
        </row>
        <row r="1602">
          <cell r="I1602">
            <v>0</v>
          </cell>
          <cell r="J1602">
            <v>0</v>
          </cell>
        </row>
        <row r="1603">
          <cell r="A1603" t="str">
            <v xml:space="preserve">S16.01.030   </v>
          </cell>
          <cell r="B1603" t="str">
            <v>REMOÇÃO DE PINTURA</v>
          </cell>
          <cell r="C1603" t="str">
            <v>M2</v>
          </cell>
          <cell r="I1603">
            <v>1.95</v>
          </cell>
          <cell r="J1603">
            <v>2.54</v>
          </cell>
        </row>
        <row r="1604">
          <cell r="I1604">
            <v>0</v>
          </cell>
          <cell r="J1604">
            <v>0</v>
          </cell>
        </row>
        <row r="1605">
          <cell r="A1605" t="str">
            <v>16.02.000</v>
          </cell>
          <cell r="B1605" t="str">
            <v>CAIAÇÃO</v>
          </cell>
          <cell r="I1605">
            <v>0</v>
          </cell>
          <cell r="J1605">
            <v>0</v>
          </cell>
        </row>
        <row r="1606">
          <cell r="A1606" t="str">
            <v>16.02.010</v>
          </cell>
          <cell r="B1606" t="str">
            <v>CAIAÇÃO BRANCA EM PAREDES INTERNAS E EXTERNAS, EM OBRAS DE APENAS UM PAVIMENTO, TRÊS DEMÃOS</v>
          </cell>
          <cell r="C1606" t="str">
            <v>M²</v>
          </cell>
          <cell r="D1606">
            <v>0.61</v>
          </cell>
          <cell r="E1606">
            <v>1.41</v>
          </cell>
          <cell r="I1606">
            <v>2.02</v>
          </cell>
          <cell r="J1606">
            <v>2.63</v>
          </cell>
        </row>
        <row r="1608">
          <cell r="A1608" t="str">
            <v>16.02.020</v>
          </cell>
          <cell r="B1608" t="str">
            <v>CAIAÇÃO DE COR EM PAREDES INTERNAS E EXTERNAS, EM OBRAS DE APENAS UM PAVIMENTO, TRÊS DEMÃOS</v>
          </cell>
          <cell r="C1608" t="str">
            <v>M²</v>
          </cell>
          <cell r="D1608">
            <v>1.01</v>
          </cell>
          <cell r="E1608">
            <v>1.67</v>
          </cell>
          <cell r="I1608">
            <v>2.6799999999999997</v>
          </cell>
          <cell r="J1608">
            <v>3.48</v>
          </cell>
        </row>
        <row r="1610">
          <cell r="A1610" t="str">
            <v>16.02.030</v>
          </cell>
          <cell r="B1610" t="str">
            <v>CAIAÇÃO BRANCA EM PAREDES EXTERNAS, EM OBRAS COM MAIS DE UM PAVIMENTO, TRÊS DEMÃOS</v>
          </cell>
          <cell r="C1610" t="str">
            <v>M²</v>
          </cell>
          <cell r="D1610">
            <v>0.61</v>
          </cell>
          <cell r="E1610">
            <v>2.0699999999999998</v>
          </cell>
          <cell r="I1610">
            <v>2.6799999999999997</v>
          </cell>
          <cell r="J1610">
            <v>3.48</v>
          </cell>
        </row>
        <row r="1612">
          <cell r="A1612" t="str">
            <v>16.02.040</v>
          </cell>
          <cell r="B1612" t="str">
            <v>CAIAÇÃO DE COR EM PAREDES EXTERNAS, EM OBRAS COM MAIS DE UM PAVIMENTO, TRÊS DEMÃOS</v>
          </cell>
          <cell r="C1612" t="str">
            <v>M²</v>
          </cell>
          <cell r="D1612">
            <v>1.01</v>
          </cell>
          <cell r="E1612">
            <v>2.46</v>
          </cell>
          <cell r="I1612">
            <v>3.4699999999999998</v>
          </cell>
          <cell r="J1612">
            <v>4.51</v>
          </cell>
        </row>
        <row r="1614">
          <cell r="A1614" t="str">
            <v>16.02.050</v>
          </cell>
          <cell r="B1614" t="str">
            <v>CAIAÇÃO DE COR BATIDA A ESCOVA (PLASTEX)</v>
          </cell>
          <cell r="C1614" t="str">
            <v>M²</v>
          </cell>
          <cell r="D1614">
            <v>0.97</v>
          </cell>
          <cell r="E1614">
            <v>2.83</v>
          </cell>
          <cell r="I1614">
            <v>3.8</v>
          </cell>
          <cell r="J1614">
            <v>4.9400000000000004</v>
          </cell>
        </row>
        <row r="1615">
          <cell r="I1615">
            <v>0</v>
          </cell>
          <cell r="J1615">
            <v>0</v>
          </cell>
        </row>
        <row r="1616">
          <cell r="A1616" t="str">
            <v>16.03.000</v>
          </cell>
          <cell r="B1616" t="str">
            <v>PINTURA PLÁSTICA</v>
          </cell>
          <cell r="I1616">
            <v>0</v>
          </cell>
          <cell r="J1616">
            <v>0</v>
          </cell>
        </row>
        <row r="1617">
          <cell r="A1617" t="str">
            <v>16.03.010</v>
          </cell>
          <cell r="B1617" t="str">
            <v>PINTURA LATEX EM PAREDES INTERNAS,CORALAR OU SIMILAR, DUAS DEMÃOS, SEM MASSA CORRIDA, INCLUSIVE APLICAÇÃO DE UMA DEMÃO DE LÍQUIDO SELADOR DE PAREDE</v>
          </cell>
          <cell r="C1617" t="str">
            <v>M²</v>
          </cell>
          <cell r="D1617">
            <v>2.27</v>
          </cell>
          <cell r="E1617">
            <v>4.33</v>
          </cell>
          <cell r="I1617">
            <v>6.6</v>
          </cell>
          <cell r="J1617">
            <v>8.58</v>
          </cell>
        </row>
        <row r="1619">
          <cell r="A1619" t="str">
            <v xml:space="preserve">S16.03.011   </v>
          </cell>
          <cell r="B1619" t="str">
            <v>PINTURA LATÉX EM PAREDES INTERNAS, CORALAR OU SIMILAR - DUAS DEMÃOS - SEM MASSA CORRIDA,SEM APLICAÇÃO DE LÍQUIDO SELADOR PARA PAREDE .</v>
          </cell>
          <cell r="C1619" t="str">
            <v>M2</v>
          </cell>
          <cell r="I1619">
            <v>3.86</v>
          </cell>
          <cell r="J1619">
            <v>5.0199999999999996</v>
          </cell>
        </row>
        <row r="1620">
          <cell r="I1620">
            <v>0</v>
          </cell>
          <cell r="J1620">
            <v>0</v>
          </cell>
        </row>
        <row r="1621">
          <cell r="A1621" t="str">
            <v xml:space="preserve">S16.03.012   </v>
          </cell>
          <cell r="B1621" t="str">
            <v>PINTURA LÁTEX EM PAREDES INTERNAS SEM O FORNECIMENTO DA TINTA, DUAS DEMÃOS, SEM MASSA CORRIDA, INCLUSIVE APLICAÇÃO DE UMA DEMÃO DE LIQUIDO SELADOR DE PAREDE.</v>
          </cell>
          <cell r="C1621" t="str">
            <v>M2</v>
          </cell>
          <cell r="I1621">
            <v>4.9000000000000004</v>
          </cell>
          <cell r="J1621">
            <v>6.37</v>
          </cell>
        </row>
        <row r="1622">
          <cell r="I1622">
            <v>0</v>
          </cell>
          <cell r="J1622">
            <v>0</v>
          </cell>
        </row>
        <row r="1623">
          <cell r="A1623" t="str">
            <v>16.03.020</v>
          </cell>
          <cell r="B1623" t="str">
            <v>PINTURA LATEX EM PAREDES INTERNAS,CORALAR OU SIMILAR, DUAS DEMÃOS, INCLUSIVE APLICAÇÃO DE UMA DEMÃO DE LÍQUIDO SELADOR E DUAS DEMÃOS DE MASSA CORRIDA À BASE DE PVA</v>
          </cell>
          <cell r="C1623" t="str">
            <v>M²</v>
          </cell>
          <cell r="D1623">
            <v>3.93</v>
          </cell>
          <cell r="E1623">
            <v>7.84</v>
          </cell>
          <cell r="I1623">
            <v>11.77</v>
          </cell>
          <cell r="J1623">
            <v>15.3</v>
          </cell>
        </row>
        <row r="1625">
          <cell r="A1625" t="str">
            <v>16.03.030</v>
          </cell>
          <cell r="B1625" t="str">
            <v>PINTURA LATEX EM PAREDES EXTERNAS, CORALMUR OU SIMILAR. DUAS DEMÃOS, SEM MASSA ACRÍLICA, INCLUSIVE APLICAÇÃO DE UMA DEMÃO NO FUNDO PREPARADOR</v>
          </cell>
          <cell r="C1625" t="str">
            <v>M²</v>
          </cell>
          <cell r="D1625">
            <v>3.69</v>
          </cell>
          <cell r="E1625">
            <v>4.33</v>
          </cell>
          <cell r="I1625">
            <v>8.02</v>
          </cell>
          <cell r="J1625">
            <v>10.43</v>
          </cell>
        </row>
        <row r="1626">
          <cell r="I1626">
            <v>0</v>
          </cell>
          <cell r="J1626">
            <v>0</v>
          </cell>
        </row>
        <row r="1627">
          <cell r="A1627" t="str">
            <v xml:space="preserve">S16.03.031   </v>
          </cell>
          <cell r="B1627" t="str">
            <v>PINTURA PVA LATÉX EXTERNA, DUAS 
DEMÃOS, SEM MASSA E SEM SELADOR ACRÍLICO, SOBRE BEIRA E BICA DE TELHA CERÂMICA.</v>
          </cell>
          <cell r="C1627" t="str">
            <v xml:space="preserve">M </v>
          </cell>
          <cell r="I1627">
            <v>1.39</v>
          </cell>
          <cell r="J1627">
            <v>1.81</v>
          </cell>
        </row>
        <row r="1628">
          <cell r="I1628">
            <v>0</v>
          </cell>
          <cell r="J1628">
            <v>0</v>
          </cell>
        </row>
        <row r="1629">
          <cell r="A1629" t="str">
            <v xml:space="preserve">S16.03.032   </v>
          </cell>
          <cell r="B1629" t="str">
            <v>PINTURA LATÉX EM PAREDES EXTERNAS, CORALMUR OU SIMILAR - DUAS DEMÃOS - SEM MASSA  ACRÍLICA,SEM APLICAÇÃO DE FUNDO PREPARADOR.</v>
          </cell>
          <cell r="C1629" t="str">
            <v>M2</v>
          </cell>
          <cell r="I1629">
            <v>4.9000000000000004</v>
          </cell>
          <cell r="J1629">
            <v>6.37</v>
          </cell>
        </row>
        <row r="1630">
          <cell r="I1630">
            <v>0</v>
          </cell>
          <cell r="J1630">
            <v>0</v>
          </cell>
        </row>
        <row r="1631">
          <cell r="A1631" t="str">
            <v xml:space="preserve">S16.03.033   </v>
          </cell>
          <cell r="B1631" t="str">
            <v>PINTURA LÁTEX EM PAREDES EXTERNAS SEM O FORNECIMENTO DA TINTA, DUAS DEMÃOS, SEM MASSA CORRIDA, INCLUSIVE APLICAÇÃO DE UMA DEMÃO DE FUNDO PREPARADOR.</v>
          </cell>
          <cell r="C1631" t="str">
            <v>M2</v>
          </cell>
          <cell r="I1631">
            <v>5.4</v>
          </cell>
          <cell r="J1631">
            <v>7.02</v>
          </cell>
        </row>
        <row r="1632">
          <cell r="I1632">
            <v>0</v>
          </cell>
          <cell r="J1632">
            <v>0</v>
          </cell>
        </row>
        <row r="1633">
          <cell r="A1633" t="str">
            <v>16.03.040</v>
          </cell>
          <cell r="B1633" t="str">
            <v>PINTURA LATEX EM PAREDES EXTERNAS, CORALMUR OU SIMILAR. DUAS DEMÃOS, INCLUSIVE APLICAÇÃO DE SELADOR ACRÍLICO UMA DEMÃO, E MASSA ACRÍLICA, DUAS DEMÃOS</v>
          </cell>
          <cell r="C1633" t="str">
            <v>M²</v>
          </cell>
          <cell r="D1633">
            <v>6.27</v>
          </cell>
          <cell r="E1633">
            <v>7.84</v>
          </cell>
          <cell r="I1633">
            <v>14.11</v>
          </cell>
          <cell r="J1633">
            <v>18.34</v>
          </cell>
        </row>
        <row r="1635">
          <cell r="A1635" t="str">
            <v>16.03.050</v>
          </cell>
          <cell r="B1635" t="str">
            <v>PINTURA À BASE DE EMULSÃO ACRÍLICA, CORALAR OU SIMILAR, EM PAREDES INTERNAS, DUAS DEMÃOS SEM MASSA, INCLUSIVE SELADOR ACRÍLICO, UMA DEMÃO</v>
          </cell>
          <cell r="C1635" t="str">
            <v>M²</v>
          </cell>
          <cell r="D1635">
            <v>2.48</v>
          </cell>
          <cell r="E1635">
            <v>4.33</v>
          </cell>
          <cell r="I1635">
            <v>6.8100000000000005</v>
          </cell>
          <cell r="J1635">
            <v>8.85</v>
          </cell>
        </row>
        <row r="1637">
          <cell r="A1637" t="str">
            <v>16.03.060</v>
          </cell>
          <cell r="B1637" t="str">
            <v>PINTURA À BASE DE EMULSÃO ACRÍLICA, EM PAREDES INTERNAS, CORALAR OU SIMILAR. DUAS DEMÃOS, INCLUSIVE APLICAÇÃO DE LÍQUIDO SELADOR , UMA DEMÃO, E MASSA ACRÍLICA, DUAS DEMÃOS</v>
          </cell>
          <cell r="C1637" t="str">
            <v>M²</v>
          </cell>
          <cell r="D1637">
            <v>6.83</v>
          </cell>
          <cell r="E1637">
            <v>7.84</v>
          </cell>
          <cell r="I1637">
            <v>14.67</v>
          </cell>
          <cell r="J1637">
            <v>19.07</v>
          </cell>
        </row>
        <row r="1639">
          <cell r="A1639" t="str">
            <v>16.03.070</v>
          </cell>
          <cell r="B1639" t="str">
            <v>PINTURA À BASE DE EMULSÃO ACRÍLICA, EM PAREDES EXTERNAS, CORALPLUS OU SIMILAR. DUAS DEMÃOS, SEM MASSA, INCLUSIVE APLICAÇÃO DE SELADOR ACRÍLICO, UMA DEMÃO</v>
          </cell>
          <cell r="C1639" t="str">
            <v>M²</v>
          </cell>
          <cell r="D1639">
            <v>4.63</v>
          </cell>
          <cell r="E1639">
            <v>4.33</v>
          </cell>
          <cell r="I1639">
            <v>8.9600000000000009</v>
          </cell>
          <cell r="J1639">
            <v>11.65</v>
          </cell>
        </row>
        <row r="1641">
          <cell r="A1641" t="str">
            <v>16.03.080</v>
          </cell>
          <cell r="B1641" t="str">
            <v>PINTURA À BASE DE EMULSÃO ACRÍLICA, CORALPLUS OU SIMILAR, EM PAREDES EXTERNAS, DUAS DEMÃOS SEM MASSA, INCLUSIVE SELADOR ACRÍLICO, UMA DEMÃO E DUAS DEMÃOS DE MASSA ACRÍLICA</v>
          </cell>
          <cell r="C1641" t="str">
            <v>M²</v>
          </cell>
          <cell r="D1641">
            <v>8.19</v>
          </cell>
          <cell r="E1641">
            <v>7.84</v>
          </cell>
          <cell r="I1641">
            <v>16.03</v>
          </cell>
          <cell r="J1641">
            <v>20.84</v>
          </cell>
        </row>
        <row r="1642">
          <cell r="I1642">
            <v>0</v>
          </cell>
          <cell r="J1642">
            <v>0</v>
          </cell>
        </row>
        <row r="1643">
          <cell r="A1643" t="str">
            <v xml:space="preserve">S16.03.101   </v>
          </cell>
          <cell r="B1643" t="str">
            <v>REVESTIMENTO TEXTURIZADO DE COR, 
APLICADO COM ROLO EM PAREDE INTERNA OU EXTERNA, FAB.: CORAL OU SIMILAR.</v>
          </cell>
          <cell r="C1643" t="str">
            <v>M2</v>
          </cell>
          <cell r="I1643">
            <v>11.6</v>
          </cell>
          <cell r="J1643">
            <v>15.08</v>
          </cell>
        </row>
        <row r="1644">
          <cell r="I1644">
            <v>0</v>
          </cell>
          <cell r="J1644">
            <v>0</v>
          </cell>
        </row>
        <row r="1645">
          <cell r="A1645" t="str">
            <v xml:space="preserve">S16.03.110   </v>
          </cell>
          <cell r="B1645" t="str">
            <v>EMASSAMENTO DE PAREDES INTERNAS, COM MASSA CORRIDA À BASE DE PVA, DUAS DEMÃOS, PARA PINTURA LATÉX.</v>
          </cell>
          <cell r="C1645" t="str">
            <v>M2</v>
          </cell>
          <cell r="I1645">
            <v>4.43</v>
          </cell>
          <cell r="J1645">
            <v>5.76</v>
          </cell>
        </row>
        <row r="1646">
          <cell r="I1646">
            <v>0</v>
          </cell>
          <cell r="J1646">
            <v>0</v>
          </cell>
        </row>
        <row r="1647">
          <cell r="A1647" t="str">
            <v xml:space="preserve">S16.03.115   </v>
          </cell>
          <cell r="B1647" t="str">
            <v>PINTURA LATEX ACRÍLICA EM PAREDES EXTERNAS APARENTES, EM DUAS DEMÃOS, CORALATEX OU SIMILAR, COR CERÂMICA,SEM MASSA, SEM APLICAÇÃO DE FUNDO PREPARADOR.INCLUSO LIXAMENTO DA SUPERFÍCIE PARA APLICAÇÃO DA TINTA.</v>
          </cell>
          <cell r="C1647" t="str">
            <v>M2</v>
          </cell>
          <cell r="I1647">
            <v>4.8600000000000003</v>
          </cell>
          <cell r="J1647">
            <v>6.32</v>
          </cell>
        </row>
        <row r="1648">
          <cell r="I1648">
            <v>0</v>
          </cell>
          <cell r="J1648">
            <v>0</v>
          </cell>
        </row>
        <row r="1649">
          <cell r="A1649" t="str">
            <v>16.04.000</v>
          </cell>
          <cell r="B1649" t="str">
            <v>PINTURA A ÓLEO</v>
          </cell>
          <cell r="I1649">
            <v>0</v>
          </cell>
          <cell r="J1649">
            <v>0</v>
          </cell>
        </row>
        <row r="1650">
          <cell r="A1650" t="str">
            <v>16.04.010</v>
          </cell>
          <cell r="B1650" t="str">
            <v>PINTURA A ÓLEO EM PAREDES INTERNAS, DUAS DEMÃOS , SEM EMASSAMENTO, INCLUSIVE APLICAÇÃO DE LÍQUIDO PREPARADOR</v>
          </cell>
          <cell r="C1650" t="str">
            <v>M²</v>
          </cell>
          <cell r="D1650">
            <v>4.0999999999999996</v>
          </cell>
          <cell r="E1650">
            <v>4.33</v>
          </cell>
          <cell r="I1650">
            <v>8.43</v>
          </cell>
          <cell r="J1650">
            <v>10.96</v>
          </cell>
        </row>
        <row r="1652">
          <cell r="A1652" t="str">
            <v>16.04.020</v>
          </cell>
          <cell r="B1652" t="str">
            <v>PINTURA A ÓLEO EM PAREDES INTERNAS, TRÊS DEMÃOS, SEM EMASSAMENTO, INCLUSIVE APLICAÇÃO DE LÍQUIDO REPARADOR</v>
          </cell>
          <cell r="C1652" t="str">
            <v>M²</v>
          </cell>
          <cell r="D1652">
            <v>4.99</v>
          </cell>
          <cell r="E1652">
            <v>5.24</v>
          </cell>
          <cell r="I1652">
            <v>10.23</v>
          </cell>
          <cell r="J1652">
            <v>13.3</v>
          </cell>
        </row>
        <row r="1654">
          <cell r="A1654" t="str">
            <v>16.04.030</v>
          </cell>
          <cell r="B1654" t="str">
            <v>PINTURA A ÓLEO EM PAREDES INTERNAS, DUAS DEMÃOS, COM EMASSAMENTO, INCLUSIVE APLICAÇÃO DE LÍQUIDO REPARADOR</v>
          </cell>
          <cell r="C1654" t="str">
            <v>M²</v>
          </cell>
          <cell r="D1654">
            <v>9.33</v>
          </cell>
          <cell r="E1654">
            <v>7.84</v>
          </cell>
          <cell r="I1654">
            <v>17.170000000000002</v>
          </cell>
          <cell r="J1654">
            <v>22.32</v>
          </cell>
        </row>
        <row r="1656">
          <cell r="A1656" t="str">
            <v>16.04.040</v>
          </cell>
          <cell r="B1656" t="str">
            <v>PINTURA A ÓLEO EM PAREDES INTERNAS, TRÊS DEMÃOS, COM EMASSAMENTO, INCLUSIVE APLICAÇÃO DE LÍQUIDO REPARADOR</v>
          </cell>
          <cell r="C1656" t="str">
            <v>M²</v>
          </cell>
          <cell r="D1656">
            <v>10.220000000000001</v>
          </cell>
          <cell r="E1656">
            <v>8.75</v>
          </cell>
          <cell r="I1656">
            <v>18.97</v>
          </cell>
          <cell r="J1656">
            <v>24.66</v>
          </cell>
        </row>
        <row r="1658">
          <cell r="A1658" t="str">
            <v>16.04.050</v>
          </cell>
          <cell r="B1658" t="str">
            <v>PINTURA A ÓLEO EM ESQUADRIAS DE MADEIRA, DUAS DEMÃOS, COM APARELHAMENTO E SEM EMASSAMENTO, INCLUSIVE APLICAÇÃO DE FUNDO SINTÉTICO NIVELANDOR DO BRANCO FOSCO, UMA DEMÃO</v>
          </cell>
          <cell r="C1658" t="str">
            <v>M²</v>
          </cell>
          <cell r="D1658">
            <v>4.1900000000000004</v>
          </cell>
          <cell r="E1658">
            <v>4.33</v>
          </cell>
          <cell r="I1658">
            <v>8.52</v>
          </cell>
          <cell r="J1658">
            <v>11.08</v>
          </cell>
        </row>
        <row r="1660">
          <cell r="A1660" t="str">
            <v>16.04.060</v>
          </cell>
          <cell r="B1660" t="str">
            <v>PINTURA A ÓLEO EM ESQUADRIAS DE MADEIRA, DUAS DEMÃOS, COM APARELHAMENTO E EMASSAMENTO, INCLUSIVE APLICAÇÃO DE FUNDO SINTÉTICO NIVELANDOR DO BRANCO FOSCO, DUAS DEMÃOS, COM MASSA À ÓLEO, DUAS DEMÃOS</v>
          </cell>
          <cell r="C1660" t="str">
            <v>M²</v>
          </cell>
          <cell r="D1660">
            <v>10.95</v>
          </cell>
          <cell r="E1660">
            <v>8.09</v>
          </cell>
          <cell r="I1660">
            <v>19.04</v>
          </cell>
          <cell r="J1660">
            <v>24.75</v>
          </cell>
        </row>
        <row r="1662">
          <cell r="A1662" t="str">
            <v>16.04.070</v>
          </cell>
          <cell r="B1662" t="str">
            <v>PINTURA A ÓLEO EM ESQUADRIAS DE FERRO, DUAS DEMÃOS, SEM RASPAGEM E SEM APARELHAMENTO</v>
          </cell>
          <cell r="C1662" t="str">
            <v>M²</v>
          </cell>
          <cell r="D1662">
            <v>2.42</v>
          </cell>
          <cell r="E1662">
            <v>5.01</v>
          </cell>
          <cell r="I1662">
            <v>7.43</v>
          </cell>
          <cell r="J1662">
            <v>9.66</v>
          </cell>
        </row>
        <row r="1664">
          <cell r="A1664" t="str">
            <v>16.04.080</v>
          </cell>
          <cell r="B1664" t="str">
            <v>PINTURA A ÓLEO EM ESQUADRIAS DE FERRO, DUAS DEMÃOS, COM RASPAGEM E APARELHAMENTO COM ZARCÃO</v>
          </cell>
          <cell r="C1664" t="str">
            <v>M²</v>
          </cell>
          <cell r="D1664">
            <v>4.68</v>
          </cell>
          <cell r="E1664">
            <v>9.15</v>
          </cell>
          <cell r="I1664">
            <v>13.83</v>
          </cell>
          <cell r="J1664">
            <v>17.98</v>
          </cell>
        </row>
        <row r="1666">
          <cell r="A1666" t="str">
            <v>16.04.090</v>
          </cell>
          <cell r="B1666" t="str">
            <v>PINTURA COM ESMALTE SINTÉTICO EM ESQUADRIA DE FERRO, DUAS DEMÃOS, COM RASPAGEM E SEM APARELHAMENTO</v>
          </cell>
          <cell r="C1666" t="str">
            <v>M²</v>
          </cell>
          <cell r="D1666">
            <v>2.42</v>
          </cell>
          <cell r="E1666">
            <v>5.01</v>
          </cell>
          <cell r="I1666">
            <v>7.43</v>
          </cell>
          <cell r="J1666">
            <v>9.66</v>
          </cell>
        </row>
        <row r="1668">
          <cell r="A1668" t="str">
            <v>16.04.100</v>
          </cell>
          <cell r="B1668" t="str">
            <v>PINTURA COM ESMALTE SINTÉTICO EM ESQUADRIA DE FERRO, DUAS DEMÃOS, COM RASPAGEM E APARELHAMENTO COM ZARCÃO</v>
          </cell>
          <cell r="C1668" t="str">
            <v>M²</v>
          </cell>
          <cell r="D1668">
            <v>4.68</v>
          </cell>
          <cell r="E1668">
            <v>9.15</v>
          </cell>
          <cell r="I1668">
            <v>13.83</v>
          </cell>
          <cell r="J1668">
            <v>17.98</v>
          </cell>
        </row>
        <row r="1670">
          <cell r="A1670" t="str">
            <v>16.04.110</v>
          </cell>
          <cell r="B1670" t="str">
            <v>PINTURA COM ESMALTE SINTÉTICO EM ESQUADRIA DE FERRO GALVANIZADO, DUAS DEMÃOS, SEM RASPAGEM E APARELHAMENTO COM GALVO PRIMER</v>
          </cell>
          <cell r="C1670" t="str">
            <v>M²</v>
          </cell>
          <cell r="D1670">
            <v>4.75</v>
          </cell>
          <cell r="E1670">
            <v>7.69</v>
          </cell>
          <cell r="I1670">
            <v>12.440000000000001</v>
          </cell>
          <cell r="J1670">
            <v>16.170000000000002</v>
          </cell>
        </row>
        <row r="1672">
          <cell r="A1672" t="str">
            <v>16.04.120</v>
          </cell>
          <cell r="B1672" t="str">
            <v xml:space="preserve">PINTURA COM ESMALTE SINTÉTICO EM ESQUADRIAS DE FERRO GALVANIZADO, DUAS DEMÃOS, COM RASPAGEM E APARELHAMENTO COM GALVO PRIMER </v>
          </cell>
          <cell r="C1672" t="str">
            <v>M²</v>
          </cell>
          <cell r="D1672">
            <v>5.35</v>
          </cell>
          <cell r="E1672">
            <v>9.15</v>
          </cell>
          <cell r="I1672">
            <v>14.5</v>
          </cell>
          <cell r="J1672">
            <v>18.850000000000001</v>
          </cell>
        </row>
        <row r="1673">
          <cell r="I1673">
            <v>0</v>
          </cell>
          <cell r="J1673">
            <v>0</v>
          </cell>
        </row>
        <row r="1674">
          <cell r="A1674" t="str">
            <v>16.05.000</v>
          </cell>
          <cell r="B1674" t="str">
            <v>PINTURA COM VERNIZ</v>
          </cell>
          <cell r="I1674">
            <v>0</v>
          </cell>
          <cell r="J1674">
            <v>0</v>
          </cell>
        </row>
        <row r="1675">
          <cell r="A1675" t="str">
            <v>16.05.010</v>
          </cell>
          <cell r="B1675" t="str">
            <v>PINTURA COM VERNIZ COPAL SINTÉTICO, DUAS DEMÃOS, EM ESQUADRIAS DE MADEIRA</v>
          </cell>
          <cell r="C1675" t="str">
            <v>M²</v>
          </cell>
          <cell r="D1675">
            <v>2.14</v>
          </cell>
          <cell r="E1675">
            <v>4.09</v>
          </cell>
          <cell r="I1675">
            <v>6.23</v>
          </cell>
          <cell r="J1675">
            <v>8.1</v>
          </cell>
        </row>
        <row r="1677">
          <cell r="A1677" t="str">
            <v>16.05.030</v>
          </cell>
          <cell r="B1677" t="str">
            <v>PINTURA COM VERNIZ ACRÍLICO, TRÊS DEMÃOS, SOBRE TIJOLO NATURAL OU CONCRETO APARENTE, INCLUSIVE FUNDO PREPARADOR, UMA DEMÃO</v>
          </cell>
          <cell r="C1677" t="str">
            <v>M²</v>
          </cell>
          <cell r="D1677">
            <v>4.78</v>
          </cell>
          <cell r="E1677">
            <v>3.43</v>
          </cell>
          <cell r="I1677">
            <v>8.2100000000000009</v>
          </cell>
          <cell r="J1677">
            <v>10.67</v>
          </cell>
        </row>
        <row r="1679">
          <cell r="A1679" t="str">
            <v>16.05.040</v>
          </cell>
          <cell r="B1679" t="str">
            <v>PINTURA COM VERNIZ POLIURETANO, DUAS DEMÃOS, SOBRE MADEIRA</v>
          </cell>
          <cell r="C1679" t="str">
            <v>M²</v>
          </cell>
          <cell r="D1679">
            <v>3.14</v>
          </cell>
          <cell r="E1679">
            <v>4.09</v>
          </cell>
          <cell r="I1679">
            <v>7.23</v>
          </cell>
          <cell r="J1679">
            <v>9.4</v>
          </cell>
        </row>
        <row r="1681">
          <cell r="A1681" t="str">
            <v>16.05.050</v>
          </cell>
          <cell r="B1681" t="str">
            <v>PINTURA PARA TRATAMENTO EM MADEIRA COM IMUNIZANTE, TIPO PENETROL CUPIM, DA VEDACIT OU SIMILAR DUAS DEMÃO</v>
          </cell>
          <cell r="C1681" t="str">
            <v>M²</v>
          </cell>
          <cell r="D1681">
            <v>3.91</v>
          </cell>
          <cell r="E1681">
            <v>4.09</v>
          </cell>
          <cell r="I1681">
            <v>8</v>
          </cell>
          <cell r="J1681">
            <v>10.4</v>
          </cell>
        </row>
        <row r="1682">
          <cell r="I1682">
            <v>0</v>
          </cell>
          <cell r="J1682">
            <v>0</v>
          </cell>
        </row>
        <row r="1683">
          <cell r="A1683" t="str">
            <v>16.06.000</v>
          </cell>
          <cell r="B1683" t="str">
            <v>PINTURA A BASE DE SILICONE</v>
          </cell>
          <cell r="I1683">
            <v>0</v>
          </cell>
          <cell r="J1683">
            <v>0</v>
          </cell>
        </row>
        <row r="1684">
          <cell r="A1684" t="str">
            <v>16.06.010</v>
          </cell>
          <cell r="B1684" t="str">
            <v>PINTURA A BASE DE SILICONE, UMA DEMÃO, SOBRE PAREDE DE CONCRETO OU DE TIJOLOS CERÂMICOS</v>
          </cell>
          <cell r="C1684" t="str">
            <v>M²</v>
          </cell>
          <cell r="D1684">
            <v>21.03</v>
          </cell>
          <cell r="E1684">
            <v>3.11</v>
          </cell>
          <cell r="I1684">
            <v>24.14</v>
          </cell>
          <cell r="J1684">
            <v>31.38</v>
          </cell>
        </row>
        <row r="1685">
          <cell r="I1685">
            <v>0</v>
          </cell>
          <cell r="J1685">
            <v>0</v>
          </cell>
        </row>
        <row r="1686">
          <cell r="A1686" t="str">
            <v>16.07.000</v>
          </cell>
          <cell r="B1686" t="str">
            <v>PINTURA A BASE DE EPOXI</v>
          </cell>
          <cell r="I1686">
            <v>0</v>
          </cell>
          <cell r="J1686">
            <v>0</v>
          </cell>
        </row>
        <row r="1687">
          <cell r="A1687" t="str">
            <v>16.07.020</v>
          </cell>
          <cell r="B1687" t="str">
            <v>PINTURA A BASE DE EPOXI, DUAS DEMÃOS, SEM EMASSAMENTO</v>
          </cell>
          <cell r="C1687" t="str">
            <v>M²</v>
          </cell>
          <cell r="D1687">
            <v>6.88</v>
          </cell>
          <cell r="E1687">
            <v>8.83</v>
          </cell>
          <cell r="I1687">
            <v>15.71</v>
          </cell>
          <cell r="J1687">
            <v>20.420000000000002</v>
          </cell>
        </row>
        <row r="1689">
          <cell r="A1689" t="str">
            <v xml:space="preserve">S16.07.021   </v>
          </cell>
          <cell r="B1689" t="str">
            <v>APLICAÇÃO DE VERNIZ PARA CONCRETO APARENTE  TIPO DEKGUARD FS DA FOSROC EM DUAS DEMÃOS SOBRE PRIMER NITOPRIMER AW DA FOSROC OU SIMILAR.</v>
          </cell>
          <cell r="C1689" t="str">
            <v>M2</v>
          </cell>
          <cell r="I1689">
            <v>14.54</v>
          </cell>
          <cell r="J1689">
            <v>18.899999999999999</v>
          </cell>
        </row>
        <row r="1690">
          <cell r="I1690">
            <v>0</v>
          </cell>
          <cell r="J1690">
            <v>0</v>
          </cell>
        </row>
        <row r="1691">
          <cell r="A1691" t="str">
            <v>16.08.000</v>
          </cell>
          <cell r="B1691" t="str">
            <v>DEMARCAÇÕES E PINTURA DE PISOS</v>
          </cell>
          <cell r="I1691">
            <v>0</v>
          </cell>
          <cell r="J1691">
            <v>0</v>
          </cell>
        </row>
        <row r="1692">
          <cell r="A1692" t="str">
            <v>16.08.010</v>
          </cell>
          <cell r="B1692" t="str">
            <v xml:space="preserve">PINTURA A BASE DE TINTA ACRILICA CAROLPISO, NO VACOR OU SIMILAR PARA PISOS DE QUADRAS DE ESPORTES, ESTACIONAMENTO, PASSEIOS, ETC(02 DEMÃO), INCLUSIVE PREPARO DA SURPEFICIE QUE DEVE ESTAR LIMPESA, SECA E ISENTA DE GORDURA, GRAXA OU MOFO. </v>
          </cell>
          <cell r="C1692" t="str">
            <v>M²</v>
          </cell>
          <cell r="D1692">
            <v>2.42</v>
          </cell>
          <cell r="E1692">
            <v>9.33</v>
          </cell>
          <cell r="I1692">
            <v>11.75</v>
          </cell>
          <cell r="J1692">
            <v>15.28</v>
          </cell>
        </row>
        <row r="1694">
          <cell r="A1694" t="str">
            <v>16.08.100</v>
          </cell>
          <cell r="B1694" t="str">
            <v>PINTURA A BASE DE TINTA ACRILICA CAROLPISO, NO VACOR OU SIMILAR, COM TRINCHA DE FAIXA COM 5CMDE LARGURA  PARA QUADRAS DE ESPORTES, ESTACIONAMENTO, PASSEIOS, ETC(02 DEMÃO), INCLUSIVE PREPARO DA SURPEFICIE QUE DEVE ESTAR LIMPESA, SECA E ISENTA DE GORDURA, G</v>
          </cell>
          <cell r="C1694" t="str">
            <v>M²</v>
          </cell>
          <cell r="D1694">
            <v>0.24</v>
          </cell>
          <cell r="E1694">
            <v>4.5</v>
          </cell>
          <cell r="I1694">
            <v>4.74</v>
          </cell>
          <cell r="J1694">
            <v>6.16</v>
          </cell>
        </row>
        <row r="1695">
          <cell r="I1695">
            <v>0</v>
          </cell>
          <cell r="J1695">
            <v>0</v>
          </cell>
        </row>
        <row r="1696">
          <cell r="A1696" t="str">
            <v>17.00.000</v>
          </cell>
          <cell r="B1696" t="str">
            <v>URBANIZAÇÃO</v>
          </cell>
          <cell r="I1696">
            <v>0</v>
          </cell>
          <cell r="J1696">
            <v>0</v>
          </cell>
        </row>
        <row r="1697">
          <cell r="I1697">
            <v>0</v>
          </cell>
          <cell r="J1697">
            <v>0</v>
          </cell>
        </row>
        <row r="1698">
          <cell r="A1698" t="str">
            <v>17.01.000</v>
          </cell>
          <cell r="B1698" t="str">
            <v>PASSEIOS</v>
          </cell>
          <cell r="I1698">
            <v>0</v>
          </cell>
          <cell r="J1698">
            <v>0</v>
          </cell>
        </row>
        <row r="1699">
          <cell r="A1699" t="str">
            <v>17.01.020</v>
          </cell>
          <cell r="B1699" t="str">
            <v>PASSEIO EM PEDRA PORTUGUESA ASSENTADA SOBRE ARGAMASSA SECA DE CIMENTO E AREIA NO TRAÇO 1:6 E REJUNTADA COM ARGAMASSA SECA DE CIMENTO E AREIA NO TRAÇO 1:2</v>
          </cell>
          <cell r="C1699" t="str">
            <v>M²</v>
          </cell>
          <cell r="D1699">
            <v>19.91</v>
          </cell>
          <cell r="E1699">
            <v>11.44</v>
          </cell>
          <cell r="I1699">
            <v>31.35</v>
          </cell>
          <cell r="J1699">
            <v>40.76</v>
          </cell>
        </row>
        <row r="1701">
          <cell r="A1701" t="str">
            <v>17.01.030</v>
          </cell>
          <cell r="B1701" t="str">
            <v>PASSEIO DE CONCRETO 1:4:8 COM 5,0CM DE ESPESSURA, CAPEADO COM CIMENTO E AREIA NO TRAÇO 1:3, TENDO 2,0 CM DE ESPESSURA</v>
          </cell>
          <cell r="C1701" t="str">
            <v>M²</v>
          </cell>
          <cell r="D1701">
            <v>12.32</v>
          </cell>
          <cell r="E1701">
            <v>16.989999999999998</v>
          </cell>
          <cell r="I1701">
            <v>29.31</v>
          </cell>
          <cell r="J1701">
            <v>38.1</v>
          </cell>
        </row>
        <row r="1703">
          <cell r="A1703" t="str">
            <v>17.01.040</v>
          </cell>
          <cell r="B1703" t="str">
            <v>PASSEIO DE CONCRETO 1:3:5 COM 5,0CM DE ESPESSURA E JUNTAS SECAS EM QUADROS DE 1,0 X 2,0M</v>
          </cell>
          <cell r="C1703" t="str">
            <v>M²</v>
          </cell>
          <cell r="D1703">
            <v>8.43</v>
          </cell>
          <cell r="E1703">
            <v>15.03</v>
          </cell>
          <cell r="I1703">
            <v>23.46</v>
          </cell>
          <cell r="J1703">
            <v>30.5</v>
          </cell>
        </row>
        <row r="1705">
          <cell r="A1705" t="str">
            <v>17.01.050</v>
          </cell>
          <cell r="B1705" t="str">
            <v>PASSEIO DE CONCRETO 1:2,5:4 COM 5,0 CM DE ESPESSURA E JUNTAS SECAS EM QUADROS DE 1,0 X 2,0M</v>
          </cell>
          <cell r="C1705" t="str">
            <v>M²</v>
          </cell>
          <cell r="D1705">
            <v>9.42</v>
          </cell>
          <cell r="E1705">
            <v>15.03</v>
          </cell>
          <cell r="I1705">
            <v>24.45</v>
          </cell>
          <cell r="J1705">
            <v>31.79</v>
          </cell>
        </row>
        <row r="1707">
          <cell r="A1707" t="str">
            <v>17.01.060</v>
          </cell>
          <cell r="B1707" t="str">
            <v>PASSEIO DE CONCRETO 1:3:5 COM 5,0 CM DE ESPESSURA E JUNTAS DE MADEIRA EM QUADROS DE 1,2 X 1,2 M</v>
          </cell>
          <cell r="C1707" t="str">
            <v>M²</v>
          </cell>
          <cell r="D1707">
            <v>10.43</v>
          </cell>
          <cell r="E1707">
            <v>13.88</v>
          </cell>
          <cell r="I1707">
            <v>24.310000000000002</v>
          </cell>
          <cell r="J1707">
            <v>31.6</v>
          </cell>
        </row>
        <row r="1709">
          <cell r="A1709" t="str">
            <v>17.01.070</v>
          </cell>
          <cell r="B1709" t="str">
            <v>PASSEIO DE CONCRETO 1:2,5:4 COM 5,0CM DE ESPESSURA E JUNTAS DE MADEIRA EM QUADROS DE 1,2 X 1,2M</v>
          </cell>
          <cell r="C1709" t="str">
            <v>M²</v>
          </cell>
          <cell r="D1709">
            <v>11.42</v>
          </cell>
          <cell r="E1709">
            <v>13.88</v>
          </cell>
          <cell r="I1709">
            <v>25.3</v>
          </cell>
          <cell r="J1709">
            <v>32.89</v>
          </cell>
        </row>
        <row r="1711">
          <cell r="A1711" t="str">
            <v>17.01.080</v>
          </cell>
          <cell r="B1711" t="str">
            <v>PASSEIO DE CONCRETO 1:3:5 COM 5,0CM DE ESPESSURA E JUNTAS DE ASFALTO EM QUADROS DE 1,0 X 2,0M</v>
          </cell>
          <cell r="C1711" t="str">
            <v>M²</v>
          </cell>
          <cell r="D1711">
            <v>9.5500000000000007</v>
          </cell>
          <cell r="E1711">
            <v>17.21</v>
          </cell>
          <cell r="F1711">
            <v>1.02</v>
          </cell>
          <cell r="I1711">
            <v>27.78</v>
          </cell>
          <cell r="J1711">
            <v>36.11</v>
          </cell>
        </row>
        <row r="1713">
          <cell r="A1713" t="str">
            <v>17.01.090</v>
          </cell>
          <cell r="B1713" t="str">
            <v>PASSEIO DE CONCRETO 1:2,5:4 COM 5,0CM DE ESPESSURA E JUNTAS DE ASFALTO EM QUADROS DE 1,0 X 2,0M</v>
          </cell>
          <cell r="C1713" t="str">
            <v>M²</v>
          </cell>
          <cell r="D1713">
            <v>10.54</v>
          </cell>
          <cell r="E1713">
            <v>17.21</v>
          </cell>
          <cell r="F1713">
            <v>1.02</v>
          </cell>
          <cell r="I1713">
            <v>28.77</v>
          </cell>
          <cell r="J1713">
            <v>37.4</v>
          </cell>
        </row>
        <row r="1715">
          <cell r="A1715" t="str">
            <v>17.01.100</v>
          </cell>
          <cell r="B1715" t="str">
            <v>PASSEIO DE CONCRETO 1:3:5 COM 5,0CM DE ESPESSURA E JUNTAS RISCADAS EM QUADROS DE 1,0 X 2,0M</v>
          </cell>
          <cell r="C1715" t="str">
            <v>M²</v>
          </cell>
          <cell r="D1715">
            <v>8.43</v>
          </cell>
          <cell r="E1715">
            <v>9.31</v>
          </cell>
          <cell r="I1715">
            <v>17.740000000000002</v>
          </cell>
          <cell r="J1715">
            <v>23.06</v>
          </cell>
        </row>
        <row r="1717">
          <cell r="A1717" t="str">
            <v>17.01.110</v>
          </cell>
          <cell r="B1717" t="str">
            <v>PASSEIO DE CONCRETO 1:2,5:4 COM 5,0CM DE ESPESSURA E JUNTAS RISCADAS EM QUADROS DE 1,0 X 2,0M</v>
          </cell>
          <cell r="C1717" t="str">
            <v>M²</v>
          </cell>
          <cell r="D1717">
            <v>9.42</v>
          </cell>
          <cell r="E1717">
            <v>9.31</v>
          </cell>
          <cell r="I1717">
            <v>18.73</v>
          </cell>
          <cell r="J1717">
            <v>24.35</v>
          </cell>
        </row>
        <row r="1719">
          <cell r="A1719" t="str">
            <v>17.01.113</v>
          </cell>
          <cell r="B1719" t="str">
            <v>FORNEC.E EXEC.CALÇADA ACESSO 
CONC MAGRO 1:3:5 ESP  5 CM COM ACAB CIMENTADO ÁSPERO TR. 1:4 ESP.2 CM  JUNTA DE MAD. 2 X 1 CM. ALVEN. DE TIJ. 8 FUROS 1/2 VEZ P/ CONT. ATERRO CAIXÃO,CALÇ H=20CM, 2 LADOS, SOBRE LASTR. CONC. MAG C/3CM. REV. CHAPISCO TR. 1:3 CI</v>
          </cell>
          <cell r="C1719" t="str">
            <v>M2</v>
          </cell>
          <cell r="I1719">
            <v>53.43</v>
          </cell>
          <cell r="J1719">
            <v>69.459999999999994</v>
          </cell>
        </row>
        <row r="1720">
          <cell r="I1720">
            <v>0</v>
          </cell>
          <cell r="J1720">
            <v>0</v>
          </cell>
        </row>
        <row r="1721">
          <cell r="A1721" t="str">
            <v>17.01.114</v>
          </cell>
          <cell r="B172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721" t="str">
            <v>M</v>
          </cell>
          <cell r="I1721">
            <v>39.53</v>
          </cell>
          <cell r="J1721">
            <v>51.39</v>
          </cell>
        </row>
        <row r="1722">
          <cell r="I1722">
            <v>0</v>
          </cell>
          <cell r="J1722">
            <v>0</v>
          </cell>
        </row>
        <row r="1723">
          <cell r="A1723" t="str">
            <v>17.01.115</v>
          </cell>
          <cell r="B1723"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723" t="str">
            <v>M</v>
          </cell>
          <cell r="I1723">
            <v>61.56</v>
          </cell>
          <cell r="J1723">
            <v>80.03</v>
          </cell>
        </row>
        <row r="1724">
          <cell r="I1724">
            <v>0</v>
          </cell>
          <cell r="J1724">
            <v>0</v>
          </cell>
        </row>
        <row r="1725">
          <cell r="A1725" t="str">
            <v>17.01.120</v>
          </cell>
          <cell r="B1725" t="str">
            <v>PASSEIO EM LAJOTA DE CONCRETO 50 X 50, APLICADO SOBRE LASTRO DE CONCRETO 1:4:8 DE 5CM ESPESSURA, INCLUSIVE EXECUÇÃO DO LASTRO</v>
          </cell>
          <cell r="C1725" t="str">
            <v>M²</v>
          </cell>
          <cell r="D1725">
            <v>20.59</v>
          </cell>
          <cell r="E1725">
            <v>23.14</v>
          </cell>
          <cell r="I1725">
            <v>43.730000000000004</v>
          </cell>
          <cell r="J1725">
            <v>56.85</v>
          </cell>
        </row>
        <row r="1727">
          <cell r="A1727" t="str">
            <v>17.01.130</v>
          </cell>
          <cell r="B1727" t="str">
            <v>PASSEIO EM LAJOTA DE CONCRETO 50 X 50, APLICADO SOBRE LASTRO DE CONCRETO JÁ PRONTO</v>
          </cell>
          <cell r="C1727" t="str">
            <v>M²</v>
          </cell>
          <cell r="D1727">
            <v>12.71</v>
          </cell>
          <cell r="E1727">
            <v>14.66</v>
          </cell>
          <cell r="I1727">
            <v>27.37</v>
          </cell>
          <cell r="J1727">
            <v>35.58</v>
          </cell>
        </row>
        <row r="1729">
          <cell r="A1729" t="str">
            <v>17.01.140</v>
          </cell>
          <cell r="B1729" t="str">
            <v>PASSEIO EM LAJOTA DE CONCRETO 50 X 50, APLICADO SOBRE TERRENO, INCLUSIVE REGULARIZAÇÃO DO MESMO.</v>
          </cell>
          <cell r="C1729" t="str">
            <v>M²</v>
          </cell>
          <cell r="D1729">
            <v>12.71</v>
          </cell>
          <cell r="E1729">
            <v>15.88</v>
          </cell>
          <cell r="I1729">
            <v>28.590000000000003</v>
          </cell>
          <cell r="J1729">
            <v>37.17</v>
          </cell>
        </row>
        <row r="1731">
          <cell r="A1731" t="str">
            <v>17.01.145</v>
          </cell>
          <cell r="B1731" t="str">
            <v>REVESTIMENTO COM PEDRAS GRANÍTICAS DE DIMENSÕES MÉDIAS (0,45 X 0,45 X 0,05)M E COM UMA SUPERFÍCIE PLANA (NÃO TRABALHADA), ASSENTADAS E REJUNTADAS COM ARGAMASSA DE CIMENTO E AREIA NO TRAÇO 1:6</v>
          </cell>
          <cell r="C1731" t="str">
            <v>M²</v>
          </cell>
          <cell r="D1731">
            <v>26.41</v>
          </cell>
          <cell r="E1731">
            <v>19.600000000000001</v>
          </cell>
          <cell r="I1731">
            <v>46.010000000000005</v>
          </cell>
          <cell r="J1731">
            <v>59.81</v>
          </cell>
        </row>
        <row r="1733">
          <cell r="A1733" t="str">
            <v>17.01.150</v>
          </cell>
          <cell r="B1733" t="str">
            <v>REPOSIÇÃO DE PASSEIO DE PEDRA PORTUGUESA ASSENTADA SOBRE ARGAMASSA SECA DE CIMENTO E AREIA NO TRAÇO 1:6 E REJUNTADA COM ARGAMASSA DE CIMENTO E AREIA NO TRAÇO 1:2</v>
          </cell>
          <cell r="C1733" t="str">
            <v>M²</v>
          </cell>
          <cell r="D1733">
            <v>7.91</v>
          </cell>
          <cell r="E1733">
            <v>14.3</v>
          </cell>
          <cell r="I1733">
            <v>22.21</v>
          </cell>
          <cell r="J1733">
            <v>28.87</v>
          </cell>
        </row>
        <row r="1735">
          <cell r="A1735" t="str">
            <v>17.01.160</v>
          </cell>
          <cell r="B1735" t="str">
            <v>REPOSIÇÃO DE PASSEIO EM LAJOTA DE CONCRETO 50 X 50, APLICADA SOBRE TERRENO REGULARIZADO OU LASTRO DE CONCRETO (SÓ O ASSENTAMENTO).</v>
          </cell>
          <cell r="C1735" t="str">
            <v>M²</v>
          </cell>
          <cell r="D1735">
            <v>3.21</v>
          </cell>
          <cell r="E1735">
            <v>14.66</v>
          </cell>
          <cell r="I1735">
            <v>17.87</v>
          </cell>
          <cell r="J1735">
            <v>23.23</v>
          </cell>
        </row>
        <row r="1737">
          <cell r="A1737" t="str">
            <v>17.01.170</v>
          </cell>
          <cell r="B1737" t="str">
            <v>FORNECIMENTO E EXECUÇÃO DE PISO 
TÁTIL, DIMENSÕES 0,50X0,50M COM ESP.3CM, ASSENTADA COM ARGAMASSA DE CIMENTO E AREIA 1:6 (ESP:2,5CM) E REJUNTADA COM ARGAMASSA DE CIMENTO E AREIA 1:4, SOBRE LASTRO DE CONCRETO PRONTO.</v>
          </cell>
          <cell r="C1737" t="str">
            <v>M2</v>
          </cell>
          <cell r="I1737">
            <v>31.42</v>
          </cell>
          <cell r="J1737">
            <v>40.85</v>
          </cell>
        </row>
        <row r="1739">
          <cell r="A1739" t="str">
            <v>17.02.000</v>
          </cell>
          <cell r="B1739" t="str">
            <v>FORNECIMENTO DE MATERIAIS PARA PAISAGISMO</v>
          </cell>
          <cell r="I1739">
            <v>0</v>
          </cell>
          <cell r="J1739">
            <v>0</v>
          </cell>
        </row>
        <row r="1740">
          <cell r="A1740" t="str">
            <v>17.02.010</v>
          </cell>
          <cell r="B1740" t="str">
            <v>FORNECIMENTO DE BARRO DE JARDIM (POSTO OBRA NA PRAÇA DO RECIFE)</v>
          </cell>
          <cell r="C1740" t="str">
            <v>M³</v>
          </cell>
          <cell r="D1740">
            <v>40</v>
          </cell>
          <cell r="I1740">
            <v>40</v>
          </cell>
          <cell r="J1740">
            <v>52</v>
          </cell>
        </row>
        <row r="1742">
          <cell r="A1742" t="str">
            <v>17.02.020</v>
          </cell>
          <cell r="B1742" t="str">
            <v>FORNECIMENTO DE ESTRUME BOVINO CURTIDO (POSTO OBRA NA PRAÇA DO RECIFE)</v>
          </cell>
          <cell r="C1742" t="str">
            <v>M³</v>
          </cell>
          <cell r="D1742">
            <v>50</v>
          </cell>
          <cell r="I1742">
            <v>50</v>
          </cell>
          <cell r="J1742">
            <v>65</v>
          </cell>
        </row>
        <row r="1744">
          <cell r="A1744" t="str">
            <v>17.02.025</v>
          </cell>
          <cell r="B1744" t="str">
            <v>FORNECIMENTO DE PÓ DE COCO (POSTO NA OBRA NA PRAÇA DE RECIFE)</v>
          </cell>
          <cell r="C1744" t="str">
            <v>M³</v>
          </cell>
          <cell r="D1744">
            <v>50</v>
          </cell>
          <cell r="I1744">
            <v>50</v>
          </cell>
          <cell r="J1744">
            <v>65</v>
          </cell>
        </row>
        <row r="1746">
          <cell r="A1746" t="str">
            <v>17.02.030</v>
          </cell>
          <cell r="B1746" t="str">
            <v>FORNECIMENTO DE CASCALHINHO, INCLUSIVE O ESPALHAMENTO DO MESMO (POSTO OBRA NA PRAÇA DO RECIFE)</v>
          </cell>
          <cell r="C1746" t="str">
            <v>M³</v>
          </cell>
          <cell r="D1746">
            <v>48</v>
          </cell>
          <cell r="E1746">
            <v>0.65</v>
          </cell>
          <cell r="I1746">
            <v>48.65</v>
          </cell>
          <cell r="J1746">
            <v>63.25</v>
          </cell>
        </row>
        <row r="1748">
          <cell r="A1748" t="str">
            <v>17.02.040</v>
          </cell>
          <cell r="B1748" t="str">
            <v>FORNECIMENTO DE CASCALHINHO, SEM O ESPALHAMENTO DO MESMO (POSTO OBRA NA PRAÇA DO RECIFE)</v>
          </cell>
          <cell r="C1748" t="str">
            <v>UN</v>
          </cell>
          <cell r="D1748">
            <v>48</v>
          </cell>
          <cell r="I1748">
            <v>48</v>
          </cell>
          <cell r="J1748">
            <v>62.4</v>
          </cell>
        </row>
        <row r="1750">
          <cell r="A1750" t="str">
            <v>17.02.050</v>
          </cell>
          <cell r="B1750" t="str">
            <v>FORNECIMENTO DE VARÃO COM 2,0M DE ALTURA E DIÂMETRO DE 3,0CM PARA TUTORAMENTO DE MUDAS, INCLUSIVE O ASSENTAMENTO</v>
          </cell>
          <cell r="C1750" t="str">
            <v>UN</v>
          </cell>
          <cell r="D1750">
            <v>3.5</v>
          </cell>
          <cell r="E1750">
            <v>0.36</v>
          </cell>
          <cell r="I1750">
            <v>3.86</v>
          </cell>
          <cell r="J1750">
            <v>5.0199999999999996</v>
          </cell>
        </row>
        <row r="1752">
          <cell r="A1752" t="str">
            <v>17.02.060</v>
          </cell>
          <cell r="B1752" t="str">
            <v>FORNECIMENTO DE VARÃO COM 2,0M DE ALTURA E DIÂMETRO DE 3,0CM PARA TUTORAMENTO DE MUDAS, SEM O ASSENTAMENTO DO MESMO.</v>
          </cell>
          <cell r="C1752" t="str">
            <v>UN</v>
          </cell>
          <cell r="D1752">
            <v>3.5</v>
          </cell>
          <cell r="I1752">
            <v>3.5</v>
          </cell>
          <cell r="J1752">
            <v>4.55</v>
          </cell>
        </row>
        <row r="1754">
          <cell r="A1754" t="str">
            <v>17.02.070</v>
          </cell>
          <cell r="B1754" t="str">
            <v>FORNECIMENTO DE ESTACAS PARA SUSTENTAÇÃO DE GRADES DE PROTEÇÃO DE MUDAS COM 2,0M DE ALTURA E DIÂMETRO DE 5,0CM INCLUSIVE O ASSENTAMENTO DA MESMA</v>
          </cell>
          <cell r="C1754" t="str">
            <v>UN</v>
          </cell>
          <cell r="D1754">
            <v>4.0999999999999996</v>
          </cell>
          <cell r="E1754">
            <v>0.36</v>
          </cell>
          <cell r="I1754">
            <v>4.46</v>
          </cell>
          <cell r="J1754">
            <v>5.8</v>
          </cell>
        </row>
        <row r="1756">
          <cell r="A1756" t="str">
            <v>17.02.080</v>
          </cell>
          <cell r="B1756" t="str">
            <v>FORNECIMENTO DE ESTACAS PARA SUSTENTAÇÃO DE GRADES DE PROTEÇÃO DE MUDAS COM 2,0M DE ALTURA E DIÂMETRO DE 5,0CM SEM O ASSENTAMENTO DA MESMA</v>
          </cell>
          <cell r="C1756" t="str">
            <v>UN</v>
          </cell>
          <cell r="D1756">
            <v>4.0999999999999996</v>
          </cell>
          <cell r="I1756">
            <v>4.0999999999999996</v>
          </cell>
          <cell r="J1756">
            <v>5.33</v>
          </cell>
        </row>
        <row r="1758">
          <cell r="A1758" t="str">
            <v>17.02.090</v>
          </cell>
          <cell r="B1758" t="str">
            <v>FORNECIMENTO DE GRADES DE RIPAS DE MACARANDUBA COM 1,8M DE ALTURA POR 1,5M DE LARGURA CONFECCIONADAS COM 12 RIPAS DE 5CM DE LARGURA E 5 FIADAS DE ARAME GALVANIZADO Nº 14, INCLUSIVE ASSENTAMENTO</v>
          </cell>
          <cell r="C1758" t="str">
            <v>UN</v>
          </cell>
          <cell r="D1758">
            <v>35</v>
          </cell>
          <cell r="E1758">
            <v>1.1200000000000001</v>
          </cell>
          <cell r="I1758">
            <v>36.119999999999997</v>
          </cell>
          <cell r="J1758">
            <v>46.96</v>
          </cell>
        </row>
        <row r="1760">
          <cell r="A1760" t="str">
            <v>17.02.100</v>
          </cell>
          <cell r="B1760" t="str">
            <v>FORNECIMENTO DE GRADES DE RIPAS DE MACARANDUBA COM 1,8M DE ALTURA POR 1,5M DE LARGURA CONFECCIONADAS COM 12 RIPAS DE 5CM DE LARGURA E 3 FIADAS DE ARAME GALVANIZADO Nº 14, SEM O ASSENTAMENTO</v>
          </cell>
          <cell r="C1760" t="str">
            <v>UN</v>
          </cell>
          <cell r="D1760">
            <v>35</v>
          </cell>
          <cell r="I1760">
            <v>35</v>
          </cell>
          <cell r="J1760">
            <v>45.5</v>
          </cell>
        </row>
        <row r="1761">
          <cell r="I1761">
            <v>0</v>
          </cell>
          <cell r="J1761">
            <v>0</v>
          </cell>
        </row>
        <row r="1762">
          <cell r="A1762" t="str">
            <v>17.03.000</v>
          </cell>
          <cell r="B1762" t="str">
            <v>JARDINS</v>
          </cell>
          <cell r="I1762">
            <v>0</v>
          </cell>
          <cell r="J1762">
            <v>0</v>
          </cell>
        </row>
        <row r="1763">
          <cell r="A1763" t="str">
            <v>17.03.010</v>
          </cell>
          <cell r="B1763" t="str">
            <v>MEIO-FIO DE ALVENARIA REVESTIDO COM ARGAMASSA DE CIMENTO E AREIA 1:3</v>
          </cell>
          <cell r="C1763" t="str">
            <v>M</v>
          </cell>
          <cell r="D1763">
            <v>4.1100000000000003</v>
          </cell>
          <cell r="E1763">
            <v>6.65</v>
          </cell>
          <cell r="I1763">
            <v>10.760000000000002</v>
          </cell>
          <cell r="J1763">
            <v>13.99</v>
          </cell>
        </row>
        <row r="1765">
          <cell r="A1765" t="str">
            <v>17.03.020</v>
          </cell>
          <cell r="B1765" t="str">
            <v>PREPARO DE SOLO PARA GRAMADO COM 10,0CM DE ESPESSURA, FEITO COM BARRO DE JARDIM E ESTRUME BOVINO CURTIDO, TRAÇO 4:1, COM TODO MATERIAL FORNECIDO PELO EMPREITEIRO</v>
          </cell>
          <cell r="C1765" t="str">
            <v>M²</v>
          </cell>
          <cell r="D1765">
            <v>2.96</v>
          </cell>
          <cell r="E1765">
            <v>3.75</v>
          </cell>
          <cell r="I1765">
            <v>6.71</v>
          </cell>
          <cell r="J1765">
            <v>8.7200000000000006</v>
          </cell>
        </row>
        <row r="1767">
          <cell r="A1767" t="str">
            <v>17.03.030</v>
          </cell>
          <cell r="B1767" t="str">
            <v>PREPARO DE SOLO PARA CANTEIRO COM 20,0CM DE ESPESSURA, FEITO COM BARRO DE JARDIM E ESTRUME BOVINO CURTIDO, TRAÇO 2:1, COM TODO MATERIAL FORNECIDO PELO EMPREITEIRO</v>
          </cell>
          <cell r="C1767" t="str">
            <v>M²</v>
          </cell>
          <cell r="D1767">
            <v>5.54</v>
          </cell>
          <cell r="E1767">
            <v>5.63</v>
          </cell>
          <cell r="I1767">
            <v>11.17</v>
          </cell>
          <cell r="J1767">
            <v>14.52</v>
          </cell>
        </row>
        <row r="1769">
          <cell r="A1769" t="str">
            <v>17.03.040</v>
          </cell>
          <cell r="B1769" t="str">
            <v>FORNECIMENTO E PLANTIO DE GRAMA INGLESA (STENOTAPHUM)</v>
          </cell>
          <cell r="C1769" t="str">
            <v>M²</v>
          </cell>
          <cell r="D1769">
            <v>2.75</v>
          </cell>
          <cell r="E1769">
            <v>2.11</v>
          </cell>
          <cell r="I1769">
            <v>4.8599999999999994</v>
          </cell>
          <cell r="J1769">
            <v>6.32</v>
          </cell>
        </row>
        <row r="1771">
          <cell r="A1771" t="str">
            <v>17.03.045</v>
          </cell>
          <cell r="B1771" t="str">
            <v>FORNECIMENTO E PLANTIO DE GRAMA ESMERALDA (EM TAPETE), INCLUINDO O PREPARO DE SOLO COM APENAS BARRO DE JARDIM</v>
          </cell>
          <cell r="C1771" t="str">
            <v>M²</v>
          </cell>
          <cell r="D1771">
            <v>6.5</v>
          </cell>
          <cell r="E1771">
            <v>1.89</v>
          </cell>
          <cell r="I1771">
            <v>8.39</v>
          </cell>
          <cell r="J1771">
            <v>10.91</v>
          </cell>
        </row>
        <row r="1773">
          <cell r="A1773" t="str">
            <v>17.03.050</v>
          </cell>
          <cell r="B1773" t="str">
            <v xml:space="preserve">FORNECIMENTO E PLANTIO DE GRAMA DE PAPUAM (PASPALOM CONJUGATUM) </v>
          </cell>
          <cell r="C1773" t="str">
            <v>M²</v>
          </cell>
          <cell r="D1773">
            <v>2.75</v>
          </cell>
          <cell r="E1773">
            <v>2.11</v>
          </cell>
          <cell r="I1773">
            <v>4.8599999999999994</v>
          </cell>
          <cell r="J1773">
            <v>6.32</v>
          </cell>
        </row>
        <row r="1775">
          <cell r="A1775" t="str">
            <v>17.03.060</v>
          </cell>
          <cell r="B1775" t="str">
            <v xml:space="preserve">FORNECIMENTO E PLANTIO DE GRAMA DE BURRO (CYNODON DACTYLON) </v>
          </cell>
          <cell r="C1775" t="str">
            <v>UN</v>
          </cell>
          <cell r="D1775">
            <v>2</v>
          </cell>
          <cell r="E1775">
            <v>2.11</v>
          </cell>
          <cell r="I1775">
            <v>4.1099999999999994</v>
          </cell>
          <cell r="J1775">
            <v>5.34</v>
          </cell>
        </row>
        <row r="1777">
          <cell r="A1777" t="str">
            <v>17.03.070</v>
          </cell>
          <cell r="B1777" t="str">
            <v xml:space="preserve">FORNECIMENTO E PLANTIO DE MUDAS HERBÁCEAS TIPO FOLHAGEM - GRUPO 1 (ROXINHO, CROTON PEXAINGUIADE POBRE, CROTON ROXO, CROTON CAXIADO, ARCA DE NOE, BOM DIA, BOA NOITE ETC) </v>
          </cell>
          <cell r="C1777" t="str">
            <v>UN</v>
          </cell>
          <cell r="D1777">
            <v>2.7</v>
          </cell>
          <cell r="E1777">
            <v>0.46</v>
          </cell>
          <cell r="I1777">
            <v>3.16</v>
          </cell>
          <cell r="J1777">
            <v>4.1100000000000003</v>
          </cell>
        </row>
        <row r="1779">
          <cell r="A1779" t="str">
            <v>17.03.080</v>
          </cell>
          <cell r="B1779" t="str">
            <v xml:space="preserve">FORNECIMENTO E PLANTIO DE MUDAS HERBÁCEAS TIPO FOLHAGEM - GRUPO 2 (CANA DA ÍNDIA, BRASILERINHO, NUVEM, PANAMA, PAQUEVIRA, PINGO DE OURO, ALCALIFA, CHUMBINHO, IXORA, BEIJO, SAVIA AZUL, TINHORÃO, ETC) </v>
          </cell>
          <cell r="C1779" t="str">
            <v>UN</v>
          </cell>
          <cell r="D1779">
            <v>2.2000000000000002</v>
          </cell>
          <cell r="E1779">
            <v>0.46</v>
          </cell>
          <cell r="I1779">
            <v>2.66</v>
          </cell>
          <cell r="J1779">
            <v>3.46</v>
          </cell>
        </row>
        <row r="1781">
          <cell r="A1781" t="str">
            <v>17.03.090</v>
          </cell>
          <cell r="B1781" t="str">
            <v xml:space="preserve">FORNECIMENTO E PLANTIO DE MUDAS HERBÁCEAS TIPO FOLHAGEM - GRUPO 3 (COMIGO NINGUÉM PODE, DRACENA, MILIDRÃO, LIRIO,COQUEIRINHO, CLOROFITON, COPO DE LEITE, AVENCA, CAMARÃO AMARELO, BEGONIAS, ETC) </v>
          </cell>
          <cell r="C1781" t="str">
            <v>UN</v>
          </cell>
          <cell r="D1781">
            <v>5.5</v>
          </cell>
          <cell r="E1781">
            <v>0.46</v>
          </cell>
          <cell r="I1781">
            <v>5.96</v>
          </cell>
          <cell r="J1781">
            <v>7.75</v>
          </cell>
        </row>
        <row r="1783">
          <cell r="A1783" t="str">
            <v>17.03.100</v>
          </cell>
          <cell r="B1783" t="str">
            <v xml:space="preserve">FORNECIMENTO E PLANTIO DE MUDAS ARBUSTIVAS - GRUPO 1 (PAPOULA, JASMIM ALFINETE, JASMIM VAPOR, ESPIRRADEIRA ETC) </v>
          </cell>
          <cell r="C1783" t="str">
            <v>UN</v>
          </cell>
          <cell r="D1783">
            <v>3.5</v>
          </cell>
          <cell r="E1783">
            <v>0.46</v>
          </cell>
          <cell r="I1783">
            <v>3.96</v>
          </cell>
          <cell r="J1783">
            <v>5.15</v>
          </cell>
        </row>
        <row r="1785">
          <cell r="A1785" t="str">
            <v>17.03.110</v>
          </cell>
          <cell r="B1785" t="str">
            <v>FORNECIMENTO E PLANTIO DE MUDAS ARBUSTIVAS - GRUPO 2 (CHAPÉU DE NAPOLEÃO, PINCEL DE BARBEIRO, D'ARQUINHO, PATA VACA, ETC)</v>
          </cell>
          <cell r="C1785" t="str">
            <v>UN</v>
          </cell>
          <cell r="D1785">
            <v>5</v>
          </cell>
          <cell r="E1785">
            <v>0.46</v>
          </cell>
          <cell r="I1785">
            <v>5.46</v>
          </cell>
          <cell r="J1785">
            <v>7.1</v>
          </cell>
        </row>
        <row r="1787">
          <cell r="A1787" t="str">
            <v>17.03.120</v>
          </cell>
          <cell r="B1787" t="str">
            <v>FORNECIMENTO E PLANTIO DE MUDAS ARBUSTIVAS - GRUPO 3 (SHEFLERA, CAFEZINHO, MUSSAENDA)</v>
          </cell>
          <cell r="C1787" t="str">
            <v>UN</v>
          </cell>
          <cell r="D1787">
            <v>6.5</v>
          </cell>
          <cell r="E1787">
            <v>0.46</v>
          </cell>
          <cell r="I1787">
            <v>6.96</v>
          </cell>
          <cell r="J1787">
            <v>9.0500000000000007</v>
          </cell>
        </row>
        <row r="1789">
          <cell r="A1789" t="str">
            <v>17.03.130</v>
          </cell>
          <cell r="B1789" t="str">
            <v>FORNECIMENTO E PLANTIO DE MUDAS ARBÓREAS DE TAMANHO MÉDIO, COM CERCA DE 1,5M DE ALTURA, INCLUINDO A PREPARAÇÃO DE COVA DE 40,0 X 40,0 X 40,0CM COM BARRO DE JARDIM E ESTRUME BOVINO CURTIDO</v>
          </cell>
          <cell r="C1789" t="str">
            <v>UN</v>
          </cell>
          <cell r="D1789">
            <v>15.6</v>
          </cell>
          <cell r="E1789">
            <v>3.78</v>
          </cell>
          <cell r="I1789">
            <v>19.38</v>
          </cell>
          <cell r="J1789">
            <v>25.19</v>
          </cell>
        </row>
        <row r="1791">
          <cell r="A1791" t="str">
            <v>17.03.140</v>
          </cell>
          <cell r="B1791" t="str">
            <v>FORNECIMENTO E PLANTIO DE 'ARECA BAMBU'  DE TAMANHO MÉDIO, COM CERCA DE 1,50M DE ALTURA, INCLUINDO PREPARAÇÃO DE COVA DE 40,0 X 40,0 X 40,0CM COM BARRO DE JARDIM E ESTRUME BOVINO CURTIDO</v>
          </cell>
          <cell r="C1791" t="str">
            <v>UN</v>
          </cell>
          <cell r="D1791">
            <v>27.6</v>
          </cell>
          <cell r="E1791">
            <v>3.78</v>
          </cell>
          <cell r="I1791">
            <v>31.380000000000003</v>
          </cell>
          <cell r="J1791">
            <v>40.79</v>
          </cell>
        </row>
        <row r="1793">
          <cell r="A1793" t="str">
            <v>17.03.142</v>
          </cell>
          <cell r="B1793" t="str">
            <v xml:space="preserve">FORNECIMENTO E PLANTIO DE PALMEIRA PHOENIX(ALTURA DO FUSTE DE 0,60M), INCLUINDO PREPARAÇÃO DE COVA DE 40,0 X 40,0 X 40,0CM COM BARRO DE JARDIM E ESTRUME BOVINO CURTIDO </v>
          </cell>
          <cell r="C1793" t="str">
            <v>UN</v>
          </cell>
          <cell r="D1793">
            <v>30.1</v>
          </cell>
          <cell r="E1793">
            <v>3.78</v>
          </cell>
          <cell r="I1793">
            <v>33.880000000000003</v>
          </cell>
          <cell r="J1793">
            <v>44.04</v>
          </cell>
        </row>
        <row r="1795">
          <cell r="A1795" t="str">
            <v>17.03.144</v>
          </cell>
          <cell r="B1795" t="str">
            <v>FORNECIMENTO E PLANTIO DE PALMEIRAS (IMPERIAL DENDE, JAPONESA, ETC), COM CERCA DE 1,5M DE ALTURA,  INCLUINDO PREPARAÇÃO DE COVA DE 40,0 X 40,0 X 40,0CM COM BARRO DE JARDIM E ESTRUME BOVINO CURTIDO</v>
          </cell>
          <cell r="C1795" t="str">
            <v>UN</v>
          </cell>
          <cell r="D1795">
            <v>30.1</v>
          </cell>
          <cell r="E1795">
            <v>4.1500000000000004</v>
          </cell>
          <cell r="I1795">
            <v>34.25</v>
          </cell>
          <cell r="J1795">
            <v>44.53</v>
          </cell>
        </row>
        <row r="1797">
          <cell r="A1797" t="str">
            <v>17.03.150</v>
          </cell>
          <cell r="B1797" t="str">
            <v xml:space="preserve">FORNECIMENTO E PLANTIO DE 'COQUEIRO'(ALTURA DO FUSTE DE 0,60M), INCLUINDO PREPARAÇÃO DE COVA DE 40,0 X 40,0 X 40,0CM COM BARRO DE JARDIM E ESTRUME BOVINO CURTIDO </v>
          </cell>
          <cell r="C1797" t="str">
            <v>UN</v>
          </cell>
          <cell r="D1797">
            <v>17.600000000000001</v>
          </cell>
          <cell r="E1797">
            <v>7.67</v>
          </cell>
          <cell r="I1797">
            <v>25.270000000000003</v>
          </cell>
          <cell r="J1797">
            <v>32.85</v>
          </cell>
        </row>
        <row r="1799">
          <cell r="A1799" t="str">
            <v>17.03.160</v>
          </cell>
          <cell r="B1799" t="str">
            <v>FORNECIMENTO E PLANTIO DE MACAIBEIRA (ALTURA DO FUSTE DE 1,00M), INCLUINDO PREPARAÇÃO DE COVA DE 40,0 X 40,0 X 40,0CM, COM BARRO DE JARDIM E ESTRUME DE BOVINO CURTIDO</v>
          </cell>
          <cell r="C1799" t="str">
            <v>M²</v>
          </cell>
          <cell r="D1799">
            <v>90.1</v>
          </cell>
          <cell r="E1799">
            <v>7.67</v>
          </cell>
          <cell r="I1799">
            <v>97.77</v>
          </cell>
          <cell r="J1799">
            <v>127.1</v>
          </cell>
        </row>
        <row r="1801">
          <cell r="A1801" t="str">
            <v>17.03.170</v>
          </cell>
          <cell r="B1801" t="str">
            <v>FORNECIMENTO E PLANTIO DE FILOENDRO, DE PORTE MÉDIO, (ALTURA APROXIMADA DE 0,80M)</v>
          </cell>
          <cell r="C1801" t="str">
            <v>M²</v>
          </cell>
          <cell r="D1801">
            <v>10</v>
          </cell>
          <cell r="E1801">
            <v>3.69</v>
          </cell>
          <cell r="I1801">
            <v>13.69</v>
          </cell>
          <cell r="J1801">
            <v>17.8</v>
          </cell>
        </row>
        <row r="1803">
          <cell r="A1803" t="str">
            <v>17.03.180</v>
          </cell>
          <cell r="B1803" t="str">
            <v>FORNECIMENTO E PLANTIO DE GRAVATA, YUCA (TROMBA DE ELEFANTE), AGAVE VARIEGATA, DE PORTE MÉDIO (ALTURA APROXIMADA DE 0,60M)</v>
          </cell>
          <cell r="C1803" t="str">
            <v>M²</v>
          </cell>
          <cell r="D1803">
            <v>10</v>
          </cell>
          <cell r="E1803">
            <v>3.69</v>
          </cell>
          <cell r="I1803">
            <v>13.69</v>
          </cell>
          <cell r="J1803">
            <v>17.8</v>
          </cell>
        </row>
        <row r="1805">
          <cell r="A1805" t="str">
            <v>17.03.190</v>
          </cell>
          <cell r="B1805" t="str">
            <v xml:space="preserve">FORNECIMENTO E PLANTIO DE MUDAS RASTEIRAS PARA FORRAÇÃO DE CANTEIROS E MANCHAS DE CONTRASTES EM GRAMADOS - GRUPO 1 (VIOLETA, MAL-ME-QUER, ZEBRINA, ETC) </v>
          </cell>
          <cell r="C1805" t="str">
            <v>M²</v>
          </cell>
          <cell r="D1805">
            <v>2</v>
          </cell>
          <cell r="E1805">
            <v>2.11</v>
          </cell>
          <cell r="I1805">
            <v>4.1099999999999994</v>
          </cell>
          <cell r="J1805">
            <v>5.34</v>
          </cell>
        </row>
        <row r="1807">
          <cell r="A1807" t="str">
            <v>17.03.200</v>
          </cell>
          <cell r="B1807" t="str">
            <v xml:space="preserve">FORNECIMENTO E PLANTIO DE MUDAS RASTEIRAS PARA FORRAÇÃO DE CANTEIROS E MANCHAS DE CONTRASTES EM GRAMADOS - GRUPO 2 (VIÚVA ALEGRE, FUMAÇA, ONZE HORAS, ANDARCA, ETC) </v>
          </cell>
          <cell r="C1807" t="str">
            <v>M²</v>
          </cell>
          <cell r="D1807">
            <v>2.5</v>
          </cell>
          <cell r="E1807">
            <v>2.11</v>
          </cell>
          <cell r="I1807">
            <v>4.6099999999999994</v>
          </cell>
          <cell r="J1807">
            <v>5.99</v>
          </cell>
        </row>
        <row r="1808">
          <cell r="I1808">
            <v>0</v>
          </cell>
          <cell r="J1808">
            <v>0</v>
          </cell>
        </row>
        <row r="1809">
          <cell r="A1809" t="str">
            <v>17.04.000</v>
          </cell>
          <cell r="B1809" t="str">
            <v>BANCOS</v>
          </cell>
          <cell r="I1809">
            <v>0</v>
          </cell>
          <cell r="J1809">
            <v>0</v>
          </cell>
        </row>
        <row r="1810">
          <cell r="A1810" t="str">
            <v>17.04.010</v>
          </cell>
          <cell r="B1810" t="str">
            <v>CONSTRUÇÃO DE BANCO EM CONCRETO ARMADO COM APOIOS A CADA 2,00M, EM ALVENARIA DE 1/2 VEZ CHAPISCADA E REVESTIDA, SOBRE SAPATA DE CONCRETO ARMADO, INCLUSIVE ESCAVAÇÃO, REATERRO E REMOÇÃO. (MOD.AV-27/2000 OPÇÃO 01)</v>
          </cell>
          <cell r="C1810" t="str">
            <v>M</v>
          </cell>
          <cell r="D1810">
            <v>73.28</v>
          </cell>
          <cell r="E1810">
            <v>43.13</v>
          </cell>
          <cell r="G1810">
            <v>0.65</v>
          </cell>
          <cell r="H1810">
            <v>0.68</v>
          </cell>
          <cell r="I1810">
            <v>117.74000000000001</v>
          </cell>
          <cell r="J1810">
            <v>153.06</v>
          </cell>
        </row>
        <row r="1812">
          <cell r="A1812" t="str">
            <v>17.04.020</v>
          </cell>
          <cell r="B1812" t="str">
            <v>CONSTRUÇÃO DE BANCO MURETA EM CONCRETO ARMADO COM APOIADOS EM ALVENARIA DE 1VEZ CHAPISCADA E REVESTIDA, SOBRE BASE DE CONCRETO ARMADO, INCLUSIVE ESCAVAÇÃO, REATERRO E REMOÇÃO. (MOD.AV-27/2000 OPÇÃO 02)</v>
          </cell>
          <cell r="C1812" t="str">
            <v>M</v>
          </cell>
          <cell r="D1812">
            <v>89.43</v>
          </cell>
          <cell r="E1812">
            <v>54.77</v>
          </cell>
          <cell r="G1812">
            <v>1.1200000000000001</v>
          </cell>
          <cell r="H1812">
            <v>1.1599999999999999</v>
          </cell>
          <cell r="I1812">
            <v>146.48000000000002</v>
          </cell>
          <cell r="J1812">
            <v>190.42</v>
          </cell>
        </row>
        <row r="1814">
          <cell r="A1814" t="str">
            <v>17.04.030</v>
          </cell>
          <cell r="B1814" t="str">
            <v>CONSTRUÇÃO DE BANCO JARDINEIRA EM CONCRETO ARMADO COM APOIADO EM ALVENARIA DE 1/2 VEZ CHAPISCADA E REVESTIDA, SOBRE BASE DE CONCRETO ARMADO, INCLUSIVE ESCAVAÇÃO, REATERRO E REMOÇÃO. (MOD.AV-27/2000 OPÇÃO 03)</v>
          </cell>
          <cell r="C1814" t="str">
            <v>M</v>
          </cell>
          <cell r="D1814">
            <v>92.38</v>
          </cell>
          <cell r="E1814">
            <v>61.34</v>
          </cell>
          <cell r="G1814">
            <v>0.34</v>
          </cell>
          <cell r="H1814">
            <v>0.35</v>
          </cell>
          <cell r="I1814">
            <v>154.41</v>
          </cell>
          <cell r="J1814">
            <v>200.73</v>
          </cell>
        </row>
        <row r="1816">
          <cell r="A1816" t="str">
            <v>17.04.040</v>
          </cell>
          <cell r="B1816" t="str">
            <v>CONSTRUÇÃO DE BANCO EM CONCRETO ARMADO, REVESTIDOS COM GRANITO ARTIFICIAL NA COR CINZA, COM APOIOS A CADA 2,00M, EM ALVENARIA DE 1/2 VEZ CHAPISCADA E REVESTIDA, SOBRE SAPATA DE CONCRETO ARMADO, INCLUSIVE ESCAVAÇÃO, REATERRO E REMOÇÃO. (MOD.AV-27/2000 OPÇÃ</v>
          </cell>
          <cell r="C1816" t="str">
            <v>M</v>
          </cell>
          <cell r="D1816">
            <v>79.63</v>
          </cell>
          <cell r="E1816">
            <v>49.36</v>
          </cell>
          <cell r="G1816">
            <v>0.65</v>
          </cell>
          <cell r="H1816">
            <v>0.68</v>
          </cell>
          <cell r="I1816">
            <v>130.32000000000002</v>
          </cell>
          <cell r="J1816">
            <v>169.42</v>
          </cell>
        </row>
        <row r="1818">
          <cell r="A1818" t="str">
            <v>17.04.050</v>
          </cell>
          <cell r="B1818" t="str">
            <v>CONSTRUÇÃO DE BANCO MURETA EM CONCRETO ARMADO, REVESTIDOS COM GRANITO ARTIFICIAL NA COR CINZA, COM APOIADO EM ALVENARIA DE 1 VEZ CHAPISCADA E REVESTIDA, SOBRE BASE DE CONCRETO ARMADO, INCLUSIVE ESCAVAÇÃO, REATERRO E REMOÇÃO. (MOD.AV-27/2000 OPÇÃO 05)</v>
          </cell>
          <cell r="C1818" t="str">
            <v>M</v>
          </cell>
          <cell r="D1818">
            <v>127.68</v>
          </cell>
          <cell r="E1818">
            <v>60.75</v>
          </cell>
          <cell r="G1818">
            <v>11.19</v>
          </cell>
          <cell r="H1818">
            <v>1.1599999999999999</v>
          </cell>
          <cell r="I1818">
            <v>200.78</v>
          </cell>
          <cell r="J1818">
            <v>261.01</v>
          </cell>
        </row>
        <row r="1820">
          <cell r="A1820" t="str">
            <v>17.04.060</v>
          </cell>
          <cell r="B1820" t="str">
            <v>CONSTRUÇÃO DE BANCO JARDINEIRA EM CONCRETO ARMADO, REVESTIDOS COM GRANITO ARTIFICIAL NA COR CINZA, COM APOIADO EM ALVENARIA DE 1/2 VEZ CHAPISCADA E REVESTIDA, SOBRE BASE DE CONCRETO ARMADO, INCLUSIVE ESCAVAÇÃO, REATERRO E REMOÇÃO. (MOD.AV-27/2000 OPÇÃO 06</v>
          </cell>
          <cell r="C1820" t="str">
            <v>M</v>
          </cell>
          <cell r="D1820">
            <v>98.74</v>
          </cell>
          <cell r="E1820">
            <v>77.8</v>
          </cell>
          <cell r="G1820">
            <v>0.34</v>
          </cell>
          <cell r="H1820">
            <v>0.35</v>
          </cell>
          <cell r="I1820">
            <v>177.23</v>
          </cell>
          <cell r="J1820">
            <v>230.4</v>
          </cell>
        </row>
        <row r="1822">
          <cell r="A1822" t="str">
            <v>17.04.100</v>
          </cell>
          <cell r="B1822" t="str">
            <v>FORNECIMENTO E ASSENTAMENTO DE BANCO MODELO RECIFE ANTIGO REF.B-112, GRAMETAL OU SIMILAR, PINTADO E COM ROSCAS PARA CHUMBAMENTO, INCLUSIVE ESCAVAÇÃO, REMOÇÃO E BASE DE CONCRETO</v>
          </cell>
          <cell r="C1822" t="str">
            <v>UN</v>
          </cell>
          <cell r="D1822">
            <v>658.57</v>
          </cell>
          <cell r="E1822">
            <v>5.92</v>
          </cell>
          <cell r="G1822">
            <v>0.1</v>
          </cell>
          <cell r="H1822">
            <v>0.1</v>
          </cell>
          <cell r="I1822">
            <v>664.69</v>
          </cell>
          <cell r="J1822">
            <v>864.1</v>
          </cell>
        </row>
        <row r="1824">
          <cell r="A1824" t="str">
            <v>17.04.110</v>
          </cell>
          <cell r="B1824" t="str">
            <v>FORNECIMENTO E ASSENTAMENTO DE BANCO MODELO TAMANDUÁ REF.B-108, GRAMETAL OU SIMILAR, PINTADO E COM ROSCAS PARA CHUMBAMENTO, INCLUSIVE ESCAVAÇÃO, REMOÇÃO E BASE DE CONCRETO</v>
          </cell>
          <cell r="C1824" t="str">
            <v>UN</v>
          </cell>
          <cell r="D1824">
            <v>496.57</v>
          </cell>
          <cell r="E1824">
            <v>1.03</v>
          </cell>
          <cell r="G1824">
            <v>0.1</v>
          </cell>
          <cell r="H1824">
            <v>0.1</v>
          </cell>
          <cell r="I1824">
            <v>497.8</v>
          </cell>
          <cell r="J1824">
            <v>647.14</v>
          </cell>
        </row>
        <row r="1826">
          <cell r="A1826" t="str">
            <v>17.04.200</v>
          </cell>
          <cell r="B1826" t="str">
            <v>FORNECIMENTO E ASSENTAMENTO DE BANCO PRÉ-MOLDADO TIPO GRANILITE, INCLUSIVE ESCAVAÇÃO, REMOÇÃO E BASE DE CONCRETO</v>
          </cell>
          <cell r="C1826" t="str">
            <v>UN</v>
          </cell>
          <cell r="D1826">
            <v>59.7</v>
          </cell>
          <cell r="E1826">
            <v>8</v>
          </cell>
          <cell r="G1826">
            <v>0.41</v>
          </cell>
          <cell r="H1826">
            <v>0.42</v>
          </cell>
          <cell r="I1826">
            <v>68.53</v>
          </cell>
          <cell r="J1826">
            <v>89.09</v>
          </cell>
        </row>
        <row r="1827">
          <cell r="I1827">
            <v>0</v>
          </cell>
          <cell r="J1827">
            <v>0</v>
          </cell>
        </row>
        <row r="1828">
          <cell r="A1828" t="str">
            <v>17.05.000</v>
          </cell>
          <cell r="B1828" t="str">
            <v>BRINQUEDOS E EQUIPAMENTOS METÁLICOS</v>
          </cell>
          <cell r="I1828">
            <v>0</v>
          </cell>
          <cell r="J1828">
            <v>0</v>
          </cell>
        </row>
        <row r="1829">
          <cell r="A1829" t="str">
            <v>17.05.010</v>
          </cell>
          <cell r="B1829" t="str">
            <v>FORNECIMENTO E ASSENTAMENTO DE BALANÇO MIRIM COM 01 CADEIRA REF. 097, GIRASSOL OU SIMILAR, INCLUSIVE PINTURA E TRANSPORTE PARA REGIÃO METROPOLITANA DO GRANDE RECIFE</v>
          </cell>
          <cell r="C1829" t="str">
            <v>UN</v>
          </cell>
          <cell r="D1829">
            <v>160.69999999999999</v>
          </cell>
          <cell r="E1829">
            <v>19.440000000000001</v>
          </cell>
          <cell r="G1829">
            <v>0.41</v>
          </cell>
          <cell r="H1829">
            <v>0.42</v>
          </cell>
          <cell r="I1829">
            <v>180.96999999999997</v>
          </cell>
          <cell r="J1829">
            <v>235.26</v>
          </cell>
        </row>
        <row r="1831">
          <cell r="A1831" t="str">
            <v>17.05.020</v>
          </cell>
          <cell r="B1831" t="str">
            <v>FORNECIMENTO E ASSENTAMENTO DE BALANÇO MIRIM COM 02 CADEIRAS REF. 098, GIRASSOL OU SIMILAR, INCLUSIVE PINTURA E TRANSPORTE PARA REGIÃO METROPOLITANA DO GRANDE RECIFE</v>
          </cell>
          <cell r="C1831" t="str">
            <v>UN</v>
          </cell>
          <cell r="D1831">
            <v>329.7</v>
          </cell>
          <cell r="E1831">
            <v>19.440000000000001</v>
          </cell>
          <cell r="G1831">
            <v>0.41</v>
          </cell>
          <cell r="H1831">
            <v>0.42</v>
          </cell>
          <cell r="I1831">
            <v>349.97</v>
          </cell>
          <cell r="J1831">
            <v>454.96</v>
          </cell>
        </row>
        <row r="1833">
          <cell r="A1833" t="str">
            <v>17.05.030</v>
          </cell>
          <cell r="B1833" t="str">
            <v>FORNECIMENTO E ASSENTAMENTO DE BALANÇO MIRIM COM 03 CADEIRAS REF. 099, GIRASSOL OU SIMILAR, INCLUSIVE PINTURA E TRANSPORTE PARA REGIÃO METROPOLITANA DO GRANDE RECIFE</v>
          </cell>
          <cell r="C1833" t="str">
            <v>UN</v>
          </cell>
          <cell r="D1833">
            <v>454.7</v>
          </cell>
          <cell r="E1833">
            <v>19.440000000000001</v>
          </cell>
          <cell r="G1833">
            <v>0.41</v>
          </cell>
          <cell r="H1833">
            <v>0.42</v>
          </cell>
          <cell r="I1833">
            <v>474.97</v>
          </cell>
          <cell r="J1833">
            <v>617.46</v>
          </cell>
        </row>
        <row r="1835">
          <cell r="A1835" t="str">
            <v>17.05.040</v>
          </cell>
          <cell r="B1835" t="str">
            <v>FORNECIMENTO E ASSENTAMENTO DE BALANÇO COLEGIAL COM 02 CADEIRAS REF. 120, GIRASSOL OU SIMILAR, INCLUSIVE PINTURA E TRANSPORTE PARA REGIÃO METROPOLITANA DO GRANDE RECIFE</v>
          </cell>
          <cell r="C1835" t="str">
            <v>UN</v>
          </cell>
          <cell r="D1835">
            <v>464.7</v>
          </cell>
          <cell r="E1835">
            <v>19.440000000000001</v>
          </cell>
          <cell r="G1835">
            <v>0.41</v>
          </cell>
          <cell r="H1835">
            <v>0.42</v>
          </cell>
          <cell r="I1835">
            <v>484.97</v>
          </cell>
          <cell r="J1835">
            <v>630.46</v>
          </cell>
        </row>
        <row r="1837">
          <cell r="A1837" t="str">
            <v>17.05.050</v>
          </cell>
          <cell r="B1837" t="str">
            <v>FORNECIMENTO E ASSENTAMENTO DE BALANÇO COLEGIAL COM 03 CADEIRAS REF. 121, GIRASSOL OU SIMILAR, INCLUSIVE PINTURA E TRANSPORTE PARA REGIÃO METROPOLITANA DO GRANDE RECIFE</v>
          </cell>
          <cell r="C1837" t="str">
            <v>UN</v>
          </cell>
          <cell r="D1837">
            <v>554.70000000000005</v>
          </cell>
          <cell r="E1837">
            <v>19.440000000000001</v>
          </cell>
          <cell r="G1837">
            <v>0.41</v>
          </cell>
          <cell r="H1837">
            <v>0.42</v>
          </cell>
          <cell r="I1837">
            <v>574.97</v>
          </cell>
          <cell r="J1837">
            <v>747.46</v>
          </cell>
        </row>
        <row r="1839">
          <cell r="A1839" t="str">
            <v>17.05.060</v>
          </cell>
          <cell r="B1839" t="str">
            <v>FORNECIMENTO E ASSENTAMENTO DE BALAÇO COLEGIAL COM 04 CADEIRAS REF.122, GIRASSOL OU SIMILAR, INCLUSIVE PINTURA E TRANSPORTE PARA REGIÃO METROPOLITANA DO GRANDE RECIFE</v>
          </cell>
          <cell r="C1839" t="str">
            <v>UN</v>
          </cell>
          <cell r="D1839">
            <v>654.70000000000005</v>
          </cell>
          <cell r="E1839">
            <v>19.440000000000001</v>
          </cell>
          <cell r="G1839">
            <v>0.41</v>
          </cell>
          <cell r="H1839">
            <v>0.42</v>
          </cell>
          <cell r="I1839">
            <v>674.97</v>
          </cell>
          <cell r="J1839">
            <v>877.46</v>
          </cell>
        </row>
        <row r="1841">
          <cell r="A1841" t="str">
            <v>17.05.070</v>
          </cell>
          <cell r="B1841" t="str">
            <v>FORNECIMENTO E ASSENTAMENTO DE CARROSSEL STAND TAMANHO PEQUENO REF.130, GIRASSOL OU SIMILAR, INCLUSIVE PINTURA E TRANSPORTE PARA REGIÃO METROPOLITANA DO GRANDE RECIFE</v>
          </cell>
          <cell r="C1841" t="str">
            <v>UN</v>
          </cell>
          <cell r="D1841">
            <v>595.49</v>
          </cell>
          <cell r="E1841">
            <v>38.15</v>
          </cell>
          <cell r="G1841">
            <v>3.66</v>
          </cell>
          <cell r="H1841">
            <v>3.8</v>
          </cell>
          <cell r="I1841">
            <v>641.09999999999991</v>
          </cell>
          <cell r="J1841">
            <v>833.43</v>
          </cell>
        </row>
        <row r="1843">
          <cell r="A1843" t="str">
            <v>17.05.080</v>
          </cell>
          <cell r="B1843" t="str">
            <v>FORNECIMENTO E ASSENTAMENTO DE CARROSSEL STAND TAMANHO MÉDIO REF.131, GIRASSOL OU SIMILAR, INCLUSIVE PINTURA E TRANSPORTE PARA REGIÃO METROPOLITANA DO GRANDE RECIFE</v>
          </cell>
          <cell r="C1843" t="str">
            <v>UN</v>
          </cell>
          <cell r="D1843">
            <v>695.49</v>
          </cell>
          <cell r="E1843">
            <v>38.15</v>
          </cell>
          <cell r="G1843">
            <v>3.66</v>
          </cell>
          <cell r="H1843">
            <v>3.8</v>
          </cell>
          <cell r="I1843">
            <v>741.09999999999991</v>
          </cell>
          <cell r="J1843">
            <v>963.43</v>
          </cell>
        </row>
        <row r="1845">
          <cell r="A1845" t="str">
            <v>17.05.090</v>
          </cell>
          <cell r="B1845" t="str">
            <v>FORNECIMENTO E ASSENTAMENTO DE CARROSSEL STAND TAMANHO GRANDE REF.132, GIRASSOL OU SIMILAR, INCLUSIVE PINTURA E TRANSPORTE PARA REGIÃO METROPOLITANA DO GRANDE RECIFE</v>
          </cell>
          <cell r="C1845" t="str">
            <v>UN</v>
          </cell>
          <cell r="D1845">
            <v>825.49</v>
          </cell>
          <cell r="E1845">
            <v>38.15</v>
          </cell>
          <cell r="G1845">
            <v>3.66</v>
          </cell>
          <cell r="H1845">
            <v>3.8</v>
          </cell>
          <cell r="I1845">
            <v>871.09999999999991</v>
          </cell>
          <cell r="J1845">
            <v>1132.43</v>
          </cell>
        </row>
        <row r="1847">
          <cell r="A1847" t="str">
            <v>17.05.100</v>
          </cell>
          <cell r="B1847" t="str">
            <v>FORNECIMENTO E ASSENTAMENTO DE ESCORREGO MIRIM COM RAMPA DE 1,50M REF. 180, GIRASSOL OU SIMILAR, INCLUSIVE PINTURA E TRANSPORTE PARA REGIÃO METROPOLITANA DO GRANDE RECIFE</v>
          </cell>
          <cell r="C1847" t="str">
            <v>UN</v>
          </cell>
          <cell r="D1847">
            <v>334.7</v>
          </cell>
          <cell r="E1847">
            <v>19.440000000000001</v>
          </cell>
          <cell r="G1847">
            <v>0.41</v>
          </cell>
          <cell r="H1847">
            <v>0.42</v>
          </cell>
          <cell r="I1847">
            <v>354.97</v>
          </cell>
          <cell r="J1847">
            <v>461.46</v>
          </cell>
        </row>
        <row r="1849">
          <cell r="A1849" t="str">
            <v>17.05.110</v>
          </cell>
          <cell r="B1849" t="str">
            <v>FORNECIMENTO E ASSENTAMENTO DE ESCORREGO MÉDIO COM RAMPA DE 2,0M REF. 181, GIRASSOL OU SIMILAR, INCLUSIVE PINTURA E TRANSPORTE PARA REGIÃO METROPOLITANA DO GRANDE RECIFE</v>
          </cell>
          <cell r="C1849" t="str">
            <v>UN</v>
          </cell>
          <cell r="D1849">
            <v>444.70190000000002</v>
          </cell>
          <cell r="E1849">
            <v>19.440000000000001</v>
          </cell>
          <cell r="G1849">
            <v>0.41</v>
          </cell>
          <cell r="H1849">
            <v>0.42</v>
          </cell>
          <cell r="I1849">
            <v>464.97190000000006</v>
          </cell>
          <cell r="J1849">
            <v>604.46</v>
          </cell>
        </row>
        <row r="1851">
          <cell r="A1851" t="str">
            <v>17.05.120</v>
          </cell>
          <cell r="B1851" t="str">
            <v>FORNECIMENTO E ASSENTAMENTO DE ESCORREGO GRANDE COM RAMPA DE 3,0M REF. 182, GIRASSOL OU SIMILAR, INCLUSIVE PINTURA E TRANSPORTE PARA REGIÃO METROPOLITANA DO GRANDE RECIFE</v>
          </cell>
          <cell r="C1851" t="str">
            <v>UN</v>
          </cell>
          <cell r="D1851">
            <v>589.70000000000005</v>
          </cell>
          <cell r="E1851">
            <v>19.440000000000001</v>
          </cell>
          <cell r="G1851">
            <v>0.41</v>
          </cell>
          <cell r="H1851">
            <v>0.42</v>
          </cell>
          <cell r="I1851">
            <v>609.97</v>
          </cell>
          <cell r="J1851">
            <v>792.96</v>
          </cell>
        </row>
        <row r="1853">
          <cell r="A1853" t="str">
            <v>17.05.130</v>
          </cell>
          <cell r="B1853" t="str">
            <v>FORNECIMENTO E ASSENTAMENTO DE ESCORREGO COM RAMPA DE 4,0M REF. 183, GIRASSOL OU SIMILAR, INCLUSIVE PINTURA E TRANSPORTE PARA REGIÃO METROPOLITANA DO GRANDE RECIFE</v>
          </cell>
          <cell r="C1853" t="str">
            <v>UN</v>
          </cell>
          <cell r="D1853">
            <v>784.7</v>
          </cell>
          <cell r="E1853">
            <v>19.440000000000001</v>
          </cell>
          <cell r="G1853">
            <v>0.41</v>
          </cell>
          <cell r="H1853">
            <v>0.42</v>
          </cell>
          <cell r="I1853">
            <v>804.97</v>
          </cell>
          <cell r="J1853">
            <v>1046.46</v>
          </cell>
        </row>
        <row r="1855">
          <cell r="A1855" t="str">
            <v>17.05.140</v>
          </cell>
          <cell r="B1855" t="str">
            <v>FORNECIMENTO E ASSENTAMENTO DE ESCADA VERTICAL COM ALTURA DE 2,0M REF. 190, GIRASSOL OU SIMILAR, INCLUSIVE PINTURA E TRANSPORTE PARA REGIÃO METROPOLITANA DO GRANDE RECIFE</v>
          </cell>
          <cell r="C1855" t="str">
            <v>UN</v>
          </cell>
          <cell r="D1855">
            <v>289.14</v>
          </cell>
          <cell r="E1855">
            <v>18.41</v>
          </cell>
          <cell r="G1855">
            <v>0.31</v>
          </cell>
          <cell r="H1855">
            <v>0.32</v>
          </cell>
          <cell r="I1855">
            <v>308.18</v>
          </cell>
          <cell r="J1855">
            <v>400.63</v>
          </cell>
        </row>
        <row r="1857">
          <cell r="A1857" t="str">
            <v>17.05.150</v>
          </cell>
          <cell r="B1857" t="str">
            <v>FORNECIMENTO E ASSENTAMENTO DE ESCADA VERTICAL COM ALTURA DE 3,0M REF. 191, GIRASSOL OU SIMILAR, INCLUSIVE PINTURA E TRANSPORTE PARA REGIÃO METROPOLITANA DO GRANDE RECIFE</v>
          </cell>
          <cell r="C1857" t="str">
            <v>UN</v>
          </cell>
          <cell r="D1857">
            <v>448.14</v>
          </cell>
          <cell r="E1857">
            <v>18.41</v>
          </cell>
          <cell r="G1857">
            <v>0.31</v>
          </cell>
          <cell r="H1857">
            <v>0.32</v>
          </cell>
          <cell r="I1857">
            <v>467.18</v>
          </cell>
          <cell r="J1857">
            <v>607.33000000000004</v>
          </cell>
        </row>
        <row r="1859">
          <cell r="A1859" t="str">
            <v>17.05.160</v>
          </cell>
          <cell r="B1859" t="str">
            <v>FORNECIMENTO E ASSENTAMENTO DE ESCADA HORIZONTAL COM ALTURA DE 2,0M REF. 192, GIRASSOL OU SIMILAR, INCLUSIVE PINTURA E TRANSPORTE PARA REGIÃO METROPOLITANA DO GRANDE RECIFE</v>
          </cell>
          <cell r="C1859" t="str">
            <v>UN</v>
          </cell>
          <cell r="D1859">
            <v>449.7</v>
          </cell>
          <cell r="E1859">
            <v>19.440000000000001</v>
          </cell>
          <cell r="G1859">
            <v>0.41</v>
          </cell>
          <cell r="H1859">
            <v>0.42</v>
          </cell>
          <cell r="I1859">
            <v>469.97</v>
          </cell>
          <cell r="J1859">
            <v>610.96</v>
          </cell>
        </row>
        <row r="1861">
          <cell r="A1861" t="str">
            <v>17.05.170</v>
          </cell>
          <cell r="B1861" t="str">
            <v>FORNECIMENTO E ASSENTAMENTO DE ESCADA HORIZONTAL COM ALTURA DE 3,0M REF. 193, GIRASSOL OU SIMILAR, INCLUSIVE PINTURA E TRANSPORTE PARA REGIÃO METROPOLITANA DO GRANDE RECIFE</v>
          </cell>
          <cell r="C1861" t="str">
            <v>UN</v>
          </cell>
          <cell r="D1861">
            <v>554.70000000000005</v>
          </cell>
          <cell r="E1861">
            <v>19.440000000000001</v>
          </cell>
          <cell r="G1861">
            <v>0.41</v>
          </cell>
          <cell r="H1861">
            <v>0.42</v>
          </cell>
          <cell r="I1861">
            <v>574.97</v>
          </cell>
          <cell r="J1861">
            <v>747.46</v>
          </cell>
        </row>
        <row r="1863">
          <cell r="A1863" t="str">
            <v>17.05.180</v>
          </cell>
          <cell r="B1863" t="str">
            <v>FORNECIMENTO E ASSENTAMENTO DE ESCADA VERTICAL COM ALTURA DE 3,0M REF. 194, GIRASSOL OU SIMILAR, INCLUSIVE PINTURA E TRANSPORTE PARA REGIÃO METROPOLITANA DO GRANDE RECIFE</v>
          </cell>
          <cell r="C1863" t="str">
            <v>UN</v>
          </cell>
          <cell r="D1863">
            <v>634.70000000000005</v>
          </cell>
          <cell r="E1863">
            <v>19.440000000000001</v>
          </cell>
          <cell r="G1863">
            <v>0.41</v>
          </cell>
          <cell r="H1863">
            <v>0.42</v>
          </cell>
          <cell r="I1863">
            <v>654.97</v>
          </cell>
          <cell r="J1863">
            <v>851.46</v>
          </cell>
        </row>
        <row r="1865">
          <cell r="A1865" t="str">
            <v>17.05.190</v>
          </cell>
          <cell r="B1865" t="str">
            <v>FORNECIMENTO E ASSENTAMENTO DE GANGORRA MIRIM COM 01 PEÇA REF.200, GIRASSOL OU SIMILAR, INCLUSIVE PINTURA E TRANSPORTE PARA REGIÃO METROPOLITANA DO GRANDE RECIFE</v>
          </cell>
          <cell r="C1865" t="str">
            <v>UN</v>
          </cell>
          <cell r="D1865">
            <v>290.7</v>
          </cell>
          <cell r="E1865">
            <v>19.440000000000001</v>
          </cell>
          <cell r="G1865">
            <v>0.41</v>
          </cell>
          <cell r="H1865">
            <v>0.42</v>
          </cell>
          <cell r="I1865">
            <v>310.97000000000003</v>
          </cell>
          <cell r="J1865">
            <v>404.26</v>
          </cell>
        </row>
        <row r="1867">
          <cell r="A1867" t="str">
            <v>17.05.200</v>
          </cell>
          <cell r="B1867" t="str">
            <v>FORNECIMENTO E ASSENTAMENTO DE GANGORRA MIRIM COM 02 PEÇAS REF.201, GIRASSOL OU SIMILAR, INCLUSIVE PINTURA E TRANSPORTE PARA REGIÃO METROPOLITANA DO GRANDE RECIFE</v>
          </cell>
          <cell r="C1867" t="str">
            <v>UN</v>
          </cell>
          <cell r="D1867">
            <v>420.7</v>
          </cell>
          <cell r="E1867">
            <v>19.440000000000001</v>
          </cell>
          <cell r="G1867">
            <v>0.41</v>
          </cell>
          <cell r="H1867">
            <v>0.42</v>
          </cell>
          <cell r="I1867">
            <v>440.97</v>
          </cell>
          <cell r="J1867">
            <v>573.26</v>
          </cell>
        </row>
        <row r="1869">
          <cell r="A1869" t="str">
            <v>17.05.210</v>
          </cell>
          <cell r="B1869" t="str">
            <v>FORNECIMENTO E ASSENTAMENTO DE GANGORRA MIRIM COM 03 PEÇAS REF.202, GIRASSOL OU SIMILAR, INCLUSIVE PINTURA E TRANSPORTE PARA REGIÃO METROPOLITANA DO GRANDE RECIFE</v>
          </cell>
          <cell r="C1869" t="str">
            <v>UN</v>
          </cell>
          <cell r="D1869">
            <v>550.70000000000005</v>
          </cell>
          <cell r="E1869">
            <v>19.440000000000001</v>
          </cell>
          <cell r="G1869">
            <v>0.41</v>
          </cell>
          <cell r="H1869">
            <v>0.42</v>
          </cell>
          <cell r="I1869">
            <v>570.97</v>
          </cell>
          <cell r="J1869">
            <v>742.26</v>
          </cell>
        </row>
        <row r="1871">
          <cell r="A1871" t="str">
            <v>17.05.220</v>
          </cell>
          <cell r="B1871" t="str">
            <v>FORNECIMENTO E ASSENTAMENTO DE GANGORRA STAND COM 02 PEÇAS REF.203, GIRASSOL OU SIMILAR, INCLUSIVE PINTURA E TRANSPORTE PARA REGIÃO METROPOLITANA DO GRANDE RECIFE</v>
          </cell>
          <cell r="C1871" t="str">
            <v>UN</v>
          </cell>
          <cell r="D1871">
            <v>550.70000000000005</v>
          </cell>
          <cell r="E1871">
            <v>19.440000000000001</v>
          </cell>
          <cell r="G1871">
            <v>0.41</v>
          </cell>
          <cell r="H1871">
            <v>0.42</v>
          </cell>
          <cell r="I1871">
            <v>570.97</v>
          </cell>
          <cell r="J1871">
            <v>742.26</v>
          </cell>
        </row>
        <row r="1873">
          <cell r="A1873" t="str">
            <v>17.05.230</v>
          </cell>
          <cell r="B1873" t="str">
            <v>FORNECIMENTO E ASSENTAMENTO DE GANGORRA STAND COM 03 PEÇAS REF.204, GIRASSOL OU SIMILAR, INCLUSIVE PINTURA E TRANSPORTE PARA REGIÃO METROPOLITANA DO GRANDE RECIFE</v>
          </cell>
          <cell r="C1873" t="str">
            <v>UN</v>
          </cell>
          <cell r="D1873">
            <v>654.70000000000005</v>
          </cell>
          <cell r="E1873">
            <v>19.440000000000001</v>
          </cell>
          <cell r="G1873">
            <v>0.41</v>
          </cell>
          <cell r="H1873">
            <v>0.42</v>
          </cell>
          <cell r="I1873">
            <v>674.97</v>
          </cell>
          <cell r="J1873">
            <v>877.46</v>
          </cell>
        </row>
        <row r="1875">
          <cell r="A1875" t="str">
            <v>17.05.240</v>
          </cell>
          <cell r="B1875" t="str">
            <v>FORNECIMENTO E ASSENTAMENTO DE GANGORRA STAND COM 04 PEÇAS REF.205, GIRASSOL OU SIMILAR, INCLUSIVE PINTURA E TRANSPORTE PARA REGIÃO METROPOLITANA DO GRANDE RECIFE</v>
          </cell>
          <cell r="C1875" t="str">
            <v>UN</v>
          </cell>
          <cell r="D1875">
            <v>784.7</v>
          </cell>
          <cell r="E1875">
            <v>19.440000000000001</v>
          </cell>
          <cell r="G1875">
            <v>0.41</v>
          </cell>
          <cell r="H1875">
            <v>0.42</v>
          </cell>
          <cell r="I1875">
            <v>804.97</v>
          </cell>
          <cell r="J1875">
            <v>1046.46</v>
          </cell>
        </row>
        <row r="1877">
          <cell r="A1877" t="str">
            <v>17.05.250</v>
          </cell>
          <cell r="B1877" t="str">
            <v>FORNECIMENTO E ASSENTAMENTO DE GAIOLA COM (1,20X1,20X2,50)M REF.220, GIRASSOL OU SIMILAR, INCLUSIVE PINTURA E TRANSPORTE PARA REGIÃO METROPOLITANA DO GRANDE RECIFE</v>
          </cell>
          <cell r="C1877" t="str">
            <v>UN</v>
          </cell>
          <cell r="D1877">
            <v>689.42</v>
          </cell>
          <cell r="E1877">
            <v>22.56</v>
          </cell>
          <cell r="G1877">
            <v>0.81</v>
          </cell>
          <cell r="H1877">
            <v>0.84</v>
          </cell>
          <cell r="I1877">
            <v>713.62999999999988</v>
          </cell>
          <cell r="J1877">
            <v>927.72</v>
          </cell>
        </row>
        <row r="1879">
          <cell r="A1879" t="str">
            <v>17.05.260</v>
          </cell>
          <cell r="B1879" t="str">
            <v>FORNECIMENTO E ASSENTAMENTO DE GAIOLA COM (1,40X1,40X2,50)M REF.221, GIRASSOL OU SIMILAR, INCLUSIVE PINTURA E TRANSPORTE PARA REGIÃO METROPOLITANA DO GRANDE RECIFE</v>
          </cell>
          <cell r="C1879" t="str">
            <v>UN</v>
          </cell>
          <cell r="D1879">
            <v>819.42</v>
          </cell>
          <cell r="E1879">
            <v>22.56</v>
          </cell>
          <cell r="G1879">
            <v>0.81</v>
          </cell>
          <cell r="H1879">
            <v>0.84</v>
          </cell>
          <cell r="I1879">
            <v>843.62999999999988</v>
          </cell>
          <cell r="J1879">
            <v>1096.72</v>
          </cell>
        </row>
        <row r="1881">
          <cell r="A1881" t="str">
            <v>17.05.270</v>
          </cell>
          <cell r="B1881" t="str">
            <v>FORNECIMENTO E ASSENTAMENTO DE GAIOLA COM (1,60X1,60X2,50)M REF.222, GIRASSOL OU SIMILAR, INCLUSIVE PINTURA E TRANSPORTE PARA REGIÃO METROPOLITANA DO GRANDE RECIFE</v>
          </cell>
          <cell r="C1881" t="str">
            <v>UN</v>
          </cell>
          <cell r="D1881">
            <v>949.42</v>
          </cell>
          <cell r="E1881">
            <v>22.56</v>
          </cell>
          <cell r="G1881">
            <v>0.81</v>
          </cell>
          <cell r="H1881">
            <v>0.84</v>
          </cell>
          <cell r="I1881">
            <v>973.62999999999988</v>
          </cell>
          <cell r="J1881">
            <v>1265.72</v>
          </cell>
        </row>
        <row r="1883">
          <cell r="A1883" t="str">
            <v>17.05.280</v>
          </cell>
          <cell r="B1883" t="str">
            <v>FORNECIMENTO E ASSENTAMENTO DE BARRAS PARA FUTEBOL DE SALÃO (MÓVEIS), TUBO 1 1/2 POL, REF.410, GIRASSOL OU SIMILAR, INCLUSIVE PINTURA E TRANSPORTE PARA REGIÃO METROPOLITANA DO GRANDE RECIFE</v>
          </cell>
          <cell r="C1883" t="str">
            <v>PAR</v>
          </cell>
          <cell r="D1883">
            <v>800</v>
          </cell>
          <cell r="E1883">
            <v>16.329999999999998</v>
          </cell>
          <cell r="H1883">
            <v>63.22</v>
          </cell>
          <cell r="I1883">
            <v>879.55000000000007</v>
          </cell>
          <cell r="J1883">
            <v>1143.42</v>
          </cell>
        </row>
        <row r="1885">
          <cell r="A1885" t="str">
            <v>17.05.290</v>
          </cell>
          <cell r="B1885" t="str">
            <v>FORNECIMENTO E ASSENTAMENTO DE BARRAS PARA FUTEBOL DE SALÃO (MÓVEIS), TUBO 2 POL, REF.411, GIRASSOL OU SIMILAR, INCLUSIVE PINTURA E TRANSPORTE PARA REGIÃO METROPOLITANA DO GRANDE RECIFE</v>
          </cell>
          <cell r="C1885" t="str">
            <v>PAR</v>
          </cell>
          <cell r="D1885">
            <v>1040</v>
          </cell>
          <cell r="E1885">
            <v>16.329999999999998</v>
          </cell>
          <cell r="H1885">
            <v>63.22</v>
          </cell>
          <cell r="I1885">
            <v>1119.55</v>
          </cell>
          <cell r="J1885">
            <v>1455.42</v>
          </cell>
        </row>
        <row r="1887">
          <cell r="A1887" t="str">
            <v>17.05.300</v>
          </cell>
          <cell r="B1887" t="str">
            <v>FORNECIMENTO E ASSENTAMENTO DE BARRAS PARA FUTEBOL DE SALÃO (MÓVEIS), TUBO 3 POL, REF.412, GIRASSOL OU SIMILAR, INCLUSIVE PINTURA E TRANSPORTE PARA REGIÃO METROPOLITANA DO GRANDE RECIFE</v>
          </cell>
          <cell r="C1887" t="str">
            <v>PAR</v>
          </cell>
          <cell r="D1887">
            <v>1430</v>
          </cell>
          <cell r="E1887">
            <v>16.329999999999998</v>
          </cell>
          <cell r="H1887">
            <v>63.22</v>
          </cell>
          <cell r="I1887">
            <v>1509.55</v>
          </cell>
          <cell r="J1887">
            <v>1962.42</v>
          </cell>
        </row>
        <row r="1889">
          <cell r="A1889" t="str">
            <v>17.05.310</v>
          </cell>
          <cell r="B1889" t="str">
            <v>FORNECIMENTO E ASSENTAMENTO DE BARRAS PARA FUTEBOL DE CAMPO SOCIETY, TUBO 4 POL, REF.413, GIRASSOL OU SIMILAR, INCLUSIVE PINTURA E TRANSPORTE PARA REGIÃO METROPOLITANA DO GRANDE RECIFE</v>
          </cell>
          <cell r="C1889" t="str">
            <v>PAR</v>
          </cell>
          <cell r="D1889">
            <v>1767.45</v>
          </cell>
          <cell r="E1889">
            <v>60.79</v>
          </cell>
          <cell r="G1889">
            <v>5.39</v>
          </cell>
          <cell r="H1889">
            <v>68.81</v>
          </cell>
          <cell r="I1889">
            <v>1902.44</v>
          </cell>
          <cell r="J1889">
            <v>2473.17</v>
          </cell>
        </row>
        <row r="1891">
          <cell r="A1891" t="str">
            <v>17.05.320</v>
          </cell>
          <cell r="B1891" t="str">
            <v>FORNECIMENTO E ASSENTAMENTO DE BARRAS PARA FUTEBOL DE CAMPO OFICIAL, TUBO 4 POL, REF.413, GIRASSOL OU SIMILAR, INCLUSIVE PINTURA E TRANSPORTE PARA REGIÃO METROPOLITANA DO GRANDE RECIFE</v>
          </cell>
          <cell r="C1891" t="str">
            <v>PAR</v>
          </cell>
          <cell r="D1891">
            <v>2667.45</v>
          </cell>
          <cell r="E1891">
            <v>60.79</v>
          </cell>
          <cell r="G1891">
            <v>5.39</v>
          </cell>
          <cell r="H1891">
            <v>68.81</v>
          </cell>
          <cell r="I1891">
            <v>2802.4399999999996</v>
          </cell>
          <cell r="J1891">
            <v>3643.17</v>
          </cell>
        </row>
        <row r="1893">
          <cell r="A1893" t="str">
            <v>17.05.330</v>
          </cell>
          <cell r="B1893" t="str">
            <v>FORNECIMENTO E ASSENTAMENTO DE TRAVES PARA VOLEIBOL, TUBO 2 POL, REF.400, GIRASSOL OU SIMILAR, INCLUSIVE PINTURA E TRANSPORTE PARA REGIÃO METROPOLITANA DO GRANDE RECIFE</v>
          </cell>
          <cell r="C1893" t="str">
            <v>PAR</v>
          </cell>
          <cell r="D1893">
            <v>543.14</v>
          </cell>
          <cell r="E1893">
            <v>18.41</v>
          </cell>
          <cell r="G1893">
            <v>0.31</v>
          </cell>
          <cell r="H1893">
            <v>0.32</v>
          </cell>
          <cell r="I1893">
            <v>562.17999999999995</v>
          </cell>
          <cell r="J1893">
            <v>730.83</v>
          </cell>
        </row>
        <row r="1895">
          <cell r="A1895" t="str">
            <v>17.05.340</v>
          </cell>
          <cell r="B1895" t="str">
            <v>FORNECIMENTO E ASSENTAMENTO DE TRAVES PARA VOLEIBOL , TUBO 3 POL, REF.401, GIRASSOL OU SIMILAR, INCLUSIVE PINTURA E TRANSPORTE PARA REGIÃO METROPOLITANA DO GRANDE RECIFE</v>
          </cell>
          <cell r="C1895" t="str">
            <v>PAR</v>
          </cell>
          <cell r="D1895">
            <v>713.14</v>
          </cell>
          <cell r="E1895">
            <v>18.41</v>
          </cell>
          <cell r="G1895">
            <v>0.31</v>
          </cell>
          <cell r="H1895">
            <v>0.32</v>
          </cell>
          <cell r="I1895">
            <v>732.18</v>
          </cell>
          <cell r="J1895">
            <v>951.83</v>
          </cell>
        </row>
        <row r="1897">
          <cell r="A1897" t="str">
            <v>17.05.350</v>
          </cell>
          <cell r="B1897" t="str">
            <v>FORNECIMENTO E ASSENTAMENTO DE TABELAS PARA BASQUETE (OFICIAL), REF.420 COM ARO PARA TABELA REF.422, GIRASSOL OU SIMILAR, INCLUSIVE PINTURA E TRANSPORTE PARA REGIÃO METROPOLITANA DO GRANDE RECIFE</v>
          </cell>
          <cell r="C1897" t="str">
            <v>PAR</v>
          </cell>
          <cell r="D1897">
            <v>1080</v>
          </cell>
          <cell r="E1897">
            <v>16.329999999999998</v>
          </cell>
          <cell r="I1897">
            <v>1096.33</v>
          </cell>
          <cell r="J1897">
            <v>1425.23</v>
          </cell>
        </row>
        <row r="1899">
          <cell r="A1899" t="str">
            <v>17.05.360</v>
          </cell>
          <cell r="B1899" t="str">
            <v>FORNECIMENTO E ASSENTAMENTO DE ESTRUTURAS PARA BASQUETE FIXA, REF.430, E TABELA PARA BASQUETE(OFICIAL),REF.420 COM ARO PARA TABELA REF.422 GIRASSOL OU SIMILAR, INCLUSIVE PINTURA E TRANSPORTE PARA REGIÃO METROPOLITANA DO GRANDE RECIFE</v>
          </cell>
          <cell r="C1899" t="str">
            <v>PAR</v>
          </cell>
          <cell r="D1899">
            <v>2730.98</v>
          </cell>
          <cell r="E1899">
            <v>76.349999999999994</v>
          </cell>
          <cell r="G1899">
            <v>7.42</v>
          </cell>
          <cell r="H1899">
            <v>70.92</v>
          </cell>
          <cell r="I1899">
            <v>2885.67</v>
          </cell>
          <cell r="J1899">
            <v>3751.37</v>
          </cell>
        </row>
        <row r="1901">
          <cell r="A1901" t="str">
            <v>17.05.370</v>
          </cell>
          <cell r="B1901" t="str">
            <v>FORNECIMENTO E ASSENTAMENTO DE MASTRO COM 5 M DE ALTURA, REF.530, GIRASSOL OU SIMILAR, INCLUSIVE PINTURA E TRANSPORTE PARA REGIÃO METROPOLITANA DO GRANDE RECIFE</v>
          </cell>
          <cell r="C1901" t="str">
            <v>UN</v>
          </cell>
          <cell r="D1901">
            <v>291.48</v>
          </cell>
          <cell r="E1901">
            <v>53.57</v>
          </cell>
          <cell r="G1901">
            <v>4.57</v>
          </cell>
          <cell r="H1901">
            <v>4.75</v>
          </cell>
          <cell r="I1901">
            <v>354.37</v>
          </cell>
          <cell r="J1901">
            <v>460.68</v>
          </cell>
        </row>
        <row r="1903">
          <cell r="A1903" t="str">
            <v>17.05.380</v>
          </cell>
          <cell r="B1903" t="str">
            <v>FORNECIMENTO E ASSENTAMENTO DE MASTRO COM 6 M DE ALTURA, REF.531, GIRASSOL OU SIMILAR, INCLUSIVE PINTURA E TRANSPORTE PARA REGIÃO METROPOLITANA DO GRANDE RECIFE</v>
          </cell>
          <cell r="C1903" t="str">
            <v>UN</v>
          </cell>
          <cell r="D1903">
            <v>326.48</v>
          </cell>
          <cell r="E1903">
            <v>53.57</v>
          </cell>
          <cell r="G1903">
            <v>4.57</v>
          </cell>
          <cell r="H1903">
            <v>4.75</v>
          </cell>
          <cell r="I1903">
            <v>389.37</v>
          </cell>
          <cell r="J1903">
            <v>506.18</v>
          </cell>
        </row>
        <row r="1905">
          <cell r="A1905" t="str">
            <v>17.05.390</v>
          </cell>
          <cell r="B1905" t="str">
            <v>FORNECIMENTO E ASSENTAMENTO DE MASTRO COM 7 M DE ALTURA, REF.532, GIRASSOL OU SIMILAR, INCLUSIVE PINTURA E TRANSPORTE PARA REGIÃO METROPOLITANA DO GRANDE RECIFE</v>
          </cell>
          <cell r="C1905" t="str">
            <v>UN</v>
          </cell>
          <cell r="D1905">
            <v>420.48</v>
          </cell>
          <cell r="E1905">
            <v>53.57</v>
          </cell>
          <cell r="G1905">
            <v>4.57</v>
          </cell>
          <cell r="H1905">
            <v>4.75</v>
          </cell>
          <cell r="I1905">
            <v>483.37</v>
          </cell>
          <cell r="J1905">
            <v>628.38</v>
          </cell>
        </row>
        <row r="1907">
          <cell r="A1907" t="str">
            <v>17.05.400</v>
          </cell>
          <cell r="B1907" t="str">
            <v>FORNECIMENTO E ASSENTAMENTO DE MASTRO COM 8 M DE ALTURA, REF.533, GIRASSOL OU SIMILAR, INCLUSIVE PINTURA E TRANSPORTE PARA REGIÃO METROPOLITANA DO GRANDE RECIFE</v>
          </cell>
          <cell r="C1907" t="str">
            <v>UN</v>
          </cell>
          <cell r="D1907">
            <v>511.48</v>
          </cell>
          <cell r="E1907">
            <v>53.57</v>
          </cell>
          <cell r="G1907">
            <v>4.57</v>
          </cell>
          <cell r="H1907">
            <v>4.75</v>
          </cell>
          <cell r="I1907">
            <v>574.37000000000012</v>
          </cell>
          <cell r="J1907">
            <v>746.68</v>
          </cell>
        </row>
        <row r="1908">
          <cell r="I1908">
            <v>0</v>
          </cell>
          <cell r="J1908">
            <v>0</v>
          </cell>
        </row>
        <row r="1909">
          <cell r="A1909" t="str">
            <v>17.07.000</v>
          </cell>
          <cell r="B1909" t="str">
            <v>GRADIS</v>
          </cell>
          <cell r="I1909">
            <v>0</v>
          </cell>
          <cell r="J1909">
            <v>0</v>
          </cell>
        </row>
        <row r="1910">
          <cell r="A1910" t="str">
            <v>17.07.010</v>
          </cell>
          <cell r="B1910" t="str">
            <v>FORNECIMENTO E ASSENTAMENTO DE GRADIL E/OU PORTÃO COM FERRAGENS, MODELO AV 31/2000 - OP 01, INCLUSIVE APARELHAMENTO E PINTURA COM ESMALTE SINTÉTICO, DUAS DEMÃOS.</v>
          </cell>
          <cell r="C1910" t="str">
            <v>M²</v>
          </cell>
          <cell r="D1910">
            <v>169.48</v>
          </cell>
          <cell r="E1910">
            <v>9.66</v>
          </cell>
          <cell r="G1910">
            <v>0.56999999999999995</v>
          </cell>
          <cell r="H1910">
            <v>0.59</v>
          </cell>
          <cell r="I1910">
            <v>180.29999999999998</v>
          </cell>
          <cell r="J1910">
            <v>234.39</v>
          </cell>
        </row>
        <row r="1912">
          <cell r="A1912" t="str">
            <v>17.07.020</v>
          </cell>
          <cell r="B1912" t="str">
            <v>FORNECIMENTO E ASSENTAMENTO DE GRADIL E/OU PORTÃO COM FERRAGENS, MODELO AV 31/2000 - OP 02, INCLUSIVE APARELHAMENTO E PINTURA COM ESMALTE SINTÉTICO, DUAS DEMÃOS.</v>
          </cell>
          <cell r="C1912" t="str">
            <v>M²</v>
          </cell>
          <cell r="D1912">
            <v>214.48</v>
          </cell>
          <cell r="E1912">
            <v>9.66</v>
          </cell>
          <cell r="G1912">
            <v>0.56999999999999995</v>
          </cell>
          <cell r="H1912">
            <v>0.59</v>
          </cell>
          <cell r="I1912">
            <v>225.29999999999998</v>
          </cell>
          <cell r="J1912">
            <v>292.89</v>
          </cell>
        </row>
        <row r="1914">
          <cell r="A1914" t="str">
            <v>17.07.030</v>
          </cell>
          <cell r="B1914" t="str">
            <v>FORNECIMENTO E ASSENTAMENTO DE GRADIL E/OU PORTÃO COM FERRAGENS, MODELO AV 31/2000 - OP 03, INCLUSIVE APARELHAMENTO E PINTURA COM ESMALTE SINTÉTICO, DUAS DEMÃOS.</v>
          </cell>
          <cell r="C1914" t="str">
            <v>M²</v>
          </cell>
          <cell r="D1914">
            <v>225.48</v>
          </cell>
          <cell r="E1914">
            <v>9.66</v>
          </cell>
          <cell r="G1914">
            <v>0.56999999999999995</v>
          </cell>
          <cell r="H1914">
            <v>0.59</v>
          </cell>
          <cell r="I1914">
            <v>236.29999999999998</v>
          </cell>
          <cell r="J1914">
            <v>307.19</v>
          </cell>
        </row>
        <row r="1915">
          <cell r="I1915">
            <v>0</v>
          </cell>
          <cell r="J1915">
            <v>0</v>
          </cell>
        </row>
        <row r="1916">
          <cell r="A1916" t="str">
            <v>17.08.000</v>
          </cell>
          <cell r="B1916" t="str">
            <v>CAIXAS DE AR CONDICIONADO</v>
          </cell>
          <cell r="I1916">
            <v>0</v>
          </cell>
          <cell r="J1916">
            <v>0</v>
          </cell>
        </row>
        <row r="1917">
          <cell r="A1917" t="str">
            <v>17.08.010</v>
          </cell>
          <cell r="B1917" t="str">
            <v>FORNECIMENTO E ASSENTAMENTO DE CAIXA PRÉ-MOLDADA P/AR CONDICIONADO, CAPACIDADE DE 7000BTU TIPO PADRÃO (ABERTA)</v>
          </cell>
          <cell r="C1917" t="str">
            <v>UND</v>
          </cell>
          <cell r="D1917">
            <v>35.57</v>
          </cell>
          <cell r="E1917">
            <v>22.86</v>
          </cell>
          <cell r="I1917">
            <v>58.43</v>
          </cell>
          <cell r="J1917">
            <v>75.959999999999994</v>
          </cell>
        </row>
        <row r="1919">
          <cell r="A1919" t="str">
            <v>17.08.020</v>
          </cell>
          <cell r="B1919" t="str">
            <v>FORNECIMENTO E ASSENTAMENTO DE CAIXA PRÉ-MOLDADA P/AR CONDICIONADO, CAPACIDADE DE 10000/12000BTU TIPO PADRÃO (ABERTA)</v>
          </cell>
          <cell r="C1919" t="str">
            <v>UND</v>
          </cell>
          <cell r="D1919">
            <v>49.9</v>
          </cell>
          <cell r="E1919">
            <v>22.86</v>
          </cell>
          <cell r="I1919">
            <v>72.759999999999991</v>
          </cell>
          <cell r="J1919">
            <v>94.59</v>
          </cell>
        </row>
        <row r="1921">
          <cell r="A1921" t="str">
            <v>17.08.021</v>
          </cell>
          <cell r="B1921" t="str">
            <v>FORNECIMENTO E ASSENTAMENTO DE CAIXA PRÉ-MOLDADA DE CONCRETO P/AR CONDICIONADO, CAPACIDADE DE 10000/12000BTU'S 0,82x0,56x0,73CM FECHADA - TECNOFORM OU SIMILAR</v>
          </cell>
          <cell r="C1921" t="str">
            <v>UND</v>
          </cell>
        </row>
        <row r="1923">
          <cell r="A1923" t="str">
            <v>17.08.030</v>
          </cell>
          <cell r="B1923" t="str">
            <v>FORNECIMENTO E ASSENTAMENTO DE CAIXA PRÉ-MOLDADA P/AR CONDICIONADO, CAPACIDADE DE 2100BTU TIPO PADRÃO (ABERTA)</v>
          </cell>
          <cell r="C1923" t="str">
            <v>UND</v>
          </cell>
          <cell r="D1923">
            <v>81.569999999999993</v>
          </cell>
          <cell r="E1923">
            <v>22.86</v>
          </cell>
          <cell r="I1923">
            <v>104.42999999999999</v>
          </cell>
          <cell r="J1923">
            <v>135.76</v>
          </cell>
        </row>
        <row r="1924">
          <cell r="I1924">
            <v>0</v>
          </cell>
          <cell r="J1924">
            <v>0</v>
          </cell>
        </row>
        <row r="1925">
          <cell r="A1925" t="str">
            <v>18.00.000</v>
          </cell>
          <cell r="B1925" t="str">
            <v>INSTALAÇÕES ELÉTRICAS</v>
          </cell>
          <cell r="I1925">
            <v>0</v>
          </cell>
          <cell r="J1925">
            <v>0</v>
          </cell>
        </row>
        <row r="1926">
          <cell r="I1926">
            <v>0</v>
          </cell>
          <cell r="J1926">
            <v>0</v>
          </cell>
        </row>
        <row r="1927">
          <cell r="A1927" t="str">
            <v>18.01.000</v>
          </cell>
          <cell r="B1927" t="str">
            <v>CONDUTORES (RAMAL DE SERVIÇO AÉREO AO TEMPO)</v>
          </cell>
          <cell r="I1927">
            <v>0</v>
          </cell>
          <cell r="J1927">
            <v>0</v>
          </cell>
        </row>
        <row r="1928">
          <cell r="A1928" t="str">
            <v>18.01.005</v>
          </cell>
          <cell r="B1928" t="str">
            <v>FIO DE COBRE NU, TEMPERA MEIO-DURO, CLASSE 1A S.M. - 10MM2, INCLUSIVE ASSENTAMENTO</v>
          </cell>
          <cell r="C1928" t="str">
            <v>M</v>
          </cell>
          <cell r="D1928">
            <v>4.68</v>
          </cell>
          <cell r="E1928">
            <v>1.6</v>
          </cell>
          <cell r="I1928">
            <v>6.2799999999999994</v>
          </cell>
          <cell r="J1928">
            <v>8.16</v>
          </cell>
        </row>
        <row r="1930">
          <cell r="A1930" t="str">
            <v>18.01.010</v>
          </cell>
          <cell r="B1930" t="str">
            <v>FIO DE COBRE, TEMPERA MEIO-DURO, CLASSE 1, COM COBERTURA DE PVC, TIPO WPP, S.M.- 4MM2, INCLUSIVE ASSENTAMENTO</v>
          </cell>
          <cell r="C1930" t="str">
            <v>M</v>
          </cell>
          <cell r="D1930">
            <v>1.68</v>
          </cell>
          <cell r="E1930">
            <v>1.38</v>
          </cell>
          <cell r="I1930">
            <v>3.0599999999999996</v>
          </cell>
          <cell r="J1930">
            <v>3.98</v>
          </cell>
        </row>
        <row r="1932">
          <cell r="A1932" t="str">
            <v>18.01.020</v>
          </cell>
          <cell r="B1932" t="str">
            <v>FIO DE COBRE, TEMPERA MEIO-DURO, CLASSE 1, COM COBERTURA DE PVC, TIPO WPP, S.M. - 6MM2, INCLUSIVE ASSENTAMENTO</v>
          </cell>
          <cell r="C1932" t="str">
            <v>M</v>
          </cell>
          <cell r="D1932">
            <v>2.54</v>
          </cell>
          <cell r="E1932">
            <v>1.49</v>
          </cell>
          <cell r="I1932">
            <v>4.03</v>
          </cell>
          <cell r="J1932">
            <v>5.24</v>
          </cell>
        </row>
        <row r="1934">
          <cell r="A1934" t="str">
            <v>18.01.025</v>
          </cell>
          <cell r="B1934" t="str">
            <v>FIO DE COBRE, TEMPERA MEIO-DURO, CLASSE 1COM COBERTURA DE PVC, TIPO WPP, S.M. - 10MM2, INCLUSIVE ASSENTAMENTO</v>
          </cell>
          <cell r="C1934" t="str">
            <v>M</v>
          </cell>
          <cell r="D1934">
            <v>4.79</v>
          </cell>
          <cell r="E1934">
            <v>1.6</v>
          </cell>
          <cell r="I1934">
            <v>6.3900000000000006</v>
          </cell>
          <cell r="J1934">
            <v>8.31</v>
          </cell>
        </row>
        <row r="1936">
          <cell r="A1936" t="str">
            <v>18.01.030</v>
          </cell>
          <cell r="B1936" t="str">
            <v>CABO DE COBRE, TEMPERA MEIO-DURO, ENCORDOAMENTO CLASSE 2, COM COBERTURA DE PVC, TIPO WPP, S.M. - 10MM2 INCLUSIVE ASSENTAMENTO</v>
          </cell>
          <cell r="C1936" t="str">
            <v>M</v>
          </cell>
          <cell r="D1936">
            <v>3.47</v>
          </cell>
          <cell r="E1936">
            <v>1.6</v>
          </cell>
          <cell r="I1936">
            <v>5.07</v>
          </cell>
          <cell r="J1936">
            <v>6.59</v>
          </cell>
        </row>
        <row r="1938">
          <cell r="A1938" t="str">
            <v>18.01.040</v>
          </cell>
          <cell r="B1938" t="str">
            <v>CABO DE COBRE, TEMPERA MEIO-DURO, ENCORDOAMENTO CLASSE 2, COM COBERTURA DE PVC, TIPO WPP, S.M. - 16 MM2, INCLUSIVE ASSENTAMENTO</v>
          </cell>
          <cell r="C1938" t="str">
            <v>M</v>
          </cell>
          <cell r="D1938">
            <v>4.9000000000000004</v>
          </cell>
          <cell r="E1938">
            <v>1.83</v>
          </cell>
          <cell r="I1938">
            <v>6.73</v>
          </cell>
          <cell r="J1938">
            <v>8.75</v>
          </cell>
        </row>
        <row r="1940">
          <cell r="A1940" t="str">
            <v>18.01.050</v>
          </cell>
          <cell r="B1940" t="str">
            <v>CABO DE COBRE, TEMPERA MEIO DURO, ENCORDOAMENTO CLASSE 2, COM COBERTURA DE PVC, TIPO WPP, S.M. - 25MM2 INCLUSIVE ASSENTAMENTO</v>
          </cell>
          <cell r="C1940" t="str">
            <v>M</v>
          </cell>
          <cell r="D1940">
            <v>7.65</v>
          </cell>
          <cell r="E1940">
            <v>1.94</v>
          </cell>
          <cell r="I1940">
            <v>9.59</v>
          </cell>
          <cell r="J1940">
            <v>12.47</v>
          </cell>
        </row>
        <row r="1941">
          <cell r="I1941">
            <v>0</v>
          </cell>
          <cell r="J1941">
            <v>0</v>
          </cell>
        </row>
        <row r="1942">
          <cell r="A1942" t="str">
            <v>18.02.000</v>
          </cell>
          <cell r="B1942" t="str">
            <v>POSTES PARA RAMAL DE LIGAÇÃO</v>
          </cell>
          <cell r="I1942">
            <v>0</v>
          </cell>
          <cell r="J1942">
            <v>0</v>
          </cell>
        </row>
        <row r="1943">
          <cell r="A1943" t="str">
            <v>18.02.020</v>
          </cell>
          <cell r="B1943" t="str">
            <v>POSTE DE CONCRETO SECÇÃO DUPLO T, 100/8, COM ENGASTAMENTO DIRETO NO SOLO DE 1,40M, INCLUSIVE COLOCAÇÃO</v>
          </cell>
          <cell r="C1943" t="str">
            <v>UN</v>
          </cell>
          <cell r="D1943">
            <v>230</v>
          </cell>
          <cell r="E1943">
            <v>26.46</v>
          </cell>
          <cell r="F1943">
            <v>52.87</v>
          </cell>
          <cell r="I1943">
            <v>309.33</v>
          </cell>
          <cell r="J1943">
            <v>402.13</v>
          </cell>
        </row>
        <row r="1945">
          <cell r="A1945" t="str">
            <v>18.02.025</v>
          </cell>
          <cell r="B1945" t="str">
            <v>POSTE DE CONCRETO SECÇÃO DUPLO T, 150/8, COM ENGASTAMENTO DIRETO NO SOLO DE 1,40M, INCLUSIVE COLOCAÇÃO</v>
          </cell>
          <cell r="C1945" t="str">
            <v>UN</v>
          </cell>
          <cell r="D1945">
            <v>250</v>
          </cell>
          <cell r="E1945">
            <v>26.46</v>
          </cell>
          <cell r="F1945">
            <v>52.87</v>
          </cell>
          <cell r="I1945">
            <v>329.33</v>
          </cell>
          <cell r="J1945">
            <v>428.13</v>
          </cell>
        </row>
        <row r="1947">
          <cell r="A1947" t="str">
            <v>18.02.030</v>
          </cell>
          <cell r="B1947" t="str">
            <v>POSTE DE CONCRETO SECÇÃO DUPLO T, 200/8, COM ENGASTAMENTO DIRETO NO SOLO DE 1,40M, INCLUSIVE COLOCAÇÃO</v>
          </cell>
          <cell r="C1947" t="str">
            <v>UN</v>
          </cell>
          <cell r="D1947">
            <v>263</v>
          </cell>
          <cell r="E1947">
            <v>26.46</v>
          </cell>
          <cell r="F1947">
            <v>52.87</v>
          </cell>
          <cell r="I1947">
            <v>342.33</v>
          </cell>
          <cell r="J1947">
            <v>445.03</v>
          </cell>
        </row>
        <row r="1949">
          <cell r="A1949" t="str">
            <v>18.02.040</v>
          </cell>
          <cell r="B1949" t="str">
            <v>POSTE DE CONCRETO SECÇÃO DUPLO T, 200/12, COM ENGASTAMENTO DIRETO NO SOLO DE 1,80M, INCLUSIVE COLOCAÇÃO</v>
          </cell>
          <cell r="C1949" t="str">
            <v>UN</v>
          </cell>
          <cell r="D1949">
            <v>487</v>
          </cell>
          <cell r="E1949">
            <v>38.29</v>
          </cell>
          <cell r="F1949">
            <v>70.5</v>
          </cell>
          <cell r="I1949">
            <v>595.79</v>
          </cell>
          <cell r="J1949">
            <v>774.53</v>
          </cell>
        </row>
        <row r="1951">
          <cell r="A1951" t="str">
            <v>18.02.045</v>
          </cell>
          <cell r="B1951" t="str">
            <v>POSTE DE CONCRETO SECÇÃO DUPLO T, 300/8, COM ENGASTAMENTO DIRETO NO SOLO DE 1,40M, INCLUSIVE COLOCAÇÃO</v>
          </cell>
          <cell r="C1951" t="str">
            <v>UN</v>
          </cell>
          <cell r="D1951">
            <v>321</v>
          </cell>
          <cell r="E1951">
            <v>26.46</v>
          </cell>
          <cell r="F1951">
            <v>52.87</v>
          </cell>
          <cell r="I1951">
            <v>400.33</v>
          </cell>
          <cell r="J1951">
            <v>520.42999999999995</v>
          </cell>
        </row>
        <row r="1953">
          <cell r="A1953" t="str">
            <v>18.02.050</v>
          </cell>
          <cell r="B1953" t="str">
            <v>POSTE DE CONCRETO SECÇÃO DUPLO T, 300/12, COM ENGASTAMENTO DIRETO NO SOLO DE 1,80M, INCLUSIVE COLOCAÇÃO</v>
          </cell>
          <cell r="C1953" t="str">
            <v>UN</v>
          </cell>
          <cell r="D1953">
            <v>750</v>
          </cell>
          <cell r="E1953">
            <v>38.29</v>
          </cell>
          <cell r="F1953">
            <v>70.5</v>
          </cell>
          <cell r="I1953">
            <v>858.79</v>
          </cell>
          <cell r="J1953">
            <v>1116.43</v>
          </cell>
        </row>
        <row r="1955">
          <cell r="A1955" t="str">
            <v>18.02.060</v>
          </cell>
          <cell r="B1955" t="str">
            <v>POSTE DE CONCRETO SECÇÃO DUPLO T, 200/17, COM ENGASTAMENTO DIRETO NO SOLO DE 2,30M, INCLUSIVE COLOCAÇÃO</v>
          </cell>
          <cell r="C1955" t="str">
            <v>UN</v>
          </cell>
          <cell r="D1955">
            <v>1644</v>
          </cell>
          <cell r="E1955">
            <v>38.29</v>
          </cell>
          <cell r="F1955">
            <v>79.31</v>
          </cell>
          <cell r="I1955">
            <v>1761.6</v>
          </cell>
          <cell r="J1955">
            <v>2290.08</v>
          </cell>
        </row>
        <row r="1957">
          <cell r="A1957" t="str">
            <v>18.02.070</v>
          </cell>
          <cell r="B1957" t="str">
            <v>POSTE RETO GALV. A FOGO COM 2,50M FLANGEADO, COM 02 ESTÁGIOS COM 0,50M - 88,90MM, DOTADO DE JANELA E ALOJAMENTO PARA EQUIPAMENTO, INCLUSIVE COLOCAÇÃO</v>
          </cell>
          <cell r="C1957" t="str">
            <v>UN</v>
          </cell>
          <cell r="D1957">
            <v>319</v>
          </cell>
          <cell r="E1957">
            <v>21.22</v>
          </cell>
          <cell r="F1957">
            <v>44.06</v>
          </cell>
          <cell r="I1957">
            <v>384.28000000000003</v>
          </cell>
          <cell r="J1957">
            <v>499.56</v>
          </cell>
        </row>
        <row r="1959">
          <cell r="A1959" t="str">
            <v>18.02.080</v>
          </cell>
          <cell r="B1959" t="str">
            <v>POSTE RETO GALV. A FOGO COM 3,00M FLANGEADO, COM 02 ESTÁGIOS COM 0,50M - 165,10MM, DOTADO DE JANELA E ALOJAMENTO PARA EQUIPAMENTO, INCLUSIVE COLOCAÇÃO</v>
          </cell>
          <cell r="C1959" t="str">
            <v>UN</v>
          </cell>
          <cell r="D1959">
            <v>381.6</v>
          </cell>
          <cell r="E1959">
            <v>21.22</v>
          </cell>
          <cell r="F1959">
            <v>44.06</v>
          </cell>
          <cell r="I1959">
            <v>446.88000000000005</v>
          </cell>
          <cell r="J1959">
            <v>580.94000000000005</v>
          </cell>
        </row>
        <row r="1961">
          <cell r="A1961" t="str">
            <v>18.02.090</v>
          </cell>
          <cell r="B1961" t="str">
            <v>POSTE RETO GALV. A FOGO COM 5,00M , COM 02 POL DE DIAMETRO, INCLUSIVE COLOCAÇÃO</v>
          </cell>
          <cell r="C1961" t="str">
            <v>UN</v>
          </cell>
          <cell r="D1961">
            <v>368</v>
          </cell>
          <cell r="E1961">
            <v>26.46</v>
          </cell>
          <cell r="F1961">
            <v>44.06</v>
          </cell>
          <cell r="I1961">
            <v>438.52</v>
          </cell>
          <cell r="J1961">
            <v>570.08000000000004</v>
          </cell>
        </row>
        <row r="1963">
          <cell r="A1963" t="str">
            <v>18.02.110</v>
          </cell>
          <cell r="B1963" t="str">
            <v>POSTE CURVO DUPLO GALV. A FOGO COM 6,00M, FLANGEADO, 02 ESTÁGIOS - 88.90MM,  INCLUSIVE COLOCAÇÃO</v>
          </cell>
          <cell r="C1963" t="str">
            <v>UN</v>
          </cell>
          <cell r="D1963">
            <v>580</v>
          </cell>
          <cell r="E1963">
            <v>21.22</v>
          </cell>
          <cell r="F1963">
            <v>44.06</v>
          </cell>
          <cell r="I1963">
            <v>645.28</v>
          </cell>
          <cell r="J1963">
            <v>838.86</v>
          </cell>
        </row>
        <row r="1965">
          <cell r="A1965" t="str">
            <v>18.02.120</v>
          </cell>
          <cell r="B1965" t="str">
            <v>POSTE CURVO DUPLO GALV. A FOGO COM 8,00M, FLANGEADO, 02 ESTÁGIOS, INCLUSIVE COLOCAÇÃO</v>
          </cell>
          <cell r="C1965" t="str">
            <v>UN</v>
          </cell>
          <cell r="D1965">
            <v>745</v>
          </cell>
          <cell r="E1965">
            <v>21.22</v>
          </cell>
          <cell r="F1965">
            <v>44.06</v>
          </cell>
          <cell r="I1965">
            <v>810.28</v>
          </cell>
          <cell r="J1965">
            <v>1053.3599999999999</v>
          </cell>
        </row>
        <row r="1967">
          <cell r="A1967" t="str">
            <v>18.02.130</v>
          </cell>
          <cell r="B1967" t="str">
            <v>POSTE RETO GALV. A FOGO COM 15,00M DE ALTURA, COM ENGASTAMENTO DIRETO NO SOLO DE 2,10M, INCLUSIVE COLOCAÇÃO</v>
          </cell>
          <cell r="C1967" t="str">
            <v>UN</v>
          </cell>
          <cell r="D1967">
            <v>2375</v>
          </cell>
          <cell r="E1967">
            <v>38.29</v>
          </cell>
          <cell r="F1967">
            <v>52.87</v>
          </cell>
          <cell r="I1967">
            <v>2466.16</v>
          </cell>
          <cell r="J1967">
            <v>3206.01</v>
          </cell>
        </row>
        <row r="1969">
          <cell r="A1969" t="str">
            <v>18.02.140</v>
          </cell>
          <cell r="B1969" t="str">
            <v>POSTE RETO GALV. A FOGO COM 15,00M DE ALTURA, FLANGEADO, INCLUSIVE COLOCAÇÃO</v>
          </cell>
          <cell r="C1969" t="str">
            <v>UN</v>
          </cell>
          <cell r="D1969">
            <v>2685</v>
          </cell>
          <cell r="E1969">
            <v>21.22</v>
          </cell>
          <cell r="F1969">
            <v>52.87</v>
          </cell>
          <cell r="I1969">
            <v>2759.0899999999997</v>
          </cell>
          <cell r="J1969">
            <v>3586.82</v>
          </cell>
        </row>
        <row r="1971">
          <cell r="A1971" t="str">
            <v>18.02.150</v>
          </cell>
          <cell r="B1971" t="str">
            <v>POSTE RETO GALV. A FOGO COM 17,00M DE ALTURA COM ENGASTAMENTO DIRETO NO SOLO DE 2,30M, INCLUSIVE COLOCAÇÃO</v>
          </cell>
          <cell r="C1971" t="str">
            <v>UN</v>
          </cell>
          <cell r="D1971">
            <v>2990</v>
          </cell>
          <cell r="E1971">
            <v>38.29</v>
          </cell>
          <cell r="F1971">
            <v>52.87</v>
          </cell>
          <cell r="I1971">
            <v>3081.16</v>
          </cell>
          <cell r="J1971">
            <v>4005.51</v>
          </cell>
        </row>
        <row r="1973">
          <cell r="A1973" t="str">
            <v>18.02.160</v>
          </cell>
          <cell r="B1973" t="str">
            <v>POSTE RETO GALV. A FOGO COM 17,00M DE ALTURA, FLANGEADO, INCLUSIVE COLOCAÇÃO</v>
          </cell>
          <cell r="C1973" t="str">
            <v>UN</v>
          </cell>
          <cell r="D1973">
            <v>3438</v>
          </cell>
          <cell r="E1973">
            <v>21.22</v>
          </cell>
          <cell r="F1973">
            <v>52.87</v>
          </cell>
          <cell r="I1973">
            <v>3512.0899999999997</v>
          </cell>
          <cell r="J1973">
            <v>4565.72</v>
          </cell>
        </row>
        <row r="1974">
          <cell r="I1974">
            <v>0</v>
          </cell>
          <cell r="J1974">
            <v>0</v>
          </cell>
        </row>
        <row r="1975">
          <cell r="A1975" t="str">
            <v>18.03.000</v>
          </cell>
          <cell r="B1975" t="str">
            <v>ARMAÇÕES SECUNDÁRIAS BT (RAMAL DE SERVIÇO)</v>
          </cell>
          <cell r="I1975">
            <v>0</v>
          </cell>
          <cell r="J1975">
            <v>0</v>
          </cell>
        </row>
        <row r="1976">
          <cell r="A1976" t="str">
            <v>18.03.010</v>
          </cell>
          <cell r="B1976" t="str">
            <v>ESTRUTURA SECUNDÁRIA B1 COMPLETA, INCLUSIVE FIXAÇÃO</v>
          </cell>
          <cell r="C1976" t="str">
            <v>UN</v>
          </cell>
          <cell r="D1976">
            <v>39.42</v>
          </cell>
          <cell r="E1976">
            <v>3.44</v>
          </cell>
          <cell r="I1976">
            <v>42.86</v>
          </cell>
          <cell r="J1976">
            <v>55.72</v>
          </cell>
        </row>
        <row r="1978">
          <cell r="A1978" t="str">
            <v>18.03.015</v>
          </cell>
          <cell r="B1978" t="str">
            <v>ESTRUTURA SECUNDÁRIA B2 COMPLETA, INCLUSIVE FIXAÇÃO</v>
          </cell>
          <cell r="C1978" t="str">
            <v>UD</v>
          </cell>
          <cell r="D1978">
            <v>46.49</v>
          </cell>
          <cell r="E1978">
            <v>4.58</v>
          </cell>
          <cell r="I1978">
            <v>51.07</v>
          </cell>
          <cell r="J1978">
            <v>66.39</v>
          </cell>
        </row>
        <row r="1980">
          <cell r="A1980" t="str">
            <v>18.03.020</v>
          </cell>
          <cell r="B1980" t="str">
            <v>ESTRUTURA SECUNDÁRIA B3 COMPLETA, INCLUSIVE FIXAÇÃO</v>
          </cell>
          <cell r="C1980" t="str">
            <v>UN</v>
          </cell>
          <cell r="D1980">
            <v>82.46</v>
          </cell>
          <cell r="E1980">
            <v>5.73</v>
          </cell>
          <cell r="I1980">
            <v>88.19</v>
          </cell>
          <cell r="J1980">
            <v>114.65</v>
          </cell>
        </row>
        <row r="1982">
          <cell r="A1982" t="str">
            <v>18.03.030</v>
          </cell>
          <cell r="B1982" t="str">
            <v>ESTRUTURA SECUNDÁRIA B4 COMPLETA, INCLUSIVE FIXAÇÃO</v>
          </cell>
          <cell r="C1982" t="str">
            <v>UN</v>
          </cell>
          <cell r="D1982">
            <v>90.58</v>
          </cell>
          <cell r="E1982">
            <v>6.86</v>
          </cell>
          <cell r="I1982">
            <v>97.44</v>
          </cell>
          <cell r="J1982">
            <v>126.67</v>
          </cell>
        </row>
        <row r="1983">
          <cell r="I1983">
            <v>0</v>
          </cell>
          <cell r="J1983">
            <v>0</v>
          </cell>
        </row>
        <row r="1984">
          <cell r="A1984" t="str">
            <v>18.04.000</v>
          </cell>
          <cell r="B1984" t="str">
            <v>ELETRODUTO DE FERRO GALVANIZADO (RAMAL DE ENTRADA) - USO EXTERNO</v>
          </cell>
          <cell r="I1984">
            <v>0</v>
          </cell>
          <cell r="J1984">
            <v>0</v>
          </cell>
        </row>
        <row r="1985">
          <cell r="A1985" t="str">
            <v>18.04.010</v>
          </cell>
          <cell r="B1985" t="str">
            <v>FORNECIMENTO DE ELETRODUTO DE FERRO GALVANIZADO (PESADO), INCLUSIVE ASSENTAMENTO</v>
          </cell>
          <cell r="C1985" t="str">
            <v>M</v>
          </cell>
          <cell r="D1985">
            <v>14</v>
          </cell>
          <cell r="E1985">
            <v>3.44</v>
          </cell>
          <cell r="I1985">
            <v>17.440000000000001</v>
          </cell>
          <cell r="J1985">
            <v>22.67</v>
          </cell>
        </row>
        <row r="1987">
          <cell r="A1987" t="str">
            <v>18.04.020</v>
          </cell>
          <cell r="B1987" t="str">
            <v>FORNECIMENTO DE ELETRODUTO DE FERRO GALVANIZADO DE 1 PL.(PESADO), INCLUSIVE ASSENTAMENTO</v>
          </cell>
          <cell r="C1987" t="str">
            <v>M</v>
          </cell>
          <cell r="D1987">
            <v>19.7</v>
          </cell>
          <cell r="E1987">
            <v>4.58</v>
          </cell>
          <cell r="I1987">
            <v>24.28</v>
          </cell>
          <cell r="J1987">
            <v>31.56</v>
          </cell>
        </row>
        <row r="1989">
          <cell r="A1989" t="str">
            <v>18.04.030</v>
          </cell>
          <cell r="B1989" t="str">
            <v>FORNECIMENTO DE ELETRODUTO DE FERRO GALVANIZADO DE 1 1/2 POL.(PESADO) INCLUSIVE ASSENTAMENTO</v>
          </cell>
          <cell r="C1989" t="str">
            <v>M</v>
          </cell>
          <cell r="D1989">
            <v>32</v>
          </cell>
          <cell r="E1989">
            <v>8.01</v>
          </cell>
          <cell r="I1989">
            <v>40.01</v>
          </cell>
          <cell r="J1989">
            <v>52.01</v>
          </cell>
        </row>
        <row r="1991">
          <cell r="A1991" t="str">
            <v>18.04.040</v>
          </cell>
          <cell r="B1991" t="str">
            <v>FORNECIMENTO DE ELETRODUTO DE FERRO GALVANIZADO DE 2 POL (PESADO), INCLUSIVE ASSENTAMENTO</v>
          </cell>
          <cell r="C1991" t="str">
            <v>M</v>
          </cell>
          <cell r="D1991">
            <v>56.67</v>
          </cell>
          <cell r="E1991">
            <v>9.15</v>
          </cell>
          <cell r="I1991">
            <v>65.820000000000007</v>
          </cell>
          <cell r="J1991">
            <v>85.57</v>
          </cell>
        </row>
        <row r="1993">
          <cell r="A1993" t="str">
            <v>18.04.050</v>
          </cell>
          <cell r="B1993" t="str">
            <v>FORNECIMENTO DE ELETRODUTO DE FERRO GALVANIZADO DE 2 1/2 POL (PESADO), INCLUSIVE ASSENTAMENTO</v>
          </cell>
          <cell r="C1993" t="str">
            <v>M</v>
          </cell>
          <cell r="D1993">
            <v>72</v>
          </cell>
          <cell r="E1993">
            <v>16.02</v>
          </cell>
          <cell r="I1993">
            <v>88.02</v>
          </cell>
          <cell r="J1993">
            <v>114.43</v>
          </cell>
        </row>
        <row r="1995">
          <cell r="A1995" t="str">
            <v>18.04.060</v>
          </cell>
          <cell r="B1995" t="str">
            <v>FORNECIMENTO DE ELETRODUTO DE FERRO GALVANIZADO DE 4 POL.(PESADO) INCLUSIVE ASSENTAMENTO</v>
          </cell>
          <cell r="C1995" t="str">
            <v>M</v>
          </cell>
          <cell r="D1995">
            <v>140</v>
          </cell>
          <cell r="E1995">
            <v>22.88</v>
          </cell>
          <cell r="I1995">
            <v>162.88</v>
          </cell>
          <cell r="J1995">
            <v>211.74</v>
          </cell>
        </row>
        <row r="1997">
          <cell r="A1997" t="str">
            <v>18.04.070</v>
          </cell>
          <cell r="B1997" t="str">
            <v>FORNECIMENTO DE ELETRODUTO DE FERRO GALVANIZADO DE 3/4 POL (LEVE), INCLUSIVE ASSENTAMENTO</v>
          </cell>
          <cell r="C1997" t="str">
            <v>M</v>
          </cell>
          <cell r="D1997">
            <v>5.4</v>
          </cell>
          <cell r="E1997">
            <v>3.44</v>
          </cell>
          <cell r="I1997">
            <v>8.84</v>
          </cell>
          <cell r="J1997">
            <v>11.49</v>
          </cell>
        </row>
        <row r="1999">
          <cell r="A1999" t="str">
            <v>18.04.080</v>
          </cell>
          <cell r="B1999" t="str">
            <v>FORNECIMENTO DE ELETRODUTO DE FERRO GALVANIZADO DE 1 POL (LEVE), INCLUSIVE ASSENTAMENTO</v>
          </cell>
          <cell r="C1999" t="str">
            <v>M</v>
          </cell>
          <cell r="D1999">
            <v>7</v>
          </cell>
          <cell r="E1999">
            <v>4.58</v>
          </cell>
          <cell r="I1999">
            <v>11.58</v>
          </cell>
          <cell r="J1999">
            <v>15.05</v>
          </cell>
        </row>
        <row r="2001">
          <cell r="A2001" t="str">
            <v>18.04.090</v>
          </cell>
          <cell r="B2001" t="str">
            <v>FORNECIMENTO DE ELETRODUTO DE FERRO GALVANIZADO DE 1 1/2POL (LEVE), INCLUSIVE ASSENTAMENTO</v>
          </cell>
          <cell r="C2001" t="str">
            <v>M</v>
          </cell>
          <cell r="D2001">
            <v>11</v>
          </cell>
          <cell r="E2001">
            <v>8.01</v>
          </cell>
          <cell r="I2001">
            <v>19.009999999999998</v>
          </cell>
          <cell r="J2001">
            <v>24.71</v>
          </cell>
        </row>
        <row r="2003">
          <cell r="A2003" t="str">
            <v>18.04.100</v>
          </cell>
          <cell r="B2003" t="str">
            <v>FORNECIMENTO DE ELETRODUTO DE FERRO GALVANIZADO DE 2 POL (LEVE), INCLUSIVE ASSENTAMENTO</v>
          </cell>
          <cell r="C2003" t="str">
            <v>M</v>
          </cell>
          <cell r="D2003">
            <v>23</v>
          </cell>
          <cell r="E2003">
            <v>9.15</v>
          </cell>
          <cell r="I2003">
            <v>32.15</v>
          </cell>
          <cell r="J2003">
            <v>41.8</v>
          </cell>
        </row>
        <row r="2005">
          <cell r="A2005" t="str">
            <v>18.04.110</v>
          </cell>
          <cell r="B2005" t="str">
            <v>FORNECIMENTO DE ELETRODUTO DE FERRO GALVANIZADO DE 2 1/2  POL (LEVE), INCLUSIVE ASSENTAMENTO</v>
          </cell>
          <cell r="C2005" t="str">
            <v>M</v>
          </cell>
          <cell r="D2005">
            <v>43.33</v>
          </cell>
          <cell r="E2005">
            <v>16.02</v>
          </cell>
          <cell r="I2005">
            <v>59.349999999999994</v>
          </cell>
          <cell r="J2005">
            <v>77.16</v>
          </cell>
        </row>
        <row r="2007">
          <cell r="A2007" t="str">
            <v>18.04.120</v>
          </cell>
          <cell r="B2007" t="str">
            <v>FORNECIMENTO DE ELETRODUTO DE FERRO GALVANIZADO DE 4 POL (LEVE), INCLUSIVE ASSENTAMENTO</v>
          </cell>
          <cell r="C2007" t="str">
            <v>M</v>
          </cell>
          <cell r="D2007">
            <v>56</v>
          </cell>
          <cell r="E2007">
            <v>22.88</v>
          </cell>
          <cell r="I2007">
            <v>78.88</v>
          </cell>
          <cell r="J2007">
            <v>102.54</v>
          </cell>
        </row>
        <row r="2008">
          <cell r="I2008">
            <v>0</v>
          </cell>
          <cell r="J2008">
            <v>0</v>
          </cell>
        </row>
        <row r="2009">
          <cell r="A2009" t="str">
            <v>18.05.000</v>
          </cell>
          <cell r="B2009" t="str">
            <v>CURVAS DE FERRO GALVANIZADO (RAMAL DE ENTRADA)</v>
          </cell>
          <cell r="I2009">
            <v>0</v>
          </cell>
          <cell r="J2009">
            <v>0</v>
          </cell>
        </row>
        <row r="2010">
          <cell r="A2010" t="str">
            <v>18.05.010</v>
          </cell>
          <cell r="B2010" t="str">
            <v>FORNECIMENTO DE CURVA DE FERRO GALVANIZADO DE 3/4 POL (PESADA), INCLUSIVE ASSENTAMENTO</v>
          </cell>
          <cell r="C2010" t="str">
            <v>UN</v>
          </cell>
          <cell r="D2010">
            <v>7</v>
          </cell>
          <cell r="E2010">
            <v>1.49</v>
          </cell>
          <cell r="I2010">
            <v>8.49</v>
          </cell>
          <cell r="J2010">
            <v>11.04</v>
          </cell>
        </row>
        <row r="2012">
          <cell r="A2012" t="str">
            <v>18.05.020</v>
          </cell>
          <cell r="B2012" t="str">
            <v>FORNECIMENTO DE CURVA DE FERRO GALVANIZADO DE 1 POL (PESADA), INCLUSIVE ASSENTAMENTO</v>
          </cell>
          <cell r="C2012" t="str">
            <v>UN</v>
          </cell>
          <cell r="D2012">
            <v>16</v>
          </cell>
          <cell r="E2012">
            <v>1.6</v>
          </cell>
          <cell r="I2012">
            <v>17.600000000000001</v>
          </cell>
          <cell r="J2012">
            <v>22.88</v>
          </cell>
        </row>
        <row r="2014">
          <cell r="A2014" t="str">
            <v>18.05.030</v>
          </cell>
          <cell r="B2014" t="str">
            <v>FORNECIMENTO DE CURVA DE FERRO GALVANIZADO DE 1 1/2 POL (PESADA), INCLUSIVE ASSENTAMENTO</v>
          </cell>
          <cell r="C2014" t="str">
            <v>UN</v>
          </cell>
          <cell r="D2014">
            <v>33.6</v>
          </cell>
          <cell r="E2014">
            <v>4</v>
          </cell>
          <cell r="I2014">
            <v>37.6</v>
          </cell>
          <cell r="J2014">
            <v>48.88</v>
          </cell>
        </row>
        <row r="2016">
          <cell r="A2016" t="str">
            <v>18.05.040</v>
          </cell>
          <cell r="B2016" t="str">
            <v>FORNECIMENTO DE CURVA DE FERRO GALVANIZADO DE 2 POL.(PESADA), INCLUSIVE ASSENTAMENTO</v>
          </cell>
          <cell r="C2016" t="str">
            <v>UN</v>
          </cell>
          <cell r="D2016">
            <v>55</v>
          </cell>
          <cell r="E2016">
            <v>5.38</v>
          </cell>
          <cell r="I2016">
            <v>60.38</v>
          </cell>
          <cell r="J2016">
            <v>78.489999999999995</v>
          </cell>
        </row>
        <row r="2018">
          <cell r="A2018" t="str">
            <v>18.05.050</v>
          </cell>
          <cell r="B2018" t="str">
            <v>FORNECIMENTO DE CURVA DE FERRO GALVANIZADO DE 2 1/2 POL. (PESADA), INCLUSIVE ASSENTAMENTO</v>
          </cell>
          <cell r="C2018" t="str">
            <v>UN</v>
          </cell>
          <cell r="D2018">
            <v>98</v>
          </cell>
          <cell r="E2018">
            <v>11.44</v>
          </cell>
          <cell r="I2018">
            <v>109.44</v>
          </cell>
          <cell r="J2018">
            <v>142.27000000000001</v>
          </cell>
        </row>
        <row r="2020">
          <cell r="A2020" t="str">
            <v>18.05.060</v>
          </cell>
          <cell r="B2020" t="str">
            <v>FORNECIMENTO DE CURVA DE FERRO GALVANIZADO DE 4 POL (PESADA), INCLUSIVE ASSENTAMENTO</v>
          </cell>
          <cell r="C2020" t="str">
            <v>UN</v>
          </cell>
          <cell r="D2020">
            <v>170</v>
          </cell>
          <cell r="E2020">
            <v>20.59</v>
          </cell>
          <cell r="I2020">
            <v>190.59</v>
          </cell>
          <cell r="J2020">
            <v>247.77</v>
          </cell>
        </row>
        <row r="2022">
          <cell r="A2022" t="str">
            <v>18.05.070</v>
          </cell>
          <cell r="B2022" t="str">
            <v>FORNECIMENTO DE CURVA DE FERRO GALVANIZADO DE 3/4 POL (LEVE), INCLUSIVE ASSENTAMENTO</v>
          </cell>
          <cell r="C2022" t="str">
            <v>UN</v>
          </cell>
          <cell r="D2022">
            <v>2</v>
          </cell>
          <cell r="E2022">
            <v>1.49</v>
          </cell>
          <cell r="I2022">
            <v>3.49</v>
          </cell>
          <cell r="J2022">
            <v>4.54</v>
          </cell>
        </row>
        <row r="2024">
          <cell r="A2024" t="str">
            <v>18.05.080</v>
          </cell>
          <cell r="B2024" t="str">
            <v>FORNECIMENTO DE CURVA DE FERRO GALVANIZADO DE 1 POL (LEVE), INCLUSIVE ASSENTAMENTO</v>
          </cell>
          <cell r="C2024" t="str">
            <v>UN</v>
          </cell>
          <cell r="D2024">
            <v>6.98</v>
          </cell>
          <cell r="E2024">
            <v>1.6</v>
          </cell>
          <cell r="I2024">
            <v>8.58</v>
          </cell>
          <cell r="J2024">
            <v>11.15</v>
          </cell>
        </row>
        <row r="2026">
          <cell r="A2026" t="str">
            <v>18.05.090</v>
          </cell>
          <cell r="B2026" t="str">
            <v>FORNECIMENTO DE CURVA DE FERRO GALVANIZADO DE 1 1/2 POL (LEVE), INCLUSIVE ASSENTAMENTO</v>
          </cell>
          <cell r="C2026" t="str">
            <v>UN</v>
          </cell>
          <cell r="D2026">
            <v>8.6</v>
          </cell>
          <cell r="E2026">
            <v>4</v>
          </cell>
          <cell r="I2026">
            <v>12.6</v>
          </cell>
          <cell r="J2026">
            <v>16.38</v>
          </cell>
        </row>
        <row r="2028">
          <cell r="A2028" t="str">
            <v>18.05.100</v>
          </cell>
          <cell r="B2028" t="str">
            <v>FORNECIMENTO DE CURVA DE FERRO GALVANIZADO DE 2 POL (LEVE), INCLUSIVE ASSENTAMENTO</v>
          </cell>
          <cell r="C2028" t="str">
            <v>UN</v>
          </cell>
          <cell r="D2028">
            <v>14.9</v>
          </cell>
          <cell r="E2028">
            <v>3.08</v>
          </cell>
          <cell r="I2028">
            <v>17.98</v>
          </cell>
          <cell r="J2028">
            <v>23.37</v>
          </cell>
        </row>
        <row r="2030">
          <cell r="A2030" t="str">
            <v>18.05.110</v>
          </cell>
          <cell r="B2030" t="str">
            <v>FORNECIMENTO DE CURVA DE FERRO GALVANIZADO DE 2 1/2 POL (LEVE), INCLUSIVE ASSENTAMENTO</v>
          </cell>
          <cell r="C2030" t="str">
            <v>UN</v>
          </cell>
          <cell r="D2030">
            <v>37</v>
          </cell>
          <cell r="E2030">
            <v>11.44</v>
          </cell>
          <cell r="I2030">
            <v>48.44</v>
          </cell>
          <cell r="J2030">
            <v>62.97</v>
          </cell>
        </row>
        <row r="2032">
          <cell r="A2032" t="str">
            <v>18.05.120</v>
          </cell>
          <cell r="B2032" t="str">
            <v>FORNECIMENTO DE CURVA DE FERRO GALVANIZADO DE 4 POL (LEVE), INCLUSIVE ASSENTAMENTO</v>
          </cell>
          <cell r="C2032" t="str">
            <v>UN</v>
          </cell>
          <cell r="D2032">
            <v>68</v>
          </cell>
          <cell r="E2032">
            <v>20.59</v>
          </cell>
          <cell r="I2032">
            <v>88.59</v>
          </cell>
          <cell r="J2032">
            <v>115.17</v>
          </cell>
        </row>
        <row r="2033">
          <cell r="I2033">
            <v>0</v>
          </cell>
          <cell r="J2033">
            <v>0</v>
          </cell>
        </row>
        <row r="2034">
          <cell r="A2034" t="str">
            <v>18.06.000</v>
          </cell>
          <cell r="B2034" t="str">
            <v>LUVAS DE FERRO GALVANIZADO (RAMAL DE ENTRADA)</v>
          </cell>
          <cell r="I2034">
            <v>0</v>
          </cell>
          <cell r="J2034">
            <v>0</v>
          </cell>
        </row>
        <row r="2035">
          <cell r="A2035" t="str">
            <v>18.06.010</v>
          </cell>
          <cell r="B2035" t="str">
            <v>FORNECIMENTO DE LUVA DE FERRO GALVANIZADO DE 3/4 POL.(PESADA), INCLUSIVE ASSENTAMENTO</v>
          </cell>
          <cell r="C2035" t="str">
            <v>UN</v>
          </cell>
          <cell r="D2035">
            <v>3.85</v>
          </cell>
          <cell r="E2035">
            <v>0.46</v>
          </cell>
          <cell r="I2035">
            <v>4.3100000000000005</v>
          </cell>
          <cell r="J2035">
            <v>5.6</v>
          </cell>
        </row>
        <row r="2037">
          <cell r="A2037" t="str">
            <v>18.06.020</v>
          </cell>
          <cell r="B2037" t="str">
            <v>FORNECIMENTO DE LUVA DE FERRO GALVANIZADO DE 1 POL.(PESADA), INCLUSIVE ASSENTAMENTO.</v>
          </cell>
          <cell r="C2037" t="str">
            <v>UN</v>
          </cell>
          <cell r="D2037">
            <v>6.9</v>
          </cell>
          <cell r="E2037">
            <v>0.68</v>
          </cell>
          <cell r="I2037">
            <v>7.58</v>
          </cell>
          <cell r="J2037">
            <v>9.85</v>
          </cell>
        </row>
        <row r="2039">
          <cell r="A2039" t="str">
            <v>18.06.030</v>
          </cell>
          <cell r="B2039" t="str">
            <v>FORNECIMENTO DE LUVA DE FERRO GALVANIZADO DE 1 1/2 POL.(PESADA), INCLUSIVE ASSENTAMENTO.</v>
          </cell>
          <cell r="C2039" t="str">
            <v>UN</v>
          </cell>
          <cell r="D2039">
            <v>12.25</v>
          </cell>
          <cell r="E2039">
            <v>1.26</v>
          </cell>
          <cell r="I2039">
            <v>13.51</v>
          </cell>
          <cell r="J2039">
            <v>17.559999999999999</v>
          </cell>
        </row>
        <row r="2041">
          <cell r="A2041" t="str">
            <v>18.06.040</v>
          </cell>
          <cell r="B2041" t="str">
            <v>FORNECIMENTO DE LUVA DE FERRO GALVANIZADO DE 2 POL(PESADA), INCLUSIVE ASSENTAMENTO.</v>
          </cell>
          <cell r="C2041" t="str">
            <v>UN</v>
          </cell>
          <cell r="D2041">
            <v>13.3</v>
          </cell>
          <cell r="E2041">
            <v>1.49</v>
          </cell>
          <cell r="I2041">
            <v>14.790000000000001</v>
          </cell>
          <cell r="J2041">
            <v>19.23</v>
          </cell>
        </row>
        <row r="2043">
          <cell r="A2043" t="str">
            <v>18.06.050</v>
          </cell>
          <cell r="B2043" t="str">
            <v>FORNECIMENTO DE LUVA DE FERRO GALVANIZADO DE 2 1/2 POL.(PESADA) INCLUSIVE ASSENTAMENTO.</v>
          </cell>
          <cell r="C2043" t="str">
            <v>UN</v>
          </cell>
          <cell r="D2043">
            <v>22</v>
          </cell>
          <cell r="E2043">
            <v>2.86</v>
          </cell>
          <cell r="I2043">
            <v>24.86</v>
          </cell>
          <cell r="J2043">
            <v>32.32</v>
          </cell>
        </row>
        <row r="2045">
          <cell r="A2045" t="str">
            <v>18.06.060</v>
          </cell>
          <cell r="B2045" t="str">
            <v>FORNECIMENTO DE LUVA DE FERRO GALVANIZADO DE 4 POL.(PESADA), INCLUSIVE ASSENTAMENTO.</v>
          </cell>
          <cell r="C2045" t="str">
            <v>UN</v>
          </cell>
          <cell r="D2045">
            <v>55</v>
          </cell>
          <cell r="E2045">
            <v>6.29</v>
          </cell>
          <cell r="I2045">
            <v>61.29</v>
          </cell>
          <cell r="J2045">
            <v>79.680000000000007</v>
          </cell>
        </row>
        <row r="2047">
          <cell r="A2047" t="str">
            <v>18.06.070</v>
          </cell>
          <cell r="B2047" t="str">
            <v>FORNECIMENTO DE LUVA DE FERRO GALVANIZADO DE 3/4 POL.(LEVE), INCLUSIVE ASSENTAMENTO.</v>
          </cell>
          <cell r="C2047" t="str">
            <v>UN</v>
          </cell>
          <cell r="D2047">
            <v>1.27</v>
          </cell>
          <cell r="E2047">
            <v>0.46</v>
          </cell>
          <cell r="I2047">
            <v>1.73</v>
          </cell>
          <cell r="J2047">
            <v>2.25</v>
          </cell>
        </row>
        <row r="2049">
          <cell r="A2049" t="str">
            <v>18.06.080</v>
          </cell>
          <cell r="B2049" t="str">
            <v>FORNECIMENTO DE LUVA DE FERRO GALVANIZADO DE 1 POL.(LEVE), INCLUSIVE ASSENTAMENTO.</v>
          </cell>
          <cell r="C2049" t="str">
            <v>UN</v>
          </cell>
          <cell r="D2049">
            <v>2</v>
          </cell>
          <cell r="E2049">
            <v>0.68</v>
          </cell>
          <cell r="I2049">
            <v>2.68</v>
          </cell>
          <cell r="J2049">
            <v>3.48</v>
          </cell>
        </row>
        <row r="2051">
          <cell r="A2051" t="str">
            <v>18.06.090</v>
          </cell>
          <cell r="B2051" t="str">
            <v>FORNECIMENTO DE LUVA DE FERRO GALVANIZADO DE 1 1/2 POL.(LEVE), INCLUSIVE ASSENTAMENTO.</v>
          </cell>
          <cell r="C2051" t="str">
            <v>UN</v>
          </cell>
          <cell r="D2051">
            <v>4</v>
          </cell>
          <cell r="E2051">
            <v>1.26</v>
          </cell>
          <cell r="I2051">
            <v>5.26</v>
          </cell>
          <cell r="J2051">
            <v>6.84</v>
          </cell>
        </row>
        <row r="2053">
          <cell r="A2053" t="str">
            <v>18.06.100</v>
          </cell>
          <cell r="B2053" t="str">
            <v>FORNECIMENTO DE LUVA DE FERRO GALVANIZADO DE 2 POL.(LEVE), INCLUSIVE ASSENTAMENTO.</v>
          </cell>
          <cell r="C2053" t="str">
            <v>UN</v>
          </cell>
          <cell r="D2053">
            <v>4.5999999999999996</v>
          </cell>
          <cell r="E2053">
            <v>1.49</v>
          </cell>
          <cell r="I2053">
            <v>6.09</v>
          </cell>
          <cell r="J2053">
            <v>7.92</v>
          </cell>
        </row>
        <row r="2055">
          <cell r="A2055" t="str">
            <v>18.06.110</v>
          </cell>
          <cell r="B2055" t="str">
            <v>FORNECIMENTO DE LUVA DE FERRO GALVANIZADO DE 2 1/2 POL.(LEVE), INCLUSIVE ASSENTAMENTO.</v>
          </cell>
          <cell r="C2055" t="str">
            <v>UN</v>
          </cell>
          <cell r="D2055">
            <v>7.9</v>
          </cell>
          <cell r="E2055">
            <v>2.86</v>
          </cell>
          <cell r="I2055">
            <v>10.76</v>
          </cell>
          <cell r="J2055">
            <v>13.99</v>
          </cell>
        </row>
        <row r="2057">
          <cell r="A2057" t="str">
            <v>18.06.120</v>
          </cell>
          <cell r="B2057" t="str">
            <v>FORNECIMENTO DE LUVA DE FERRO GALVANIZADO DE 4 POL.(LEVE), INCLUSIVE ASSENTAMENTO.</v>
          </cell>
          <cell r="C2057" t="str">
            <v>UN</v>
          </cell>
          <cell r="D2057">
            <v>16</v>
          </cell>
          <cell r="E2057">
            <v>6.29</v>
          </cell>
          <cell r="I2057">
            <v>22.29</v>
          </cell>
          <cell r="J2057">
            <v>28.98</v>
          </cell>
        </row>
        <row r="2058">
          <cell r="I2058">
            <v>0</v>
          </cell>
          <cell r="J2058">
            <v>0</v>
          </cell>
        </row>
        <row r="2059">
          <cell r="A2059" t="str">
            <v>18.07.000</v>
          </cell>
          <cell r="B2059" t="str">
            <v>JOGOS DE BUCHA E ARRUELA DE ALUMÍNIO</v>
          </cell>
          <cell r="I2059">
            <v>0</v>
          </cell>
          <cell r="J2059">
            <v>0</v>
          </cell>
        </row>
        <row r="2060">
          <cell r="A2060" t="str">
            <v>18.07.010</v>
          </cell>
          <cell r="B2060" t="str">
            <v>JOGO DE BUCHA E ARRUELA DE ALUMÍNIO DE 1/2 POL, INCLUSIVE FIXAÇÃO.</v>
          </cell>
          <cell r="C2060" t="str">
            <v>CJ</v>
          </cell>
          <cell r="D2060">
            <v>0.63</v>
          </cell>
          <cell r="E2060">
            <v>0.12</v>
          </cell>
          <cell r="I2060">
            <v>0.75</v>
          </cell>
          <cell r="J2060">
            <v>0.98</v>
          </cell>
        </row>
        <row r="2062">
          <cell r="A2062" t="str">
            <v>18.07.020</v>
          </cell>
          <cell r="B2062" t="str">
            <v>JOGO DE BUCHA E ARRUELA DE ALUMÍNIO DE 3/4 POL, INCLUSIVE FIXAÇÃO.</v>
          </cell>
          <cell r="C2062" t="str">
            <v>CJ</v>
          </cell>
          <cell r="D2062">
            <v>0.72</v>
          </cell>
          <cell r="E2062">
            <v>0.12</v>
          </cell>
          <cell r="I2062">
            <v>0.84</v>
          </cell>
          <cell r="J2062">
            <v>1.0900000000000001</v>
          </cell>
        </row>
        <row r="2064">
          <cell r="A2064" t="str">
            <v>18.07.030</v>
          </cell>
          <cell r="B2064" t="str">
            <v>JOGO DE BUCHA E ARRUELA DE ALUMÍNIO DE 1 POL INCLUSIVE FIXAÇÃO.</v>
          </cell>
          <cell r="C2064" t="str">
            <v>CJ</v>
          </cell>
          <cell r="D2064">
            <v>1.1399999999999999</v>
          </cell>
          <cell r="E2064">
            <v>0.12</v>
          </cell>
          <cell r="I2064">
            <v>1.2599999999999998</v>
          </cell>
          <cell r="J2064">
            <v>1.64</v>
          </cell>
        </row>
        <row r="2066">
          <cell r="A2066" t="str">
            <v>18.07.040</v>
          </cell>
          <cell r="B2066" t="str">
            <v>JOGO DE BUCHA E ARRUELA DE ALUMÍNIO DE 1 1/2 POL., INCLUSIVE FIXAÇÃO.</v>
          </cell>
          <cell r="C2066" t="str">
            <v>CJ</v>
          </cell>
          <cell r="D2066">
            <v>1.74</v>
          </cell>
          <cell r="E2066">
            <v>0.46</v>
          </cell>
          <cell r="I2066">
            <v>2.2000000000000002</v>
          </cell>
          <cell r="J2066">
            <v>2.86</v>
          </cell>
        </row>
        <row r="2068">
          <cell r="A2068" t="str">
            <v>18.07.050</v>
          </cell>
          <cell r="B2068" t="str">
            <v>JOGO DE BUCHA E ARRUELA DE ALUMÍNIO DE 2 POL, INCLUSIVE FIXAÇÃO.</v>
          </cell>
          <cell r="C2068" t="str">
            <v>CJ</v>
          </cell>
          <cell r="D2068">
            <v>2.72</v>
          </cell>
          <cell r="E2068">
            <v>0.68</v>
          </cell>
          <cell r="I2068">
            <v>3.4000000000000004</v>
          </cell>
          <cell r="J2068">
            <v>4.42</v>
          </cell>
        </row>
        <row r="2070">
          <cell r="A2070" t="str">
            <v>18.07.060</v>
          </cell>
          <cell r="B2070" t="str">
            <v>JOGO DE BUCHA E ARRUELA DE ALUMÍNIO DE 2 1/2 POL, INCLUSIVE FIXAÇÃO.</v>
          </cell>
          <cell r="C2070" t="str">
            <v>CJ</v>
          </cell>
          <cell r="D2070">
            <v>3.95</v>
          </cell>
          <cell r="E2070">
            <v>1.38</v>
          </cell>
          <cell r="I2070">
            <v>5.33</v>
          </cell>
          <cell r="J2070">
            <v>6.93</v>
          </cell>
        </row>
        <row r="2072">
          <cell r="A2072" t="str">
            <v>18.07.070</v>
          </cell>
          <cell r="B2072" t="str">
            <v>JOGO DE BUCHA E ARRUELA DE ALUMÍNIO DE 3 POL INCLUSIVE FIXAÇÃO.</v>
          </cell>
          <cell r="C2072" t="str">
            <v>CJ</v>
          </cell>
          <cell r="D2072">
            <v>5.63</v>
          </cell>
          <cell r="E2072">
            <v>2.06</v>
          </cell>
          <cell r="I2072">
            <v>7.6899999999999995</v>
          </cell>
          <cell r="J2072">
            <v>10</v>
          </cell>
        </row>
        <row r="2074">
          <cell r="A2074" t="str">
            <v>18.07.080</v>
          </cell>
          <cell r="B2074" t="str">
            <v xml:space="preserve">JOGO DE BUCHA E ARRUELA DE ALUMÍNIO DE 4 POL. INCLUSIVE FIXAÇÃO. </v>
          </cell>
          <cell r="C2074" t="str">
            <v>CJ</v>
          </cell>
          <cell r="D2074">
            <v>7.98</v>
          </cell>
          <cell r="E2074">
            <v>2.86</v>
          </cell>
          <cell r="I2074">
            <v>10.84</v>
          </cell>
          <cell r="J2074">
            <v>14.09</v>
          </cell>
        </row>
        <row r="2075">
          <cell r="I2075">
            <v>0</v>
          </cell>
          <cell r="J2075">
            <v>0</v>
          </cell>
        </row>
        <row r="2076">
          <cell r="A2076" t="str">
            <v>18.08.000</v>
          </cell>
          <cell r="B2076" t="str">
            <v>CAIXAS PARA MEDIÇÃO MONOFÁSICA-PADRÃO CELPE</v>
          </cell>
          <cell r="I2076">
            <v>0</v>
          </cell>
          <cell r="J2076">
            <v>0</v>
          </cell>
        </row>
        <row r="2077">
          <cell r="I2077">
            <v>0</v>
          </cell>
          <cell r="J2077">
            <v>0</v>
          </cell>
        </row>
        <row r="2078">
          <cell r="A2078" t="str">
            <v>18.08.030</v>
          </cell>
          <cell r="B2078" t="str">
            <v>CAIXA PARA MEDIÇÃO MONOFÁSICA E CAIXA PARA DISJUNTOR MONOFASICO DE POLICARPONATO E NORYL CINZA, INCLUSIVE BUCHAS PLASTICAS E PARAFUSOS PARA INSTALAÇÃO DAS CAIXAS EM PAREDE (PADRÃO CELPE) SEM DISJUNTOR.</v>
          </cell>
          <cell r="C2078" t="str">
            <v>UN</v>
          </cell>
          <cell r="D2078">
            <v>45</v>
          </cell>
          <cell r="E2078">
            <v>45.76</v>
          </cell>
          <cell r="I2078">
            <v>90.759999999999991</v>
          </cell>
          <cell r="J2078">
            <v>117.99</v>
          </cell>
        </row>
        <row r="2080">
          <cell r="A2080" t="str">
            <v>18.08.040</v>
          </cell>
          <cell r="B2080" t="str">
            <v>CAIXA PARA MEDIÇÃO MONOFÁSICA E CAIXA PARA DISJUNTOR MONOFASICO DE POLICARPONATO E NORYL CINZA, INCLUSIVE FITA METALICA E PRESILHA  PARA INSTALAÇÃO DAS CAIXAS EM POSTE (PADRÃO CELPE) SEM DISJUNTOR.</v>
          </cell>
          <cell r="C2080" t="str">
            <v>UN</v>
          </cell>
          <cell r="D2080">
            <v>50.5</v>
          </cell>
          <cell r="E2080">
            <v>45.76</v>
          </cell>
          <cell r="I2080">
            <v>96.259999999999991</v>
          </cell>
          <cell r="J2080">
            <v>125.14</v>
          </cell>
        </row>
        <row r="2081">
          <cell r="I2081">
            <v>0</v>
          </cell>
          <cell r="J2081">
            <v>0</v>
          </cell>
        </row>
        <row r="2082">
          <cell r="A2082" t="str">
            <v>18.09.000</v>
          </cell>
          <cell r="B2082" t="str">
            <v>CAIXAS PARA MEDIÇÃO TRIFÁSICA - PADRÃO CELPE</v>
          </cell>
          <cell r="I2082">
            <v>0</v>
          </cell>
          <cell r="J2082">
            <v>0</v>
          </cell>
        </row>
        <row r="2083">
          <cell r="I2083">
            <v>0</v>
          </cell>
          <cell r="J2083">
            <v>0</v>
          </cell>
        </row>
        <row r="2084">
          <cell r="A2084" t="str">
            <v>18.09.030</v>
          </cell>
          <cell r="B2084" t="str">
            <v xml:space="preserve"> CAIXA PARA MEDIÃO TRIFASICA E CAIXA DISJUNTOR TRIFASICO DE POLICARPONATO E NORYL CINZA, INCLUSIVE BUCHAS PLASTICAS E PARAFUSOS PARA INSTALAÇÃO DAS CAIXAS EM PAREDE (PADRÃO CELPE) SEM DISJUNTOR.</v>
          </cell>
          <cell r="C2084" t="str">
            <v>UN</v>
          </cell>
          <cell r="D2084">
            <v>115</v>
          </cell>
          <cell r="E2084">
            <v>51.49</v>
          </cell>
          <cell r="I2084">
            <v>166.49</v>
          </cell>
          <cell r="J2084">
            <v>216.44</v>
          </cell>
        </row>
        <row r="2086">
          <cell r="A2086" t="str">
            <v>18.09.040</v>
          </cell>
          <cell r="B2086" t="str">
            <v xml:space="preserve"> CAIXA PARA MEDIÃO TRIFASICA E CAIXA DISJUNTOR TRIFASICO DE POLICARPONATO E NORYL CINZA, INCLUSIVE FITA METALECA E PRESILHA PARA INSTALAÇÃO DAS CAIXAS EM PAREDE (PADRÃO CELPE) SEM DISJUNTOR.</v>
          </cell>
          <cell r="C2086" t="str">
            <v>UN</v>
          </cell>
          <cell r="D2086">
            <v>124</v>
          </cell>
          <cell r="E2086">
            <v>51.49</v>
          </cell>
          <cell r="I2086">
            <v>175.49</v>
          </cell>
          <cell r="J2086">
            <v>228.14</v>
          </cell>
        </row>
        <row r="2087">
          <cell r="I2087">
            <v>0</v>
          </cell>
          <cell r="J2087">
            <v>0</v>
          </cell>
        </row>
        <row r="2088">
          <cell r="A2088" t="str">
            <v>18.10.000</v>
          </cell>
          <cell r="B2088" t="str">
            <v>CHAVES SECCIONADAS BT</v>
          </cell>
          <cell r="I2088">
            <v>0</v>
          </cell>
          <cell r="J2088">
            <v>0</v>
          </cell>
        </row>
        <row r="2089">
          <cell r="I2089">
            <v>0</v>
          </cell>
          <cell r="J2089">
            <v>0</v>
          </cell>
        </row>
        <row r="2090">
          <cell r="A2090" t="str">
            <v>18.10.020</v>
          </cell>
          <cell r="B2090" t="str">
            <v>CHAVE DE FACA DE 2 POLOS, 30A, 250V, COM BASE DE ARDOSIA, COM 02 FUSÍVEIS TIPO CARTUCHO E PARAFUSOS, INCLUSIVE INSTALAÇÃO EM QUADRO DE MEDIÇÃO.</v>
          </cell>
          <cell r="C2090" t="str">
            <v>UN</v>
          </cell>
          <cell r="D2090">
            <v>14</v>
          </cell>
          <cell r="E2090">
            <v>3.44</v>
          </cell>
          <cell r="I2090">
            <v>17.440000000000001</v>
          </cell>
          <cell r="J2090">
            <v>22.67</v>
          </cell>
        </row>
        <row r="2092">
          <cell r="A2092" t="str">
            <v>18.10.030</v>
          </cell>
          <cell r="B2092" t="str">
            <v>CHAVE DE FACA DE 2 POLOS, 60A, 250V, COM BASE DE ARDÓSIA, COM 02 FUSÍVEIS TIPO CARTUCHO E PARAFUSOS, INCLUSIVE INSTALAÇÃO EM QUADRO DE MEDIÇÃO.</v>
          </cell>
          <cell r="C2092" t="str">
            <v>UN</v>
          </cell>
          <cell r="D2092">
            <v>18.100000000000001</v>
          </cell>
          <cell r="E2092">
            <v>3.44</v>
          </cell>
          <cell r="I2092">
            <v>21.540000000000003</v>
          </cell>
          <cell r="J2092">
            <v>28</v>
          </cell>
        </row>
        <row r="2094">
          <cell r="A2094" t="str">
            <v>18.10.040</v>
          </cell>
          <cell r="B2094" t="str">
            <v>CHAVE DE FACA DE 3 POLOS, 60A, 600V, COM BASE DE ARDÓSIA, COM 03 FUSÍVEIS TIPO CARTUCHO E PARAFUSOS, INCLUSIVE INSTALAÇÃO EM QUADRO DE MEDIÇÃO.</v>
          </cell>
          <cell r="C2094" t="str">
            <v>UN</v>
          </cell>
          <cell r="D2094">
            <v>60.18</v>
          </cell>
          <cell r="E2094">
            <v>8.01</v>
          </cell>
          <cell r="I2094">
            <v>68.19</v>
          </cell>
          <cell r="J2094">
            <v>88.65</v>
          </cell>
        </row>
        <row r="2096">
          <cell r="A2096" t="str">
            <v>18.10.050</v>
          </cell>
          <cell r="B2096" t="str">
            <v>CHAVE DE FACA DE 3 POLOS, 100A, 600V, COM BASE DE ARDÓSIA, COM 03 FUSÍVEIS TIPO CARTUCHO E PARAFUSOS, INCLUSIVE INSTALAÇÃO EM QUADRO DE MEDIÇÃO.</v>
          </cell>
          <cell r="C2096" t="str">
            <v>UN</v>
          </cell>
          <cell r="D2096">
            <v>75</v>
          </cell>
          <cell r="E2096">
            <v>9.15</v>
          </cell>
          <cell r="I2096">
            <v>84.15</v>
          </cell>
          <cell r="J2096">
            <v>109.4</v>
          </cell>
        </row>
        <row r="2098">
          <cell r="A2098" t="str">
            <v>18.10.060</v>
          </cell>
          <cell r="B2098" t="str">
            <v>CHAVE SECCIONADORA COM FUSÍVEL, 125A, TIPO 3NP4090 SIEMENS OU SIMILAR, TRIPOLAR COM 03 FUSÍVEIS NH TAMANHO 00 E PARAFUSOS, INCLUSIVE INSTALAÇÃO EM QUADRO DE MEDIÇÃO.</v>
          </cell>
          <cell r="C2098" t="str">
            <v>UN</v>
          </cell>
          <cell r="D2098">
            <v>204</v>
          </cell>
          <cell r="E2098">
            <v>20.59</v>
          </cell>
          <cell r="I2098">
            <v>224.59</v>
          </cell>
          <cell r="J2098">
            <v>291.97000000000003</v>
          </cell>
        </row>
        <row r="2100">
          <cell r="A2100" t="str">
            <v>18.10.070</v>
          </cell>
          <cell r="B2100" t="str">
            <v>CHAVE SECCIONADORA COM FUSÍVEL, 250A, TIPO 3NN2200 SIEMENS OU SIMILAR, TRIPOLAR COM 03 FUSÍVEIS NH TAMANHO 03 E PARAFUSOS, INCLUSIVE INSTALAÇÃO EM QUADRO DE MEDIÇÃO .</v>
          </cell>
          <cell r="C2100" t="str">
            <v>UN</v>
          </cell>
          <cell r="D2100">
            <v>412.8</v>
          </cell>
          <cell r="E2100">
            <v>24.03</v>
          </cell>
          <cell r="I2100">
            <v>436.83000000000004</v>
          </cell>
          <cell r="J2100">
            <v>567.88</v>
          </cell>
        </row>
        <row r="2101">
          <cell r="I2101">
            <v>0</v>
          </cell>
          <cell r="J2101">
            <v>0</v>
          </cell>
        </row>
        <row r="2102">
          <cell r="A2102" t="str">
            <v>18.11.000</v>
          </cell>
          <cell r="B2102" t="str">
            <v>BASES PARA FUSÍVEL</v>
          </cell>
          <cell r="I2102">
            <v>0</v>
          </cell>
          <cell r="J2102">
            <v>0</v>
          </cell>
        </row>
        <row r="2103">
          <cell r="I2103">
            <v>0</v>
          </cell>
          <cell r="J2103">
            <v>0</v>
          </cell>
        </row>
        <row r="2104">
          <cell r="A2104" t="str">
            <v>18.11.030</v>
          </cell>
          <cell r="B2104" t="str">
            <v>BASE PARA FUSÍVEL TIPO NH DE 6A A 125A, TAMANHO 00, SIEMENS OU SIMILAR, COM PARAFUSOS, INCLUSIVE INSTALAÇÃO EM QUADRO.</v>
          </cell>
          <cell r="C2104" t="str">
            <v>UN</v>
          </cell>
          <cell r="D2104">
            <v>19</v>
          </cell>
          <cell r="E2104">
            <v>5.15</v>
          </cell>
          <cell r="I2104">
            <v>24.15</v>
          </cell>
          <cell r="J2104">
            <v>31.4</v>
          </cell>
        </row>
        <row r="2106">
          <cell r="A2106" t="str">
            <v>18.11.040</v>
          </cell>
          <cell r="B2106" t="str">
            <v>BASE PARA FUSÍVEL TIPO NH DE 36A A 250A, TAMANHO 1, SIEMENS OU SIMILAR, COM PARAFUSOS INCLUSIVE INSTALAÇÃO EM QUADRO.</v>
          </cell>
          <cell r="C2106" t="str">
            <v>UN</v>
          </cell>
          <cell r="D2106">
            <v>56</v>
          </cell>
          <cell r="E2106">
            <v>6.29</v>
          </cell>
          <cell r="I2106">
            <v>62.29</v>
          </cell>
          <cell r="J2106">
            <v>80.98</v>
          </cell>
        </row>
        <row r="2107">
          <cell r="I2107">
            <v>0</v>
          </cell>
          <cell r="J2107">
            <v>0</v>
          </cell>
        </row>
        <row r="2108">
          <cell r="A2108" t="str">
            <v>18.12.000</v>
          </cell>
          <cell r="B2108" t="str">
            <v>FUSÍVEIS</v>
          </cell>
          <cell r="I2108">
            <v>0</v>
          </cell>
          <cell r="J2108">
            <v>0</v>
          </cell>
        </row>
        <row r="2109">
          <cell r="I2109">
            <v>0</v>
          </cell>
          <cell r="J2109">
            <v>0</v>
          </cell>
        </row>
        <row r="2110">
          <cell r="A2110" t="str">
            <v>18.12.070</v>
          </cell>
          <cell r="B2110" t="str">
            <v>FUSÍVEL TIPO NH DE 20A, TAMANHO 00, SIEMENS OU SIMILAR, INCLUSIVE INSTALAÇÃO EM QUADRO.</v>
          </cell>
          <cell r="C2110" t="str">
            <v>UN</v>
          </cell>
          <cell r="D2110">
            <v>18</v>
          </cell>
          <cell r="E2110">
            <v>0.24</v>
          </cell>
          <cell r="I2110">
            <v>18.239999999999998</v>
          </cell>
          <cell r="J2110">
            <v>23.71</v>
          </cell>
        </row>
        <row r="2112">
          <cell r="A2112" t="str">
            <v>18.12.080</v>
          </cell>
          <cell r="B2112" t="str">
            <v>FUSÍVEL TIPO NH DE 25A, TAMANHO 00, SIEMENS OU SIMILAR, INCLUSIVE INSTALAÇÃO EM QUADRO.</v>
          </cell>
          <cell r="C2112" t="str">
            <v>UN</v>
          </cell>
          <cell r="D2112">
            <v>18</v>
          </cell>
          <cell r="E2112">
            <v>0.24</v>
          </cell>
          <cell r="I2112">
            <v>18.239999999999998</v>
          </cell>
          <cell r="J2112">
            <v>23.71</v>
          </cell>
        </row>
        <row r="2114">
          <cell r="A2114" t="str">
            <v>18.12.090</v>
          </cell>
          <cell r="B2114" t="str">
            <v>FUSÍVEL TIPO NH DE 36A, TAMANHO 00, SIEMENS OU SIMILAR, INCLUSIVE INSTALAÇÃO EM QUADRO.</v>
          </cell>
          <cell r="C2114" t="str">
            <v>UN</v>
          </cell>
          <cell r="D2114">
            <v>18</v>
          </cell>
          <cell r="E2114">
            <v>0.24</v>
          </cell>
          <cell r="I2114">
            <v>18.239999999999998</v>
          </cell>
          <cell r="J2114">
            <v>23.71</v>
          </cell>
        </row>
        <row r="2116">
          <cell r="A2116" t="str">
            <v>18.12.100</v>
          </cell>
          <cell r="B2116" t="str">
            <v>FUSÍVEL TIPO NH DE 50A, TAMANHO 00, SIEMENS OU SIMILAR, INCLUSIVE INSTALAÇÃO EM QUADRO.</v>
          </cell>
          <cell r="C2116" t="str">
            <v>UN</v>
          </cell>
          <cell r="D2116">
            <v>18</v>
          </cell>
          <cell r="E2116">
            <v>0.24</v>
          </cell>
          <cell r="I2116">
            <v>18.239999999999998</v>
          </cell>
          <cell r="J2116">
            <v>23.71</v>
          </cell>
        </row>
        <row r="2118">
          <cell r="A2118" t="str">
            <v>18.12.110</v>
          </cell>
          <cell r="B2118" t="str">
            <v>FUSÍVEL TIPO NH DE 63A, TAMANHO 00, SIEMENS OU SIMILAR, INCLUSIVE INSTALAÇÃO EM QUADRO.</v>
          </cell>
          <cell r="C2118" t="str">
            <v>UN</v>
          </cell>
          <cell r="D2118">
            <v>18</v>
          </cell>
          <cell r="E2118">
            <v>0.24</v>
          </cell>
          <cell r="I2118">
            <v>18.239999999999998</v>
          </cell>
          <cell r="J2118">
            <v>23.71</v>
          </cell>
        </row>
        <row r="2120">
          <cell r="A2120" t="str">
            <v>18.12.120</v>
          </cell>
          <cell r="B2120" t="str">
            <v xml:space="preserve">FUSÍVEL TIPO NH DE 80A, TAMANHO 00, SIEMENS OU SIMILAR, INCLUSIVE INSTALAÇÃO EM QUADRO. </v>
          </cell>
          <cell r="C2120" t="str">
            <v>UN</v>
          </cell>
          <cell r="D2120">
            <v>18</v>
          </cell>
          <cell r="E2120">
            <v>0.24</v>
          </cell>
          <cell r="I2120">
            <v>18.239999999999998</v>
          </cell>
          <cell r="J2120">
            <v>23.71</v>
          </cell>
        </row>
        <row r="2122">
          <cell r="A2122" t="str">
            <v>18.12.130</v>
          </cell>
          <cell r="B2122" t="str">
            <v xml:space="preserve">FUSÍVEL TIPO NH DE 100A, TAMANHO 00, SIEMENS OU SIMILAR, INCLUSIVE INSTALAÇÃO EM QUADRO. </v>
          </cell>
          <cell r="C2122" t="str">
            <v>UN</v>
          </cell>
          <cell r="D2122">
            <v>18</v>
          </cell>
          <cell r="E2122">
            <v>0.24</v>
          </cell>
          <cell r="I2122">
            <v>18.239999999999998</v>
          </cell>
          <cell r="J2122">
            <v>23.71</v>
          </cell>
        </row>
        <row r="2124">
          <cell r="A2124" t="str">
            <v>18.12.140</v>
          </cell>
          <cell r="B2124" t="str">
            <v>FUSÍVEL TIPO NH DE 125A, TAMANHO 00, SIEMENS OU SIMILAR, INCLUSIVE INSTALAÇÃO EM QUADRO.</v>
          </cell>
          <cell r="C2124" t="str">
            <v>UN</v>
          </cell>
          <cell r="D2124">
            <v>18</v>
          </cell>
          <cell r="E2124">
            <v>0.24</v>
          </cell>
          <cell r="I2124">
            <v>18.239999999999998</v>
          </cell>
          <cell r="J2124">
            <v>23.71</v>
          </cell>
        </row>
        <row r="2126">
          <cell r="A2126" t="str">
            <v>18.12.150</v>
          </cell>
          <cell r="B2126" t="str">
            <v>FUSÍVEL TIPO NH DE 160A, TAMANHO 1, SIEMENS OU SIMILAR, INCLUSIVE INSTALAÇÃO EM QUADRO.</v>
          </cell>
          <cell r="C2126" t="str">
            <v>UN</v>
          </cell>
          <cell r="D2126">
            <v>30.5</v>
          </cell>
          <cell r="E2126">
            <v>0.24</v>
          </cell>
          <cell r="I2126">
            <v>30.74</v>
          </cell>
          <cell r="J2126">
            <v>39.96</v>
          </cell>
        </row>
        <row r="2128">
          <cell r="A2128" t="str">
            <v>18.12.160</v>
          </cell>
          <cell r="B2128" t="str">
            <v>FUSÍVEL TIPO NH DE 200A, TAMANHO 1, SIEMENS OU SIMILAR, INCLUSIVE INSTALAÇÃO EM QUADRO.</v>
          </cell>
          <cell r="C2128" t="str">
            <v>UN</v>
          </cell>
          <cell r="D2128">
            <v>31</v>
          </cell>
          <cell r="E2128">
            <v>0.24</v>
          </cell>
          <cell r="I2128">
            <v>31.24</v>
          </cell>
          <cell r="J2128">
            <v>40.61</v>
          </cell>
        </row>
        <row r="2130">
          <cell r="A2130" t="str">
            <v>18.12.170</v>
          </cell>
          <cell r="B2130" t="str">
            <v>FUSÍVEL TIPO NH DE 250A, TAMANHO 1, SIEMENS OU SIMILAR, INCLUSIVE INSTALAÇÃO EM QUADRO .</v>
          </cell>
          <cell r="C2130" t="str">
            <v>UN</v>
          </cell>
          <cell r="D2130">
            <v>32.6</v>
          </cell>
          <cell r="E2130">
            <v>0.24</v>
          </cell>
          <cell r="I2130">
            <v>32.840000000000003</v>
          </cell>
          <cell r="J2130">
            <v>42.69</v>
          </cell>
        </row>
        <row r="2131">
          <cell r="I2131">
            <v>0</v>
          </cell>
          <cell r="J2131">
            <v>0</v>
          </cell>
        </row>
        <row r="2132">
          <cell r="A2132" t="str">
            <v>18.13.000</v>
          </cell>
          <cell r="B2132" t="str">
            <v>ELETRODUTOS DE PVC RÍGIDO ROSQUEÁVEL</v>
          </cell>
          <cell r="I2132">
            <v>0</v>
          </cell>
          <cell r="J2132">
            <v>0</v>
          </cell>
        </row>
        <row r="2133">
          <cell r="I2133">
            <v>0</v>
          </cell>
          <cell r="J2133">
            <v>0</v>
          </cell>
        </row>
        <row r="2134">
          <cell r="A2134" t="str">
            <v>18.13.010</v>
          </cell>
          <cell r="B2134" t="str">
            <v>ELETRODUTO DE PVC RÍGIDO ROSQUEÁVEL DE 1/2 POL., COM LUVA DE ROSCA INTERNA, INCLUSIVE ASSENTAMENTO EM LAJES.</v>
          </cell>
          <cell r="C2134" t="str">
            <v>M</v>
          </cell>
          <cell r="D2134">
            <v>1.35</v>
          </cell>
          <cell r="E2134">
            <v>1.55</v>
          </cell>
          <cell r="I2134">
            <v>2.9000000000000004</v>
          </cell>
          <cell r="J2134">
            <v>3.77</v>
          </cell>
        </row>
        <row r="2136">
          <cell r="A2136" t="str">
            <v>18.13.020</v>
          </cell>
          <cell r="B2136" t="str">
            <v>ELETRODUTO DE PVC RÍGIDO ROSQUEÁVEL DE 3/4 POL., COM LUVA DE ROSCA INTERNA, INCLUSIVE ASSENTAMENTO EM LAJES.</v>
          </cell>
          <cell r="C2136" t="str">
            <v>M</v>
          </cell>
          <cell r="D2136">
            <v>2.16</v>
          </cell>
          <cell r="E2136">
            <v>1.55</v>
          </cell>
          <cell r="I2136">
            <v>3.71</v>
          </cell>
          <cell r="J2136">
            <v>4.82</v>
          </cell>
        </row>
        <row r="2138">
          <cell r="A2138" t="str">
            <v>18.13.030</v>
          </cell>
          <cell r="B2138" t="str">
            <v>ELETRODUTO DE PVC RÍGIDO ROSQUEÁVEL DE 1 POL., COM LUVA DE ROSCA INTERNA, INCLUSIVE ASSENTAMENTO EM LAJES.</v>
          </cell>
          <cell r="C2138" t="str">
            <v>M</v>
          </cell>
          <cell r="D2138">
            <v>3.11</v>
          </cell>
          <cell r="E2138">
            <v>3.27</v>
          </cell>
          <cell r="I2138">
            <v>6.38</v>
          </cell>
          <cell r="J2138">
            <v>8.2899999999999991</v>
          </cell>
        </row>
        <row r="2140">
          <cell r="A2140" t="str">
            <v>18.13.040</v>
          </cell>
          <cell r="B2140" t="str">
            <v>ELETRODUTO DE PVC RÍGIDO ROSQUEÁVEL DE 1/2 POL., COM LUVA DE ROSCA INTERNA, INCLUSIVE ASSENTAMENTO COM RASGOS EM ALVENARIA.</v>
          </cell>
          <cell r="C2140" t="str">
            <v>M</v>
          </cell>
          <cell r="D2140">
            <v>1.35</v>
          </cell>
          <cell r="E2140">
            <v>3.44</v>
          </cell>
          <cell r="I2140">
            <v>4.79</v>
          </cell>
          <cell r="J2140">
            <v>6.23</v>
          </cell>
        </row>
        <row r="2142">
          <cell r="A2142" t="str">
            <v>18.13.050</v>
          </cell>
          <cell r="B2142" t="str">
            <v>ELETRODUTO DE PVC RÍGIDO ROSQUEÁVEL DE 3/4 POL., COM LUVA DE ROSCA INTERNA, INCLUSIVE ASSENTAMENTO COM RASGOS EM ALVENARIA.</v>
          </cell>
          <cell r="C2142" t="str">
            <v>M</v>
          </cell>
          <cell r="D2142">
            <v>2.16</v>
          </cell>
          <cell r="E2142">
            <v>3.44</v>
          </cell>
          <cell r="I2142">
            <v>5.6</v>
          </cell>
          <cell r="J2142">
            <v>7.28</v>
          </cell>
        </row>
        <row r="2144">
          <cell r="A2144" t="str">
            <v>18.13.060</v>
          </cell>
          <cell r="B2144" t="str">
            <v>ELETRODUTO DE PVC RÍGIDO ROSQUEÁVEL DE 1 POL., COM LUVA DE ROSCA INTERNA, INCLUSIVE ASSENTAMENTO COM RASGOS EM ALVENARIA.</v>
          </cell>
          <cell r="C2144" t="str">
            <v>M</v>
          </cell>
          <cell r="D2144">
            <v>3.11</v>
          </cell>
          <cell r="E2144">
            <v>5.15</v>
          </cell>
          <cell r="I2144">
            <v>8.26</v>
          </cell>
          <cell r="J2144">
            <v>10.74</v>
          </cell>
        </row>
        <row r="2146">
          <cell r="A2146" t="str">
            <v>18.13.070</v>
          </cell>
          <cell r="B2146" t="str">
            <v>ELETRODUTO DE PVC RÍGIDO ROSQUEÁVEL DE 1 1/4 POL., COM LUVA DE ROSCA INTERNA, INCLUSIVE ASSENTAMENTO COM RASGOS EM ALVENARIA.</v>
          </cell>
          <cell r="C2146" t="str">
            <v>M</v>
          </cell>
          <cell r="D2146">
            <v>4.04</v>
          </cell>
          <cell r="E2146">
            <v>5.73</v>
          </cell>
          <cell r="I2146">
            <v>9.77</v>
          </cell>
          <cell r="J2146">
            <v>12.7</v>
          </cell>
        </row>
        <row r="2148">
          <cell r="A2148" t="str">
            <v>18.13.080</v>
          </cell>
          <cell r="B2148" t="str">
            <v>ELETRODUTO DE PVC RÍGIDO ROSQUEÁVEL DE 11/2 POL., COM LUVA DE ROSCA INTERNA, INCLUSIVE ASSENTAMENTO COM RASGOS EM ALVENARIA.</v>
          </cell>
          <cell r="C2148" t="str">
            <v>M</v>
          </cell>
          <cell r="D2148">
            <v>4.6399999999999997</v>
          </cell>
          <cell r="E2148">
            <v>6.86</v>
          </cell>
          <cell r="I2148">
            <v>11.5</v>
          </cell>
          <cell r="J2148">
            <v>14.95</v>
          </cell>
        </row>
        <row r="2150">
          <cell r="A2150" t="str">
            <v>18.13.090</v>
          </cell>
          <cell r="B2150" t="str">
            <v>ELETRODUTO DE PVC RÍGIDO ROSQUEÁVEL DE 2 POL., COM LUVA DE ROSCA INTERNA, INCLUSIVE ASSENTAMENTO COM RASGOS EM ALVENARIA.</v>
          </cell>
          <cell r="C2150" t="str">
            <v>M</v>
          </cell>
          <cell r="D2150">
            <v>6.41</v>
          </cell>
          <cell r="E2150">
            <v>8.01</v>
          </cell>
          <cell r="I2150">
            <v>14.42</v>
          </cell>
          <cell r="J2150">
            <v>18.75</v>
          </cell>
        </row>
        <row r="2152">
          <cell r="A2152" t="str">
            <v>18.13.100</v>
          </cell>
          <cell r="B2152" t="str">
            <v>ELETRODUTO DE PVC RÍGIDO ROSQUEÁVEL DE 3 POL., COM LUVA DE ROSCA INTERNA, INCLUSIVE ASSENTAMENTO COM RASGOS EM ALVENARIA.</v>
          </cell>
          <cell r="C2152" t="str">
            <v>M</v>
          </cell>
          <cell r="D2152">
            <v>20.079999999999998</v>
          </cell>
          <cell r="E2152">
            <v>11.44</v>
          </cell>
          <cell r="I2152">
            <v>31.519999999999996</v>
          </cell>
          <cell r="J2152">
            <v>40.98</v>
          </cell>
        </row>
        <row r="2154">
          <cell r="A2154" t="str">
            <v>18.13.110</v>
          </cell>
          <cell r="B2154" t="str">
            <v xml:space="preserve">ELETRODUTO DE PVC RÍGIDO ROSQUEÁVEL DE 1/2 POL., COM LUVA DE ROSCA INTERNA, ASSENTADO EM VALAS COM PROFUNDIDADE DE 0,60M, INCLUSIVE ESCAVAÇÃO E REATERRO. </v>
          </cell>
          <cell r="C2154" t="str">
            <v>M</v>
          </cell>
          <cell r="D2154">
            <v>1.35</v>
          </cell>
          <cell r="E2154">
            <v>6.15</v>
          </cell>
          <cell r="I2154">
            <v>7.5</v>
          </cell>
          <cell r="J2154">
            <v>9.75</v>
          </cell>
        </row>
        <row r="2156">
          <cell r="A2156" t="str">
            <v>18.13.120</v>
          </cell>
          <cell r="B2156" t="str">
            <v xml:space="preserve">ELETRODUTO DE PVC RÍGIDO ROSQUEÁVEL DE 3/4 POL., COM LUVA DE ROSCA INTERNA, ASSENTADO EM VALAS COM PROFUNDIDADE DE 0,60M, INCLUSIVE ESCAVAÇÃO E REATERRO. </v>
          </cell>
          <cell r="C2156" t="str">
            <v>M</v>
          </cell>
          <cell r="D2156">
            <v>2.16</v>
          </cell>
          <cell r="E2156">
            <v>6.15</v>
          </cell>
          <cell r="I2156">
            <v>8.31</v>
          </cell>
          <cell r="J2156">
            <v>10.8</v>
          </cell>
        </row>
        <row r="2158">
          <cell r="A2158" t="str">
            <v>18.13.130</v>
          </cell>
          <cell r="B2158" t="str">
            <v xml:space="preserve">ELETRODUTO DE PVC RÍGIDO ROSQUEÁVEL DE 1 POL., COM LUVA DE ROSCA INTERNA, ASSENTADO EM VALAS COM PROFUNDIDADE DE 0,60M, INCLUSIVE ESCAVAÇÃO E REATERRO. </v>
          </cell>
          <cell r="C2158" t="str">
            <v>M</v>
          </cell>
          <cell r="D2158">
            <v>3.11</v>
          </cell>
          <cell r="E2158">
            <v>7.87</v>
          </cell>
          <cell r="I2158">
            <v>10.98</v>
          </cell>
          <cell r="J2158">
            <v>14.27</v>
          </cell>
        </row>
        <row r="2160">
          <cell r="A2160" t="str">
            <v>18.13.140</v>
          </cell>
          <cell r="B2160" t="str">
            <v xml:space="preserve">ELETRODUTO DE PVC RÍGIDO ROSQUEÁVEL DE 1 1/2 POL., COM LUVA DE ROSCA INTERNA, ASSENTADO EM VALAS COM PROFUNDIDADE DE 0,60M, INCLUSIVE ESCAVAÇÃO E REATERRO. </v>
          </cell>
          <cell r="C2160" t="str">
            <v>M</v>
          </cell>
          <cell r="D2160">
            <v>4.6399999999999997</v>
          </cell>
          <cell r="E2160">
            <v>8.5299999999999994</v>
          </cell>
          <cell r="I2160">
            <v>13.169999999999998</v>
          </cell>
          <cell r="J2160">
            <v>17.12</v>
          </cell>
        </row>
        <row r="2162">
          <cell r="A2162" t="str">
            <v>18.13.150</v>
          </cell>
          <cell r="B2162" t="str">
            <v xml:space="preserve">ELETRODUTO DE PVC RÍGIDO ROSQUEÁVEL DE 2 POL., COM LUVA DE ROSCA INTERNA, ASSENTADO EM VALAS COM PROFUNDIDADE DE 0,60M, INCLUSIVE ESCAVAÇÃO E REATERRO. </v>
          </cell>
          <cell r="C2162" t="str">
            <v>M</v>
          </cell>
          <cell r="D2162">
            <v>6.41</v>
          </cell>
          <cell r="E2162">
            <v>9.67</v>
          </cell>
          <cell r="I2162">
            <v>16.079999999999998</v>
          </cell>
          <cell r="J2162">
            <v>20.9</v>
          </cell>
        </row>
        <row r="2164">
          <cell r="A2164" t="str">
            <v>18.13.160</v>
          </cell>
          <cell r="B2164" t="str">
            <v xml:space="preserve">ELETRODUTO DE PVC RÍGIDO ROSQUEÁVEL DE 3 POL., COM LUVA DE ROSCA INTERNA, ASSENTADO EM VALAS COM PROFUNDIDADE DE 0,60M, INCLUSIVE ESCAVAÇÃO E REATERRO. </v>
          </cell>
          <cell r="C2164" t="str">
            <v>M</v>
          </cell>
          <cell r="D2164">
            <v>20.079999999999998</v>
          </cell>
          <cell r="E2164">
            <v>11.8</v>
          </cell>
          <cell r="I2164">
            <v>31.88</v>
          </cell>
          <cell r="J2164">
            <v>41.44</v>
          </cell>
        </row>
        <row r="2166">
          <cell r="A2166" t="str">
            <v>18.13.170</v>
          </cell>
          <cell r="B2166" t="str">
            <v xml:space="preserve">ELETRODUTO DE PVC RÍGIDO ROSQUEÁVEL DE 4 POL., COM LUVA DE ROSCA INTERNA, ASSENTADO EM VALAS COM PROFUNDIDADE DE 0,60M, INCLUSIVE ESCAVAÇÃO E REATERRO. </v>
          </cell>
          <cell r="C2166" t="str">
            <v>M</v>
          </cell>
          <cell r="D2166">
            <v>26.4</v>
          </cell>
          <cell r="E2166">
            <v>14.08</v>
          </cell>
          <cell r="I2166">
            <v>40.479999999999997</v>
          </cell>
          <cell r="J2166">
            <v>52.62</v>
          </cell>
        </row>
        <row r="2167">
          <cell r="I2167">
            <v>0</v>
          </cell>
          <cell r="J2167">
            <v>0</v>
          </cell>
        </row>
        <row r="2168">
          <cell r="A2168" t="str">
            <v>18.14.000</v>
          </cell>
          <cell r="B2168" t="str">
            <v>CUVAS DE PVC RIGIDO ROSQUEAVEL</v>
          </cell>
          <cell r="I2168">
            <v>0</v>
          </cell>
          <cell r="J2168">
            <v>0</v>
          </cell>
        </row>
        <row r="2169">
          <cell r="I2169">
            <v>0</v>
          </cell>
          <cell r="J2169">
            <v>0</v>
          </cell>
        </row>
        <row r="2170">
          <cell r="A2170" t="str">
            <v>18.14.010</v>
          </cell>
          <cell r="B2170" t="str">
            <v>CURVA DE PVC RIGIDO ROSQUEAVEL DE 3/4 POL, COM LUVA DE ROSCA INTERNA, INCLUSIVE ASSENTAMENTO.</v>
          </cell>
          <cell r="C2170" t="str">
            <v>UN</v>
          </cell>
          <cell r="D2170">
            <v>2.4</v>
          </cell>
          <cell r="E2170">
            <v>1.83</v>
          </cell>
          <cell r="I2170">
            <v>4.2300000000000004</v>
          </cell>
          <cell r="J2170">
            <v>5.5</v>
          </cell>
        </row>
        <row r="2172">
          <cell r="A2172" t="str">
            <v>18.14.020</v>
          </cell>
          <cell r="B2172" t="str">
            <v>CURVA DE PVC RIGIDO ROSQUEAVEL DE 1 POL, COM LUVA DE ROSCA INTERNA, INCLUSIVE ASSENTAMENTO.</v>
          </cell>
          <cell r="C2172" t="str">
            <v>UN</v>
          </cell>
          <cell r="D2172">
            <v>3.24</v>
          </cell>
          <cell r="E2172">
            <v>2.63</v>
          </cell>
          <cell r="I2172">
            <v>5.87</v>
          </cell>
          <cell r="J2172">
            <v>7.63</v>
          </cell>
        </row>
        <row r="2174">
          <cell r="A2174" t="str">
            <v>18.14.030</v>
          </cell>
          <cell r="B2174" t="str">
            <v>CURVA DE PVC RIGIDO ROSQUEAVEL DE 1 1/4 POL, COM LUVA DE ROSCA INTERNA, INCLUSIVE ASSENTAMENTO.</v>
          </cell>
          <cell r="C2174" t="str">
            <v>UN</v>
          </cell>
          <cell r="D2174">
            <v>5.84</v>
          </cell>
          <cell r="E2174">
            <v>3.89</v>
          </cell>
          <cell r="I2174">
            <v>9.73</v>
          </cell>
          <cell r="J2174">
            <v>12.65</v>
          </cell>
        </row>
        <row r="2176">
          <cell r="A2176" t="str">
            <v>18.14.040</v>
          </cell>
          <cell r="B2176" t="str">
            <v>CURVA DE PVC RIGIDO ROSQUEAVEL DE 1 1/2 POL, COM LUVA DE ROSCA INTERNA, INCLUSIVE ASSENTAMENTO.</v>
          </cell>
          <cell r="C2176" t="str">
            <v>UN</v>
          </cell>
          <cell r="D2176">
            <v>6</v>
          </cell>
          <cell r="E2176">
            <v>4.92</v>
          </cell>
          <cell r="I2176">
            <v>10.92</v>
          </cell>
          <cell r="J2176">
            <v>14.2</v>
          </cell>
        </row>
        <row r="2178">
          <cell r="A2178" t="str">
            <v>18.14.050</v>
          </cell>
          <cell r="B2178" t="str">
            <v>CURVA DE PVC RIGIDO ROSQUEAVEL DE 2 POL, COM LUVA DE ROSCA INTERNA, INCLUSIVE ASSENTAMENTO.</v>
          </cell>
          <cell r="C2178" t="str">
            <v>UN</v>
          </cell>
          <cell r="D2178">
            <v>11.25</v>
          </cell>
          <cell r="E2178">
            <v>6.64</v>
          </cell>
          <cell r="I2178">
            <v>17.89</v>
          </cell>
          <cell r="J2178">
            <v>23.26</v>
          </cell>
        </row>
        <row r="2180">
          <cell r="A2180" t="str">
            <v>18.14.060</v>
          </cell>
          <cell r="B2180" t="str">
            <v>CURVA DE PVC RIGIDO ROSQUEAVEL DE 3 POL, COM LUVA DE ROSCA INTERNA, INCLUSIVE ASSENTAMENTO.</v>
          </cell>
          <cell r="C2180" t="str">
            <v>UN</v>
          </cell>
          <cell r="D2180">
            <v>31.97</v>
          </cell>
          <cell r="E2180">
            <v>20.14</v>
          </cell>
          <cell r="I2180">
            <v>52.11</v>
          </cell>
          <cell r="J2180">
            <v>67.739999999999995</v>
          </cell>
        </row>
        <row r="2182">
          <cell r="A2182" t="str">
            <v>18.14.070</v>
          </cell>
          <cell r="B2182" t="str">
            <v>CURVA DE PVC RIGIDO ROSQUEAVEL DE 4 POL, COM LUVA DE ROSCA INTERNA, INCLUSIVE ASSENTAMENTO.</v>
          </cell>
          <cell r="C2182" t="str">
            <v>UN</v>
          </cell>
          <cell r="D2182">
            <v>60.55</v>
          </cell>
          <cell r="E2182">
            <v>24.71</v>
          </cell>
          <cell r="I2182">
            <v>85.259999999999991</v>
          </cell>
          <cell r="J2182">
            <v>110.84</v>
          </cell>
        </row>
        <row r="2183">
          <cell r="I2183">
            <v>0</v>
          </cell>
          <cell r="J2183">
            <v>0</v>
          </cell>
        </row>
        <row r="2184">
          <cell r="A2184" t="str">
            <v>18.15.000</v>
          </cell>
          <cell r="B2184" t="str">
            <v>CAIXAS DE PASSAGEM</v>
          </cell>
          <cell r="I2184">
            <v>0</v>
          </cell>
          <cell r="J2184">
            <v>0</v>
          </cell>
        </row>
        <row r="2185">
          <cell r="I2185">
            <v>0</v>
          </cell>
          <cell r="J2185">
            <v>0</v>
          </cell>
        </row>
        <row r="2186">
          <cell r="A2186" t="str">
            <v>18.15.010</v>
          </cell>
          <cell r="B2186" t="str">
            <v>CAIXA 4 X 2 POL., TIGREFLEX OU SIMILAR, INCLUSIVE ASSENTAMENTO.</v>
          </cell>
          <cell r="C2186" t="str">
            <v>UN</v>
          </cell>
          <cell r="D2186">
            <v>1.8</v>
          </cell>
          <cell r="E2186">
            <v>1.71</v>
          </cell>
          <cell r="I2186">
            <v>3.51</v>
          </cell>
          <cell r="J2186">
            <v>4.5599999999999996</v>
          </cell>
        </row>
        <row r="2188">
          <cell r="A2188" t="str">
            <v>18.15.020</v>
          </cell>
          <cell r="B2188" t="str">
            <v>CAIXA 4 X 4 POL., TIGREFLEX OU SIMILAR, INCLUSIVE ASSENTAMENTO.</v>
          </cell>
          <cell r="C2188" t="str">
            <v>UN</v>
          </cell>
          <cell r="D2188">
            <v>3</v>
          </cell>
          <cell r="E2188">
            <v>1.71</v>
          </cell>
          <cell r="I2188">
            <v>4.71</v>
          </cell>
          <cell r="J2188">
            <v>6.12</v>
          </cell>
        </row>
        <row r="2190">
          <cell r="A2190" t="str">
            <v>18.15.030</v>
          </cell>
          <cell r="B2190" t="str">
            <v>CAIXA OCTOGONAL DE 4" TIGREFLEX OU SIMILAR, COM FUNDO MÓVEL, INCLUSIVE ASSENTAMENTO EM LAJE.</v>
          </cell>
          <cell r="C2190" t="str">
            <v>UN</v>
          </cell>
          <cell r="D2190">
            <v>3.12</v>
          </cell>
          <cell r="E2190">
            <v>1.71</v>
          </cell>
          <cell r="I2190">
            <v>4.83</v>
          </cell>
          <cell r="J2190">
            <v>6.28</v>
          </cell>
        </row>
        <row r="2191">
          <cell r="I2191">
            <v>0</v>
          </cell>
          <cell r="J2191">
            <v>0</v>
          </cell>
        </row>
        <row r="2192">
          <cell r="A2192" t="str">
            <v>18.16.000</v>
          </cell>
          <cell r="B2192" t="str">
            <v>TOMADAS</v>
          </cell>
          <cell r="I2192">
            <v>0</v>
          </cell>
          <cell r="J2192">
            <v>0</v>
          </cell>
        </row>
        <row r="2193">
          <cell r="I2193">
            <v>0</v>
          </cell>
          <cell r="J2193">
            <v>0</v>
          </cell>
        </row>
        <row r="2194">
          <cell r="A2194" t="str">
            <v>18.16.010</v>
          </cell>
          <cell r="B2194" t="str">
            <v>TOMADA DE EMBUTIR (2P+1T) COM PLACA PARA CAIXA DE 4 X 2 POL, 20A, 250V, PIAL (LINHA SILENTOQUE) OU SIMILAR, INCLUSIVE INSTALAÇÃO .</v>
          </cell>
          <cell r="C2194" t="str">
            <v>UN</v>
          </cell>
          <cell r="D2194">
            <v>7.7</v>
          </cell>
          <cell r="E2194">
            <v>3.89</v>
          </cell>
          <cell r="I2194">
            <v>11.59</v>
          </cell>
          <cell r="J2194">
            <v>15.07</v>
          </cell>
        </row>
        <row r="2196">
          <cell r="A2196" t="str">
            <v>18.16.020</v>
          </cell>
          <cell r="B2196" t="str">
            <v>TOMADA DE EMBUTIR PARA TELEFONE QUATRO POLOS, PADRÃO TELEBRÁS, COM PLACA, PARA CAIXA 4 X 2 POL, PIAL (LINHA SILENTOQUE) OU SIMILAR, INCLUSIVE INSTALAÇÃO.</v>
          </cell>
          <cell r="C2196" t="str">
            <v>UN</v>
          </cell>
          <cell r="D2196">
            <v>7.68</v>
          </cell>
          <cell r="E2196">
            <v>4.8</v>
          </cell>
          <cell r="I2196">
            <v>12.48</v>
          </cell>
          <cell r="J2196">
            <v>16.22</v>
          </cell>
        </row>
        <row r="2197">
          <cell r="I2197">
            <v>0</v>
          </cell>
          <cell r="J2197">
            <v>0</v>
          </cell>
        </row>
        <row r="2198">
          <cell r="A2198" t="str">
            <v>18.17.000</v>
          </cell>
          <cell r="B2198" t="str">
            <v>CONJUNTOS TIPO ARSTOP OU SIMILAR</v>
          </cell>
          <cell r="I2198">
            <v>0</v>
          </cell>
          <cell r="J2198">
            <v>0</v>
          </cell>
        </row>
        <row r="2199">
          <cell r="I2199">
            <v>0</v>
          </cell>
          <cell r="J2199">
            <v>0</v>
          </cell>
        </row>
        <row r="2200">
          <cell r="A2200" t="str">
            <v>18.17.010</v>
          </cell>
          <cell r="B2200" t="str">
            <v>CONJUNTO ARSTOP OU SIMILAR DE EMBUTIR, EM CAIXA 4 X 4 POL, COM PLACA, TOMADA TRIPOLAR PARA PINO CHATO E DISJUNTOR TERMOMAGNÉTICO DE 25A, 250V, INCLUSIVE INSTALAÇÃO</v>
          </cell>
          <cell r="C2200" t="str">
            <v>UN</v>
          </cell>
          <cell r="D2200">
            <v>33.5</v>
          </cell>
          <cell r="E2200">
            <v>9.15</v>
          </cell>
          <cell r="I2200">
            <v>42.65</v>
          </cell>
          <cell r="J2200">
            <v>55.45</v>
          </cell>
        </row>
        <row r="2201">
          <cell r="I2201">
            <v>0</v>
          </cell>
          <cell r="J2201">
            <v>0</v>
          </cell>
        </row>
        <row r="2202">
          <cell r="A2202" t="str">
            <v>18.18.000</v>
          </cell>
          <cell r="B2202" t="str">
            <v>INTERRUPTORES</v>
          </cell>
          <cell r="I2202">
            <v>0</v>
          </cell>
          <cell r="J2202">
            <v>0</v>
          </cell>
        </row>
        <row r="2203">
          <cell r="I2203">
            <v>0</v>
          </cell>
          <cell r="J2203">
            <v>0</v>
          </cell>
        </row>
        <row r="2204">
          <cell r="A2204" t="str">
            <v>18.18.010</v>
          </cell>
          <cell r="B2204" t="str">
            <v>INTERRUPTOR DE EMBUTIR DE UMA SECÇÃO PARA CAIXA DE 4 X 2 POL., COM PLACA, 10A, 250V, PIAL (LINHA SILENTOQUE) OU SIMILAR, INCLUSIVE INSTALAÇÃO.</v>
          </cell>
          <cell r="C2204" t="str">
            <v>UN</v>
          </cell>
          <cell r="D2204">
            <v>4.62</v>
          </cell>
          <cell r="E2204">
            <v>2.97</v>
          </cell>
          <cell r="I2204">
            <v>7.59</v>
          </cell>
          <cell r="J2204">
            <v>9.8699999999999992</v>
          </cell>
        </row>
        <row r="2206">
          <cell r="A2206" t="str">
            <v>18.18.020</v>
          </cell>
          <cell r="B2206" t="str">
            <v>INTERUUPTOR DE EMBUTIR DE DUAS SECÇÕES PARA CAIXA DE 4 X 2 POL., COM PLACA 10A, 250V, PIAL (LINHA SILENTOQUE) OU SIMILAR, INCLUSIVE INSTALAÇÃO.</v>
          </cell>
          <cell r="C2206" t="str">
            <v>UN</v>
          </cell>
          <cell r="D2206">
            <v>8.1</v>
          </cell>
          <cell r="E2206">
            <v>4.8</v>
          </cell>
          <cell r="I2206">
            <v>12.899999999999999</v>
          </cell>
          <cell r="J2206">
            <v>16.77</v>
          </cell>
        </row>
        <row r="2208">
          <cell r="A2208" t="str">
            <v>18.18.030</v>
          </cell>
          <cell r="B2208" t="str">
            <v>INTERRUPTOR DE EMBUTIR DE TRÊS SECÇÕES PARA CAIXA DE 4 X 2 POL., COM PLACA, 10A, 250V, PIAL (LINHA SILENTOQUE) OU SIMILAR, INCLUSIVE INSTALAÇÃO.</v>
          </cell>
          <cell r="C2208" t="str">
            <v>UN</v>
          </cell>
          <cell r="D2208">
            <v>11.4</v>
          </cell>
          <cell r="E2208">
            <v>6.64</v>
          </cell>
          <cell r="I2208">
            <v>18.04</v>
          </cell>
          <cell r="J2208">
            <v>23.45</v>
          </cell>
        </row>
        <row r="2210">
          <cell r="A2210" t="str">
            <v>18.18.040</v>
          </cell>
          <cell r="B2210" t="str">
            <v>INTERRUPTOR DE EMBUTIR DE UMA SECÇÃO CONJUGADO COM TOMADA, PARA CAIXA DE 4 X 2 POL., COM PLACA 10A, 250V, PIAL (LINHA SILENTOQUE) OU SIMILAR, INCLUSIVE INSTALAÇÃO.</v>
          </cell>
          <cell r="C2210" t="str">
            <v>UN</v>
          </cell>
          <cell r="D2210">
            <v>8.8000000000000007</v>
          </cell>
          <cell r="E2210">
            <v>4.8</v>
          </cell>
          <cell r="I2210">
            <v>13.600000000000001</v>
          </cell>
          <cell r="J2210">
            <v>17.68</v>
          </cell>
        </row>
        <row r="2212">
          <cell r="A2212" t="str">
            <v>18.18.050</v>
          </cell>
          <cell r="B2212" t="str">
            <v>INTERRUPTOR DE EMBUTIR DE DUAS SECÇÕES CONJUNGADO COM TOMADA, PARA CAIXA DE 4 X 2 POL., COM PLACA, 10A, 250V, PIAL (LINHA SILENTOQUE) OU SIMILAR, INCLUSIVE INSTALAÇÃO.</v>
          </cell>
          <cell r="C2212" t="str">
            <v>UN</v>
          </cell>
          <cell r="D2212">
            <v>11.98</v>
          </cell>
          <cell r="E2212">
            <v>6.64</v>
          </cell>
          <cell r="I2212">
            <v>18.62</v>
          </cell>
          <cell r="J2212">
            <v>24.21</v>
          </cell>
        </row>
        <row r="2214">
          <cell r="A2214" t="str">
            <v>18.18.060</v>
          </cell>
          <cell r="B2214" t="str">
            <v>INTERRUPTOR DE EMBUTIR THREE-WAY (VAI E VEM) PARA CAIXA DE 4 X 2 POL., COM PLACA, 10A, 250V, PIAL (LINHA SILENTOQUE) OU SIMILAR, INCLUSIVE INSTALAÇÃO.</v>
          </cell>
          <cell r="C2214" t="str">
            <v>UN</v>
          </cell>
          <cell r="D2214">
            <v>6.46</v>
          </cell>
          <cell r="E2214">
            <v>3.89</v>
          </cell>
          <cell r="I2214">
            <v>10.35</v>
          </cell>
          <cell r="J2214">
            <v>13.46</v>
          </cell>
        </row>
        <row r="2215">
          <cell r="I2215">
            <v>0</v>
          </cell>
          <cell r="J2215">
            <v>0</v>
          </cell>
        </row>
        <row r="2216">
          <cell r="A2216" t="str">
            <v>18.19.000</v>
          </cell>
          <cell r="B2216" t="str">
            <v>CONDUTORES</v>
          </cell>
          <cell r="I2216">
            <v>0</v>
          </cell>
          <cell r="J2216">
            <v>0</v>
          </cell>
        </row>
        <row r="2217">
          <cell r="I2217">
            <v>0</v>
          </cell>
          <cell r="J2217">
            <v>0</v>
          </cell>
        </row>
        <row r="2218">
          <cell r="A2218" t="str">
            <v>18.19.010</v>
          </cell>
          <cell r="B2218" t="str">
            <v>FIO DE COBRE, TÊMPERA MOLE, CLASSE 1, ISOLAMENTO DE PVC - 70C, TIPO BWF, 750V, FOREPLAST OU SIMILAR, S.M. - 1,5MM2, INCLUSIVE INSTALAÇÃO EM ELETRODUTO.</v>
          </cell>
          <cell r="C2218" t="str">
            <v>M</v>
          </cell>
          <cell r="D2218">
            <v>0.66</v>
          </cell>
          <cell r="E2218">
            <v>1.1499999999999999</v>
          </cell>
          <cell r="I2218">
            <v>1.81</v>
          </cell>
          <cell r="J2218">
            <v>2.35</v>
          </cell>
        </row>
        <row r="2220">
          <cell r="A2220" t="str">
            <v>18.19.020</v>
          </cell>
          <cell r="B2220" t="str">
            <v>FIO DE COBRE, TEMPERA MOLE, CLASSE 1, ISOLAMENTO DE PVC - 70C, TIPO BWF, 750V, FOREPLAST OU SIMILAR, S.M. - 2,5MM2, INCLUSIVE INSTALAÇÃO EM ELETRODUTO.</v>
          </cell>
          <cell r="C2220" t="str">
            <v>M</v>
          </cell>
          <cell r="D2220">
            <v>0.87</v>
          </cell>
          <cell r="E2220">
            <v>1.26</v>
          </cell>
          <cell r="I2220">
            <v>2.13</v>
          </cell>
          <cell r="J2220">
            <v>2.77</v>
          </cell>
        </row>
        <row r="2222">
          <cell r="A2222" t="str">
            <v>18.19.025</v>
          </cell>
          <cell r="B2222" t="str">
            <v>CABO DE COBRE, TÊMPERA MOLE, ENCORDOAMENTO CLASE 2, ISOLAMENTO DE PVC - 70C, TIPO BWF, 750V, FOREPLAST OU SIMILAR, S.M. - 2,5 MM2, INCLUSIVE INSTALAÇÃO EM ELETRODUTO.</v>
          </cell>
          <cell r="C2222" t="str">
            <v>M</v>
          </cell>
          <cell r="D2222">
            <v>0.87</v>
          </cell>
          <cell r="E2222">
            <v>1.26</v>
          </cell>
          <cell r="I2222">
            <v>2.13</v>
          </cell>
          <cell r="J2222">
            <v>2.77</v>
          </cell>
        </row>
        <row r="2224">
          <cell r="A2224" t="str">
            <v>18.19.030</v>
          </cell>
          <cell r="B2224" t="str">
            <v>CABO DE COBRE, TÊMPERA MOLE, ENCORDOAMENTO CLASSE 2, ISOLAMENTO DE PVC - 70C, TIPO BWF, 750V FOREPLAST OU SIMILAR, S.M. - 4 MM2, INCLUSIVE INSTALAÇÃO EM ELETRODUTO.</v>
          </cell>
          <cell r="C2224" t="str">
            <v>M</v>
          </cell>
          <cell r="D2224">
            <v>1.42</v>
          </cell>
          <cell r="E2224">
            <v>1.38</v>
          </cell>
          <cell r="I2224">
            <v>2.8</v>
          </cell>
          <cell r="J2224">
            <v>3.64</v>
          </cell>
        </row>
        <row r="2226">
          <cell r="A2226" t="str">
            <v>18.19.040</v>
          </cell>
          <cell r="B2226" t="str">
            <v>CABO DE COBRE, TÊMPERA MOLE, ENCORDOAMENTO CLASSE 2, ISOLAMENTO DE PVC - 70C, TIPO BWF, 750V FOREPLAST OU SIMILAR, S.M. - 6 MM2, INCLUSIVE INSTALAÇÃO EM ELETRODUTO.</v>
          </cell>
          <cell r="C2226" t="str">
            <v>M</v>
          </cell>
          <cell r="D2226">
            <v>2.5499999999999998</v>
          </cell>
          <cell r="E2226">
            <v>1.49</v>
          </cell>
          <cell r="I2226">
            <v>4.04</v>
          </cell>
          <cell r="J2226">
            <v>5.25</v>
          </cell>
        </row>
        <row r="2228">
          <cell r="A2228" t="str">
            <v>18.19.041</v>
          </cell>
          <cell r="B2228" t="str">
            <v>CABO DE COBRE, TÊMPERA MOLE, ENCORDOAMENTO CLASSE 2, ISOLAMENTO DE PVC - 70C, TIPO BWF, 750V, FOREPLAST OU SIMILAR, S.M. - 10MM2 INCLUSIVE INSTALAÇÃO EM ELETRODUTO.</v>
          </cell>
          <cell r="C2228" t="str">
            <v>M</v>
          </cell>
          <cell r="D2228">
            <v>5.45</v>
          </cell>
          <cell r="E2228">
            <v>1.6</v>
          </cell>
          <cell r="I2228">
            <v>7.0500000000000007</v>
          </cell>
          <cell r="J2228">
            <v>9.17</v>
          </cell>
        </row>
        <row r="2230">
          <cell r="A2230" t="str">
            <v>18.19.042</v>
          </cell>
          <cell r="B2230" t="str">
            <v>CABO DE COBRE, TÊMPERA MOLE, ENCORDOAMENTO CLASSE 2, ISOLAMENTO DE PVC - 70C, TIPO BWF, 750V FOREPLAST OU SIMILAR, S.M. 16 MM2, INCLUSIVE INSTALAÇÃO EM ELETRODUTO.</v>
          </cell>
          <cell r="C2230" t="str">
            <v>M</v>
          </cell>
          <cell r="D2230">
            <v>7.97</v>
          </cell>
          <cell r="E2230">
            <v>1.83</v>
          </cell>
          <cell r="I2230">
            <v>9.8000000000000007</v>
          </cell>
          <cell r="J2230">
            <v>12.74</v>
          </cell>
        </row>
        <row r="2232">
          <cell r="A2232" t="str">
            <v>18.19.043</v>
          </cell>
          <cell r="B2232" t="str">
            <v>CABO DE COBRE, TEMPERA MOLE, ENCORDOAMENTO CLASSE 2, ISOLAMENTO DE PVC - 70C, TIPO BWF, 750V FOREPLAST OU SIMILAR, S.M. 25MM2, INCLUSIVE INSTALAÇÃO EM ELETRODUTO.</v>
          </cell>
          <cell r="C2232" t="str">
            <v>M</v>
          </cell>
          <cell r="D2232">
            <v>12.71</v>
          </cell>
          <cell r="E2232">
            <v>1.94</v>
          </cell>
          <cell r="I2232">
            <v>14.65</v>
          </cell>
          <cell r="J2232">
            <v>19.05</v>
          </cell>
        </row>
        <row r="2234">
          <cell r="A2234" t="str">
            <v>18.19.046</v>
          </cell>
          <cell r="B2234" t="str">
            <v>CABO DE COABRE (1CONDUTOR) TEMPERA MOLE, ENCORDOAMENTO CLASSE 2, ISOLAMENTO DE PVC-FLAME RESISTANT - 70C, 0,6/1 KV, COBERTURA DE PVC-ST1, FORENAX OU SIMILAR, S.M. 1,5 MM2, INCLUSIVE INSTALAÇÃO EM ELETRODUTO.</v>
          </cell>
          <cell r="C2234" t="str">
            <v>M</v>
          </cell>
          <cell r="D2234">
            <v>0.92</v>
          </cell>
          <cell r="E2234">
            <v>1.1499999999999999</v>
          </cell>
          <cell r="I2234">
            <v>2.0699999999999998</v>
          </cell>
          <cell r="J2234">
            <v>2.69</v>
          </cell>
        </row>
        <row r="2236">
          <cell r="A2236" t="str">
            <v>18.19.047</v>
          </cell>
          <cell r="B2236" t="str">
            <v>CABO DE COBRE (1 CONDUTOR), TEMPERA MOLE, ENCORDOAMENTO CLASSE 2, ISOLAMENTO DE PVC - FLAME RESISTANT - 70C, 0,6/1 KV, COBERTURA DE PVC - ST1, FORENAX OU SIMILAR, S.M. 2,5 MM2, INCLUSIVE INSTALAÇÃO EM ELETRODUTO.</v>
          </cell>
          <cell r="C2236" t="str">
            <v>M</v>
          </cell>
          <cell r="D2236">
            <v>1.84</v>
          </cell>
          <cell r="E2236">
            <v>1.26</v>
          </cell>
          <cell r="I2236">
            <v>3.1</v>
          </cell>
          <cell r="J2236">
            <v>4.03</v>
          </cell>
        </row>
        <row r="2238">
          <cell r="A2238" t="str">
            <v>18.19.048</v>
          </cell>
          <cell r="B2238" t="str">
            <v>CABO DE COBRE (1CONDUTOR), TEMPERA MOLE, ENCORDOAMENTO CLASSE 2, INSOLAMENTO DE PVC - FLAME REISITANT - 70C, 0,6/1KV, COBERTURA DE PVC - ST1, FORENAX OU SIMILAR, S.M. -4 MM2, INCLUSIVE INSTALAÇÃO EM ELETRODUTO.</v>
          </cell>
          <cell r="C2238" t="str">
            <v>M</v>
          </cell>
          <cell r="D2238">
            <v>2.1</v>
          </cell>
          <cell r="E2238">
            <v>1.38</v>
          </cell>
          <cell r="I2238">
            <v>3.48</v>
          </cell>
          <cell r="J2238">
            <v>4.5199999999999996</v>
          </cell>
        </row>
        <row r="2240">
          <cell r="A2240" t="str">
            <v>18.19.049</v>
          </cell>
          <cell r="B2240" t="str">
            <v>CABO DE COBRE (1CONDUTOR), TEMPERA MOLE, ENCORDOAMENTO CLASSE 2, INSOLAMENTO DE PVC - FLAME RESITANT - 70C, 0,6/1KV, COBERTURA DE PVC - ST1, FORENAX OU SIMILAR, S.M. -6 MM2, INCLUSIVE INSTALAÇÃO EM ELETRODUTO.</v>
          </cell>
          <cell r="C2240" t="str">
            <v>M</v>
          </cell>
          <cell r="D2240">
            <v>2.97</v>
          </cell>
          <cell r="E2240">
            <v>1.49</v>
          </cell>
          <cell r="I2240">
            <v>4.46</v>
          </cell>
          <cell r="J2240">
            <v>5.8</v>
          </cell>
        </row>
        <row r="2242">
          <cell r="A2242" t="str">
            <v>18.19.050</v>
          </cell>
          <cell r="B2242" t="str">
            <v>CABO DE COBRE (F1CONDUTOR), TEMPERA MOLE, ENCORDOAMENTO CLASSE 2, ISOLAMENTO DE PVC - FLAME RESISTANT - 70C, 0,6/1KV, COBERTURA DE PVC - ST1, FORENAX OU SIMILAR, S.M. - 10MM2, INCLUSIVE INSTALAÇÃO EM ELETRODUTO.</v>
          </cell>
          <cell r="C2242" t="str">
            <v>M</v>
          </cell>
          <cell r="D2242">
            <v>4.72</v>
          </cell>
          <cell r="E2242">
            <v>1.6</v>
          </cell>
          <cell r="I2242">
            <v>6.32</v>
          </cell>
          <cell r="J2242">
            <v>8.2200000000000006</v>
          </cell>
        </row>
        <row r="2244">
          <cell r="A2244" t="str">
            <v>18.19.060</v>
          </cell>
          <cell r="B2244" t="str">
            <v>CABO DE COBRE (1CONDUTOR), TEMPERA MOLE, ENCORDOAMENTO CLASSE 2, ISOLAMENTO DE PVC - FLAME RESISTANT - 70C, 0,6/1KV, COBERTURA DE PVC - ST1, FORENAX OU SIMILAR, S.M. - 16MM2, INCLUSIVE INSTALAÇÃO EM ELETRODUTO.</v>
          </cell>
          <cell r="C2244" t="str">
            <v>M</v>
          </cell>
          <cell r="D2244">
            <v>7.31</v>
          </cell>
          <cell r="E2244">
            <v>1.83</v>
          </cell>
          <cell r="I2244">
            <v>9.14</v>
          </cell>
          <cell r="J2244">
            <v>11.88</v>
          </cell>
        </row>
        <row r="2246">
          <cell r="A2246" t="str">
            <v>18.19.070</v>
          </cell>
          <cell r="B2246" t="str">
            <v>CABO DE COBRE (1CONDUTOR), TEMPERA MOLE, ENCORDOAMENTO CLASSE 2, ISOLAMENTO DE PVC - FLAME RESISTANT - 70C, 0,6/1KV, COBERTURA DE PVC - ST1, FORENAX OU SIMILAR, S.M. - 25MM2, INCLUSIVE INSTALAÇÃO EM ELETRODUTO.</v>
          </cell>
          <cell r="C2246" t="str">
            <v>M</v>
          </cell>
          <cell r="D2246">
            <v>11.44</v>
          </cell>
          <cell r="E2246">
            <v>1.94</v>
          </cell>
          <cell r="I2246">
            <v>13.379999999999999</v>
          </cell>
          <cell r="J2246">
            <v>17.39</v>
          </cell>
        </row>
        <row r="2248">
          <cell r="A2248" t="str">
            <v>18.19.080</v>
          </cell>
          <cell r="B2248" t="str">
            <v>CABO DE COBRE (1CONDUTOR), TEMPERA MOLE, ENCORDOAMENTO CLASSE 2, ISOLAMENTO DE PVC - FLAME RESISTANT - 70C, 0,6/1KV, COBERTURA DE PVC - ST1, FORENAX OU SIMILAR, S.M. -35MM2, INCLUSIVE INSTALAÇÃO EM ELETRODUTO.</v>
          </cell>
          <cell r="C2248" t="str">
            <v>M</v>
          </cell>
          <cell r="D2248">
            <v>13.21</v>
          </cell>
          <cell r="E2248">
            <v>2.41</v>
          </cell>
          <cell r="I2248">
            <v>15.620000000000001</v>
          </cell>
          <cell r="J2248">
            <v>20.309999999999999</v>
          </cell>
        </row>
        <row r="2249">
          <cell r="I2249">
            <v>0</v>
          </cell>
          <cell r="J2249">
            <v>0</v>
          </cell>
        </row>
        <row r="2250">
          <cell r="A2250" t="str">
            <v>18.20.000</v>
          </cell>
          <cell r="B2250" t="str">
            <v>DISJUNTORES</v>
          </cell>
          <cell r="I2250">
            <v>0</v>
          </cell>
          <cell r="J2250">
            <v>0</v>
          </cell>
        </row>
        <row r="2251">
          <cell r="I2251">
            <v>0</v>
          </cell>
          <cell r="J2251">
            <v>0</v>
          </cell>
        </row>
        <row r="2252">
          <cell r="A2252" t="str">
            <v>18.20.010</v>
          </cell>
          <cell r="B2252" t="str">
            <v>DISJUNTOR MONOPOLAR TERMOMAGNÉTICO ATÁ 30A, 220V, PIAL OU SIMILAR, INCLUSIVE INSTALAÇÃO EM QUADRO DE DISTRIBUIÇÃO.</v>
          </cell>
          <cell r="C2252" t="str">
            <v>UN</v>
          </cell>
          <cell r="D2252">
            <v>6</v>
          </cell>
          <cell r="E2252">
            <v>3.44</v>
          </cell>
          <cell r="I2252">
            <v>9.44</v>
          </cell>
          <cell r="J2252">
            <v>12.27</v>
          </cell>
        </row>
        <row r="2254">
          <cell r="A2254" t="str">
            <v>18.20.020</v>
          </cell>
          <cell r="B2254" t="str">
            <v>DISJUNTOR MONOPOLAR TERMOMAGNÉTICO DE 35 A 50A, 220V, PIAL OU SIMILAR, INCLUSIVE INSTALAÇÃO EM QUADRO DE DISTRIBUIÇÃO.</v>
          </cell>
          <cell r="C2254" t="str">
            <v>UN</v>
          </cell>
          <cell r="D2254">
            <v>8.8800000000000008</v>
          </cell>
          <cell r="E2254">
            <v>3.44</v>
          </cell>
          <cell r="I2254">
            <v>12.32</v>
          </cell>
          <cell r="J2254">
            <v>16.02</v>
          </cell>
        </row>
        <row r="2256">
          <cell r="A2256" t="str">
            <v>18.20.030</v>
          </cell>
          <cell r="B2256" t="str">
            <v>DISJUNTOR TRIPOLAR TERMOMAGNÉTICO ATÉ 50A, 380V, PIAL OU SIMILAR, INCLUSIVE INSTALAÇÃO EM QUADRO DE DISTRUBUIÇÃO.</v>
          </cell>
          <cell r="C2256" t="str">
            <v>UN</v>
          </cell>
          <cell r="D2256">
            <v>49</v>
          </cell>
          <cell r="E2256">
            <v>10.3</v>
          </cell>
          <cell r="I2256">
            <v>59.3</v>
          </cell>
          <cell r="J2256">
            <v>77.09</v>
          </cell>
        </row>
        <row r="2258">
          <cell r="A2258" t="str">
            <v>18.20.040</v>
          </cell>
          <cell r="B2258" t="str">
            <v>DISJUNTOR TRIPOLAR TERMOMAGNÉTICO DE 60 ATÉ 100A, 380V, PIAL OU SIMILAR, INCLUSIVE INSTALAÇÃO EM QUADRO DE DISTRUBUIÇÃO.</v>
          </cell>
          <cell r="C2258" t="str">
            <v>UN</v>
          </cell>
          <cell r="D2258">
            <v>60</v>
          </cell>
          <cell r="E2258">
            <v>11.44</v>
          </cell>
          <cell r="I2258">
            <v>71.44</v>
          </cell>
          <cell r="J2258">
            <v>92.87</v>
          </cell>
        </row>
        <row r="2259">
          <cell r="I2259">
            <v>0</v>
          </cell>
          <cell r="J2259">
            <v>0</v>
          </cell>
        </row>
        <row r="2260">
          <cell r="A2260" t="str">
            <v>18.21.000</v>
          </cell>
          <cell r="B2260" t="str">
            <v>QUADROS DE DISTRIBUIÇÃO</v>
          </cell>
          <cell r="I2260">
            <v>0</v>
          </cell>
          <cell r="J2260">
            <v>0</v>
          </cell>
        </row>
        <row r="2261">
          <cell r="I2261">
            <v>0</v>
          </cell>
          <cell r="J2261">
            <v>0</v>
          </cell>
        </row>
        <row r="2262">
          <cell r="A2262" t="str">
            <v>18.21.060</v>
          </cell>
          <cell r="B2262" t="str">
            <v>QUADRO DE DISTRIBUIÇÃO METÁLICO DE EMBUTIR, SEM BARRAMENTO, TIPO QCSP, GOMES OU SIMILAR, PARA ATÉ 3 CIRCUITOS MONOPOLARES, SEM PORTA, INCLUSIVE INSTALAÇÃO.</v>
          </cell>
          <cell r="C2262" t="str">
            <v>UN</v>
          </cell>
          <cell r="D2262">
            <v>7.86</v>
          </cell>
          <cell r="E2262">
            <v>22.88</v>
          </cell>
          <cell r="I2262">
            <v>30.74</v>
          </cell>
          <cell r="J2262">
            <v>39.96</v>
          </cell>
        </row>
        <row r="2264">
          <cell r="A2264" t="str">
            <v>18.21.070</v>
          </cell>
          <cell r="B2264" t="str">
            <v>QUADRO DE DISTRIBUIÇÃO METÁLICO DE EMBUTIR, SEM BARRAMENTO, TIPO QCCP,GOMES OU SIMILAR, PARA ATÉ 3 CIRCUITOS MONOPOLARES, COM PORTA INCLUSIVE INSTALAÇÃO.</v>
          </cell>
          <cell r="C2264" t="str">
            <v>UN</v>
          </cell>
          <cell r="D2264">
            <v>10.5</v>
          </cell>
          <cell r="E2264">
            <v>22.88</v>
          </cell>
          <cell r="I2264">
            <v>33.379999999999995</v>
          </cell>
          <cell r="J2264">
            <v>43.39</v>
          </cell>
        </row>
        <row r="2266">
          <cell r="A2266" t="str">
            <v>18.21.080</v>
          </cell>
          <cell r="B2266" t="str">
            <v>QUADRO DE DISTRIBUIÇÃO METÁLICO DE EMBUTIR, SEM BARRAMENTO, TIPO QCCP, GOMES OU SIMILAR, PARA ATÉ 6 CIRCUITOS MONOPOLARES, COM PORTA, INCLUSIVE INSTALAÇÃO.</v>
          </cell>
          <cell r="C2266" t="str">
            <v>UN</v>
          </cell>
          <cell r="D2266">
            <v>19.25</v>
          </cell>
          <cell r="E2266">
            <v>22.88</v>
          </cell>
          <cell r="I2266">
            <v>42.129999999999995</v>
          </cell>
          <cell r="J2266">
            <v>54.77</v>
          </cell>
        </row>
        <row r="2268">
          <cell r="A2268" t="str">
            <v>18.21.090</v>
          </cell>
          <cell r="B2268" t="str">
            <v>QUADRO DE DISTRIBUIÇÃO METÁLICO DE EMBUTIR, SEM BARRAMENTO, TIPO QCCP, GOMES OU SIMILAR, PARA ATÉ 12 CIRCUITOS MONOPOLARES, COM PORTA, INCLUSIVE INSTALAÇÃO.</v>
          </cell>
          <cell r="C2268" t="str">
            <v>UN</v>
          </cell>
          <cell r="D2268">
            <v>32</v>
          </cell>
          <cell r="E2268">
            <v>22.88</v>
          </cell>
          <cell r="I2268">
            <v>54.879999999999995</v>
          </cell>
          <cell r="J2268">
            <v>71.34</v>
          </cell>
        </row>
        <row r="2270">
          <cell r="A2270" t="str">
            <v>18.21.100</v>
          </cell>
          <cell r="B2270" t="str">
            <v>QUADRO DE DISTRIBUIÇÃO METÁLICO DE EMBUTIR, SEM BARRAMENTO, TIPO QCCP, GOMES OU SIMILAR, PARA ATÉ 18 CIRCUITOS MONOPOLARES, E CHAVE GERAL, COM PORTA, INCLUSIVE INSTALAÇÃO.</v>
          </cell>
          <cell r="C2270" t="str">
            <v>UN</v>
          </cell>
          <cell r="D2270">
            <v>75</v>
          </cell>
          <cell r="E2270">
            <v>34.32</v>
          </cell>
          <cell r="I2270">
            <v>109.32</v>
          </cell>
          <cell r="J2270">
            <v>142.12</v>
          </cell>
        </row>
        <row r="2272">
          <cell r="A2272" t="str">
            <v>18.21.110</v>
          </cell>
          <cell r="B2272" t="str">
            <v>QUADRO DE DISTRIBUIÇÃO EM RESINA TERMOPLASTICA DE EMBUTIR, COM PORTA, SEM BARRAMENTO, PARA ATÉ 3 CIRCUITOS MONOPOLARES, REF. CDEC-3E, CEMAR OU SIMILAR, INCLUSIVE INSTALAÇÃO.</v>
          </cell>
          <cell r="C2272" t="str">
            <v>UN</v>
          </cell>
          <cell r="D2272">
            <v>9.8000000000000007</v>
          </cell>
          <cell r="E2272">
            <v>22.88</v>
          </cell>
          <cell r="I2272">
            <v>32.68</v>
          </cell>
          <cell r="J2272">
            <v>42.48</v>
          </cell>
        </row>
        <row r="2274">
          <cell r="A2274" t="str">
            <v>18.21.120</v>
          </cell>
          <cell r="B2274" t="str">
            <v>QUADRO DE DISTRIBUIÇÃO EM RESINA TERMOPLASTICA DE EMBUTIR, COM PORTA, SEM BARRAMENTO, PARA ATÉ 6 CIRCUITOS MONOPOLARES, REF. CDEC-6E, CEMAR OU SIMILAR, INCLUSIVE INSTALAÇÃO.</v>
          </cell>
          <cell r="C2274" t="str">
            <v>UN</v>
          </cell>
          <cell r="D2274">
            <v>17.7</v>
          </cell>
          <cell r="E2274">
            <v>22.88</v>
          </cell>
          <cell r="I2274">
            <v>40.58</v>
          </cell>
          <cell r="J2274">
            <v>52.75</v>
          </cell>
        </row>
        <row r="2276">
          <cell r="A2276" t="str">
            <v>18.21.130</v>
          </cell>
          <cell r="B2276" t="str">
            <v>QUADRO DE DISTRIBUIÇÃO EM RESINA TERMOPLASTICA DE EMBUTIR, COM PORTA, SEM BARRAMENTO, PARA ATÉ 12 CIRCUITOS MONOPOLARES, REF. CDEC-12E, CEMAR OU SIMILAR, INCLUSIVE INSTALAÇÃO.</v>
          </cell>
          <cell r="C2276" t="str">
            <v>UN</v>
          </cell>
          <cell r="D2276">
            <v>21</v>
          </cell>
          <cell r="E2276">
            <v>22.88</v>
          </cell>
          <cell r="I2276">
            <v>43.879999999999995</v>
          </cell>
          <cell r="J2276">
            <v>57.04</v>
          </cell>
        </row>
        <row r="2278">
          <cell r="A2278" t="str">
            <v>18.21.140</v>
          </cell>
          <cell r="B2278" t="str">
            <v>QUADRO DE DISTRIBUIÇÃO EM RESINA TERMOPLASTICA DE EMBUTIR, COM PORTA, SEM BARRAMENTO, PARA ATÉ 16 CIRCUITOS MONOPOLARES, REF. CDS-165, CEMAR OU SIMILAR, INCLUSIVE INSTALAÇÃO.</v>
          </cell>
          <cell r="C2278" t="str">
            <v>UN</v>
          </cell>
          <cell r="D2278">
            <v>34.5</v>
          </cell>
          <cell r="E2278">
            <v>34.32</v>
          </cell>
          <cell r="I2278">
            <v>68.819999999999993</v>
          </cell>
          <cell r="J2278">
            <v>89.47</v>
          </cell>
        </row>
        <row r="2280">
          <cell r="A2280" t="str">
            <v>18.21.150</v>
          </cell>
          <cell r="B2280" t="str">
            <v>QUADRO DE DISTRIBUIÇÃO EM RESINA TERMOPLASTICA DE EMBUTIR, COM PORTA, BARRAMENTO, CHAVE GERAL E PLACA DE NEUTRO PARA ATÉ 12 CIRCUITOS MONOPOLARES, REF. QDETN-12, CEMAR OU SIMILAR, INCLUSIVE INSTALAÇÃO.</v>
          </cell>
          <cell r="C2280" t="str">
            <v>UN</v>
          </cell>
          <cell r="D2280">
            <v>118.6</v>
          </cell>
          <cell r="E2280">
            <v>22.88</v>
          </cell>
          <cell r="I2280">
            <v>141.47999999999999</v>
          </cell>
          <cell r="J2280">
            <v>183.92</v>
          </cell>
        </row>
        <row r="2282">
          <cell r="A2282" t="str">
            <v>18.21.160</v>
          </cell>
          <cell r="B2282" t="str">
            <v>QUADRO DE DISTRIBUIÇÃO EM RESINA TERMOPLASTICA DE EMBUTIR, COM PORTA, BARRAMENTO,  CHAVE GERAL E PLACA DE NEUTRO PARA ATÉ 20 CIRCUITOS MONOPOLARES, REF. QDETN-20, CEMAR OU SIMILAR, INCLUSIVE INSTALAÇÃO.</v>
          </cell>
          <cell r="C2282" t="str">
            <v>UN</v>
          </cell>
          <cell r="D2282">
            <v>150.5</v>
          </cell>
          <cell r="E2282">
            <v>34.32</v>
          </cell>
          <cell r="I2282">
            <v>184.82</v>
          </cell>
          <cell r="J2282">
            <v>240.27</v>
          </cell>
        </row>
        <row r="2284">
          <cell r="A2284" t="str">
            <v>18.21.170</v>
          </cell>
          <cell r="B2284" t="str">
            <v>QUADRO DE DISTRIBUIÇÃO EM RESINA TERMOPLASTICA DE EMBUTIR, COM PORTA, BARRAMENTO, CHAVE GERAL E PLACA DE NEUTRO PARA ATÉ 32 CIRCUITOS MONOPOLARES, REF. QDETN-32, CEMAR OU SIMILAR, INCLUSIVE INSTALAÇÃO.</v>
          </cell>
          <cell r="C2284" t="str">
            <v>UN</v>
          </cell>
          <cell r="D2284">
            <v>245.8</v>
          </cell>
          <cell r="E2284">
            <v>45.76</v>
          </cell>
          <cell r="I2284">
            <v>291.56</v>
          </cell>
          <cell r="J2284">
            <v>379.03</v>
          </cell>
        </row>
        <row r="2285">
          <cell r="I2285">
            <v>0</v>
          </cell>
          <cell r="J2285">
            <v>0</v>
          </cell>
        </row>
        <row r="2286">
          <cell r="A2286" t="str">
            <v>18.22.000</v>
          </cell>
          <cell r="B2286" t="str">
            <v>PONTOS DE INSTALAÇÃO ELÉTRICA</v>
          </cell>
          <cell r="I2286">
            <v>0</v>
          </cell>
          <cell r="J2286">
            <v>0</v>
          </cell>
        </row>
        <row r="2287">
          <cell r="I2287">
            <v>0</v>
          </cell>
          <cell r="J2287">
            <v>0</v>
          </cell>
        </row>
        <row r="2288">
          <cell r="A2288" t="str">
            <v>18.22.010</v>
          </cell>
          <cell r="B2288" t="str">
            <v>PONTO DE LUZ EM TETO OU PAREDE, INCLUINDO CAIXA 4 X 4 POL. TIGREFLEX OU SIMILAR, TUBULAÇÃO PVC RÍGIDO E FIAÇÃO, ATÉ O QUADRO DE DISTRIBUIÇÃO.</v>
          </cell>
          <cell r="C2288" t="str">
            <v>PT</v>
          </cell>
          <cell r="D2288">
            <v>18.97</v>
          </cell>
          <cell r="E2288">
            <v>29.74</v>
          </cell>
          <cell r="I2288">
            <v>48.709999999999994</v>
          </cell>
          <cell r="J2288">
            <v>63.32</v>
          </cell>
        </row>
        <row r="2290">
          <cell r="A2290" t="str">
            <v>18.22.020</v>
          </cell>
          <cell r="B2290" t="str">
            <v>PONTO DE INTERRUPTOR DE UMA SECÇÃO, PIAL OU SIMILAR, INCLUSIVE TUBULAÇÃO PVC RÍGIDO, FIAÇÃO, CX 4 X 2 POL. TIGREFLEX OU SIMILAR PLACA E DEAMIS ACESSÓRIOS, ATÉ O PONTO DE LUZ.</v>
          </cell>
          <cell r="C2290" t="str">
            <v>PT</v>
          </cell>
          <cell r="D2290">
            <v>15.7</v>
          </cell>
          <cell r="E2290">
            <v>24.82</v>
          </cell>
          <cell r="I2290">
            <v>40.519999999999996</v>
          </cell>
          <cell r="J2290">
            <v>52.68</v>
          </cell>
        </row>
        <row r="2292">
          <cell r="A2292" t="str">
            <v>18.22.030</v>
          </cell>
          <cell r="B2292" t="str">
            <v>PONTO DE INTERRUPTOR DE 2 SECÇÕES, PIAL OU SIMILAR, INCLUSIVE TUBULAÇÃO PVC RÍGIDO, FIAÇÃO, CX 4 X 2 POL. TIGREFLEX OU SIMILAR PLACA E DEMAIS ACESSÓRIOS, ATÉ O PONTO DE LUZ.</v>
          </cell>
          <cell r="C2292" t="str">
            <v>PT</v>
          </cell>
          <cell r="D2292">
            <v>26.96</v>
          </cell>
          <cell r="E2292">
            <v>36.49</v>
          </cell>
          <cell r="I2292">
            <v>63.45</v>
          </cell>
          <cell r="J2292">
            <v>82.49</v>
          </cell>
        </row>
        <row r="2294">
          <cell r="A2294" t="str">
            <v>18.22.040</v>
          </cell>
          <cell r="B2294" t="str">
            <v>PONTO DE INTERRUPTOR DE 3 SECÇÕES, PIAL OU SIMILAR, INCLUSIVE TUBULAÇÃO PVC RÍGIDO, FIAÇÃO, CX 4 X 2 POL. TIGREFLEX OU SIMILAR PLACA E DEMAIS ACESSÓRIOS, ATÉ O PONTO DE LUZ.</v>
          </cell>
          <cell r="C2294" t="str">
            <v>PT</v>
          </cell>
          <cell r="D2294">
            <v>34.03</v>
          </cell>
          <cell r="E2294">
            <v>44.96</v>
          </cell>
          <cell r="I2294">
            <v>78.990000000000009</v>
          </cell>
          <cell r="J2294">
            <v>102.69</v>
          </cell>
        </row>
        <row r="2296">
          <cell r="A2296" t="str">
            <v>18.22.050</v>
          </cell>
          <cell r="B2296" t="str">
            <v>PONTO DE INTERRUPTOR THREE-WAY, PIAL OU SIMILAR, INCLUSIVE TUBULAÇÃO PVC RÍGIDO, FIAÇÃO, CAIXA 4 X 2 POL. TIGREFLEX OU SIMILAR, PLACA E DEMAIS ACESSÓRIOS, ATÉ O PONTO DE LUZ.</v>
          </cell>
          <cell r="C2296" t="str">
            <v>PT</v>
          </cell>
          <cell r="D2296">
            <v>52.1</v>
          </cell>
          <cell r="E2296">
            <v>73.67</v>
          </cell>
          <cell r="I2296">
            <v>125.77000000000001</v>
          </cell>
          <cell r="J2296">
            <v>163.5</v>
          </cell>
        </row>
        <row r="2298">
          <cell r="A2298" t="str">
            <v>18.22.060</v>
          </cell>
          <cell r="B2298" t="str">
            <v>PONTO DE TOMADA UNIVERSL (2P+1T) PIAL OU SIMILAR INCLUSIVE TUBULAÇÃO PVC RÍGIDO, FIAÇÃO, CAIXA 4 X 2 POL. TIGREFLEX OU SIMILAR, PLACA E DEMAIS ACESSÓRIOS, ATÉ O PONTO DE LUZ OU QUADRO DE DISTRIBUIÇÃO.</v>
          </cell>
          <cell r="C2298" t="str">
            <v>PT</v>
          </cell>
          <cell r="D2298">
            <v>32.64</v>
          </cell>
          <cell r="E2298">
            <v>41.99</v>
          </cell>
          <cell r="I2298">
            <v>74.63</v>
          </cell>
          <cell r="J2298">
            <v>97.02</v>
          </cell>
        </row>
        <row r="2300">
          <cell r="A2300" t="str">
            <v>18.22.070</v>
          </cell>
          <cell r="B2300" t="str">
            <v>PONTO DE TOMADA UNIVERSL (2P+1T) PIAL OU SIMILAR P/ 2000 W INCLUSIVE TUBULAÇÃO, FIAÇÃO, CAIXA 4 X 2 POL. TIGREFLEX OU SIMILAR, PLACA E DEMAIS ACESSÓRIOS, ATÉ O PONTO DE LUZ OU QUADRO DE DISTRIBUIÇÃO.</v>
          </cell>
          <cell r="C2300" t="str">
            <v>PT</v>
          </cell>
          <cell r="D2300">
            <v>50.49</v>
          </cell>
          <cell r="E2300">
            <v>68.41</v>
          </cell>
          <cell r="I2300">
            <v>118.9</v>
          </cell>
          <cell r="J2300">
            <v>154.57</v>
          </cell>
        </row>
        <row r="2302">
          <cell r="A2302" t="str">
            <v>18.22.080</v>
          </cell>
          <cell r="B2302" t="str">
            <v>PONTO DE TOMADA PARA AR CONDICIONADO COM CONJUNTO TIPO ARSTOP OU SIMILAR, EM CAIXA TIGREFLEX OU SIMILAR 4 X 4 POL. COM PLACA, TOMADA TRIP. P/PINO CHATO E DISJUNTOR TERMOMAG. DE 25A, INCLUSIVE TUBULAÇÃO PVC RÍGIDO, FIAÇÃO, ATERRAMENTO E DEMAIS ACESSÓRIOS A</v>
          </cell>
          <cell r="C2302" t="str">
            <v>PT</v>
          </cell>
          <cell r="D2302">
            <v>74.489999999999995</v>
          </cell>
          <cell r="E2302">
            <v>71.959999999999994</v>
          </cell>
          <cell r="I2302">
            <v>146.44999999999999</v>
          </cell>
          <cell r="J2302">
            <v>190.39</v>
          </cell>
        </row>
        <row r="2304">
          <cell r="A2304" t="str">
            <v>18.22.090</v>
          </cell>
          <cell r="B2304" t="str">
            <v>PONTO DE TOMADA PARA TELEFONE, PIAL OU SIMILAR, EM CAIXA TIGREFLEX OU SIMILAR DE 4 X 2 POL., INCLUSIVE PLACA, TUBULAÇÃO EM PVC RÍGIDO, FIAÇÃO, CAIXAS DE PASSAGEM E DEMAIS ACESSÓRIOS, ATÉ A CAIXA DE DISTRIBUIÇÃO DO PAVIMENTO.</v>
          </cell>
          <cell r="C2304" t="str">
            <v>PT</v>
          </cell>
          <cell r="D2304">
            <v>30</v>
          </cell>
          <cell r="E2304">
            <v>40.5</v>
          </cell>
          <cell r="I2304">
            <v>70.5</v>
          </cell>
          <cell r="J2304">
            <v>91.65</v>
          </cell>
        </row>
        <row r="2306">
          <cell r="A2306" t="str">
            <v>18.22.100</v>
          </cell>
          <cell r="B2306" t="str">
            <v>PONTO DE CAMPAINHA, INCLUSIVE CAIXA, CIGARRA, BOTÃO, ESPELHO, TUBULAÇÃO PVC RÍGIDO, RIAÇÃO E DEMAIS ACESSÓRIOS, ATÉ QUADRO DE DISTRIBUIÇÃO.</v>
          </cell>
          <cell r="C2306" t="str">
            <v>PT</v>
          </cell>
          <cell r="D2306">
            <v>49.86</v>
          </cell>
          <cell r="E2306">
            <v>62</v>
          </cell>
          <cell r="I2306">
            <v>111.86</v>
          </cell>
          <cell r="J2306">
            <v>145.41999999999999</v>
          </cell>
        </row>
        <row r="2307">
          <cell r="I2307">
            <v>0</v>
          </cell>
          <cell r="J2307">
            <v>0</v>
          </cell>
        </row>
        <row r="2308">
          <cell r="A2308" t="str">
            <v>18.24.000</v>
          </cell>
          <cell r="B2308" t="str">
            <v>CAIXAS DE PASSAGEM SUBTERRÂNEAS</v>
          </cell>
          <cell r="I2308">
            <v>0</v>
          </cell>
          <cell r="J2308">
            <v>0</v>
          </cell>
        </row>
        <row r="2309">
          <cell r="I2309">
            <v>0</v>
          </cell>
          <cell r="J2309">
            <v>0</v>
          </cell>
        </row>
        <row r="2310">
          <cell r="A2310" t="str">
            <v>18.24.010</v>
          </cell>
          <cell r="B2310" t="str">
            <v>CAIXA DE PASSAGEM SUBTERRÂNEA COM DIMENSÕES INTERNAS 0,40 X 0,40 M , ALTURA 0,60M, SOBRE CAMADA DE BRITA COM 0,10M DE ESPESSURA, PAREDES EM ALVENARIA E LAJE DE TAMPA EM CONCRETO ARMADO, INCLUSIVE ESCAVAÇÃO, REMOÇÃO E REATERRO.</v>
          </cell>
          <cell r="C2310" t="str">
            <v>UN</v>
          </cell>
          <cell r="D2310">
            <v>23.35</v>
          </cell>
          <cell r="E2310">
            <v>27.58</v>
          </cell>
          <cell r="F2310">
            <v>1.37</v>
          </cell>
          <cell r="I2310">
            <v>52.3</v>
          </cell>
          <cell r="J2310">
            <v>67.989999999999995</v>
          </cell>
        </row>
        <row r="2312">
          <cell r="A2312" t="str">
            <v>18.24.020</v>
          </cell>
          <cell r="B2312" t="str">
            <v>CAIXA DE PASSAGEM SUBTERRÂNEA PARA ENTRADA DE REDE TELEFÔNICA, TIPO R1 (ATÉ 35 PONTOS), COM DIMENSÕES INTERNAS 0,60 X 0,35M, ALTURA 0,50M, PAREDES EM ALVENARIA, LAJE DE TAMPA E FUNDO EM CONCRETO, INCLUSIVE ESCAVAÇÃO, REMOÇÃO E REATERRO.</v>
          </cell>
          <cell r="C2312" t="str">
            <v>UN</v>
          </cell>
          <cell r="D2312">
            <v>27.44</v>
          </cell>
          <cell r="E2312">
            <v>29.2</v>
          </cell>
          <cell r="H2312">
            <v>1.34</v>
          </cell>
          <cell r="I2312">
            <v>57.980000000000004</v>
          </cell>
          <cell r="J2312">
            <v>75.37</v>
          </cell>
        </row>
        <row r="2313">
          <cell r="I2313">
            <v>0</v>
          </cell>
          <cell r="J2313">
            <v>0</v>
          </cell>
        </row>
        <row r="2314">
          <cell r="A2314" t="str">
            <v>18.25.000</v>
          </cell>
          <cell r="B2314" t="str">
            <v>LUMINÁRIAS</v>
          </cell>
          <cell r="I2314">
            <v>0</v>
          </cell>
          <cell r="J2314">
            <v>0</v>
          </cell>
        </row>
        <row r="2315">
          <cell r="I2315">
            <v>0</v>
          </cell>
          <cell r="J2315">
            <v>0</v>
          </cell>
        </row>
        <row r="2316">
          <cell r="A2316" t="str">
            <v>18.25.020</v>
          </cell>
          <cell r="B2316" t="str">
            <v>LUMINÁRIA TIPO SOBREPOR, ABERTA, PARA 2 LÂMPADAS FLUORESC. DE 20W, REF. TMS-500 PHILLIPS OU SIMILAR, INCLUSIVE REATOR ALTO FATOR DE POTÊNCIA LÂMPADAS, DEMAIS ACESSÓRIOS E INSTALAÇÃO.</v>
          </cell>
          <cell r="C2316" t="str">
            <v>CJ</v>
          </cell>
          <cell r="D2316">
            <v>65.28</v>
          </cell>
          <cell r="E2316">
            <v>12.59</v>
          </cell>
          <cell r="I2316">
            <v>77.87</v>
          </cell>
          <cell r="J2316">
            <v>101.23</v>
          </cell>
        </row>
        <row r="2318">
          <cell r="A2318" t="str">
            <v>18.25.030</v>
          </cell>
          <cell r="B2318" t="str">
            <v>LUMINÁRIA TIPO SOBREOPOR, ABERTA, PARA 1 LÄMPADA FLUORESC. DE 40W, REF TMS-500 PHILLIPS OU SIMILAR, INCLUSIVE REATOR ALTO FATOR DE POTÊNCIA LÂMPADAS, DEMAIS ACESSÓRIOS E INSTALAÇÃO.</v>
          </cell>
          <cell r="C2318" t="str">
            <v>CJ</v>
          </cell>
          <cell r="D2318">
            <v>51.1</v>
          </cell>
          <cell r="E2318">
            <v>11.44</v>
          </cell>
          <cell r="I2318">
            <v>62.54</v>
          </cell>
          <cell r="J2318">
            <v>81.3</v>
          </cell>
        </row>
        <row r="2320">
          <cell r="A2320" t="str">
            <v>18.25.040</v>
          </cell>
          <cell r="B2320" t="str">
            <v>LUMINÁRIA TIPO SOBREPOR, ABERTA, PARA 02 LÂMPADAS FLUORESC, DE 40W, REF. TMS-500 PHILLIPS OU SIMILAR, INCLUSIVE REATOR ALTO FATOR DE POTÊNCIA LÂMPADAS, DEMAIS ACESSÓRIOS E INSTALAÇÃO.</v>
          </cell>
          <cell r="C2320" t="str">
            <v>CJ</v>
          </cell>
          <cell r="D2320">
            <v>97.25</v>
          </cell>
          <cell r="E2320">
            <v>12.59</v>
          </cell>
          <cell r="I2320">
            <v>109.84</v>
          </cell>
          <cell r="J2320">
            <v>142.79</v>
          </cell>
        </row>
        <row r="2322">
          <cell r="A2322" t="str">
            <v>18.25.050</v>
          </cell>
          <cell r="B2322" t="str">
            <v>LUMINÁRIA TIPO SOBREPOR, ABERTA, PARA 1 LÂMPADA FLUORESC, DE 20W REF. 211-R A.B. LEÃO OU SIMILAR, INCLUSIVE REATOR ALTO FATOR DE POTÊNCIA LÂMPADA, DEMAIS ACESSÓRIOS E INSTALAÇÃO.</v>
          </cell>
          <cell r="C2322" t="str">
            <v>CJ</v>
          </cell>
          <cell r="D2322">
            <v>40.85</v>
          </cell>
          <cell r="E2322">
            <v>11.44</v>
          </cell>
          <cell r="I2322">
            <v>52.29</v>
          </cell>
          <cell r="J2322">
            <v>67.98</v>
          </cell>
        </row>
        <row r="2324">
          <cell r="A2324" t="str">
            <v>18.25.060</v>
          </cell>
          <cell r="B2324" t="str">
            <v>LUMINÁRIA TIPO SOBREPOR, ABERTA, PARA 02 LÂMPADAS FLUORESC, DE 20W, REF.211-R, A.B. LEÃO OU SIMILAR, INCLUSIVE REATOR ALTO FATOR DE POTÊNCIA LÂMPADAS, DEMAIS ACESSÓRIOS E INSTALAÇÃO.</v>
          </cell>
          <cell r="C2324" t="str">
            <v>CJ</v>
          </cell>
          <cell r="D2324">
            <v>59.38</v>
          </cell>
          <cell r="E2324">
            <v>12.59</v>
          </cell>
          <cell r="I2324">
            <v>71.97</v>
          </cell>
          <cell r="J2324">
            <v>93.56</v>
          </cell>
        </row>
        <row r="2326">
          <cell r="A2326" t="str">
            <v>18.25.070</v>
          </cell>
          <cell r="B2326" t="str">
            <v>LUMINÁRIA TIPO SOBREPOR, ABERTA, PARA 01 LÂMPADA FLUORESCENTE DE 40W, REF211-R. A.B.LEÃO OU SIMILAR, INCLUSIVE REATOR ALTO FATOR DE POTÊNCIA, LÂMPADA, DEMAIS ACESSÓRIOS E INSTALAÇÃO.</v>
          </cell>
          <cell r="C2326" t="str">
            <v>CJ</v>
          </cell>
          <cell r="D2326">
            <v>43.5</v>
          </cell>
          <cell r="E2326">
            <v>11.44</v>
          </cell>
          <cell r="I2326">
            <v>54.94</v>
          </cell>
          <cell r="J2326">
            <v>71.42</v>
          </cell>
        </row>
        <row r="2328">
          <cell r="A2328" t="str">
            <v>18.25.080</v>
          </cell>
          <cell r="B2328" t="str">
            <v>LUMINÁRIA TIPO SOBREPOR, ABERTA, PARA 02 LÂMPADAS FLUORESCENTES DE 40W, REF. 211-R A.B.LEÃO OU SIMILAR, INCLUSIVE REATOR ALTO FATOR DE POTÊNCIA, LÂMPADAS, DEMAIS ACESSÓRIOS E INSTALAÇÃO.</v>
          </cell>
          <cell r="C2328" t="str">
            <v>CJ</v>
          </cell>
          <cell r="D2328">
            <v>69.95</v>
          </cell>
          <cell r="E2328">
            <v>12.59</v>
          </cell>
          <cell r="I2328">
            <v>82.54</v>
          </cell>
          <cell r="J2328">
            <v>107.3</v>
          </cell>
        </row>
        <row r="2330">
          <cell r="A2330" t="str">
            <v>18.25.090</v>
          </cell>
          <cell r="B2330" t="str">
            <v>LUMINÁRIA TIPO DROPS EM GLOBO DE VIDRO LEITOSO, REF. 515 A.B. LEÃO, OU SIMILAR, COMPLETA, INCLUSIVE LÂMPADA E INSTALAÇÃO.</v>
          </cell>
          <cell r="C2330" t="str">
            <v>CJ</v>
          </cell>
          <cell r="D2330">
            <v>26.5</v>
          </cell>
          <cell r="E2330">
            <v>9.15</v>
          </cell>
          <cell r="I2330">
            <v>35.65</v>
          </cell>
          <cell r="J2330">
            <v>46.35</v>
          </cell>
        </row>
        <row r="2332">
          <cell r="A2332" t="str">
            <v>18.25.100</v>
          </cell>
          <cell r="B2332" t="str">
            <v>LUMINÁRIA TIPO BEDD (PRATO), REF. 805 A.B. LEÃO OU SIMILAR, COM DEPENENTE E SUPORTE, INCLUSIVE LÂMPADA E INSTALAÇÃO.</v>
          </cell>
          <cell r="C2332" t="str">
            <v>CJ</v>
          </cell>
          <cell r="D2332">
            <v>36.5</v>
          </cell>
          <cell r="E2332">
            <v>9.15</v>
          </cell>
          <cell r="I2332">
            <v>45.65</v>
          </cell>
          <cell r="J2332">
            <v>59.35</v>
          </cell>
        </row>
        <row r="2334">
          <cell r="A2334" t="str">
            <v>18.25.110</v>
          </cell>
          <cell r="B2334" t="str">
            <v>LUMINÁRIA TIPO ARANDELA, REF. 403 A.B. LEÃO OU SIMILAR, COMPLETA, INCLUSIVE LÂMPADA E INSTALAÇÃO.</v>
          </cell>
          <cell r="C2334" t="str">
            <v>CJ</v>
          </cell>
          <cell r="D2334">
            <v>46.2</v>
          </cell>
          <cell r="E2334">
            <v>9.15</v>
          </cell>
          <cell r="I2334">
            <v>55.35</v>
          </cell>
          <cell r="J2334">
            <v>71.959999999999994</v>
          </cell>
        </row>
        <row r="2336">
          <cell r="A2336" t="str">
            <v>18.25.130</v>
          </cell>
          <cell r="B2336" t="str">
            <v>LUMINÁRIA TIPO SPOT, REF. 401-P A.B. LEÃO OU SIMILAR, COMPLETA, INCLUSIVE LÂMPADA E INSTALAÇÃO.</v>
          </cell>
          <cell r="C2336" t="str">
            <v>CJ</v>
          </cell>
          <cell r="D2336">
            <v>16.2</v>
          </cell>
          <cell r="E2336">
            <v>9.15</v>
          </cell>
          <cell r="I2336">
            <v>25.35</v>
          </cell>
          <cell r="J2336">
            <v>32.96</v>
          </cell>
        </row>
        <row r="2338">
          <cell r="A2338" t="str">
            <v>18.25.140</v>
          </cell>
          <cell r="B2338" t="str">
            <v>REFLETOR EXTERNO REF. 408/E A.B. LEÃO OU SIMILAR, COMPLETO, INCLUSIVE LÂMPADA E INSTALAÇÃO.</v>
          </cell>
          <cell r="C2338" t="str">
            <v>CJ</v>
          </cell>
          <cell r="D2338">
            <v>36.5</v>
          </cell>
          <cell r="E2338">
            <v>9.15</v>
          </cell>
          <cell r="I2338">
            <v>45.65</v>
          </cell>
          <cell r="J2338">
            <v>59.35</v>
          </cell>
        </row>
        <row r="2340">
          <cell r="A2340" t="str">
            <v>18.25.170</v>
          </cell>
          <cell r="B2340" t="str">
            <v>LUMINÁRIA PARA LÂMPADA A VAPOR DE MERCÚRIO DE 125W, REF. ABL 50/F A.B. LEÃO OU SIMILAR, COMPLETA, INCLUSIVE BRAÇO, LÂMPADA, REATOR ALTO FATOR DE POTÊNCIA E INSTALAÇÃO.</v>
          </cell>
          <cell r="C2340" t="str">
            <v>CJ</v>
          </cell>
          <cell r="D2340">
            <v>233.63</v>
          </cell>
          <cell r="E2340">
            <v>34.32</v>
          </cell>
          <cell r="F2340">
            <v>73.67</v>
          </cell>
          <cell r="G2340">
            <v>24.91</v>
          </cell>
          <cell r="I2340">
            <v>366.53000000000003</v>
          </cell>
          <cell r="J2340">
            <v>476.49</v>
          </cell>
        </row>
        <row r="2342">
          <cell r="A2342" t="str">
            <v>18.25.180</v>
          </cell>
          <cell r="B2342" t="str">
            <v>LUMINÁRIA PARA LÂMPADA A VAPOR DE MERCÚRIO DE 250W, REF. ABL 50/F A.B. LEÃO OU SIMILAR, COMPLETA, INCLUSIVE BRAÇO, LÂMPADA, REATOR ALTO FATOR DE POTÊNCIA E INSTALAÇÃO.</v>
          </cell>
          <cell r="C2342" t="str">
            <v>CJ</v>
          </cell>
          <cell r="D2342">
            <v>267.39999999999998</v>
          </cell>
          <cell r="E2342">
            <v>34.229999999999997</v>
          </cell>
          <cell r="F2342">
            <v>73.67</v>
          </cell>
          <cell r="G2342">
            <v>24.91</v>
          </cell>
          <cell r="I2342">
            <v>400.21000000000004</v>
          </cell>
          <cell r="J2342">
            <v>520.27</v>
          </cell>
        </row>
        <row r="2344">
          <cell r="A2344" t="str">
            <v>18.25.190</v>
          </cell>
          <cell r="B2344" t="str">
            <v>LUMINÁRIA PARA LÂMPADA A VAPOR DE MERCÚRIO DE 125W, REF. ABL 50 A.B. LEÃO OU SIMILAR, COMPLETA, INCLUSIVE BRAÇO, LÂMPADA, REATOR ALTO FATOR DE POTÊNCIA E INSTALAÇÃO.</v>
          </cell>
          <cell r="C2344" t="str">
            <v>CJ</v>
          </cell>
          <cell r="D2344">
            <v>225.63</v>
          </cell>
          <cell r="E2344">
            <v>34.32</v>
          </cell>
          <cell r="F2344">
            <v>73.67</v>
          </cell>
          <cell r="G2344">
            <v>24.91</v>
          </cell>
          <cell r="I2344">
            <v>358.53000000000003</v>
          </cell>
          <cell r="J2344">
            <v>466.09</v>
          </cell>
        </row>
        <row r="2346">
          <cell r="A2346" t="str">
            <v>18.25.200</v>
          </cell>
          <cell r="B2346" t="str">
            <v>LUMINÁRIA PARA LÂMPADA A VAPOR DE MERCÚRIO DE 250W, REF. ABL 50 A.B.LEÃO OU SIMILAR, COMPLETA, INCLUSIVE BRAÇO, LÂMPADA, REATOR ALTO FATOR DE POTÊNCIA E INSTALAÇÃO.</v>
          </cell>
          <cell r="C2346" t="str">
            <v>CJ</v>
          </cell>
          <cell r="D2346">
            <v>259.39999999999998</v>
          </cell>
          <cell r="E2346">
            <v>34.32</v>
          </cell>
          <cell r="F2346">
            <v>73.67</v>
          </cell>
          <cell r="G2346">
            <v>24.91</v>
          </cell>
          <cell r="I2346">
            <v>392.3</v>
          </cell>
          <cell r="J2346">
            <v>509.99</v>
          </cell>
        </row>
        <row r="2348">
          <cell r="A2348" t="str">
            <v>18.25.210</v>
          </cell>
          <cell r="B2348" t="str">
            <v>LUMINÁRIA PARA LÂMPADA A VAPOR DE MERCÚRIO DE 400W, REF. ABL 50F/400 A.B. LEÃO OU SIMILAR, COMPLETA, INCLUSIVE BRAÇO, LÂMPADA, REATOR ALTO FATOR DE POTÊNCIA E INSTALAÇÃO.</v>
          </cell>
          <cell r="C2348" t="str">
            <v>UN</v>
          </cell>
          <cell r="D2348">
            <v>361.6</v>
          </cell>
          <cell r="E2348">
            <v>34.32</v>
          </cell>
          <cell r="F2348">
            <v>73.67</v>
          </cell>
          <cell r="G2348">
            <v>24.91</v>
          </cell>
          <cell r="I2348">
            <v>494.50000000000006</v>
          </cell>
          <cell r="J2348">
            <v>642.85</v>
          </cell>
        </row>
        <row r="2350">
          <cell r="A2350" t="str">
            <v>18.25.220</v>
          </cell>
          <cell r="B2350" t="str">
            <v xml:space="preserve">FORNEC. DE CONJ COM LUMINÁRIA FECHADA P/LAMP. VS 70W C/DIFUSOR EM POLICARBONATO SOQUETE E-27 SUPORTE DE ALUMÍNIO FUNDIDO REF.1 PLP 1000, POLIMETAL OU SIMILAR, INCLUSIVE REATOR EU VS 70W X220V (ACOPLADO), LAMP. BRAÇO RETO 3/4 POL.X 1M C/ PARAFUSO P/FIX EM </v>
          </cell>
          <cell r="C2350" t="str">
            <v>UN</v>
          </cell>
          <cell r="D2350">
            <v>195.11</v>
          </cell>
          <cell r="E2350">
            <v>34.32</v>
          </cell>
          <cell r="F2350">
            <v>73.67</v>
          </cell>
          <cell r="G2350">
            <v>24.91</v>
          </cell>
          <cell r="I2350">
            <v>328.01000000000005</v>
          </cell>
          <cell r="J2350">
            <v>426.41</v>
          </cell>
        </row>
        <row r="2352">
          <cell r="A2352" t="str">
            <v>18.25.230</v>
          </cell>
          <cell r="B2352" t="str">
            <v>FORNEC. DE CONJ COM LUMINÁRIA FECHADA P/LAMP. VS 150W C/DIFUSOR EM POLICARBONATO SOQUETE E-40 SUPORTE DE ALUMÍNIO FUNDIDO REF.1 PLP 1000, POLIMETAL OU SIMILAR, INCLUSIVE REATOR EU VS 150W X220V (ACOPLADO), LAMP. BRAÇO RETO 1 1/4 POL.X 3M C/ PARAFUSO P/FIX</v>
          </cell>
          <cell r="C2352" t="str">
            <v>UN</v>
          </cell>
          <cell r="D2352">
            <v>298.99</v>
          </cell>
          <cell r="E2352">
            <v>34.32</v>
          </cell>
          <cell r="F2352">
            <v>73.67</v>
          </cell>
          <cell r="G2352">
            <v>24.91</v>
          </cell>
          <cell r="I2352">
            <v>431.89000000000004</v>
          </cell>
          <cell r="J2352">
            <v>561.46</v>
          </cell>
        </row>
        <row r="2354">
          <cell r="A2354" t="str">
            <v>18.25.240</v>
          </cell>
          <cell r="B2354" t="str">
            <v>FORNEC. DE CONJ COM LUMINÁRIA FECHADA P/LAMP. VS 250W C/DIFUSOR EM POLICARBONATO SOQUETE E-40 SUPORTE DE ALUMÍNIO FUNDIDO REF.1 PLP 1000, POLIMETAL OU SIMILAR, INCLUSIVE REATOR EU VS 250W X220V (ACOPLADO), LAMP. BRAÇO RETO 1 1/2 POL.X 3M C/ PARAFUSO P/FIX</v>
          </cell>
          <cell r="C2354" t="str">
            <v>UN</v>
          </cell>
          <cell r="D2354">
            <v>350.32</v>
          </cell>
          <cell r="E2354">
            <v>34.32</v>
          </cell>
          <cell r="F2354">
            <v>73.67</v>
          </cell>
          <cell r="G2354">
            <v>24.91</v>
          </cell>
          <cell r="I2354">
            <v>483.22</v>
          </cell>
          <cell r="J2354">
            <v>628.19000000000005</v>
          </cell>
        </row>
        <row r="2356">
          <cell r="A2356" t="str">
            <v>18.25.300</v>
          </cell>
          <cell r="B2356" t="str">
            <v xml:space="preserve">FORNECIMENTO E INSTALAÇÃO DE LUMINÁRIA TIPO PÉTALA COM DIFUSOR EM POLICARBENATO P/LÂMPADA V.METAL DE 250 W, SÉRIE IVA, INDALUZ OU SIMILAR, INCLUSIVE LÂMPADA, REATOR, IGNITOR, CAPACITOR EM POSTES ATÉ 23M. </v>
          </cell>
          <cell r="C2356" t="str">
            <v>UN</v>
          </cell>
          <cell r="D2356">
            <v>546.29</v>
          </cell>
          <cell r="E2356">
            <v>34.32</v>
          </cell>
          <cell r="F2356">
            <v>88.85</v>
          </cell>
          <cell r="I2356">
            <v>669.46</v>
          </cell>
          <cell r="J2356">
            <v>870.3</v>
          </cell>
        </row>
        <row r="2358">
          <cell r="A2358" t="str">
            <v>18.25.310</v>
          </cell>
          <cell r="B2358" t="str">
            <v xml:space="preserve">FORNECIMENTO DE LUMINÁRIA TIPO PÉTALA COM DIFUSOR EM POLICARBENATO P/LÂMPADA V.METAL DE 250 W, SÉRIE IVA, INDALUZ OU SIMILAR, INCLUSIVE LÂMPADA, REATOR, IGNITOR, CAPACITOR EM POSTES ATÉ 17M. </v>
          </cell>
          <cell r="C2358" t="str">
            <v>UN</v>
          </cell>
          <cell r="D2358">
            <v>593.04</v>
          </cell>
          <cell r="E2358">
            <v>34.32</v>
          </cell>
          <cell r="F2358">
            <v>88.85</v>
          </cell>
          <cell r="I2358">
            <v>716.21</v>
          </cell>
          <cell r="J2358">
            <v>931.07</v>
          </cell>
        </row>
        <row r="2360">
          <cell r="A2360" t="str">
            <v>18.25.400</v>
          </cell>
          <cell r="B2360" t="str">
            <v xml:space="preserve">FORNECIMENTO DE LUMINÁRIA FECHADA, TIPO PÉTALA COM DIFUSOR EM POLICARBENATO P/LÂMPADA V.METAL DE 400 W, SÉRIE IVA, INDALUZ OU SIMILAR, INCLUSIVE LÂMPADA, REATOR, IGNITOR, CAPACITOR E INSTALAÇÃO. </v>
          </cell>
          <cell r="C2360" t="str">
            <v>UN</v>
          </cell>
          <cell r="D2360">
            <v>966.97</v>
          </cell>
          <cell r="E2360">
            <v>34.32</v>
          </cell>
          <cell r="F2360">
            <v>88.85</v>
          </cell>
          <cell r="I2360">
            <v>1090.1400000000001</v>
          </cell>
          <cell r="J2360">
            <v>1417.18</v>
          </cell>
        </row>
        <row r="2362">
          <cell r="A2362" t="str">
            <v>18.25.410</v>
          </cell>
          <cell r="B2362" t="str">
            <v>FORNECIMENTO DE LUMINÁRIA FECHADA TIPO PÉTALA COM DIFUSOR EM POLICARBENATO P/LÂMPADA V.METAL DE 400 W, MODELO VIENTO IVH, INDALUZ OU SIMILAR, INCLUSIVE LÂMPADA, REATOR, IGNITOR, CAPACITOR E INSTALAÇÃO .</v>
          </cell>
          <cell r="C2362" t="str">
            <v>UN</v>
          </cell>
          <cell r="D2362">
            <v>1013.97</v>
          </cell>
          <cell r="E2362">
            <v>34.32</v>
          </cell>
          <cell r="F2362">
            <v>88.85</v>
          </cell>
          <cell r="I2362">
            <v>1137.1399999999999</v>
          </cell>
          <cell r="J2362">
            <v>1478.28</v>
          </cell>
        </row>
        <row r="2364">
          <cell r="A2364" t="str">
            <v>18.25.500</v>
          </cell>
          <cell r="B2364" t="str">
            <v>FORNECIMENTO DE LUMINÁRIA TIPO PÉTALA COM DIFUSOR EM POLICARBENATO P/LÂMPADA V.METAL DE 250 W, MODELO STAR PC, FAELUCE OU SIMILAR, INCLUSIVE LÂMPADA 250 W, REATOR, IGNITOR, CAPACITOR EM POSTE ATÉ 14M.</v>
          </cell>
          <cell r="C2364" t="str">
            <v>UN</v>
          </cell>
          <cell r="D2364">
            <v>527.53</v>
          </cell>
          <cell r="E2364">
            <v>34.32</v>
          </cell>
          <cell r="F2364">
            <v>88.85</v>
          </cell>
          <cell r="I2364">
            <v>650.70000000000005</v>
          </cell>
          <cell r="J2364">
            <v>845.91</v>
          </cell>
        </row>
        <row r="2366">
          <cell r="A2366" t="str">
            <v>18.25.510</v>
          </cell>
          <cell r="B2366" t="str">
            <v>FORNECIMENTO DE LUMINÁRIA TIPO PÉTALA COM DIFUSOR EM POLICARBENATO P/LÂMPADA V.METAL DE 250 W, MODELO STAR PC, FAELUCE OU SIMILAR, INCLUSIVE LÂMPADA V. METAL 250 W, REATOR, IGNITOR, CAPACITOR EM POSTE ATÉ 14M.</v>
          </cell>
          <cell r="C2366" t="str">
            <v>UN</v>
          </cell>
          <cell r="D2366">
            <v>574.28</v>
          </cell>
          <cell r="E2366">
            <v>34.32</v>
          </cell>
          <cell r="F2366">
            <v>88.85</v>
          </cell>
          <cell r="I2366">
            <v>697.45</v>
          </cell>
          <cell r="J2366">
            <v>906.69</v>
          </cell>
        </row>
        <row r="2368">
          <cell r="A2368" t="str">
            <v>18.25.600</v>
          </cell>
          <cell r="B2368" t="str">
            <v>FORNECIMENTO DE LUMINÁRIA TIPO PÉTALA COM DIFUSOR EM POLICARBENATO P/LÂMPADA V.S DE 400 W, MODELO MIRA VTP (VIDRO PLANO), FAELUCE OU SIMILAR, INCLUSIVE LÂMPADA, REATOR, IGNITOR, CAPACITOR E INSTALAÇÃO EM POSTE ATÉ 17M.</v>
          </cell>
          <cell r="C2368" t="str">
            <v>UN</v>
          </cell>
          <cell r="D2368">
            <v>745.13</v>
          </cell>
          <cell r="E2368">
            <v>34.32</v>
          </cell>
          <cell r="F2368">
            <v>88.85</v>
          </cell>
          <cell r="I2368">
            <v>868.30000000000007</v>
          </cell>
          <cell r="J2368">
            <v>1128.79</v>
          </cell>
        </row>
        <row r="2370">
          <cell r="A2370" t="str">
            <v>18.25.610</v>
          </cell>
          <cell r="B2370" t="str">
            <v>FORNECIMENTO DE LUMINÁRIA TIPO PÉTALA COM DIFUSOR EM POLICARBENATO P/LÂMPADA V.METAL DE 400 W, MODELO MIRA VTP (VIDRO PLANO), FAELUCE OU SIMILAR, INCLUSIVE LÂMPADA, REATOR, IGNITOR, CAPACITOR E INSTALAÇÃO EM POSTE ATÉ 17M.</v>
          </cell>
          <cell r="C2370" t="str">
            <v>UN</v>
          </cell>
          <cell r="D2370">
            <v>792.13</v>
          </cell>
          <cell r="E2370">
            <v>34.32</v>
          </cell>
          <cell r="F2370">
            <v>88.82</v>
          </cell>
          <cell r="I2370">
            <v>915.27</v>
          </cell>
          <cell r="J2370">
            <v>1189.8499999999999</v>
          </cell>
        </row>
        <row r="2372">
          <cell r="A2372" t="str">
            <v>18.25.700</v>
          </cell>
          <cell r="B2372" t="str">
            <v>FORNECIMENTO DE LAMPIÃO, MODELO RECIFE ANTIGO EM ALUMÍNIO FUNDIDO COM DIFUSOR EM POLICARBONATO COM TRATAMENTO EM UV, TRANSPARENTE OU LEITOSO, COM SUPORTE E-40, EDESA OU SIMILAR, INCLUSIVE INSTALAÇÃO.</v>
          </cell>
          <cell r="C2372" t="str">
            <v>UN</v>
          </cell>
          <cell r="D2372">
            <v>240</v>
          </cell>
          <cell r="E2372">
            <v>9</v>
          </cell>
          <cell r="I2372">
            <v>249</v>
          </cell>
          <cell r="J2372">
            <v>323.7</v>
          </cell>
        </row>
        <row r="2374">
          <cell r="A2374" t="str">
            <v>18.25.800</v>
          </cell>
          <cell r="B2374" t="str">
            <v>FORNECIMENTO DE PROJETOR MODELO MLE 502, EDESA OU SIMILAR PARA LÂMPADA A VAPOR DE SÓDIO 250W INCLUSIVE LÂMPADA, REATOR, AFP UE(ACOPLADO) E INSTALAÇÃO.</v>
          </cell>
          <cell r="C2374" t="str">
            <v>UN</v>
          </cell>
          <cell r="D2374">
            <v>193.87</v>
          </cell>
          <cell r="E2374">
            <v>17.149999999999999</v>
          </cell>
          <cell r="F2374">
            <v>73.67</v>
          </cell>
          <cell r="G2374">
            <v>24.91</v>
          </cell>
          <cell r="I2374">
            <v>309.60000000000002</v>
          </cell>
          <cell r="J2374">
            <v>402.48</v>
          </cell>
        </row>
        <row r="2376">
          <cell r="A2376" t="str">
            <v>18.25.810</v>
          </cell>
          <cell r="B2376" t="str">
            <v>FORNECIMENTO DE PROJETOR MODELO MLE 502, EDESA OU SIMILAR PARA LÂMPADA A VAPOR DE SÓDIO 400W INCLUSIVE LÂMPADA, REATOR, AFP UE(ACOPLADO) E INSTALAÇÃO.</v>
          </cell>
          <cell r="C2376" t="str">
            <v>UN</v>
          </cell>
          <cell r="D2376">
            <v>22.27</v>
          </cell>
          <cell r="E2376">
            <v>17.149999999999999</v>
          </cell>
          <cell r="F2376">
            <v>73.67</v>
          </cell>
          <cell r="G2376">
            <v>24.91</v>
          </cell>
          <cell r="I2376">
            <v>138</v>
          </cell>
          <cell r="J2376">
            <v>179.4</v>
          </cell>
        </row>
        <row r="2378">
          <cell r="A2378" t="str">
            <v>18.25.820</v>
          </cell>
          <cell r="B2378" t="str">
            <v>FORNECIMENTO DE PROJETOR MODELO MLE 508, EDESA OU SIMILAR PARA LÂMPADA A VAPOR METÁLICO ATÉ 1000W INCLUSIVE INSTALAÇÃO.</v>
          </cell>
          <cell r="C2378" t="str">
            <v>UN</v>
          </cell>
          <cell r="D2378">
            <v>1353.32</v>
          </cell>
          <cell r="E2378">
            <v>17.149999999999999</v>
          </cell>
          <cell r="F2378">
            <v>73.67</v>
          </cell>
          <cell r="G2378">
            <v>24.91</v>
          </cell>
          <cell r="I2378">
            <v>1469.0500000000002</v>
          </cell>
          <cell r="J2378">
            <v>1909.77</v>
          </cell>
        </row>
        <row r="2380">
          <cell r="A2380" t="str">
            <v>18.25.830</v>
          </cell>
          <cell r="B2380" t="str">
            <v>FORNECIMENTO DE PROJETOR, MOD JET 1000, SIMETRICO MARTELADO, FAELUCE OU SIMILAR, PARA LAMPADA DE VAPOR METÁLICO 1000W, INCLUSIVE LÂMPADA, REATOR AFP, UE (ACOPLADO) E INSTALAÇÃO.</v>
          </cell>
          <cell r="C2380" t="str">
            <v>UN</v>
          </cell>
          <cell r="D2380">
            <v>16.36</v>
          </cell>
          <cell r="E2380">
            <v>17.149999999999999</v>
          </cell>
          <cell r="F2380">
            <v>88.85</v>
          </cell>
          <cell r="G2380">
            <v>30.41</v>
          </cell>
          <cell r="I2380">
            <v>152.76999999999998</v>
          </cell>
          <cell r="J2380">
            <v>198.6</v>
          </cell>
        </row>
        <row r="2382">
          <cell r="A2382" t="str">
            <v>18.25.840</v>
          </cell>
          <cell r="B2382" t="str">
            <v>FORNECIMENTO DE PROJETOR, MOD JET 1000, SIMETRICO ESPECULAR, FAELUCE OU SIMILAR, PARA LAMPADA DE VAPOR METÁLICO 1000W, INCLUSIVE LÂMPADA, REATOR AFP, UE (ACOPLADO) E INSTALAÇÃO.</v>
          </cell>
          <cell r="C2382" t="str">
            <v>UN</v>
          </cell>
          <cell r="D2382">
            <v>1636.13</v>
          </cell>
          <cell r="E2382">
            <v>17.149999999999999</v>
          </cell>
          <cell r="F2382">
            <v>88.85</v>
          </cell>
          <cell r="G2382">
            <v>30.41</v>
          </cell>
          <cell r="I2382">
            <v>1772.5400000000002</v>
          </cell>
          <cell r="J2382">
            <v>2304.3000000000002</v>
          </cell>
        </row>
        <row r="2384">
          <cell r="A2384" t="str">
            <v>18.25.850</v>
          </cell>
          <cell r="B2384" t="str">
            <v>FORNECIMENTO DE PROJETOR, MOD JET 2000, SIMETRICO MARTELADO, FAELUCE OU SIMILAR, PARA LAMPADA DE VAPOR METÁLICO 2000W, INCLUSIVE LÂMPADA, REATOR AFP, UE (ACOPLADO) E INSTALAÇÃO.</v>
          </cell>
          <cell r="C2384" t="str">
            <v>UN</v>
          </cell>
          <cell r="D2384">
            <v>2956.2</v>
          </cell>
          <cell r="E2384">
            <v>17.149999999999999</v>
          </cell>
          <cell r="F2384">
            <v>88.85</v>
          </cell>
          <cell r="G2384">
            <v>30.41</v>
          </cell>
          <cell r="I2384">
            <v>3092.6099999999997</v>
          </cell>
          <cell r="J2384">
            <v>4020.39</v>
          </cell>
        </row>
        <row r="2386">
          <cell r="A2386" t="str">
            <v>18.25.860</v>
          </cell>
          <cell r="B2386" t="str">
            <v>FORNECIMENTO DE PROJETOR, MOD JET 2000, SIMETRICO ESPECULAR, FAELUCE OU SIMILAR, PARA LAMPADA DE VAPOR METÁLICO 2000W, INCLUSIVE LÂMPADA, REATOR AFP, UE (ACOPLADO) E INSTALAÇÃO.</v>
          </cell>
          <cell r="C2386" t="str">
            <v>UN</v>
          </cell>
          <cell r="D2386">
            <v>2956.2</v>
          </cell>
          <cell r="E2386">
            <v>17.149999999999999</v>
          </cell>
          <cell r="F2386">
            <v>88.85</v>
          </cell>
          <cell r="G2386">
            <v>30.41</v>
          </cell>
          <cell r="I2386">
            <v>3092.6099999999997</v>
          </cell>
          <cell r="J2386">
            <v>4020.39</v>
          </cell>
        </row>
        <row r="2387">
          <cell r="I2387">
            <v>0</v>
          </cell>
          <cell r="J2387">
            <v>0</v>
          </cell>
        </row>
        <row r="2388">
          <cell r="A2388" t="str">
            <v>18.26.000</v>
          </cell>
          <cell r="B2388" t="str">
            <v>ASSENTAMENTOS DIVERSOS</v>
          </cell>
          <cell r="I2388">
            <v>0</v>
          </cell>
          <cell r="J2388">
            <v>0</v>
          </cell>
        </row>
        <row r="2389">
          <cell r="I2389">
            <v>0</v>
          </cell>
          <cell r="J2389">
            <v>0</v>
          </cell>
        </row>
        <row r="2390">
          <cell r="A2390" t="str">
            <v>18.26.010</v>
          </cell>
          <cell r="B2390" t="str">
            <v>ASSENTAMENTO DE HASTE DE ATERRAMENTO DE 5/8"X 2,40M COPPERWELD OU SIMILAR, COM CONECTOR PARALELO E PARAFUSOS (INCLUSIVE O FORNECIMENTO DO MATERIAL).</v>
          </cell>
          <cell r="C2390" t="str">
            <v>UD</v>
          </cell>
          <cell r="D2390">
            <v>17.899999999999999</v>
          </cell>
          <cell r="E2390">
            <v>24.82</v>
          </cell>
          <cell r="I2390">
            <v>42.72</v>
          </cell>
          <cell r="J2390">
            <v>55.54</v>
          </cell>
        </row>
        <row r="2392">
          <cell r="A2392" t="str">
            <v>18.26.020</v>
          </cell>
          <cell r="B2392" t="str">
            <v>ASSENTAMENTO DE BENGALA DE PVC RÍGIDO DE 3/4 POL. MARCA TIGRE OU SIMILAR, INCLUSIVE RASGO EM ALVENARIA E FORNECIMENTO DO MATERIAL.</v>
          </cell>
          <cell r="C2392" t="str">
            <v>UD</v>
          </cell>
          <cell r="D2392">
            <v>9.5</v>
          </cell>
          <cell r="E2392">
            <v>15.79</v>
          </cell>
          <cell r="I2392">
            <v>25.29</v>
          </cell>
          <cell r="J2392">
            <v>32.880000000000003</v>
          </cell>
        </row>
        <row r="2394">
          <cell r="A2394" t="str">
            <v>18.26.030</v>
          </cell>
          <cell r="B2394" t="str">
            <v>ASSENTAMENTO DE CHAVE DE BÓIA AUTOMÁTICA, 15A, SUPERIOR OU INFERIOR MARCA LENZ OU SIMILAR (INCLUSIVE O FORNECIMENTO DO MATERIAL).</v>
          </cell>
          <cell r="C2394" t="str">
            <v>UD</v>
          </cell>
          <cell r="D2394">
            <v>28</v>
          </cell>
          <cell r="E2394">
            <v>2.97</v>
          </cell>
          <cell r="I2394">
            <v>30.97</v>
          </cell>
          <cell r="J2394">
            <v>40.26</v>
          </cell>
        </row>
        <row r="2396">
          <cell r="A2396" t="str">
            <v>18.26.040</v>
          </cell>
          <cell r="B2396" t="str">
            <v>ASSENTAMENTO DE CHAVE REVERSORA BLINDADA 30A, 500V, ELETROMAR OU SIMILAR, (INCLUSIVE FORNECIMENTO DO MATERIAL).</v>
          </cell>
          <cell r="C2396" t="str">
            <v>UD</v>
          </cell>
          <cell r="D2396">
            <v>74</v>
          </cell>
          <cell r="E2396">
            <v>28.61</v>
          </cell>
          <cell r="I2396">
            <v>102.61</v>
          </cell>
          <cell r="J2396">
            <v>133.38999999999999</v>
          </cell>
        </row>
        <row r="2398">
          <cell r="A2398" t="str">
            <v>18.26.045</v>
          </cell>
          <cell r="B2398" t="str">
            <v>ASSENTAMENTO DE CHAVE REVERSORA BLINDADA 30A, 250V, ELETROMAR OU SIMILAR, (INCLUSIVE FORNECIMENTO DO MATERIAL).</v>
          </cell>
          <cell r="C2398" t="str">
            <v>UN</v>
          </cell>
          <cell r="D2398">
            <v>95.16</v>
          </cell>
          <cell r="E2398">
            <v>28.61</v>
          </cell>
          <cell r="I2398">
            <v>123.77</v>
          </cell>
          <cell r="J2398">
            <v>160.9</v>
          </cell>
        </row>
        <row r="2400">
          <cell r="A2400" t="str">
            <v>18.26.050</v>
          </cell>
          <cell r="B2400" t="str">
            <v xml:space="preserve">ASSENTAMENTO DE CHAVE MAGNÉTICA GUARDA-MOTOR ATÉ 7,5 CV, ELETROMAR OU SIMILAR INCLUSIVE FORNECIMENTO DO MATERIAL </v>
          </cell>
          <cell r="C2400" t="str">
            <v>UD</v>
          </cell>
          <cell r="D2400">
            <v>140</v>
          </cell>
          <cell r="E2400">
            <v>28.61</v>
          </cell>
          <cell r="I2400">
            <v>168.61</v>
          </cell>
          <cell r="J2400">
            <v>219.19</v>
          </cell>
        </row>
        <row r="2402">
          <cell r="A2402" t="str">
            <v>18.26.060</v>
          </cell>
          <cell r="B2402" t="str">
            <v>ASSENTAMENTO DE CHAVE MAGNÉTICA DE 2 X 30A PARA COMANDO DE ILUMINAÇÃO PÚBLICA, ACIONADA PARA RELÉ FOTO-ELÉTRICO NA, 220V, 60HZ, TIPO LUX CONTROL MODELO CIP-F/70, (INCLUSIVE FORNECIMENTO DO MATERIAL).</v>
          </cell>
          <cell r="C2402" t="str">
            <v>UD</v>
          </cell>
          <cell r="D2402">
            <v>305</v>
          </cell>
          <cell r="E2402">
            <v>45.76</v>
          </cell>
          <cell r="I2402">
            <v>350.76</v>
          </cell>
          <cell r="J2402">
            <v>455.99</v>
          </cell>
        </row>
        <row r="2403">
          <cell r="E2403" t="str">
            <v xml:space="preserve">  </v>
          </cell>
          <cell r="J2403">
            <v>0</v>
          </cell>
        </row>
        <row r="2404">
          <cell r="A2404" t="str">
            <v>18.27.000</v>
          </cell>
          <cell r="B2404" t="str">
            <v>ILUMINAÇÃO PÚBLICA</v>
          </cell>
          <cell r="I2404">
            <v>0</v>
          </cell>
          <cell r="J2404">
            <v>0</v>
          </cell>
        </row>
        <row r="2405">
          <cell r="I2405">
            <v>0</v>
          </cell>
          <cell r="J2405">
            <v>0</v>
          </cell>
        </row>
        <row r="2406">
          <cell r="A2406" t="str">
            <v>18.27.010</v>
          </cell>
          <cell r="B2406" t="str">
            <v>FORNECIMENTO DE FIO DE COBRE NU, TEMPERA MEIO-DURO, CLASSE 1A, SM-10MM², PARA UM LANCE DE REDE INCLUSIVE ARMAÇÃO SECUNDÁRIA B1, ISOLADOR PARAFUSOS, BRICADEIRA REDONDA DE FERRO GALV. A FOGO, EQUIPAMENTO E INSTALAÇÃO.</v>
          </cell>
          <cell r="C2406" t="str">
            <v>UN</v>
          </cell>
          <cell r="D2406">
            <v>128.41999999999999</v>
          </cell>
          <cell r="E2406">
            <v>11.44</v>
          </cell>
          <cell r="F2406">
            <v>88.85</v>
          </cell>
          <cell r="I2406">
            <v>228.70999999999998</v>
          </cell>
          <cell r="J2406">
            <v>297.32</v>
          </cell>
        </row>
        <row r="2408">
          <cell r="A2408" t="str">
            <v>18.27.011</v>
          </cell>
          <cell r="B2408" t="str">
            <v>FORNECIMENTO DE FIO DE COBRE NU, TEMPERA MEIO-DURO, CLASSE 1A, SM-10MM², PARA DOIS LANCES DE REDE INCLUSIVE ARMAÇÃO SECUNDÁRIA B2, ISOLADOR PARAFUSOS, BRICADEIRA REDONDA DE FERRO GALV. A FOGO, EQUIPAMENTO E INSTALAÇÃO.</v>
          </cell>
          <cell r="C2408" t="str">
            <v>UN</v>
          </cell>
          <cell r="D2408">
            <v>225.49</v>
          </cell>
          <cell r="E2408">
            <v>11.44</v>
          </cell>
          <cell r="F2408">
            <v>88.85</v>
          </cell>
          <cell r="I2408">
            <v>325.77999999999997</v>
          </cell>
          <cell r="J2408">
            <v>423.51</v>
          </cell>
        </row>
        <row r="2410">
          <cell r="A2410" t="str">
            <v>18.27.012</v>
          </cell>
          <cell r="B2410" t="str">
            <v>FORNECIMENTO DE FIO DE COBRE NU, TEMPERA MEIO-DURO, CLASSE 1A, SM-10MM², PARA TRÊS LANCES DE REDE INCLUSIVE ARMAÇÃO SECUNDÁRIA B3, ISOLADOR PARAFUSOS, BRICADEIRA REDONDA DE FERRO GALV. A FOGO, EQUIPAMENTO E INSTALAÇÃO.</v>
          </cell>
          <cell r="C2410" t="str">
            <v>UN</v>
          </cell>
          <cell r="D2410">
            <v>350.46</v>
          </cell>
          <cell r="E2410">
            <v>17.149999999999999</v>
          </cell>
          <cell r="F2410">
            <v>133.28</v>
          </cell>
          <cell r="I2410">
            <v>500.89</v>
          </cell>
          <cell r="J2410">
            <v>651.16</v>
          </cell>
        </row>
        <row r="2412">
          <cell r="A2412" t="str">
            <v>18.27.013</v>
          </cell>
          <cell r="B2412" t="str">
            <v>FORNECIMENTO DE FIO DE COBRE NU, TEMPERA MEIO-DURO, CLASSE 1A, SM-10MM², PARA QUATRO LANCES DE REDE INCLUSIVE ARMAÇÃO SECUNDÁRIA B4, ISOLADOR PARAFUSOS, BRICADEIRA REDONDA DE FERRO GALV. A FOGO, EQUIPAMENTO E INSTALAÇÃO.</v>
          </cell>
          <cell r="C2412" t="str">
            <v>UN</v>
          </cell>
          <cell r="D2412">
            <v>448.58</v>
          </cell>
          <cell r="E2412">
            <v>17.149999999999999</v>
          </cell>
          <cell r="F2412">
            <v>133.28</v>
          </cell>
          <cell r="I2412">
            <v>599.01</v>
          </cell>
          <cell r="J2412">
            <v>778.71</v>
          </cell>
        </row>
        <row r="2414">
          <cell r="A2414" t="str">
            <v>18.27.014</v>
          </cell>
          <cell r="B2414" t="str">
            <v>FORNECIMENTO DE FIO DE COBRE NÚ, TEMPERA MEIO-DURO, CLASSE 1A, SM-10MM², PARA UM LANCE DE REDE, INCLUSIVE EQUIPAMENTO E INSTALAÇÃO.</v>
          </cell>
          <cell r="C2414" t="str">
            <v>UN</v>
          </cell>
          <cell r="D2414">
            <v>90</v>
          </cell>
          <cell r="E2414">
            <v>11.44</v>
          </cell>
          <cell r="F2414">
            <v>88.85</v>
          </cell>
          <cell r="I2414">
            <v>190.29</v>
          </cell>
          <cell r="J2414">
            <v>247.38</v>
          </cell>
        </row>
        <row r="2416">
          <cell r="A2416" t="str">
            <v>18.27.015</v>
          </cell>
          <cell r="B2416" t="str">
            <v>FORNECIMENTO DE FIO DE COBRE NÚ, TEMPERA MEIO-DURO, CLASSE 1A, SM-10MM², PARA DOIS LANCES DE REDE, INCLUSIVE EQUIPAMENTO E INSTALAÇÃO.</v>
          </cell>
          <cell r="C2416" t="str">
            <v>UN</v>
          </cell>
          <cell r="D2416" t="str">
            <v>18,0,00</v>
          </cell>
          <cell r="E2416">
            <v>17.149999999999999</v>
          </cell>
          <cell r="F2416">
            <v>133.28</v>
          </cell>
          <cell r="I2416" t="e">
            <v>#VALUE!</v>
          </cell>
          <cell r="J2416" t="e">
            <v>#VALUE!</v>
          </cell>
        </row>
        <row r="2418">
          <cell r="A2418" t="str">
            <v>18.27.016</v>
          </cell>
          <cell r="B2418" t="str">
            <v>FORNECIMENTO DE FIO DE COBRE NÚ, TEMPERA MEIO-DURO, CLASSE 1A, SM-10MM², PARA TRÊS LANCES DE REDE, INCLUSIVE EQUIPAMENTO E INSTALAÇÃO.</v>
          </cell>
          <cell r="C2418" t="str">
            <v>UN</v>
          </cell>
          <cell r="D2418">
            <v>270</v>
          </cell>
          <cell r="E2418">
            <v>17.149999999999999</v>
          </cell>
          <cell r="F2418">
            <v>133.28</v>
          </cell>
          <cell r="I2418">
            <v>420.42999999999995</v>
          </cell>
          <cell r="J2418">
            <v>546.55999999999995</v>
          </cell>
        </row>
        <row r="2420">
          <cell r="A2420" t="str">
            <v>18.27.017</v>
          </cell>
          <cell r="B2420" t="str">
            <v>FORNECIMENTO DE FIO DE COBRE NÚ, TEMPERA MEIO-DURO, CLASSE 1A, SM-10MM², PARA QUATRO LANCES DE REDE, INCLUSIVE EQUIPAMENTO E INSTALAÇÃO.</v>
          </cell>
          <cell r="C2420" t="str">
            <v>UN</v>
          </cell>
          <cell r="D2420">
            <v>360</v>
          </cell>
          <cell r="E2420">
            <v>17.149999999999999</v>
          </cell>
          <cell r="F2420">
            <v>133.28</v>
          </cell>
          <cell r="I2420">
            <v>510.42999999999995</v>
          </cell>
          <cell r="J2420">
            <v>663.56</v>
          </cell>
        </row>
        <row r="2422">
          <cell r="A2422" t="str">
            <v>18.27.018</v>
          </cell>
          <cell r="B2422" t="str">
            <v>FORNECIMENTO DE FIO DE COBRE NU, TEMPERA MEIO-DURO, CLASSE 1A, SM-16MM², PARA UM LANCE DE REDE INCLUSIVE ARMAÇÃO SECUNDÁRIA B1, ISOLADOR PARAFUSOS, BRICADEIRA REDONDA DE FERRO GALV. A FOGO, EQUIPAMENTO E INSTALAÇÃO.</v>
          </cell>
          <cell r="C2422" t="str">
            <v>UN</v>
          </cell>
          <cell r="D2422">
            <v>191.51</v>
          </cell>
          <cell r="E2422">
            <v>11.44</v>
          </cell>
          <cell r="F2422">
            <v>88.85</v>
          </cell>
          <cell r="I2422">
            <v>291.79999999999995</v>
          </cell>
          <cell r="J2422">
            <v>379.34</v>
          </cell>
        </row>
        <row r="2424">
          <cell r="A2424" t="str">
            <v>18.27.019</v>
          </cell>
          <cell r="B2424" t="str">
            <v>FORNECIMENTO DE FIO DE COBRE NU, TEMPERA MEIO-DURO, CLASSE 1A, SM-16MM², PARA DOIS LANCES DE REDE INCLUSIVE ARMAÇÃO SECUNDÁRIA B2, ISOLADOR PARAFUSOS, BRICADEIRA REDONDA DE FERRO GALV. A FOGO, EQUIPAMENTO E INSTALAÇÃO.</v>
          </cell>
          <cell r="C2424" t="str">
            <v>UN</v>
          </cell>
          <cell r="D2424">
            <v>351.67</v>
          </cell>
          <cell r="E2424">
            <v>11.44</v>
          </cell>
          <cell r="F2424">
            <v>88.85</v>
          </cell>
          <cell r="I2424">
            <v>451.96000000000004</v>
          </cell>
          <cell r="J2424">
            <v>587.54999999999995</v>
          </cell>
        </row>
        <row r="2426">
          <cell r="A2426" t="str">
            <v>18.27.020</v>
          </cell>
          <cell r="B2426" t="str">
            <v>FORNECIMENTO DE FIO DE COBRE NU, TEMPERA MEIO-DURO, CLASSE 1A, SM-16MM², PARA TRÊS LANCES DE REDE INCLUSIVE ARMAÇÃO SECUNDÁRIA B3, ISOLADOR PARAFUSOS, BRICADEIRA REDONDA DE FERRO GALV. A FOGO, EQUIPAMENTO E INSTALAÇÃO.</v>
          </cell>
          <cell r="C2426" t="str">
            <v>UN</v>
          </cell>
          <cell r="D2426">
            <v>539.73</v>
          </cell>
          <cell r="E2426">
            <v>17.149999999999999</v>
          </cell>
          <cell r="F2426" t="str">
            <v>133,28,</v>
          </cell>
          <cell r="I2426" t="e">
            <v>#VALUE!</v>
          </cell>
          <cell r="J2426" t="e">
            <v>#VALUE!</v>
          </cell>
        </row>
        <row r="2428">
          <cell r="A2428" t="str">
            <v>18.27.021</v>
          </cell>
          <cell r="B2428" t="str">
            <v>FORNECIMENTO DE FIO DE COBRE NU, TEMPERA MEIO-DURO, CLASSE 1A, SM-16MM², PARA QUATRO LANCES DE REDE INCLUSIVE ARMAÇÃO SECUNDÁRIA B4, ISOLADOR PARAFUSOS, BRICADEIRA REDONDA DE FERRO GALV. A FOGO, EQUIPAMENTO E INSTALAÇÃO.</v>
          </cell>
          <cell r="C2428" t="str">
            <v>UN</v>
          </cell>
          <cell r="D2428">
            <v>700.94</v>
          </cell>
          <cell r="E2428">
            <v>17.149999999999999</v>
          </cell>
          <cell r="F2428">
            <v>133.28</v>
          </cell>
          <cell r="I2428">
            <v>851.37</v>
          </cell>
          <cell r="J2428">
            <v>1106.78</v>
          </cell>
        </row>
        <row r="2430">
          <cell r="A2430" t="str">
            <v>18.27.022</v>
          </cell>
          <cell r="B2430" t="str">
            <v>FORNECIMENTO DE FIO DE COBRE NÚ, TEMPERA MEIO-DURO, CLASSE 1A, SM-16MM², PARA UM LANCE DE REDE, INCLUSIVE EQUIPAMENTO E INSTALAÇÃO.</v>
          </cell>
          <cell r="C2430" t="str">
            <v>UN</v>
          </cell>
          <cell r="D2430">
            <v>11.44</v>
          </cell>
          <cell r="E2430">
            <v>153.09</v>
          </cell>
          <cell r="F2430">
            <v>88.25</v>
          </cell>
          <cell r="I2430">
            <v>252.78</v>
          </cell>
          <cell r="J2430">
            <v>328.61</v>
          </cell>
        </row>
        <row r="2432">
          <cell r="A2432" t="str">
            <v>18.27.023</v>
          </cell>
          <cell r="B2432" t="str">
            <v>FORNECIMENTO DE FIO DE COBRE NÚ, TEMPERA MEIO-DURO, CLASSE 1A, SM-16MM², PARA DOIS LANCES DE REDE, INCLUSIVE EQUIPAMENTO E INSTALAÇÃO.</v>
          </cell>
          <cell r="C2432" t="str">
            <v>UN</v>
          </cell>
          <cell r="D2432">
            <v>306.18</v>
          </cell>
          <cell r="E2432">
            <v>11.44</v>
          </cell>
          <cell r="F2432">
            <v>88.85</v>
          </cell>
          <cell r="I2432">
            <v>406.47</v>
          </cell>
          <cell r="J2432">
            <v>528.41</v>
          </cell>
        </row>
        <row r="2434">
          <cell r="A2434" t="str">
            <v>18.27.024</v>
          </cell>
          <cell r="B2434" t="str">
            <v>FORNECIMENTO DE FIO DE COBRE NÚ, TEMPERA MEIO-DURO, CLASSE 1A, SM-16MM², PARA TRÊS LANCES DE REDE, INCLUSIVE EQUIPAMENTO E INSTALAÇÃO.</v>
          </cell>
          <cell r="C2434" t="str">
            <v>UN</v>
          </cell>
          <cell r="D2434">
            <v>459.27</v>
          </cell>
          <cell r="E2434">
            <v>17.149999999999999</v>
          </cell>
          <cell r="F2434">
            <v>133.28</v>
          </cell>
          <cell r="I2434">
            <v>609.69999999999993</v>
          </cell>
          <cell r="J2434">
            <v>792.61</v>
          </cell>
        </row>
        <row r="2436">
          <cell r="A2436" t="str">
            <v>18.27.025</v>
          </cell>
          <cell r="B2436" t="str">
            <v>FORNECIMENTO DE FIO DE COBRE NÚ, TEMPERA MEIO-DURO, CLASSE 1A, SM-16MM², PARA QUATRO LANCES DE REDE, INCLUSIVE EQUIPAMENTO E INSTALAÇÃO.</v>
          </cell>
          <cell r="C2436" t="str">
            <v>UN</v>
          </cell>
          <cell r="D2436">
            <v>612.36</v>
          </cell>
          <cell r="E2436">
            <v>17.149999999999999</v>
          </cell>
          <cell r="F2436">
            <v>133.28</v>
          </cell>
          <cell r="I2436">
            <v>762.79</v>
          </cell>
          <cell r="J2436">
            <v>991.63</v>
          </cell>
        </row>
        <row r="2438">
          <cell r="A2438" t="str">
            <v>18.27.026</v>
          </cell>
          <cell r="B2438" t="str">
            <v>FORNECIMENTO DE CABO DE ALUMÍNIO COM ALMA DE AÇO 10MM P/UM LANCE DE REDE, INCLUSIVE ARMAÇÃO SECUNDÁRIA B1, ISOLADORES, PARAFUSOS, BRAÇADEIRA REDONDA DE FERRO GALVANIZADO A FOGO, EQUIPAMENTO E INSTALAÇÃO.</v>
          </cell>
          <cell r="C2438" t="str">
            <v>UN</v>
          </cell>
          <cell r="D2438">
            <v>118.42</v>
          </cell>
          <cell r="E2438">
            <v>11.44</v>
          </cell>
          <cell r="F2438">
            <v>88.85</v>
          </cell>
          <cell r="I2438">
            <v>218.71</v>
          </cell>
          <cell r="J2438">
            <v>284.32</v>
          </cell>
        </row>
        <row r="2440">
          <cell r="A2440" t="str">
            <v>18.27.027</v>
          </cell>
          <cell r="B2440" t="str">
            <v>FORNECIMENTO DE CABO DE ALUMÍNIO COM ALMA DE AÇO 10MM P/DOIS LANCES DE REDE, INCLUSIVE ARMAÇÃO SECUNDÁRIA B2, ISOLADORES, PARAFUSOS, BRAÇADEIRAS REDONDAS DE FERRO GALVANIZADO A FOGO, EQUIPAMENTO E INSTALAÇÃO.</v>
          </cell>
          <cell r="C2440" t="str">
            <v>UN</v>
          </cell>
          <cell r="D2440">
            <v>205.49</v>
          </cell>
          <cell r="E2440">
            <v>11.44</v>
          </cell>
          <cell r="F2440">
            <v>88.85</v>
          </cell>
          <cell r="I2440">
            <v>305.77999999999997</v>
          </cell>
          <cell r="J2440">
            <v>397.51</v>
          </cell>
        </row>
        <row r="2442">
          <cell r="A2442" t="str">
            <v>18.27.028</v>
          </cell>
          <cell r="B2442" t="str">
            <v>FORNECIMENTO DE CABO DE ALUMÍNIO COM ALMA DE AÇO 10MM P/TRÊS LANCES DE REDE, INCLUSIVE ARMAÇÃO SECUNDÁRIA B3, ISOLADORES, PARAFUSOS, BRAÇADEIRAS REDONDAS DE FERRO GALVANIZADO A FOGO, EQUIPAMENTO E INSTALAÇÃO.</v>
          </cell>
          <cell r="C2442" t="str">
            <v>UN</v>
          </cell>
          <cell r="D2442">
            <v>320.27999999999997</v>
          </cell>
          <cell r="E2442">
            <v>17.149999999999999</v>
          </cell>
          <cell r="F2442">
            <v>133.28</v>
          </cell>
          <cell r="I2442">
            <v>470.70999999999992</v>
          </cell>
          <cell r="J2442">
            <v>611.91999999999996</v>
          </cell>
        </row>
        <row r="2444">
          <cell r="A2444" t="str">
            <v>18.27.029</v>
          </cell>
          <cell r="B2444" t="str">
            <v>FORNECIMENTO DE CABO DE ALUMÍNIO COM ALMA DE AÇO 10MM P/QUATRO LANCES DE REDE, INCLUSIVE ARMAÇÃO SECUNDÁRIA B4, ISOLADORES, PARAFUSOS, BRAÇADEIRAS REDONDAS DE FERRO GALVANIZADO A FOGO, EQUIPAMENTO E INSTALAÇÃO.</v>
          </cell>
          <cell r="C2444" t="str">
            <v>UN</v>
          </cell>
          <cell r="D2444">
            <v>408.58</v>
          </cell>
          <cell r="E2444">
            <v>17.149999999999999</v>
          </cell>
          <cell r="F2444">
            <v>133.28</v>
          </cell>
          <cell r="I2444">
            <v>559.01</v>
          </cell>
          <cell r="J2444">
            <v>726.71</v>
          </cell>
        </row>
        <row r="2446">
          <cell r="A2446" t="str">
            <v>18.27.030</v>
          </cell>
          <cell r="B2446" t="str">
            <v>FORNECIMENTO DE CABO DE ALUMÍNIO COM ALMA DE AÇO 10MM P/UM LANCE DE REDE, INCLUSIVE EQUIPAMENTO E INSTALAÇÃO.</v>
          </cell>
          <cell r="C2446" t="str">
            <v>UN</v>
          </cell>
          <cell r="D2446">
            <v>80</v>
          </cell>
          <cell r="E2446">
            <v>11.44</v>
          </cell>
          <cell r="F2446">
            <v>88.85</v>
          </cell>
          <cell r="I2446">
            <v>180.29</v>
          </cell>
          <cell r="J2446">
            <v>234.38</v>
          </cell>
        </row>
        <row r="2448">
          <cell r="A2448" t="str">
            <v>18.27.031</v>
          </cell>
          <cell r="B2448" t="str">
            <v>FORNECIMENTO DE CABO DE ALUMÍNIO COM ALMA DE AÇO 10MM P/DOIS LANCES DE REDE, INCLUSIVE EQUIPAMENTO E INSTALAÇÃO.</v>
          </cell>
          <cell r="C2448" t="str">
            <v>UN</v>
          </cell>
          <cell r="D2448">
            <v>160</v>
          </cell>
          <cell r="E2448">
            <v>11.44</v>
          </cell>
          <cell r="F2448">
            <v>88.85</v>
          </cell>
          <cell r="I2448">
            <v>260.28999999999996</v>
          </cell>
          <cell r="J2448">
            <v>338.38</v>
          </cell>
        </row>
        <row r="2450">
          <cell r="A2450" t="str">
            <v>18.27.032</v>
          </cell>
          <cell r="B2450" t="str">
            <v>FORNECIMENTO DE CABO DE ALUMÍNIO COM ALMA DE AÇO 10MM P/TRÊS LANCES DE REDE, INCLUSIVE EQUIPAMENTO E INSTALAÇÃO.</v>
          </cell>
          <cell r="C2450" t="str">
            <v>UN</v>
          </cell>
          <cell r="D2450">
            <v>240</v>
          </cell>
          <cell r="E2450">
            <v>17.149999999999999</v>
          </cell>
          <cell r="F2450">
            <v>133.28</v>
          </cell>
          <cell r="I2450">
            <v>390.42999999999995</v>
          </cell>
          <cell r="J2450">
            <v>507.56</v>
          </cell>
        </row>
        <row r="2452">
          <cell r="A2452" t="str">
            <v>18.27.033</v>
          </cell>
          <cell r="B2452" t="str">
            <v>FORNECIMENTO DE CABO DE ALUMÍNIO COM ALMA DE AÇO 10MM P/QUATRO LANCES DE REDE, INCLUSIVE EQUIPAMENTO E INSTALAÇÃO.</v>
          </cell>
          <cell r="C2452" t="str">
            <v>UN</v>
          </cell>
          <cell r="D2452">
            <v>320</v>
          </cell>
          <cell r="E2452">
            <v>17.149999999999999</v>
          </cell>
          <cell r="F2452">
            <v>133.28</v>
          </cell>
          <cell r="I2452">
            <v>470.42999999999995</v>
          </cell>
          <cell r="J2452">
            <v>611.55999999999995</v>
          </cell>
        </row>
        <row r="2454">
          <cell r="A2454" t="str">
            <v>18.27.034</v>
          </cell>
          <cell r="B2454" t="str">
            <v>FORNECIMENTO DE CABO DE ALUMÍNIO COM ALMA DE AÇO 16MM P/UM LANCE DE REDE, INCLUSIVE ARMAÇÃO SECUNDÁRIA B1, ISOLADORES, PARAFUSOS, BRAÇADEIRA REDONDA DE FERRO GALVANIZADO A FOGO, EQUIPAMENTO E INSTALAÇÃO.</v>
          </cell>
          <cell r="C2454" t="str">
            <v>UN</v>
          </cell>
          <cell r="D2454">
            <v>140.37</v>
          </cell>
          <cell r="E2454">
            <v>11.44</v>
          </cell>
          <cell r="F2454">
            <v>88.85</v>
          </cell>
          <cell r="I2454">
            <v>240.66</v>
          </cell>
          <cell r="J2454">
            <v>312.86</v>
          </cell>
        </row>
        <row r="2456">
          <cell r="A2456" t="str">
            <v>18.27.035</v>
          </cell>
          <cell r="B2456" t="str">
            <v>FORNECIMENTO DE CABO DE ALUMÍNIO COM ALMA DE AÇO 16MM P/DOIS LANCES DE REDE, INCLUSIVE ARMAÇÃO SECUNDÁRIA B2, ISOLADORES, PARAFUSOS, BRAÇADEIRAS REDONDAS DE FERRO GALVANIZADO A FOGO, EQUIPAMENTO E INSTALAÇÃO.</v>
          </cell>
          <cell r="C2456" t="str">
            <v>UN</v>
          </cell>
          <cell r="D2456">
            <v>249.39</v>
          </cell>
          <cell r="E2456">
            <v>11.44</v>
          </cell>
          <cell r="F2456">
            <v>88.85</v>
          </cell>
          <cell r="I2456">
            <v>349.67999999999995</v>
          </cell>
          <cell r="J2456">
            <v>454.58</v>
          </cell>
        </row>
        <row r="2458">
          <cell r="A2458" t="str">
            <v>18.27.036</v>
          </cell>
          <cell r="B2458" t="str">
            <v>FORNECIMENTO DE CABO DE ALUMÍNIO COM ALMA DE AÇO 16MM P/TRÊS LANCES DE REDE, INCLUSIVE ARMAÇÃO SECUNDÁRIA B3, ISOLADORES, PARAFUSOS, BRAÇADEIRAS REDONDAS DE FERRO GALVANIZADO A FOGO, EQUIPAMENTO E INSTALAÇÃO.</v>
          </cell>
          <cell r="C2458" t="str">
            <v>UN</v>
          </cell>
          <cell r="D2458">
            <v>386.31</v>
          </cell>
          <cell r="E2458">
            <v>17.149999999999999</v>
          </cell>
          <cell r="F2458">
            <v>133.28</v>
          </cell>
          <cell r="I2458">
            <v>536.74</v>
          </cell>
          <cell r="J2458">
            <v>697.76</v>
          </cell>
        </row>
        <row r="2460">
          <cell r="A2460" t="str">
            <v>18.27.037</v>
          </cell>
          <cell r="B2460" t="str">
            <v>FORNECIMENTO DE CABO DE ALUMÍNIO COM ALMA DE AÇO 16MM P/QUATRO LANCES DE REDE, INCLUSIVE ARMAÇÃO SECUNDÁRIA B4, ISOLADORES, PARAFUSOS, BRAÇADEIRAS REDONDAS DE FERRO GALVANIZADO A FOGO, EQUIPAMENTO E INSTALAÇÃO.</v>
          </cell>
          <cell r="C2460" t="str">
            <v>UN</v>
          </cell>
          <cell r="D2460">
            <v>496.38</v>
          </cell>
          <cell r="E2460">
            <v>17.149999999999999</v>
          </cell>
          <cell r="F2460">
            <v>133.28</v>
          </cell>
          <cell r="I2460">
            <v>646.80999999999995</v>
          </cell>
          <cell r="J2460">
            <v>840.85</v>
          </cell>
        </row>
        <row r="2462">
          <cell r="A2462" t="str">
            <v>18.27.038</v>
          </cell>
          <cell r="B2462" t="str">
            <v>FORNECIMENTO DE CABO DE ALUMÍNIO COM ALMA DE AÇO 16MM² P/UM LANCE DE REDE, INCLUSIVE EQUIPAMENTO E INSTALAÇÃO.</v>
          </cell>
          <cell r="C2462" t="str">
            <v>UN</v>
          </cell>
          <cell r="D2462">
            <v>101.95</v>
          </cell>
          <cell r="E2462">
            <v>11.44</v>
          </cell>
          <cell r="F2462">
            <v>88.85</v>
          </cell>
          <cell r="I2462">
            <v>202.24</v>
          </cell>
          <cell r="J2462">
            <v>262.91000000000003</v>
          </cell>
        </row>
        <row r="2464">
          <cell r="A2464" t="str">
            <v>18.27.039</v>
          </cell>
          <cell r="B2464" t="str">
            <v>FORNECIMENTO DE CABO DE ALUMÍNIO COM ALMA DE AÇO 16MM² P/DOIS LANCES DE REDE, INCLUSIVE EQUIPAMENTO E INSTALAÇÃO.</v>
          </cell>
          <cell r="C2464" t="str">
            <v>UN</v>
          </cell>
          <cell r="D2464">
            <v>203.9</v>
          </cell>
          <cell r="E2464">
            <v>11.44</v>
          </cell>
          <cell r="F2464">
            <v>88.85</v>
          </cell>
          <cell r="I2464">
            <v>304.19</v>
          </cell>
          <cell r="J2464">
            <v>395.45</v>
          </cell>
        </row>
        <row r="2466">
          <cell r="A2466" t="str">
            <v>18.27.040</v>
          </cell>
          <cell r="B2466" t="str">
            <v>FORNECIMENTO DE CABO DE ALUMÍNIO COM ALMA DE AÇO 16MM² P/TRÊS LANCES DE REDE, INCLUSIVE EQUIPAMENTO E INSTALAÇÃO.</v>
          </cell>
          <cell r="C2466" t="str">
            <v>UN</v>
          </cell>
          <cell r="D2466">
            <v>305.85000000000002</v>
          </cell>
          <cell r="E2466">
            <v>17.149999999999999</v>
          </cell>
          <cell r="F2466">
            <v>133.28</v>
          </cell>
          <cell r="I2466">
            <v>456.28</v>
          </cell>
          <cell r="J2466">
            <v>593.16</v>
          </cell>
        </row>
        <row r="2468">
          <cell r="A2468" t="str">
            <v>18.27.041</v>
          </cell>
          <cell r="B2468" t="str">
            <v>FORNECIMENTO DE CABO DE ALUMÍNIO COM ALMA DE AÇO 16MM² P/QUATRO LANCES DE REDE, INCLUSIVE EQUIPAMENTO E INSTALAÇÃO.</v>
          </cell>
          <cell r="C2468" t="str">
            <v>UN</v>
          </cell>
          <cell r="D2468">
            <v>407.8</v>
          </cell>
          <cell r="E2468">
            <v>17.149999999999999</v>
          </cell>
          <cell r="F2468">
            <v>133.28</v>
          </cell>
          <cell r="I2468">
            <v>558.23</v>
          </cell>
          <cell r="J2468">
            <v>725.7</v>
          </cell>
        </row>
        <row r="2470">
          <cell r="A2470" t="str">
            <v>18.27.042</v>
          </cell>
          <cell r="B2470" t="str">
            <v>FORNECIMENTO DE CABO DE COBRE, ENCORDOAMENTO CLASSE 2, ISOLAMENTO DE PVC 70 C, TIPO BWF, 750V FOREPLAST OU SIMILAR, SM-6MM², P/UM LANCE DE REDE, INCLUSIVE ARMAÇÃO SECUNDÁRIA B1, ISOLADOR, PARAFUSOS, BRAÇADEIRA REDONDA DE FERRO GALVANIZADO À FOGO, EQUIPAMA</v>
          </cell>
          <cell r="C2470" t="str">
            <v>UN</v>
          </cell>
          <cell r="D2470">
            <v>150.91999999999999</v>
          </cell>
          <cell r="E2470">
            <v>11.44</v>
          </cell>
          <cell r="F2470">
            <v>88.85</v>
          </cell>
          <cell r="I2470">
            <v>251.20999999999998</v>
          </cell>
          <cell r="J2470">
            <v>326.57</v>
          </cell>
        </row>
        <row r="2472">
          <cell r="A2472" t="str">
            <v>18.27.043</v>
          </cell>
          <cell r="B2472" t="str">
            <v>FORNECIMENTO DE CABO DE COBRE, ENCORDOAMENTO CLASSE 2, ISOLAMENTO DE PVC 70 C, TIPO BWF, 750V FOREPLAST OU SIMILAR, SM-6MM², P/DOIS LANCES DE REDE, INCLUSIVE ARMAÇÃO SECUNDÁRIA B2, ISOLADOR, PARAFUSOS, BRAÇADEIRAS REDONDAS DE FERRO GALVANIZADO À FOGO, EQU</v>
          </cell>
          <cell r="C2472" t="str">
            <v>UN</v>
          </cell>
          <cell r="D2472">
            <v>270.49</v>
          </cell>
          <cell r="E2472">
            <v>11.44</v>
          </cell>
          <cell r="F2472">
            <v>88.85</v>
          </cell>
          <cell r="I2472">
            <v>370.78</v>
          </cell>
          <cell r="J2472">
            <v>482.01</v>
          </cell>
        </row>
        <row r="2474">
          <cell r="A2474" t="str">
            <v>18.27.044</v>
          </cell>
          <cell r="B2474" t="str">
            <v>FORNECIMENTO DE CABO DE COBRE, ENCORDOAMENTO CLASSE 2, ISOLAMENTO DE PVC 70 C, TIPO BWF, 750V FOREPLAST OU SIMILAR, SM-6MM², P/TRÊS LANCES DE REDE, INCLUSIVE ARMAÇÃO SECUNDÁRIA B3, ISOLADOR, PARAFUSOS, BRAÇADEIRAS REDONDAS DE FERRO GALVANIZADO À FOGO, EQU</v>
          </cell>
          <cell r="C2474" t="str">
            <v>UN</v>
          </cell>
          <cell r="D2474">
            <v>417.96</v>
          </cell>
          <cell r="E2474">
            <v>17.149999999999999</v>
          </cell>
          <cell r="F2474">
            <v>133.28</v>
          </cell>
          <cell r="I2474">
            <v>568.39</v>
          </cell>
          <cell r="J2474">
            <v>738.91</v>
          </cell>
        </row>
        <row r="2476">
          <cell r="A2476" t="str">
            <v>18.27.045</v>
          </cell>
          <cell r="B2476" t="str">
            <v>FORNECIMENTO DE CABO DE COBRE, ENCORDOAMENTO CLASSE 2, ISOLAMENTO DE PVC 70 C, TIPO BWF, 750V FOREPLAST OU SIMILAR, SM-6MM², P/QUATRO LANCES DE REDE, INCLUSIVE ARMAÇÃO SECUNDÁRIA B4, ISOLADOR, PARAFUSOS, BRAÇADEIRAS REDONDAS DE FERRO GALVANIZADO À FOGO, E</v>
          </cell>
          <cell r="C2476" t="str">
            <v>UN</v>
          </cell>
          <cell r="D2476">
            <v>538.58000000000004</v>
          </cell>
          <cell r="E2476">
            <v>17.149999999999999</v>
          </cell>
          <cell r="F2476">
            <v>133.28</v>
          </cell>
          <cell r="I2476">
            <v>689.01</v>
          </cell>
          <cell r="J2476">
            <v>895.71</v>
          </cell>
        </row>
        <row r="2478">
          <cell r="A2478" t="str">
            <v>18.27.046</v>
          </cell>
          <cell r="B2478" t="str">
            <v>FORNECIMENTO DE CABO DE COBRE, ENCORDOAMENTO CLASSE 2, ISOLAMENTO DE PVC 70 C, TIPO BWF, 750V FOREPLAST OU SIMILAR, SM-6MM², P/UM LANCE DE REDE, INCLUSIVE EQUIPAMENTO E INSTALAÇÃO.</v>
          </cell>
          <cell r="C2478" t="str">
            <v>UN</v>
          </cell>
          <cell r="D2478">
            <v>112.5</v>
          </cell>
          <cell r="E2478">
            <v>11.44</v>
          </cell>
          <cell r="F2478">
            <v>88.85</v>
          </cell>
          <cell r="I2478">
            <v>212.79</v>
          </cell>
          <cell r="J2478">
            <v>276.63</v>
          </cell>
        </row>
        <row r="2480">
          <cell r="A2480" t="str">
            <v>18.27.047</v>
          </cell>
          <cell r="B2480" t="str">
            <v>FORNECIMENTO DE CABO DE COBRE, ENCORDOAMENTO CLASSE 2, ISOLAMENTO DE PVC 70 C, TIPO BWF, 750V FOREPLAST OU SIMILAR, SM-6MM², P/DOIS LANCES DE REDE, INCLUSIVE EQUIPAMENTO E INSTALAÇÃO.</v>
          </cell>
          <cell r="C2480" t="str">
            <v>UN</v>
          </cell>
          <cell r="D2480">
            <v>225</v>
          </cell>
          <cell r="E2480">
            <v>11.44</v>
          </cell>
          <cell r="F2480">
            <v>88.85</v>
          </cell>
          <cell r="I2480">
            <v>325.28999999999996</v>
          </cell>
          <cell r="J2480">
            <v>422.88</v>
          </cell>
        </row>
        <row r="2482">
          <cell r="A2482" t="str">
            <v>18.27.048</v>
          </cell>
          <cell r="B2482" t="str">
            <v>FORNECIMENTO DE CABO DE COBRE, ENCORDOAMENTO CLASSE 2, ISOLAMENTO DE PVC 70 C, TIPO BWF, 750V FOREPLAST OU SIMILAR, SM-6MM², P/TRÊS LANCES DE REDE, INCLUSIVE EQUIPAMENTO E INSTALAÇÃO.</v>
          </cell>
          <cell r="C2482" t="str">
            <v>UN</v>
          </cell>
          <cell r="D2482">
            <v>337.5</v>
          </cell>
          <cell r="E2482">
            <v>17.149999999999999</v>
          </cell>
          <cell r="F2482">
            <v>133.28</v>
          </cell>
          <cell r="I2482">
            <v>487.92999999999995</v>
          </cell>
          <cell r="J2482">
            <v>634.30999999999995</v>
          </cell>
        </row>
        <row r="2484">
          <cell r="A2484" t="str">
            <v>18.27.049</v>
          </cell>
          <cell r="B2484" t="str">
            <v>FORNECIMENTO DE CABO DE COBRE, ENCORDOAMENTO CLASSE 2, ISOLAMENTO DE PVC 70 C, TIPO BWF, 750V FOREPLAST OU SIMILAR, SM-6MM², P/QUATRO LANCES DE REDE, INCLUSIVE EQUIPAMENTO E INSTALAÇÃO.</v>
          </cell>
          <cell r="C2484" t="str">
            <v>UN</v>
          </cell>
          <cell r="D2484">
            <v>450</v>
          </cell>
          <cell r="E2484">
            <v>17.149999999999999</v>
          </cell>
          <cell r="F2484">
            <v>133.28</v>
          </cell>
          <cell r="I2484">
            <v>600.42999999999995</v>
          </cell>
          <cell r="J2484">
            <v>780.56</v>
          </cell>
        </row>
        <row r="2486">
          <cell r="A2486" t="str">
            <v>18.27.050</v>
          </cell>
          <cell r="B2486" t="str">
            <v>FORNECIMENTO DE CABO DE COBRE, ENCORDOAMENTO CLASSE 2, ISOLAMENTO DE PVC 70 C, TIPO BWF, 750V FOREPLAST OU SIMILAR, SM-10MM², P/UM LANCE DE REDE, INCLUSIVE ARMAÇÃO SECUNDÁRIA B1, ISOLADOR, PARAFUSOS, BRAÇADEIRA REDONDA DE FERRO GALVANIZADO À FOGO, EQUIPAM</v>
          </cell>
          <cell r="C2486" t="str">
            <v>UN</v>
          </cell>
          <cell r="D2486">
            <v>278.72000000000003</v>
          </cell>
          <cell r="E2486">
            <v>11.44</v>
          </cell>
          <cell r="F2486">
            <v>88.85</v>
          </cell>
          <cell r="I2486">
            <v>379.01</v>
          </cell>
          <cell r="J2486">
            <v>492.71</v>
          </cell>
        </row>
        <row r="2488">
          <cell r="A2488" t="str">
            <v>18.27.051</v>
          </cell>
          <cell r="B2488" t="str">
            <v>FORNECIMENTO DE CABO DE COBRE, ENCORDOAMENTO CLASSE 2, ISOLAMENTO DE PVC 70 C, TIPO BWF, 750V FOREPLAST OU SIMILAR, SM-10MM², P/DOIS LANCES DE REDE, INCLUSIVE ARMAÇÃO SECUNDÁRIA B2, ISOLADOR, PARAFUSOS, BRAÇADEIRAS REDONDAS DE FERRO GALVANIZADO À FOGO,EQU</v>
          </cell>
          <cell r="C2488" t="str">
            <v>UN</v>
          </cell>
          <cell r="D2488">
            <v>526.09</v>
          </cell>
          <cell r="E2488">
            <v>11.44</v>
          </cell>
          <cell r="F2488">
            <v>88.85</v>
          </cell>
          <cell r="I2488">
            <v>626.38000000000011</v>
          </cell>
          <cell r="J2488">
            <v>814.29</v>
          </cell>
        </row>
        <row r="2490">
          <cell r="A2490" t="str">
            <v>18.27.052</v>
          </cell>
          <cell r="B2490" t="str">
            <v>FORNECIMENTO DE CABO DE COBRE, ENCORDOAMENTO CLASSE 2, ISOLAMENTO DE PVC 70 C, TIPO BWF, 750V FOREPLAST OU SIMILAR, SM-10MM², P/TRÊS LANCES DE REDE, INCLUSIVE ARMAÇÃO SECUNDÁRIA B3, ISOLADOR, PARAFUSOS, BRAÇADEIRAS REDONDAS DE FERRO GALVANIZADO À FOGO, EQ</v>
          </cell>
          <cell r="C2490" t="str">
            <v>UN</v>
          </cell>
          <cell r="D2490">
            <v>801.36</v>
          </cell>
          <cell r="E2490">
            <v>17.149999999999999</v>
          </cell>
          <cell r="F2490">
            <v>133.28</v>
          </cell>
          <cell r="I2490">
            <v>951.79</v>
          </cell>
          <cell r="J2490">
            <v>1237.33</v>
          </cell>
        </row>
        <row r="2492">
          <cell r="A2492" t="str">
            <v>18.27.053</v>
          </cell>
          <cell r="B2492" t="str">
            <v xml:space="preserve">FORNECIMENTO DE CABO DE COBRE, ENCORDOAMENTO CLASSE 2, ISOLAMENTO DE PVC 70 C, TIPO BWF, 750V FOREPLAST OU SIMILAR, SM-10MM², P/QUATRO LANCES DE REDE, INCLUSIVE ARMAÇÃO SECUNDÁRIA B4, ISOLADOR, PARAFUSOS, BRAÇADEIRAS REDONDAS DE FERRO GALVANIZADO À FOGO, </v>
          </cell>
          <cell r="C2492" t="str">
            <v>UN</v>
          </cell>
          <cell r="D2492">
            <v>1049.78</v>
          </cell>
          <cell r="E2492">
            <v>17.149999999999999</v>
          </cell>
          <cell r="F2492">
            <v>133.28</v>
          </cell>
          <cell r="I2492">
            <v>1200.21</v>
          </cell>
          <cell r="J2492">
            <v>1560.27</v>
          </cell>
        </row>
        <row r="2494">
          <cell r="A2494" t="str">
            <v>18.27.054</v>
          </cell>
          <cell r="B2494" t="str">
            <v>FORNECIMENTON DE CABO DE COBRE, ENCORDOAMENTO CLASSE 2, ISOLAMENTO DE PVC 70, TIPO BWF, 750V, FOREPLAST OU SIMILAR, SM-10MM²,PARA UM LANCE DE REDE, INCLUSIVE EQUIPAMANTO E INSTALAÇÃO.</v>
          </cell>
          <cell r="C2494" t="str">
            <v>UN</v>
          </cell>
          <cell r="D2494">
            <v>240.3</v>
          </cell>
          <cell r="E2494">
            <v>11.44</v>
          </cell>
          <cell r="F2494">
            <v>88.85</v>
          </cell>
          <cell r="I2494">
            <v>340.59000000000003</v>
          </cell>
          <cell r="J2494">
            <v>442.77</v>
          </cell>
        </row>
        <row r="2496">
          <cell r="A2496" t="str">
            <v>18.27.055</v>
          </cell>
          <cell r="B2496" t="str">
            <v>FORNECIMENTON DE CABO DE COBRE, ENCORDOAMENTO CLASSE 2, ISOLAMENTO DE PVC 70, TIPO BWF, 750V, FOREPLAST OU SIMILAR, SM-10MM²,PARA DOIS LANCES DE REDE, INCLUSIVE EQUIPAMANTO E INSTALAÇÃO.</v>
          </cell>
          <cell r="C2496" t="str">
            <v>UN</v>
          </cell>
          <cell r="D2496">
            <v>480.6</v>
          </cell>
          <cell r="E2496">
            <v>11.44</v>
          </cell>
          <cell r="F2496">
            <v>88.85</v>
          </cell>
          <cell r="I2496">
            <v>580.89</v>
          </cell>
          <cell r="J2496">
            <v>755.16</v>
          </cell>
        </row>
        <row r="2498">
          <cell r="A2498" t="str">
            <v>18.27.056</v>
          </cell>
          <cell r="B2498" t="str">
            <v>FORNECIMENTON DE CABO DE COBRE, ENCORDOAMENTO CLASSE 2, ISOLAMENTO DE PVC 70, TIPO BWF, 750V, FOREPLAST OU SIMILAR, SM-10MM²,PARA TRÊS LANCES DE REDE, INCLUSIVE EQUIPAMANTO E INSTALAÇÃO.</v>
          </cell>
          <cell r="C2498" t="str">
            <v>UN</v>
          </cell>
          <cell r="D2498">
            <v>720.9</v>
          </cell>
          <cell r="E2498">
            <v>17.149999999999999</v>
          </cell>
          <cell r="F2498">
            <v>133.28</v>
          </cell>
          <cell r="I2498">
            <v>871.32999999999993</v>
          </cell>
          <cell r="J2498">
            <v>1132.73</v>
          </cell>
        </row>
        <row r="2500">
          <cell r="A2500" t="str">
            <v>18.27.057</v>
          </cell>
          <cell r="B2500" t="str">
            <v>FORNECIMENTON DE CABO DE COBRE, ENCORDOAMENTO CLASSE 2, ISOLAMENTO DE PVC 70, TIPO BWF, 750V, FOREPLAST OU SIMILAR, SM-10MM²,PARA QUATRO LANCES DE REDE, INCLUSIVE EQUIPAMANTO E INSTALAÇÃO.</v>
          </cell>
          <cell r="C2500" t="str">
            <v>UN</v>
          </cell>
          <cell r="D2500">
            <v>961.2</v>
          </cell>
          <cell r="E2500">
            <v>17.149999999999999</v>
          </cell>
          <cell r="F2500">
            <v>133.28</v>
          </cell>
          <cell r="I2500">
            <v>1111.6300000000001</v>
          </cell>
          <cell r="J2500">
            <v>1445.12</v>
          </cell>
        </row>
        <row r="2502">
          <cell r="A2502" t="str">
            <v>18.27.058</v>
          </cell>
          <cell r="B2502" t="str">
            <v>FORNECIMENTO DE CABO DE COBRE, ENCORDOAMENTO CLASSE 2, ISOLAMENTO DE PVC 70 C, TIPO BWF, 750V FOREPLAST OU SIMILAR, SM-16MM², P/UM LANCE DE REDE, INCLUSIVE ARMAÇÃO SECUNDÁRIA B1, ISOLADOR, PARAFUSOS, BRAÇADEIRA REDONDA DE FERRO GALVANIZADO À FOGO, EQUIPAM</v>
          </cell>
          <cell r="C2502" t="str">
            <v>UN</v>
          </cell>
          <cell r="D2502">
            <v>389.87</v>
          </cell>
          <cell r="E2502">
            <v>11.44</v>
          </cell>
          <cell r="F2502">
            <v>88.85</v>
          </cell>
          <cell r="I2502">
            <v>490.15999999999997</v>
          </cell>
          <cell r="J2502">
            <v>637.21</v>
          </cell>
        </row>
        <row r="2504">
          <cell r="A2504" t="str">
            <v>18.27.059</v>
          </cell>
          <cell r="B2504" t="str">
            <v>FORNECIMENTO DE CABO DE COBRE, ENCORDOAMENTO CLASSE 2, ISOLAMENTO DE PVC 70 C, TIPO BWF, 750V FOREPLAST OU SIMILAR, SM-16MM², P/DOIS LANCES DE REDE, INCLUSIVE ARMAÇÃO SECUNDÁRIA B2, ISOLADOR, PARAFUSOS, BRAÇADEIRAS REDONDAS DE FERRO GALVANIZADO À FOGO,EQU</v>
          </cell>
          <cell r="C2504" t="str">
            <v>UN</v>
          </cell>
          <cell r="D2504">
            <v>748.39</v>
          </cell>
          <cell r="E2504">
            <v>11.44</v>
          </cell>
          <cell r="F2504">
            <v>88.85</v>
          </cell>
          <cell r="I2504">
            <v>848.68000000000006</v>
          </cell>
          <cell r="J2504">
            <v>1103.28</v>
          </cell>
        </row>
        <row r="2506">
          <cell r="A2506" t="str">
            <v>18.27.060</v>
          </cell>
          <cell r="B2506" t="str">
            <v>FORNECIMENTO DE CABO DE COBRE, ENCORDOAMENTO CLASSE 2, ISOLAMENTO DE PVC 70 C, TIPO BWF, 750V FOREPLAST OU SIMILAR, SM-16MM², P/TRÊS LANCES DE REDE, INCLUSIVE ARMAÇÃO SECUNDÁRIA B3, ISOLADOR, PARAFUSOS, BRAÇADEIRAS REDONDAS DE FERRO GALVANIZADO À FOGO, EQ</v>
          </cell>
          <cell r="C2506" t="str">
            <v>UN</v>
          </cell>
          <cell r="D2506">
            <v>1134.81</v>
          </cell>
          <cell r="E2506">
            <v>17.149999999999999</v>
          </cell>
          <cell r="F2506">
            <v>133.28</v>
          </cell>
          <cell r="I2506">
            <v>1285.24</v>
          </cell>
          <cell r="J2506">
            <v>1670.81</v>
          </cell>
        </row>
        <row r="2508">
          <cell r="A2508" t="str">
            <v>18.27.061</v>
          </cell>
          <cell r="B2508" t="str">
            <v xml:space="preserve">FORNECIMENTO DE CABO DE COBRE, ENCORDOAMENTO CLASSE 2, ISOLAMENTO DE PVC 70 C, TIPO BWF, 750V FOREPLAST OU SIMILAR, SM-16MM², P/QUATRO LANCES DE REDE, INCLUSIVE ARMAÇÃO SECUNDÁRIA B4, ISOLADOR, PARAFUSOS, BRAÇADEIRAS REDONDAS DE FERRO GALVANIZADO À FOGO, </v>
          </cell>
          <cell r="C2508" t="str">
            <v>UN</v>
          </cell>
          <cell r="D2508">
            <v>1494.38</v>
          </cell>
          <cell r="E2508">
            <v>17.149999999999999</v>
          </cell>
          <cell r="F2508">
            <v>133.28</v>
          </cell>
          <cell r="I2508">
            <v>1644.8100000000002</v>
          </cell>
          <cell r="J2508">
            <v>2138.25</v>
          </cell>
        </row>
        <row r="2510">
          <cell r="A2510" t="str">
            <v>18.27.062</v>
          </cell>
          <cell r="B2510" t="str">
            <v>FORNECIMENTON DE CABO DE COBRE, ENCORDOAMENTO CLASSE 2, ISOLAMENTO DE PVC 70, TIPO BWF, 750V, FOREPLAST OU SIMILAR, SM-16MM²,PARA UM LANCE DE REDE, INCLUSIVE EQUIPAMANTO E INSTALAÇÃO.</v>
          </cell>
          <cell r="C2510" t="str">
            <v>UN</v>
          </cell>
          <cell r="D2510">
            <v>351.45</v>
          </cell>
          <cell r="E2510">
            <v>11.44</v>
          </cell>
          <cell r="F2510">
            <v>88.85</v>
          </cell>
          <cell r="I2510">
            <v>451.74</v>
          </cell>
          <cell r="J2510">
            <v>587.26</v>
          </cell>
        </row>
        <row r="2512">
          <cell r="A2512" t="str">
            <v>18.27.063</v>
          </cell>
          <cell r="B2512" t="str">
            <v>FORNECIMENTON DE CABO DE COBRE, ENCORDOAMENTO CLASSE 2, ISOLAMENTO DE PVC 70, TIPO BWF, 750V, FOREPLAST OU SIMILAR, SM-16MM²,PARA DOIS LANCES DE REDE, INCLUSIVE EQUIPAMANTO E INSTALAÇÃO.</v>
          </cell>
          <cell r="C2512" t="str">
            <v>UN</v>
          </cell>
          <cell r="D2512">
            <v>702.9</v>
          </cell>
          <cell r="E2512">
            <v>11.44</v>
          </cell>
          <cell r="F2512">
            <v>88.85</v>
          </cell>
          <cell r="I2512">
            <v>803.19</v>
          </cell>
          <cell r="J2512">
            <v>1044.1500000000001</v>
          </cell>
        </row>
        <row r="2514">
          <cell r="A2514" t="str">
            <v>18.27.064</v>
          </cell>
          <cell r="B2514" t="str">
            <v>FORNECIMENTON DE CABO DE COBRE, ENCORDOAMENTO CLASSE 2, ISOLAMENTO DE PVC 70, TIPO BWF, 750V, FOREPLAST OU SIMILAR, SM-16MM²,PARA TRÊS LANCES DE REDE, INCLUSIVE EQUIPAMANTO E INSTALAÇÃO.</v>
          </cell>
          <cell r="C2514" t="str">
            <v>UN</v>
          </cell>
          <cell r="D2514">
            <v>1054.3499999999999</v>
          </cell>
          <cell r="E2514">
            <v>17.149999999999999</v>
          </cell>
          <cell r="F2514">
            <v>133.28</v>
          </cell>
          <cell r="I2514">
            <v>1204.78</v>
          </cell>
          <cell r="J2514">
            <v>1566.21</v>
          </cell>
        </row>
        <row r="2516">
          <cell r="A2516" t="str">
            <v>18.27.065</v>
          </cell>
          <cell r="B2516" t="str">
            <v>FORNECIMENTON DE CABO DE COBRE, ENCORDOAMENTO CLASSE 2, ISOLAMENTO DE PVC 70, TIPO BWF, 750V, FOREPLAST OU SIMILAR, SM-16MM²,PARA QUATRO LANCES DE REDE, INCLUSIVE EQUIPAMANTO E INSTALAÇÃO.</v>
          </cell>
          <cell r="C2516" t="str">
            <v>UN</v>
          </cell>
          <cell r="D2516">
            <v>1405.8</v>
          </cell>
          <cell r="E2516">
            <v>17.149999999999999</v>
          </cell>
          <cell r="F2516">
            <v>133.28</v>
          </cell>
          <cell r="I2516">
            <v>1556.23</v>
          </cell>
          <cell r="J2516">
            <v>2023.1</v>
          </cell>
        </row>
        <row r="2518">
          <cell r="A2518" t="str">
            <v>18.27.066</v>
          </cell>
          <cell r="B2518" t="str">
            <v>FORNECIMENTO DE CABO DE COBRE, ENCORDOAMENTO CLASSE 2, ISOLAMENTO DE PVC 70 C, TIPO BWF, 750V FOREPLAST OU SIMILAR, SM-25MM², P/UM LANCE DE REDE, INCLUSIVE ARMAÇÃO SECUNDÁRIA B1, ISOLADOR, PARAFUSOS, BRAÇADEIRA REDONDA DE FERRO GALVANIZADO À FOGO, EQUIPAM</v>
          </cell>
          <cell r="C2518" t="str">
            <v>UN</v>
          </cell>
          <cell r="D2518">
            <v>599.12</v>
          </cell>
          <cell r="E2518">
            <v>11.44</v>
          </cell>
          <cell r="F2518">
            <v>88.85</v>
          </cell>
          <cell r="I2518">
            <v>699.41000000000008</v>
          </cell>
          <cell r="J2518">
            <v>909.23</v>
          </cell>
        </row>
        <row r="2520">
          <cell r="A2520" t="str">
            <v>18.27.067</v>
          </cell>
          <cell r="B2520" t="str">
            <v>FORNECIMENTO DE CABO DE COBRE, ENCORDOAMENTO CLASSE 2, ISOLAMENTO DE PVC 70 C, TIPO BWF, 750V FOREPLAST OU SIMILAR, SM-25MM², P/DOIS LANCES DE REDE, INCLUSIVE ARMAÇÃO SECUNDÁRIA B2, ISOLADOR, PARAFUSOS, BRAÇADEIRAS REDONDAS DE FERRO GALVANIZADO À FOGO, EQ</v>
          </cell>
          <cell r="C2520" t="str">
            <v>UN</v>
          </cell>
          <cell r="D2520">
            <v>1166.8900000000001</v>
          </cell>
          <cell r="E2520">
            <v>11.44</v>
          </cell>
          <cell r="F2520">
            <v>88.85</v>
          </cell>
          <cell r="I2520">
            <v>1267.18</v>
          </cell>
          <cell r="J2520">
            <v>1647.33</v>
          </cell>
        </row>
        <row r="2522">
          <cell r="A2522" t="str">
            <v>18.27.068</v>
          </cell>
          <cell r="B2522" t="str">
            <v>FORNECIMENTO DE CABO DE COBRE, ENCORDOAMENTO CLASSE 2, ISOLAMENTO DE PVC 70 C, TIPO BWF, 750V FOREPLAST OU SIMILAR, SM-25MM², P/TRÊS LANCES DE REDE, INCLUSIVE ARMAÇÃO SECUNDÁRIA B3, ISOLADOR, PARAFUSOS, BRAÇADEIRAS REDONDAS DE FERRO GALVANIZADO À FOGO, EQ</v>
          </cell>
          <cell r="C2522" t="str">
            <v>UN</v>
          </cell>
          <cell r="D2522">
            <v>1762.56</v>
          </cell>
          <cell r="E2522">
            <v>17.149999999999999</v>
          </cell>
          <cell r="F2522">
            <v>133.28</v>
          </cell>
          <cell r="I2522">
            <v>1912.99</v>
          </cell>
          <cell r="J2522">
            <v>2486.89</v>
          </cell>
        </row>
        <row r="2524">
          <cell r="A2524" t="str">
            <v>18.27.069</v>
          </cell>
          <cell r="B2524" t="str">
            <v xml:space="preserve">FORNECIMENTO DE CABO DE COBRE, ENCORDOAMENTO CLASSE 2, ISOLAMENTO DE PVC 70 C, TIPO BWF, 750V FOREPLAST OU SIMILAR, SM-25MM², P/QUATRO LANCES DE REDE, INCLUSIVE ARMAÇÃO SECUNDÁRIA B4, ISOLADOR, PARAFUSOS, BRAÇADEIRAS REDONDAS DE FERRO GALVANIZADO À FOGO, </v>
          </cell>
          <cell r="C2524" t="str">
            <v>UN</v>
          </cell>
          <cell r="D2524">
            <v>2331.38</v>
          </cell>
          <cell r="E2524">
            <v>17.149999999999999</v>
          </cell>
          <cell r="F2524">
            <v>133.28</v>
          </cell>
          <cell r="I2524">
            <v>2481.8100000000004</v>
          </cell>
          <cell r="J2524">
            <v>3226.35</v>
          </cell>
        </row>
        <row r="2526">
          <cell r="A2526" t="str">
            <v>18.27.070</v>
          </cell>
          <cell r="B2526" t="str">
            <v>FORNECIMENTON DE CABO DE COBRE, ENCORDOAMENTO CLASSE 2, ISOLAMENTO DE PVC 70, TIPO BWF, 750V, FOREPLAST OU SIMILAR, SM-25MM²,PARA UM LANCE DE REDE, INCLUSIVE EQUIPAMANTO E INSTALAÇÃO.</v>
          </cell>
          <cell r="C2526" t="str">
            <v>UN</v>
          </cell>
          <cell r="D2526">
            <v>560.70000000000005</v>
          </cell>
          <cell r="E2526">
            <v>11.44</v>
          </cell>
          <cell r="F2526">
            <v>88.85</v>
          </cell>
          <cell r="I2526">
            <v>660.99000000000012</v>
          </cell>
          <cell r="J2526">
            <v>859.29</v>
          </cell>
        </row>
        <row r="2528">
          <cell r="A2528" t="str">
            <v>18.27.071</v>
          </cell>
          <cell r="B2528" t="str">
            <v>FORNECIMENTON DE CABO DE COBRE, ENCORDOAMENTO CLASSE 2, ISOLAMENTO DE PVC 70, TIPO BWF, 750V, FOREPLAST OU SIMILAR, SM-25MM²,PARA DOIS LANCES DE REDE, INCLUSIVE EQUIPAMANTO E INSTALAÇÃO.</v>
          </cell>
          <cell r="C2528" t="str">
            <v>UN</v>
          </cell>
          <cell r="D2528">
            <v>1121.4000000000001</v>
          </cell>
          <cell r="E2528">
            <v>11.44</v>
          </cell>
          <cell r="F2528">
            <v>88.85</v>
          </cell>
          <cell r="I2528">
            <v>1221.69</v>
          </cell>
          <cell r="J2528">
            <v>1588.2</v>
          </cell>
        </row>
        <row r="2530">
          <cell r="A2530" t="str">
            <v>18.27.072</v>
          </cell>
          <cell r="B2530" t="str">
            <v>FORNECIMENTON DE CABO DE COBRE, ENCORDOAMENTO CLASSE 2, ISOLAMENTO DE PVC 70, TIPO BWF, 750V, FOREPLAST OU SIMILAR, SM-25MM²,PARA TRÊS LANCES DE REDE, INCLUSIVE EQUIPAMANTO E INSTALAÇÃO.</v>
          </cell>
          <cell r="C2530" t="str">
            <v>UN</v>
          </cell>
          <cell r="D2530">
            <v>1682.1</v>
          </cell>
          <cell r="E2530">
            <v>17.149999999999999</v>
          </cell>
          <cell r="F2530">
            <v>133.28</v>
          </cell>
          <cell r="I2530">
            <v>1832.53</v>
          </cell>
          <cell r="J2530">
            <v>2382.29</v>
          </cell>
        </row>
        <row r="2532">
          <cell r="A2532" t="str">
            <v>18.27.073</v>
          </cell>
          <cell r="B2532" t="str">
            <v>FORNECIMENTON DE CABO DE COBRE, ENCORDOAMENTO CLASSE 2, ISOLAMENTO DE PVC 70, TIPO BWF, 750V, FOREPLAST OU SIMILAR, SM-25MM²,PARA QUATRO LANCES DE REDE, INCLUSIVE EQUIPAMANTO E INSTALAÇÃO.</v>
          </cell>
          <cell r="C2532" t="str">
            <v>UN</v>
          </cell>
          <cell r="D2532">
            <v>2242.8000000000002</v>
          </cell>
          <cell r="E2532">
            <v>17.149999999999999</v>
          </cell>
          <cell r="F2532">
            <v>133.28</v>
          </cell>
          <cell r="I2532">
            <v>2393.2300000000005</v>
          </cell>
          <cell r="J2532">
            <v>3111.2</v>
          </cell>
        </row>
        <row r="2534">
          <cell r="A2534" t="str">
            <v>18.27.074</v>
          </cell>
          <cell r="B2534" t="str">
            <v>FORNECIMENTO DE FIO DE COBRE NU, TEMPERA MEIO-DURO, CLASSE 1A, SM-10MM², PARA UM LANCE DE REDE INCLUSIVE ARMAÇÃO SECUNDÁRIA B1, ISOLADOR PARAFUSOS, BRAÇADEIRA REDONDA DE FERRO GALV. A FOGO, ANDAIME E INSTALAÇÃO.</v>
          </cell>
          <cell r="C2534" t="str">
            <v>UN</v>
          </cell>
          <cell r="D2534">
            <v>128.41999999999999</v>
          </cell>
          <cell r="E2534">
            <v>12.16</v>
          </cell>
          <cell r="F2534">
            <v>1.2</v>
          </cell>
          <cell r="H2534">
            <v>3.69</v>
          </cell>
          <cell r="I2534">
            <v>145.46999999999997</v>
          </cell>
          <cell r="J2534">
            <v>189.11</v>
          </cell>
        </row>
        <row r="2536">
          <cell r="A2536" t="str">
            <v>18.27.075</v>
          </cell>
          <cell r="B2536" t="str">
            <v>FORNECIMENTO DE FIO DE COBRE NU, TEMPERA MEIO-DURO, CLASSE 1A, SM-10MM², PARA DOIS LANCES DE REDE INCLUSIVE ARMAÇÃO SECUNDÁRIA B2, ISOLADOR PARAFUSOS, BRAÇADEIRA REDONDA DE FERRO GALV. A FOGO, ANDAIME E INSTALAÇÃO.</v>
          </cell>
          <cell r="C2536" t="str">
            <v>UN</v>
          </cell>
          <cell r="D2536">
            <v>225.49</v>
          </cell>
          <cell r="E2536">
            <v>12.16</v>
          </cell>
          <cell r="F2536">
            <v>1.2</v>
          </cell>
          <cell r="H2536">
            <v>3.69</v>
          </cell>
          <cell r="I2536">
            <v>242.54</v>
          </cell>
          <cell r="J2536">
            <v>315.3</v>
          </cell>
        </row>
        <row r="2538">
          <cell r="A2538" t="str">
            <v>18.27.076</v>
          </cell>
          <cell r="B2538" t="str">
            <v>FORNECIMENTO DE FIO DE COBRE NU, TEMPERA MEIO-DURO, CLASSE 1A, SM-10MM², PARA TRÊS LANCES DE REDE INCLUSIVE ARMAÇÃO SECUNDÁRIA B3, ISOLADOR PARAFUSOS, BRAÇADEIRA REDONDA DE FERRO GALV. A FOGO, ANDAIME E INSTALAÇÃO.</v>
          </cell>
          <cell r="C2538" t="str">
            <v>UN</v>
          </cell>
          <cell r="D2538">
            <v>448.58</v>
          </cell>
          <cell r="E2538">
            <v>20.74</v>
          </cell>
          <cell r="F2538">
            <v>1.65</v>
          </cell>
          <cell r="H2538">
            <v>3.69</v>
          </cell>
          <cell r="I2538">
            <v>474.65999999999997</v>
          </cell>
          <cell r="J2538">
            <v>617.05999999999995</v>
          </cell>
        </row>
        <row r="2540">
          <cell r="A2540" t="str">
            <v>18.27.077</v>
          </cell>
          <cell r="B2540" t="str">
            <v>FORNECIMENTO DE FIO DE COBRE NU, TEMPERA MEIO-DURO, CLASSE 1A, SM-10MM², PARA QUATRO LANCES DE REDE INCLUSIVE ARMAÇÃO SECUNDÁRIA B4, ISOLADOR PARAFUSOS, BRAÇADEIRA REDONDA DE FERRO GALV. A FOGO, ANDAIME E INSTALAÇÃO.</v>
          </cell>
          <cell r="C2540" t="str">
            <v>UN</v>
          </cell>
          <cell r="D2540">
            <v>448.58</v>
          </cell>
          <cell r="E2540">
            <v>20.74</v>
          </cell>
          <cell r="F2540">
            <v>1.65</v>
          </cell>
          <cell r="H2540">
            <v>3.69</v>
          </cell>
          <cell r="I2540">
            <v>474.65999999999997</v>
          </cell>
          <cell r="J2540">
            <v>617.05999999999995</v>
          </cell>
        </row>
        <row r="2542">
          <cell r="A2542" t="str">
            <v>18.27.078</v>
          </cell>
          <cell r="B2542" t="str">
            <v>FORNECIMENTO DE FIO DE COBRE NU, TEMPERA MEIO-DURO, CLASSE 1A, SM-10MM², PARA UM LANCE DE REDE INCLUSIVE ANDAIME E INSTALAÇÃO.</v>
          </cell>
          <cell r="C2542" t="str">
            <v>UN</v>
          </cell>
          <cell r="D2542">
            <v>90</v>
          </cell>
          <cell r="E2542">
            <v>12.16</v>
          </cell>
          <cell r="F2542">
            <v>1.2</v>
          </cell>
          <cell r="H2542">
            <v>3.69</v>
          </cell>
          <cell r="I2542">
            <v>107.05</v>
          </cell>
          <cell r="J2542">
            <v>139.16999999999999</v>
          </cell>
        </row>
        <row r="2544">
          <cell r="A2544" t="str">
            <v>18.27.079</v>
          </cell>
          <cell r="B2544" t="str">
            <v>FORNECIMENTO DE FIO DE COBRE NU, TEMPERA MEIO-DURO, CLASSE 1A, SM-10MM², PARA DOIS LANCES DE REDE INCLUSIVE ANDAIME E INSTALAÇÃO.</v>
          </cell>
          <cell r="C2544" t="str">
            <v>UN</v>
          </cell>
          <cell r="D2544">
            <v>180</v>
          </cell>
          <cell r="E2544">
            <v>12.16</v>
          </cell>
          <cell r="F2544">
            <v>1.2</v>
          </cell>
          <cell r="H2544">
            <v>3.69</v>
          </cell>
          <cell r="I2544">
            <v>197.04999999999998</v>
          </cell>
          <cell r="J2544">
            <v>256.17</v>
          </cell>
        </row>
        <row r="2546">
          <cell r="A2546" t="str">
            <v>18.27.080</v>
          </cell>
          <cell r="B2546" t="str">
            <v>FORNECIMENTO DE FIO DE COBRE NU, TEMPERA MEIO-DURO, CLASSE 1A, SM-10MM², PARA TRÊS LANCES DE REDE INCLUSIVE ANDAIME E INSTALAÇÃO.</v>
          </cell>
          <cell r="C2546" t="str">
            <v>UN</v>
          </cell>
          <cell r="D2546">
            <v>270</v>
          </cell>
          <cell r="E2546">
            <v>20.74</v>
          </cell>
          <cell r="F2546">
            <v>1.65</v>
          </cell>
          <cell r="H2546">
            <v>3.69</v>
          </cell>
          <cell r="I2546">
            <v>296.08</v>
          </cell>
          <cell r="J2546">
            <v>384.9</v>
          </cell>
        </row>
        <row r="2548">
          <cell r="A2548" t="str">
            <v>18.27.081</v>
          </cell>
          <cell r="B2548" t="str">
            <v>FORNECIMENTO DE FIO DE COBRE NU, TEMPERA MEIO-DURO, CLASSE 1A, SM-10MM², PARA QUATRO LANCES DE REDE INCLUSIVE ANDAIME E INSTALAÇÃO.</v>
          </cell>
          <cell r="C2548" t="str">
            <v>UN</v>
          </cell>
          <cell r="D2548">
            <v>360</v>
          </cell>
          <cell r="E2548">
            <v>20.74</v>
          </cell>
          <cell r="F2548">
            <v>1.65</v>
          </cell>
          <cell r="H2548">
            <v>3.69</v>
          </cell>
          <cell r="I2548">
            <v>386.08</v>
          </cell>
          <cell r="J2548">
            <v>501.9</v>
          </cell>
        </row>
        <row r="2550">
          <cell r="A2550" t="str">
            <v>18.27.082</v>
          </cell>
          <cell r="B2550" t="str">
            <v>FORNECIMENTO DE FIO DE COBRE NU, TEMPERA MEIO-DURO, CLASSE 1A, SM-16MM², PARA UM LANCE DE REDE INCLUSIVE ARMAÇÃO SECUNDÁRIA B1, ISOLADOR PARAFUSOS, BRAÇADEIRA REDONDA DE FERRO GALV. A FOGO, ANDAIME E INSTALAÇÃO.</v>
          </cell>
          <cell r="C2550" t="str">
            <v>UN</v>
          </cell>
          <cell r="D2550">
            <v>191.51</v>
          </cell>
          <cell r="E2550">
            <v>12.16</v>
          </cell>
          <cell r="F2550">
            <v>1.2</v>
          </cell>
          <cell r="H2550">
            <v>3.69</v>
          </cell>
          <cell r="I2550">
            <v>208.55999999999997</v>
          </cell>
          <cell r="J2550">
            <v>271.13</v>
          </cell>
        </row>
        <row r="2552">
          <cell r="A2552" t="str">
            <v>18.27.083</v>
          </cell>
          <cell r="B2552" t="str">
            <v>FORNECIMENTO DE FIO DE COBRE NU, TEMPERA MEIO-DURO, CLASSE 1A, SM-16MM², PARA DOIS LANCES DE REDE INCLUSIVE ARMAÇÃO SECUNDÁRIA B2, ISOLADOR PARAFUSOS, BRAÇADEIRA REDONDA DE FERRO GALV. A FOGO, ANDAIME E INSTALAÇÃO.</v>
          </cell>
          <cell r="C2552" t="str">
            <v>UN</v>
          </cell>
          <cell r="D2552">
            <v>351.67</v>
          </cell>
          <cell r="E2552">
            <v>12.16</v>
          </cell>
          <cell r="F2552">
            <v>1.2</v>
          </cell>
          <cell r="H2552">
            <v>3.69</v>
          </cell>
          <cell r="I2552">
            <v>368.72</v>
          </cell>
          <cell r="J2552">
            <v>479.34</v>
          </cell>
        </row>
        <row r="2554">
          <cell r="A2554" t="str">
            <v>18.27.084</v>
          </cell>
          <cell r="B2554" t="str">
            <v>FORNECIMENTO DE FIO DE COBRE NU, TEMPERA MEIO-DURO, CLASSE 1A, SM-16MM², PARA TRÊS LANCES DE REDE INCLUSIVE ARMAÇÃO SECUNDÁRIA B3, ISOLADOR PARAFUSOS, BRAÇADEIRA REDONDA DE FERRO GALV. A FOGO, ANDAIME E INSTALAÇÃO.</v>
          </cell>
          <cell r="C2554" t="str">
            <v>UN</v>
          </cell>
          <cell r="D2554">
            <v>539.73</v>
          </cell>
          <cell r="E2554">
            <v>20.74</v>
          </cell>
          <cell r="F2554">
            <v>1.65</v>
          </cell>
          <cell r="H2554">
            <v>3.69</v>
          </cell>
          <cell r="I2554">
            <v>565.81000000000006</v>
          </cell>
          <cell r="J2554">
            <v>735.55</v>
          </cell>
        </row>
        <row r="2556">
          <cell r="A2556" t="str">
            <v>18.27.085</v>
          </cell>
          <cell r="B2556" t="str">
            <v>FORNECIMENTO DE FIO DE COBRE NU, TEMPERA MEIO-DURO, CLASSE 1A, SM-16MM², PARA QUATRO LANCES DE REDE INCLUSIVE ARMAÇÃO SECUNDÁRIA B4, ISOLADOR PARAFUSOS, BRAÇADEIRA REDONDA DE FERRO GALV. A FOGO, ANDAIME E INSTALAÇÃO.</v>
          </cell>
          <cell r="C2556" t="str">
            <v>UN</v>
          </cell>
          <cell r="D2556">
            <v>700</v>
          </cell>
          <cell r="E2556">
            <v>20.74</v>
          </cell>
          <cell r="F2556">
            <v>1.65</v>
          </cell>
          <cell r="H2556">
            <v>3.69</v>
          </cell>
          <cell r="I2556">
            <v>726.08</v>
          </cell>
          <cell r="J2556">
            <v>943.9</v>
          </cell>
        </row>
        <row r="2558">
          <cell r="A2558" t="str">
            <v>18.27.086</v>
          </cell>
          <cell r="B2558" t="str">
            <v>FORNECIMENTO DE FIO DE COBRE NU, TEMPERA MEIO-DURO, CLASSE 1A, SM-16MM², PARA UM LANCE DE REDE INCLUSIVE ANDAIME E INSTALAÇÃO.</v>
          </cell>
          <cell r="C2558" t="str">
            <v>UN</v>
          </cell>
          <cell r="D2558">
            <v>153.09</v>
          </cell>
          <cell r="E2558">
            <v>12.16</v>
          </cell>
          <cell r="F2558">
            <v>1.2</v>
          </cell>
          <cell r="H2558">
            <v>3.69</v>
          </cell>
          <cell r="I2558">
            <v>170.14</v>
          </cell>
          <cell r="J2558">
            <v>221.18</v>
          </cell>
        </row>
        <row r="2560">
          <cell r="A2560" t="str">
            <v>18.27.087</v>
          </cell>
          <cell r="B2560" t="str">
            <v>FORNECIMENTO DE FIO DE COBRE NU, TEMPERA MEIO-DURO, CLASSE 1A, SM-16MM², PARA DOIS LANCES DE REDE INCLUSIVE ANDAIME E INSTALAÇÃO.</v>
          </cell>
          <cell r="C2560" t="str">
            <v>UN</v>
          </cell>
          <cell r="D2560">
            <v>306.18</v>
          </cell>
          <cell r="E2560">
            <v>12.16</v>
          </cell>
          <cell r="F2560">
            <v>1.2</v>
          </cell>
          <cell r="H2560">
            <v>3.69</v>
          </cell>
          <cell r="I2560">
            <v>323.23</v>
          </cell>
          <cell r="J2560">
            <v>420.2</v>
          </cell>
        </row>
        <row r="2562">
          <cell r="A2562" t="str">
            <v>18.27.088</v>
          </cell>
          <cell r="B2562" t="str">
            <v>FORNECIMENTO DE FIO DE COBRE NU, TEMPERA MEIO-DURO, CLASSE 1A, SM-16MM², PARA TRÊS LANCES DE REDE INCLUSIVE ANDAIME E INSTALAÇÃO.</v>
          </cell>
          <cell r="C2562" t="str">
            <v>UN</v>
          </cell>
          <cell r="D2562">
            <v>459.27</v>
          </cell>
          <cell r="E2562">
            <v>20.74</v>
          </cell>
          <cell r="F2562">
            <v>1.65</v>
          </cell>
          <cell r="H2562">
            <v>3.69</v>
          </cell>
          <cell r="I2562">
            <v>485.34999999999997</v>
          </cell>
          <cell r="J2562">
            <v>630.96</v>
          </cell>
        </row>
        <row r="2564">
          <cell r="A2564" t="str">
            <v>18.27.089</v>
          </cell>
          <cell r="B2564" t="str">
            <v>FORNECIMENTO DE FIO DE COBRE NU, TEMPERA MEIO-DURO, CLASSE 1A, SM-16MM², PARA QUATRO LANCES DE REDE INCLUSIVE ANDAIME E INSTALAÇÃO.</v>
          </cell>
          <cell r="C2564" t="str">
            <v>UN</v>
          </cell>
          <cell r="D2564">
            <v>612.36</v>
          </cell>
          <cell r="E2564">
            <v>20.74</v>
          </cell>
          <cell r="F2564">
            <v>1.65</v>
          </cell>
          <cell r="H2564">
            <v>3.69</v>
          </cell>
          <cell r="I2564">
            <v>638.44000000000005</v>
          </cell>
          <cell r="J2564">
            <v>829.97</v>
          </cell>
        </row>
        <row r="2566">
          <cell r="A2566" t="str">
            <v>18.27.090</v>
          </cell>
          <cell r="B2566" t="str">
            <v>FORNECIMENTO DE FIO DE COBRE NU, TEMPERA MEIO-DURO, CLASSE 1A, SM-10MM², PARA UM LANCE DE REDE INCLUSIVE ARMAÇÃO SECUNDÁRIA B1, ISOLADOR PARAFUSOS, BRICADEIRA REDONDA DE FERRO GALV. A FOGO, ANDAIME E INSTALAÇÃO.</v>
          </cell>
          <cell r="C2566" t="str">
            <v>UN</v>
          </cell>
          <cell r="D2566">
            <v>118.42</v>
          </cell>
          <cell r="E2566">
            <v>12.16</v>
          </cell>
          <cell r="F2566">
            <v>1.2</v>
          </cell>
          <cell r="H2566">
            <v>3.69</v>
          </cell>
          <cell r="I2566">
            <v>135.47</v>
          </cell>
          <cell r="J2566">
            <v>176.11</v>
          </cell>
        </row>
        <row r="2568">
          <cell r="A2568" t="str">
            <v>18.27.091</v>
          </cell>
          <cell r="B2568" t="str">
            <v>FORNECIMENTO DE FIO DE COBRE NU, TEMPERA MEIO-DURO, CLASSE 1A, SM-10MM², PARA DOIS LANCES DE REDE INCLUSIVE ARMAÇÃO SECUNDÁRIA B2, ISOLADOR PARAFUSOS, BRICADEIRA REDONDA DE FERRO GALV. A FOGO, ANDAIME E INSTALAÇÃO.</v>
          </cell>
          <cell r="C2568" t="str">
            <v>UN</v>
          </cell>
          <cell r="D2568">
            <v>205.49</v>
          </cell>
          <cell r="E2568">
            <v>12.16</v>
          </cell>
          <cell r="F2568">
            <v>1.2</v>
          </cell>
          <cell r="H2568">
            <v>3.69</v>
          </cell>
          <cell r="I2568">
            <v>222.54</v>
          </cell>
          <cell r="J2568">
            <v>289.3</v>
          </cell>
        </row>
        <row r="2570">
          <cell r="A2570" t="str">
            <v>18.27.092</v>
          </cell>
          <cell r="B2570" t="str">
            <v>FORNECIMENTO DE FIO DE COBRE NU, TEMPERA MEIO-DURO, CLASSE 1A, SM-10MM², PARA TRÊS LANCES DE REDE INCLUSIVE ARMAÇÃO SECUNDÁRIA B3, ISOLADOR PARAFUSOS, BRICADEIRA REDONDA DE FERRO GALV. A FOGO, ANDAIME E INSTALAÇÃO.</v>
          </cell>
          <cell r="C2570" t="str">
            <v>UN</v>
          </cell>
          <cell r="D2570">
            <v>320.45999999999998</v>
          </cell>
          <cell r="E2570">
            <v>20.74</v>
          </cell>
          <cell r="F2570">
            <v>1.65</v>
          </cell>
          <cell r="H2570">
            <v>3.69</v>
          </cell>
          <cell r="I2570">
            <v>346.53999999999996</v>
          </cell>
          <cell r="J2570">
            <v>450.5</v>
          </cell>
        </row>
        <row r="2572">
          <cell r="A2572" t="str">
            <v>18.27.093</v>
          </cell>
          <cell r="B2572" t="str">
            <v>FORNECIMENTO DE FIO DE COBRE NU, TEMPERA MEIO-DURO, CLASSE 1A, SM-10MM², PARA QUATRO LANCES DE REDE INCLUSIVE ARMAÇÃO SECUNDÁRIA B4, ISOLADOR PARAFUSOS, BRICADEIRA REDONDA DE FERRO GALV. A FOGO, ANDAIME E INSTALAÇÃO.</v>
          </cell>
          <cell r="C2572" t="str">
            <v>UN</v>
          </cell>
          <cell r="D2572">
            <v>408.58</v>
          </cell>
          <cell r="E2572">
            <v>20.74</v>
          </cell>
          <cell r="F2572">
            <v>1.65</v>
          </cell>
          <cell r="H2572">
            <v>3.69</v>
          </cell>
          <cell r="I2572">
            <v>434.65999999999997</v>
          </cell>
          <cell r="J2572">
            <v>565.05999999999995</v>
          </cell>
        </row>
        <row r="2574">
          <cell r="A2574" t="str">
            <v>18.27.094</v>
          </cell>
          <cell r="B2574" t="str">
            <v>FORNECIMENTO DE FIO DE COBRE NU, TEMPERA MEIO-DURO, CLASSE 1A, SM-10MM², PARA UM LANCE DE REDE INCLUSIVE ANDAIME E INSTALAÇÃO.</v>
          </cell>
          <cell r="C2574" t="str">
            <v>UN</v>
          </cell>
          <cell r="D2574">
            <v>80</v>
          </cell>
          <cell r="E2574">
            <v>12.16</v>
          </cell>
          <cell r="F2574">
            <v>1.2</v>
          </cell>
          <cell r="H2574">
            <v>3.69</v>
          </cell>
          <cell r="I2574">
            <v>97.05</v>
          </cell>
          <cell r="J2574">
            <v>126.17</v>
          </cell>
        </row>
        <row r="2576">
          <cell r="A2576" t="str">
            <v>18.27.095</v>
          </cell>
          <cell r="B2576" t="str">
            <v>FORNECIMENTO DE FIO DE COBRE NU, TEMPERA MEIO-DURO, CLASSE 1A, SM-10MM², PARA DOIS LANCES DE REDE INCLUSIVE ANDAIME E INSTALAÇÃO.</v>
          </cell>
          <cell r="C2576" t="str">
            <v>UN</v>
          </cell>
          <cell r="D2576">
            <v>160</v>
          </cell>
          <cell r="E2576">
            <v>12.16</v>
          </cell>
          <cell r="F2576">
            <v>1.2</v>
          </cell>
          <cell r="H2576">
            <v>3.69</v>
          </cell>
          <cell r="I2576">
            <v>177.04999999999998</v>
          </cell>
          <cell r="J2576">
            <v>230.17</v>
          </cell>
        </row>
        <row r="2578">
          <cell r="A2578" t="str">
            <v>18.27.096</v>
          </cell>
          <cell r="B2578" t="str">
            <v>FORNECIMENTO DE FIO DE COBRE NU, TEMPERA MEIO-DURO, CLASSE 1A, SM-10MM², PARA TRÊS LANCES DE REDE INCLUSIVE ANDAIME E INSTALAÇÃO.</v>
          </cell>
          <cell r="C2578" t="str">
            <v>UN</v>
          </cell>
          <cell r="D2578">
            <v>240</v>
          </cell>
          <cell r="E2578">
            <v>20.74</v>
          </cell>
          <cell r="F2578">
            <v>1.65</v>
          </cell>
          <cell r="H2578">
            <v>3.69</v>
          </cell>
          <cell r="I2578">
            <v>266.08</v>
          </cell>
          <cell r="J2578">
            <v>345.9</v>
          </cell>
        </row>
        <row r="2580">
          <cell r="A2580" t="str">
            <v>18.27.097</v>
          </cell>
          <cell r="B2580" t="str">
            <v>FORNECIMENTO DE FIO DE COBRE NU, TEMPERA MEIO-DURO, CLASSE 1A, SM-10MM², PARA QUATRO LANCES DE REDE INCLUSIVE ANDAIME E INSTALAÇÃO.</v>
          </cell>
          <cell r="C2580" t="str">
            <v>UN</v>
          </cell>
          <cell r="D2580">
            <v>320</v>
          </cell>
          <cell r="E2580">
            <v>20.74</v>
          </cell>
          <cell r="F2580">
            <v>1.65</v>
          </cell>
          <cell r="H2580">
            <v>3.69</v>
          </cell>
          <cell r="I2580">
            <v>346.08</v>
          </cell>
          <cell r="J2580">
            <v>449.9</v>
          </cell>
        </row>
        <row r="2582">
          <cell r="A2582" t="str">
            <v>18.27.098</v>
          </cell>
          <cell r="B2582" t="str">
            <v>FORNECIMENTO DE FIO DE COBRE NU, TEMPERA MEIO-DURO, CLASSE 1A, SM-16MM², PARA UM LANCE DE REDE INCLUSIVE ARMAÇÃO SECUNDÁRIA B1, ISOLADOR PARAFUSOS, BRICADEIRA REDONDA DE FERRO GALV. A FOGO, ANDAIME E INSTALAÇÃO.</v>
          </cell>
          <cell r="C2582" t="str">
            <v>UN</v>
          </cell>
          <cell r="D2582">
            <v>140.37</v>
          </cell>
          <cell r="E2582">
            <v>12.16</v>
          </cell>
          <cell r="F2582">
            <v>1.2</v>
          </cell>
          <cell r="H2582">
            <v>3.69</v>
          </cell>
          <cell r="I2582">
            <v>157.41999999999999</v>
          </cell>
          <cell r="J2582">
            <v>204.65</v>
          </cell>
        </row>
        <row r="2584">
          <cell r="A2584" t="str">
            <v>18.27.099</v>
          </cell>
          <cell r="B2584" t="str">
            <v>FORNECIMENTO DE FIO DE COBRE NU, TEMPERA MEIO-DURO, CLASSE 1A, SM-16MM², PARA DOIS LANCES DE REDE INCLUSIVE ARMAÇÃO SECUNDÁRIA B2, ISOLADOR PARAFUSOS, BRICADEIRA REDONDA DE FERRO GALV. A FOGO, ANDAIME E INSTALAÇÃO.</v>
          </cell>
          <cell r="C2584" t="str">
            <v>UN</v>
          </cell>
          <cell r="D2584">
            <v>249.39</v>
          </cell>
          <cell r="E2584">
            <v>12.16</v>
          </cell>
          <cell r="F2584">
            <v>1.2</v>
          </cell>
          <cell r="H2584">
            <v>3.69</v>
          </cell>
          <cell r="I2584">
            <v>266.44</v>
          </cell>
          <cell r="J2584">
            <v>346.37</v>
          </cell>
        </row>
        <row r="2586">
          <cell r="A2586" t="str">
            <v>18.27.100</v>
          </cell>
          <cell r="B2586" t="str">
            <v>FORNECIMENTO DE FIO DE COBRE NU, TEMPERA MEIO-DURO, CLASSE 1A, SM-16MM², PARA TRÊS LANCES DE REDE INCLUSIVE ARMAÇÃO SECUNDÁRIA B3, ISOLADOR PARAFUSOS, BRICADEIRA REDONDA DE FERRO GALV. A FOGO, ANDAIME E INSTALAÇÃO.</v>
          </cell>
          <cell r="C2586" t="str">
            <v>UN</v>
          </cell>
          <cell r="D2586">
            <v>386.31</v>
          </cell>
          <cell r="E2586">
            <v>20.74</v>
          </cell>
          <cell r="F2586">
            <v>1.65</v>
          </cell>
          <cell r="H2586">
            <v>3.69</v>
          </cell>
          <cell r="I2586">
            <v>412.39</v>
          </cell>
          <cell r="J2586">
            <v>536.11</v>
          </cell>
        </row>
        <row r="2588">
          <cell r="A2588" t="str">
            <v>18.27.101</v>
          </cell>
          <cell r="B2588" t="str">
            <v>FORNECIMENTO DE FIO DE COBRE NU, TEMPERA MEIO-DURO, CLASSE 1A, SM-16MM², PARA QUATRO LANCES DE REDE INCLUSIVE ARMAÇÃO SECUNDÁRIA B4, ISOLADOR PARAFUSOS, BRICADEIRA REDONDA DE FERRO GALV. A FOGO, ANDAIME E INSTALAÇÃO.</v>
          </cell>
          <cell r="C2588" t="str">
            <v>UN</v>
          </cell>
          <cell r="D2588">
            <v>496.38</v>
          </cell>
          <cell r="E2588">
            <v>20.74</v>
          </cell>
          <cell r="F2588">
            <v>1.65</v>
          </cell>
          <cell r="H2588">
            <v>3.69</v>
          </cell>
          <cell r="I2588">
            <v>522.46</v>
          </cell>
          <cell r="J2588">
            <v>679.2</v>
          </cell>
        </row>
        <row r="2590">
          <cell r="A2590" t="str">
            <v>18.27.102</v>
          </cell>
          <cell r="B2590" t="str">
            <v>FORNECIMENTO DE CABO DE ALUMÍNIO COM ALMA DE AÇO, PARA UM LANCE DE REDE INCLUSIVE ANDAIME E INSTALAÇÃO.</v>
          </cell>
          <cell r="C2590" t="str">
            <v>UN</v>
          </cell>
          <cell r="D2590">
            <v>101.95</v>
          </cell>
          <cell r="E2590">
            <v>12.16</v>
          </cell>
          <cell r="F2590">
            <v>1.2</v>
          </cell>
          <cell r="H2590">
            <v>3.69</v>
          </cell>
          <cell r="I2590">
            <v>119</v>
          </cell>
          <cell r="J2590">
            <v>154.69999999999999</v>
          </cell>
        </row>
        <row r="2592">
          <cell r="A2592" t="str">
            <v>18.27.103</v>
          </cell>
          <cell r="B2592" t="str">
            <v>FORNECIMENTO DE CABO DE ALUMÍNIO COM ALMA DE AÇO, 16MM², PARA DOIS LANCE DE REDE INCLUSIVE ANDAIME E INSTALAÇÃO.</v>
          </cell>
          <cell r="C2592" t="str">
            <v>UN</v>
          </cell>
          <cell r="D2592">
            <v>203.9</v>
          </cell>
          <cell r="E2592">
            <v>12.16</v>
          </cell>
          <cell r="F2592">
            <v>1.2</v>
          </cell>
          <cell r="H2592">
            <v>3.69</v>
          </cell>
          <cell r="I2592">
            <v>220.95</v>
          </cell>
          <cell r="J2592">
            <v>287.24</v>
          </cell>
        </row>
        <row r="2594">
          <cell r="A2594" t="str">
            <v>18.27.104</v>
          </cell>
          <cell r="B2594" t="str">
            <v>FORNECIMENTO DE CABO DE ALUMÍNIO COM ALMA DE AÇO, 16MM², PARA TRÊS LANCE DE REDE INCLUSIVE ANDAIME E INSTALAÇÃO.</v>
          </cell>
          <cell r="C2594" t="str">
            <v>UN</v>
          </cell>
          <cell r="D2594">
            <v>305.85000000000002</v>
          </cell>
          <cell r="E2594">
            <v>20.74</v>
          </cell>
          <cell r="F2594">
            <v>1.65</v>
          </cell>
          <cell r="H2594">
            <v>3.69</v>
          </cell>
          <cell r="I2594">
            <v>331.93</v>
          </cell>
          <cell r="J2594">
            <v>431.51</v>
          </cell>
        </row>
        <row r="2596">
          <cell r="A2596" t="str">
            <v>18.27.105</v>
          </cell>
          <cell r="B2596" t="str">
            <v>FORNECIMENTO DE CABO DE ALUMÍNIO COM ALMA DE AÇO, 16MM², PARA QUATRO LANCE DE REDE INCLUSIVE ANDAIME E INSTALAÇÃO.</v>
          </cell>
          <cell r="C2596" t="str">
            <v>UN</v>
          </cell>
          <cell r="D2596">
            <v>407.8</v>
          </cell>
          <cell r="E2596">
            <v>20.74</v>
          </cell>
          <cell r="F2596">
            <v>1.65</v>
          </cell>
          <cell r="H2596">
            <v>3.69</v>
          </cell>
          <cell r="I2596">
            <v>433.88</v>
          </cell>
          <cell r="J2596">
            <v>564.04</v>
          </cell>
        </row>
        <row r="2598">
          <cell r="A2598" t="str">
            <v>18.27.106</v>
          </cell>
          <cell r="B2598" t="str">
            <v xml:space="preserve">FORNECIMENTO DE CABO DE COBRE, ENCORDOAMENTO CLASSE 2, ISOLAMENTO DE PVC 70 C, TIPO BWF, 750V FOREPLAST OU SIMILAR, SM-6MM², P/UM LANCE DE REDE, INCLUSIVE ARMAÇÃO SECUNDÁRIA B1, ISOLADOR, PARAFUSOS, BRAÇADEIRA REDONDA DE FERRO GALVANIZADO À FOGO, ANDAIME </v>
          </cell>
          <cell r="C2598" t="str">
            <v>UN</v>
          </cell>
          <cell r="D2598">
            <v>150.91999999999999</v>
          </cell>
          <cell r="E2598">
            <v>12.16</v>
          </cell>
          <cell r="F2598">
            <v>1.2</v>
          </cell>
          <cell r="H2598">
            <v>3.69</v>
          </cell>
          <cell r="I2598">
            <v>167.96999999999997</v>
          </cell>
          <cell r="J2598">
            <v>218.36</v>
          </cell>
        </row>
        <row r="2600">
          <cell r="A2600" t="str">
            <v>18.27.107</v>
          </cell>
          <cell r="B2600" t="str">
            <v>FORNECIMENTO DE CABO DE COBRE, ENCORDOAMENTO CLASSE 2, ISOLAMENTO DE PVC 70 C, TIPO BWF, 750V FOREPLAST OU SIMILAR, SM-6MM², P/DOIS LANCES DE REDE, INCLUSIVE ARMAÇÃO SECUNDÁRIA B2, ISOLADOR, PARAFUSOS, BRAÇADEIRA REDONDA DE FERRO GALVANIZADO À FOGO, ANDAI</v>
          </cell>
          <cell r="C2600" t="str">
            <v>UN</v>
          </cell>
          <cell r="D2600">
            <v>270.49</v>
          </cell>
          <cell r="E2600">
            <v>12.16</v>
          </cell>
          <cell r="F2600">
            <v>1.2</v>
          </cell>
          <cell r="H2600">
            <v>3.69</v>
          </cell>
          <cell r="I2600">
            <v>287.54000000000002</v>
          </cell>
          <cell r="J2600">
            <v>373.8</v>
          </cell>
        </row>
        <row r="2602">
          <cell r="A2602" t="str">
            <v>18.27.108</v>
          </cell>
          <cell r="B2602" t="str">
            <v>FORNECIMENTO DE CABO DE COBRE, ENCORDOAMENTO CLASSE 2, ISOLAMENTO DE PVC 70 C, TIPO BWF, 750V FOREPLAST OU SIMILAR, SM-6MM², P/TRÊS LANCES DE REDE, INCLUSIVE ARMAÇÃO SECUNDÁRIA B3, ISOLADOR, PARAFUSOS, BRAÇADEIRA REDONDA DE FERRO GALVANIZADO À FOGO, ANDAI</v>
          </cell>
          <cell r="C2602" t="str">
            <v>UN</v>
          </cell>
          <cell r="D2602">
            <v>417.96</v>
          </cell>
          <cell r="E2602">
            <v>20.74</v>
          </cell>
          <cell r="F2602">
            <v>1.65</v>
          </cell>
          <cell r="H2602">
            <v>3.69</v>
          </cell>
          <cell r="I2602">
            <v>444.03999999999996</v>
          </cell>
          <cell r="J2602">
            <v>577.25</v>
          </cell>
        </row>
        <row r="2604">
          <cell r="A2604" t="str">
            <v>18.27.109</v>
          </cell>
          <cell r="B2604" t="str">
            <v>FORNECIMENTO DE CABO DE COBRE, ENCORDOAMENTO CLASSE 2, ISOLAMENTO DE PVC 70 C, TIPO BWF, 750V FOREPLAST OU SIMILAR, SM-6MM², P/QUATRO LANCES DE REDE, INCLUSIVE ARMAÇÃO SECUNDÁRIA B4, ISOLADOR, PARAFUSOS, BRAÇADEIRA REDONDA DE FERRO GALVANIZADO À FOGO, AND</v>
          </cell>
          <cell r="C2604" t="str">
            <v>UN</v>
          </cell>
          <cell r="D2604">
            <v>538.58000000000004</v>
          </cell>
          <cell r="E2604">
            <v>20.74</v>
          </cell>
          <cell r="F2604">
            <v>1.65</v>
          </cell>
          <cell r="H2604">
            <v>3.69</v>
          </cell>
          <cell r="I2604">
            <v>564.66000000000008</v>
          </cell>
          <cell r="J2604">
            <v>734.06</v>
          </cell>
        </row>
        <row r="2606">
          <cell r="A2606" t="str">
            <v>18.27.110</v>
          </cell>
          <cell r="B2606" t="str">
            <v>FORNECIMENTO DE CABO DE COBRE, ENCORDOAMENTO CLASSE 2, ISOLAMENTO DE PVC 70 C, TIPO BWF, 750V FOREPLAST OU SIMILAR, SM-6MM², P/UM LANCE DE REDE, INCLUSIVE ANDAIME E INSTALAÇÃO.</v>
          </cell>
          <cell r="C2606" t="str">
            <v>UN</v>
          </cell>
          <cell r="D2606">
            <v>112.5</v>
          </cell>
          <cell r="E2606">
            <v>12.16</v>
          </cell>
          <cell r="F2606">
            <v>1.2</v>
          </cell>
          <cell r="H2606">
            <v>3.69</v>
          </cell>
          <cell r="I2606">
            <v>129.55000000000001</v>
          </cell>
          <cell r="J2606">
            <v>168.42</v>
          </cell>
        </row>
        <row r="2608">
          <cell r="A2608" t="str">
            <v>18.27.111</v>
          </cell>
          <cell r="B2608" t="str">
            <v>FORNECIMENTO DE CABO DE COBRE, ENCORDOAMENTO CLASSE 2, ISOLAMENTO DE PVC 70 C, TIPO BWF, 750V FOREPLAST OU SIMILAR, SM-6MM², PARA DOIS LANCES DE REDE, INCLUSIVE ANDAIME E INSTALAÇÃO.</v>
          </cell>
          <cell r="C2608" t="str">
            <v>UN</v>
          </cell>
          <cell r="D2608">
            <v>225</v>
          </cell>
          <cell r="E2608">
            <v>12.16</v>
          </cell>
          <cell r="F2608">
            <v>1.2</v>
          </cell>
          <cell r="H2608">
            <v>3.69</v>
          </cell>
          <cell r="I2608">
            <v>242.04999999999998</v>
          </cell>
          <cell r="J2608">
            <v>314.67</v>
          </cell>
        </row>
        <row r="2610">
          <cell r="A2610" t="str">
            <v>18.27.112</v>
          </cell>
          <cell r="B2610" t="str">
            <v>FORNECIMENTO DE CABO DE COBRE, ENCORDOAMENTO CLASSE 2, ISOLAMENTO DE PVC 70 C, TIPO BWF, 750V FOREPLAST OU SIMILAR, SM-6MM², PARA TRÊS LANCES DE REDE, INCLUSIVE  ANDAIME E INSTALAÇÃO.</v>
          </cell>
          <cell r="C2610" t="str">
            <v>UN</v>
          </cell>
          <cell r="D2610">
            <v>337.5</v>
          </cell>
          <cell r="E2610">
            <v>20.74</v>
          </cell>
          <cell r="F2610">
            <v>1.65</v>
          </cell>
          <cell r="H2610">
            <v>3.69</v>
          </cell>
          <cell r="I2610">
            <v>363.58</v>
          </cell>
          <cell r="J2610">
            <v>472.65</v>
          </cell>
        </row>
        <row r="2612">
          <cell r="A2612" t="str">
            <v>18.27.113</v>
          </cell>
          <cell r="B2612" t="str">
            <v>FORNECIMENTO DE CABO DE COBRE, ENCORDOAMENTO CLASSE 2, ISOLAMENTO DE PVC 70 C, TIPO BWF, 750V FOREPLAST OU SIMILAR, SM-6MM², P/QUATRO LANCES DE REDE, INCLUSIVE ANDAIME E INSTALAÇÃO.</v>
          </cell>
          <cell r="C2612" t="str">
            <v>UN</v>
          </cell>
          <cell r="D2612">
            <v>450</v>
          </cell>
          <cell r="E2612">
            <v>20.74</v>
          </cell>
          <cell r="F2612">
            <v>1.65</v>
          </cell>
          <cell r="H2612">
            <v>3.69</v>
          </cell>
          <cell r="I2612">
            <v>476.08</v>
          </cell>
          <cell r="J2612">
            <v>618.9</v>
          </cell>
        </row>
        <row r="2614">
          <cell r="A2614" t="str">
            <v>18.27.114</v>
          </cell>
          <cell r="B2614" t="str">
            <v>FORNECIMENTO DE CABO DE COBRE, ENCORDOAMENTO CLASSE 2, ISOLAMENTO DE PVC 70 C, TIPO BWF, 750V FOREPLAST OU SIMILAR, SM-10MM², PARA UM LANCE DE REDE, INCLUSIVE ARMAÇÃO SECUNDÁRIA B1, ISOLADOR, PARAFUSOS, BRAÇADEIRA REDONDA DE FERRO GALVANIZADO À FOGO, ANDA</v>
          </cell>
          <cell r="C2614" t="str">
            <v>UN</v>
          </cell>
          <cell r="D2614">
            <v>278.72000000000003</v>
          </cell>
          <cell r="E2614">
            <v>12.16</v>
          </cell>
          <cell r="F2614">
            <v>1.2</v>
          </cell>
          <cell r="H2614">
            <v>3.69</v>
          </cell>
          <cell r="I2614">
            <v>295.77000000000004</v>
          </cell>
          <cell r="J2614">
            <v>384.5</v>
          </cell>
        </row>
        <row r="2616">
          <cell r="A2616" t="str">
            <v>18.27.115</v>
          </cell>
          <cell r="B2616" t="str">
            <v>FORNECIMENTO DE CABO DE COBRE, ENCORDOAMENTO CLASSE 2, ISOLAMENTO DE PVC 70 C, TIPO BWF, 750V FOREPLAST OU SIMILAR, SM-10MM², PARA DOIS LANCES DE REDE, INCLUSIVE ARMAÇÃO SECUNDÁRIA B2, ISOLADOR, PARAFUSOS, BRAÇADEIRA REDONDA DE FERRO GALVANIZADO À FOGO, A</v>
          </cell>
          <cell r="C2616" t="str">
            <v>UN</v>
          </cell>
          <cell r="D2616">
            <v>526.09</v>
          </cell>
          <cell r="E2616">
            <v>12.16</v>
          </cell>
          <cell r="F2616">
            <v>1.2</v>
          </cell>
          <cell r="H2616">
            <v>3.69</v>
          </cell>
          <cell r="I2616">
            <v>543.1400000000001</v>
          </cell>
          <cell r="J2616">
            <v>706.08</v>
          </cell>
        </row>
        <row r="2618">
          <cell r="A2618" t="str">
            <v>18.27.116</v>
          </cell>
          <cell r="B2618" t="str">
            <v>FORNECIMENTO DE CABO DE COBRE, ENCORDOAMENTO CLASSE 2, ISOLAMENTO DE PVC 70 C, TIPO BWF, 750V FOREPLAST OU SIMILAR, SM-10MM², PARA TRÊS LANCES DE REDE, INCLUSIVE ARMAÇÃO SECUNDÁRIA B3, ISOLADOR, PARAFUSOS, BRAÇADEIRA REDONDA DE FERRO GALVANIZADO À FOGO, A</v>
          </cell>
          <cell r="C2618" t="str">
            <v>UN</v>
          </cell>
          <cell r="D2618">
            <v>801.36</v>
          </cell>
          <cell r="E2618">
            <v>20.74</v>
          </cell>
          <cell r="F2618">
            <v>1.65</v>
          </cell>
          <cell r="H2618">
            <v>3.69</v>
          </cell>
          <cell r="I2618">
            <v>827.44</v>
          </cell>
          <cell r="J2618">
            <v>1075.67</v>
          </cell>
        </row>
        <row r="2620">
          <cell r="A2620" t="str">
            <v>18.27.117</v>
          </cell>
          <cell r="B2620" t="str">
            <v>FORNECIMENTO DE CABO DE COBRE, ENCORDOAMENTO CLASSE 2, ISOLAMENTO DE PVC 70 C, TIPO BWF, 750V FOREPLAST OU SIMILAR, SM-10MM², PARA QUATRO LANCES DE REDE, INCLUSIVE ARMAÇÃO SECUNDÁRIA B4, ISOLADOR, PARAFUSOS, BRAÇADEIRA REDONDA DE FERRO GALVANIZADO À FOGO,</v>
          </cell>
          <cell r="C2620" t="str">
            <v>UN</v>
          </cell>
          <cell r="D2620">
            <v>1049.78</v>
          </cell>
          <cell r="E2620">
            <v>20.74</v>
          </cell>
          <cell r="F2620">
            <v>1.65</v>
          </cell>
          <cell r="H2620">
            <v>3.69</v>
          </cell>
          <cell r="I2620">
            <v>1075.8600000000001</v>
          </cell>
          <cell r="J2620">
            <v>1398.62</v>
          </cell>
        </row>
        <row r="2622">
          <cell r="A2622" t="str">
            <v>18.27.118</v>
          </cell>
          <cell r="B2622" t="str">
            <v>FORNECIMENTO DE CABO DE COBRE, ENCORDOAMENTO CLASSE 2, ISOLAMENTO DE PVC 70 C, TIPO BWF, 750V FOREPLAST OU SIMILAR, SM-10MM², PARA UM LANCE DE REDE, INCLUSIVE ANDAIME E INSTALAÇÃO.</v>
          </cell>
          <cell r="C2622" t="str">
            <v>UN</v>
          </cell>
          <cell r="D2622">
            <v>240.3</v>
          </cell>
          <cell r="E2622">
            <v>20.74</v>
          </cell>
          <cell r="F2622">
            <v>1.65</v>
          </cell>
          <cell r="H2622">
            <v>3.69</v>
          </cell>
          <cell r="I2622">
            <v>266.38</v>
          </cell>
          <cell r="J2622">
            <v>346.29</v>
          </cell>
        </row>
        <row r="2624">
          <cell r="A2624" t="str">
            <v>18.27.119</v>
          </cell>
          <cell r="B2624" t="str">
            <v>FORNECIMENTO DE CABO DE COBRE, ENCORDOAMENTO CLASSE 2, ISOLAMENTO DE PVC 70 C, TIPO BWF, 750V FOREPLAST OU SIMILAR, SM-10MM², PARA DOIS LANCES DE REDE, INCLUSIVE ANDAIME E INSTALAÇÃO.</v>
          </cell>
          <cell r="C2624" t="str">
            <v>UN</v>
          </cell>
          <cell r="D2624">
            <v>480.6</v>
          </cell>
          <cell r="E2624">
            <v>12.16</v>
          </cell>
          <cell r="F2624">
            <v>1.2</v>
          </cell>
          <cell r="H2624">
            <v>3.69</v>
          </cell>
          <cell r="I2624">
            <v>497.65000000000003</v>
          </cell>
          <cell r="J2624">
            <v>646.95000000000005</v>
          </cell>
        </row>
        <row r="2626">
          <cell r="A2626" t="str">
            <v>18.27.120</v>
          </cell>
          <cell r="B2626" t="str">
            <v>FORNECIMENTO DE CABO DE COBRE, ENCORDOAMENTO CLASSE 2, ISOLAMENTO DE PVC 70 C, TIPO BWF, 750V FOREPLAST OU SIMILAR, SM-10MM², PARA TRÊS LANCES DE REDE, INCLUSIVE  ANDAIME E INSTALAÇÃO.</v>
          </cell>
          <cell r="C2626" t="str">
            <v>UN</v>
          </cell>
          <cell r="D2626">
            <v>720.9</v>
          </cell>
          <cell r="E2626">
            <v>20.74</v>
          </cell>
          <cell r="F2626">
            <v>1.65</v>
          </cell>
          <cell r="H2626">
            <v>3.69</v>
          </cell>
          <cell r="I2626">
            <v>746.98</v>
          </cell>
          <cell r="J2626">
            <v>971.07</v>
          </cell>
        </row>
        <row r="2628">
          <cell r="A2628" t="str">
            <v>18.27.121</v>
          </cell>
          <cell r="B2628" t="str">
            <v>FORNECIMENTO DE CABO DE COBRE, ENCORDOAMENTO CLASSE 2, ISOLAMENTO DE PVC 70 C, TIPO BWF, 750V FOREPLAST OU SIMILAR, SM-10MM², PARA QUATRO LANCES DE REDE, INCLUSIVE ANDAIME E INSTALAÇÃO.</v>
          </cell>
          <cell r="C2628" t="str">
            <v>UN</v>
          </cell>
          <cell r="D2628">
            <v>961.2</v>
          </cell>
          <cell r="E2628">
            <v>20.74</v>
          </cell>
          <cell r="F2628">
            <v>1.65</v>
          </cell>
          <cell r="H2628">
            <v>3.69</v>
          </cell>
          <cell r="I2628">
            <v>987.28000000000009</v>
          </cell>
          <cell r="J2628">
            <v>1283.46</v>
          </cell>
        </row>
        <row r="2630">
          <cell r="A2630" t="str">
            <v>18.27.122</v>
          </cell>
          <cell r="B2630" t="str">
            <v>FORNECIMENTO DE CABO DE COBRE, ENCORDOAMENTO CLASSE 2, ISOLAMENTO DE PVC 70 C, TIPO BWF, 750V FOREPLAST OU SIMILAR, SM-16MM², PARA UM LANCE DE REDE, INCLUSIVE ARMAÇÃO SECUNDÁRIA B1, ISOLADOR, PARAFUSOS, BRAÇADEIRA REDONDA DE FERRO GALVANIZADO À FOGO, ANDA</v>
          </cell>
          <cell r="C2630" t="str">
            <v>UN</v>
          </cell>
          <cell r="D2630">
            <v>389.97</v>
          </cell>
          <cell r="E2630">
            <v>12.16</v>
          </cell>
          <cell r="F2630">
            <v>1.2</v>
          </cell>
          <cell r="H2630">
            <v>3.69</v>
          </cell>
          <cell r="I2630">
            <v>407.02000000000004</v>
          </cell>
          <cell r="J2630">
            <v>529.13</v>
          </cell>
        </row>
        <row r="2632">
          <cell r="A2632" t="str">
            <v>18.27.123</v>
          </cell>
          <cell r="B2632" t="str">
            <v>FORNECIMENTO DE CABO DE COBRE, ENCORDOAMENTO CLASSE 2, ISOLAMENTO DE PVC 70 C, TIPO BWF, 750V FOREPLAST OU SIMILAR, SM-16MM², PARA DOIS LANCES DE REDE, INCLUSIVE ARMAÇÃO SECUNDÁRIA B2, ISOLADOR, PARAFUSOS, BRAÇADEIRA REDONDA DE FERRO GALVANIZADO À FOGO, A</v>
          </cell>
          <cell r="C2632" t="str">
            <v>UN</v>
          </cell>
          <cell r="D2632">
            <v>748.39</v>
          </cell>
          <cell r="E2632">
            <v>12.16</v>
          </cell>
          <cell r="F2632">
            <v>1.2</v>
          </cell>
          <cell r="H2632">
            <v>3.69</v>
          </cell>
          <cell r="I2632">
            <v>765.44</v>
          </cell>
          <cell r="J2632">
            <v>995.07</v>
          </cell>
        </row>
        <row r="2634">
          <cell r="A2634" t="str">
            <v>18.27.124</v>
          </cell>
          <cell r="B2634" t="str">
            <v>FORNECIMENTO DE CABO DE COBRE, ENCORDOAMENTO CLASSE 2, ISOLAMENTO DE PVC 70 C, TIPO BWF, 750V FOREPLAST OU SIMILAR, SM-16MM², PARA TRÊS LANCES DE REDE, INCLUSIVE ARMAÇÃO SECUNDÁRIA B3, ISOLADOR, PARAFUSOS, BRAÇADEIRA REDONDA DE FERRO GALVANIZADO À FOGO, A</v>
          </cell>
          <cell r="C2634" t="str">
            <v>UN</v>
          </cell>
          <cell r="D2634">
            <v>1134.81</v>
          </cell>
          <cell r="E2634">
            <v>20.74</v>
          </cell>
          <cell r="F2634">
            <v>1.65</v>
          </cell>
          <cell r="H2634">
            <v>3.69</v>
          </cell>
          <cell r="I2634">
            <v>1160.8900000000001</v>
          </cell>
          <cell r="J2634">
            <v>1509.16</v>
          </cell>
        </row>
        <row r="2636">
          <cell r="A2636" t="str">
            <v>18.27.125</v>
          </cell>
          <cell r="B2636" t="str">
            <v>FORNECIMENTO DE CABO DE COBRE, ENCORDOAMENTO CLASSE 2, ISOLAMENTO DE PVC 70 C, TIPO BWF, 750V FOREPLAST OU SIMILAR, SM-16MM², PARA QUATRO LANCES DE REDE, INCLUSIVE ARMAÇÃO SECUNDÁRIA B4, ISOLADOR, PARAFUSOS, BRAÇADEIRA REDONDA DE FERRO GALVANIZADO À FOGO,</v>
          </cell>
          <cell r="C2636" t="str">
            <v>UN</v>
          </cell>
          <cell r="D2636">
            <v>1494.38</v>
          </cell>
          <cell r="E2636">
            <v>20.74</v>
          </cell>
          <cell r="F2636">
            <v>1.65</v>
          </cell>
          <cell r="H2636">
            <v>3.69</v>
          </cell>
          <cell r="I2636">
            <v>1520.4600000000003</v>
          </cell>
          <cell r="J2636">
            <v>1976.6</v>
          </cell>
        </row>
        <row r="2638">
          <cell r="A2638" t="str">
            <v>18.27.126</v>
          </cell>
          <cell r="B2638" t="str">
            <v>FORNECIMENTO DE CABO DE COBRE, ENCORDOAMENTO CLASSE 2, ISOLAMENTO DE PVC 70 C, TIPO BWF, 750V FOREPLAST OU SIMILAR, SM-16MM², PARA UM LANCE DE REDE, INCLUSIVE ANDAIME E INSTALAÇÃO.</v>
          </cell>
          <cell r="C2638" t="str">
            <v>UN</v>
          </cell>
          <cell r="D2638">
            <v>351.45</v>
          </cell>
          <cell r="E2638">
            <v>12.16</v>
          </cell>
          <cell r="F2638">
            <v>1.2</v>
          </cell>
          <cell r="H2638">
            <v>3.69</v>
          </cell>
          <cell r="I2638">
            <v>368.5</v>
          </cell>
          <cell r="J2638">
            <v>479.05</v>
          </cell>
        </row>
        <row r="2640">
          <cell r="A2640" t="str">
            <v>18.27.127</v>
          </cell>
          <cell r="B2640" t="str">
            <v>FORNECIMENTO DE CABO DE COBRE, ENCORDOAMENTO CLASSE 2, ISOLAMENTO DE PVC 70 C, TIPO BWF, 750V FOREPLAST OU SIMILAR, SM-16MM², PARA DOIS LANCES DE REDE, INCLUSIVE ANDAIME E INSTALAÇÃO.</v>
          </cell>
          <cell r="C2640" t="str">
            <v>UN</v>
          </cell>
          <cell r="D2640">
            <v>702.9</v>
          </cell>
          <cell r="E2640">
            <v>12.16</v>
          </cell>
          <cell r="F2640">
            <v>1.2</v>
          </cell>
          <cell r="H2640">
            <v>3.69</v>
          </cell>
          <cell r="I2640">
            <v>719.95</v>
          </cell>
          <cell r="J2640">
            <v>935.94</v>
          </cell>
        </row>
        <row r="2642">
          <cell r="A2642" t="str">
            <v>18.27.128</v>
          </cell>
          <cell r="B2642" t="str">
            <v>FORNECIMENTO DE CABO DE COBRE, ENCORDOAMENTO CLASSE 2, ISOLAMENTO DE PVC 70 C, TIPO BWF, 750V FOREPLAST OU SIMILAR, SM-16MM², PARA TRÊS LANCES DE REDE, INCLUSIVE  ANDAIME E INSTALAÇÃO.</v>
          </cell>
          <cell r="C2642" t="str">
            <v>UN</v>
          </cell>
          <cell r="D2642">
            <v>1054.3499999999999</v>
          </cell>
          <cell r="E2642">
            <v>20.74</v>
          </cell>
          <cell r="F2642">
            <v>1.65</v>
          </cell>
          <cell r="H2642">
            <v>3.69</v>
          </cell>
          <cell r="I2642">
            <v>1080.43</v>
          </cell>
          <cell r="J2642">
            <v>1404.56</v>
          </cell>
        </row>
        <row r="2644">
          <cell r="A2644" t="str">
            <v>18.27.129</v>
          </cell>
          <cell r="B2644" t="str">
            <v>FORNECIMENTO DE CABO DE COBRE, ENCORDOAMENTO CLASSE 2, ISOLAMENTO DE PVC 70 C, TIPO BWF, 750V FOREPLAST OU SIMILAR, SM-16MM², PARA QUATRO LANCES DE REDE, INCLUSIVE ANDAIME E INSTALAÇÃO.</v>
          </cell>
          <cell r="C2644" t="str">
            <v>UN</v>
          </cell>
          <cell r="D2644">
            <v>1405.8</v>
          </cell>
          <cell r="E2644">
            <v>20.74</v>
          </cell>
          <cell r="F2644">
            <v>1.65</v>
          </cell>
          <cell r="H2644">
            <v>3.69</v>
          </cell>
          <cell r="I2644">
            <v>1431.88</v>
          </cell>
          <cell r="J2644">
            <v>1861.44</v>
          </cell>
        </row>
        <row r="2646">
          <cell r="A2646" t="str">
            <v>18.27.130</v>
          </cell>
          <cell r="B2646" t="str">
            <v>FORNECIMENTO DE CABO DE COBRE, ENCORDOAMENTO CLASSE 2, ISOLAMENTO DE PVC 70 C, TIPO BWF, 750V FOREPLAST OU SIMILAR, SM-25MM², PARA UM LANCE DE REDE, INCLUSIVE ARMAÇÃO SECUNDÁRIA B1, ISOLADOR, PARAFUSOS, BRAÇADEIRA REDONDA DE FERRO GALVANIZADO À FOGO, ANDA</v>
          </cell>
          <cell r="C2646" t="str">
            <v>UN</v>
          </cell>
          <cell r="D2646">
            <v>599.12</v>
          </cell>
          <cell r="E2646">
            <v>12.16</v>
          </cell>
          <cell r="F2646">
            <v>1.2</v>
          </cell>
          <cell r="H2646">
            <v>3.69</v>
          </cell>
          <cell r="I2646">
            <v>616.17000000000007</v>
          </cell>
          <cell r="J2646">
            <v>801.02</v>
          </cell>
        </row>
        <row r="2648">
          <cell r="A2648" t="str">
            <v>18.27.131</v>
          </cell>
          <cell r="B2648" t="str">
            <v>FORNECIMENTO DE CABO DE COBRE, ENCORDOAMENTO CLASSE 2, ISOLAMENTO DE PVC 70 C, TIPO BWF, 750V FOREPLAST OU SIMILAR, SM-25MM², PARA DOIS LANCES DE REDE, INCLUSIVE ARMAÇÃO SECUNDÁRIA B2, ISOLADOR, PARAFUSOS, BRAÇADEIRA REDONDA DE FERRO GALVANIZADO À FOGO, A</v>
          </cell>
          <cell r="C2648" t="str">
            <v>UN</v>
          </cell>
          <cell r="D2648">
            <v>1166.8900000000001</v>
          </cell>
          <cell r="E2648">
            <v>12.16</v>
          </cell>
          <cell r="F2648">
            <v>1.2</v>
          </cell>
          <cell r="H2648">
            <v>3.69</v>
          </cell>
          <cell r="I2648">
            <v>1183.9400000000003</v>
          </cell>
          <cell r="J2648">
            <v>1539.12</v>
          </cell>
        </row>
        <row r="2650">
          <cell r="A2650" t="str">
            <v>18.27.132</v>
          </cell>
          <cell r="B2650" t="str">
            <v>FORNECIMENTO DE CABO DE COBRE, ENCORDOAMENTO CLASSE 2, ISOLAMENTO DE PVC 70 C, TIPO BWF, 750V FOREPLAST OU SIMILAR, SM-25MM², PARA TRÊS LANCES DE REDE, INCLUSIVE ARMAÇÃO SECUNDÁRIA B3, ISOLADOR, PARAFUSOS, BRAÇADEIRA REDONDA DE FERRO GALVANIZADO À FOGO, A</v>
          </cell>
          <cell r="C2650" t="str">
            <v>UN</v>
          </cell>
          <cell r="D2650">
            <v>1762.56</v>
          </cell>
          <cell r="E2650">
            <v>20.74</v>
          </cell>
          <cell r="F2650">
            <v>1.65</v>
          </cell>
          <cell r="H2650">
            <v>3.69</v>
          </cell>
          <cell r="I2650">
            <v>1788.64</v>
          </cell>
          <cell r="J2650">
            <v>2325.23</v>
          </cell>
        </row>
        <row r="2652">
          <cell r="A2652" t="str">
            <v>18.27.133</v>
          </cell>
          <cell r="B2652" t="str">
            <v>FORNECIMENTO DE CABO DE COBRE, ENCORDOAMENTO CLASSE 2, ISOLAMENTO DE PVC 70 C, TIPO BWF, 750V FOREPLAST OU SIMILAR, SM-25MM², PARA QUATRO LANCES DE REDE, INCLUSIVE ARMAÇÃO SECUNDÁRIA B4, ISOLADOR, PARAFUSOS, BRAÇADEIRA REDONDA DE FERRO GALVANIZADO À FOGO,</v>
          </cell>
          <cell r="C2652" t="str">
            <v>UN</v>
          </cell>
          <cell r="D2652">
            <v>2331.38</v>
          </cell>
          <cell r="E2652">
            <v>20.74</v>
          </cell>
          <cell r="F2652">
            <v>1.65</v>
          </cell>
          <cell r="H2652">
            <v>3.69</v>
          </cell>
          <cell r="I2652">
            <v>2357.46</v>
          </cell>
          <cell r="J2652">
            <v>3064.7</v>
          </cell>
        </row>
        <row r="2654">
          <cell r="A2654" t="str">
            <v>18.27.134</v>
          </cell>
          <cell r="B2654" t="str">
            <v>FORNECIMENTO DE CABO DE COBRE, ENCORDOAMENTO CLASSE 2, ISOLAMENTO DE PVC 70 C, TIPO BWF, 750V FOREPLAST OU SIMILAR, SM-25MM², PARA UM LANCE DE REDE, INCLUSIVE ANDAIME E INSTALAÇÃO.</v>
          </cell>
          <cell r="C2654" t="str">
            <v>UN</v>
          </cell>
          <cell r="D2654">
            <v>560.70000000000005</v>
          </cell>
          <cell r="E2654">
            <v>12.16</v>
          </cell>
          <cell r="F2654">
            <v>1.2</v>
          </cell>
          <cell r="H2654">
            <v>3.69</v>
          </cell>
          <cell r="I2654">
            <v>577.75000000000011</v>
          </cell>
          <cell r="J2654">
            <v>751.08</v>
          </cell>
        </row>
        <row r="2656">
          <cell r="A2656" t="str">
            <v>18.27.135</v>
          </cell>
          <cell r="B2656" t="str">
            <v>FORNECIMENTO DE CABO DE COBRE, ENCORDOAMENTO CLASSE 2, ISOLAMENTO DE PVC 70 C, TIPO BWF, 750V FOREPLAST OU SIMILAR, SM-25MM², PARA DOIS LANCES DE REDE, INCLUSIVE ANDAIME E INSTALAÇÃO.</v>
          </cell>
          <cell r="C2656" t="str">
            <v>UN</v>
          </cell>
          <cell r="D2656">
            <v>1121.4000000000001</v>
          </cell>
          <cell r="E2656">
            <v>12.16</v>
          </cell>
          <cell r="F2656">
            <v>1.2</v>
          </cell>
          <cell r="H2656">
            <v>3.69</v>
          </cell>
          <cell r="I2656">
            <v>1138.4500000000003</v>
          </cell>
          <cell r="J2656">
            <v>1479.99</v>
          </cell>
        </row>
        <row r="2658">
          <cell r="A2658" t="str">
            <v>18.27.136</v>
          </cell>
          <cell r="B2658" t="str">
            <v>FORNECIMENTO DE CABO DE COBRE, ENCORDOAMENTO CLASSE 2, ISOLAMENTO DE PVC 70 C, TIPO BWF, 750V FOREPLAST OU SIMILAR, SM-25MM², PARA TRÊS LANCES DE REDE, INCLUSIVE  ANDAIME E INSTALAÇÃO.</v>
          </cell>
          <cell r="C2658" t="str">
            <v>UN</v>
          </cell>
          <cell r="D2658">
            <v>1682.1</v>
          </cell>
          <cell r="E2658">
            <v>20.74</v>
          </cell>
          <cell r="F2658">
            <v>1.65</v>
          </cell>
          <cell r="H2658">
            <v>3.69</v>
          </cell>
          <cell r="I2658">
            <v>1708.18</v>
          </cell>
          <cell r="J2658">
            <v>2220.63</v>
          </cell>
        </row>
        <row r="2660">
          <cell r="A2660" t="str">
            <v>18.27.137</v>
          </cell>
          <cell r="B2660" t="str">
            <v>FORNECIMENTO DE CABO DE COBRE, ENCORDOAMENTO CLASSE 2, ISOLAMENTO DE PVC 70 C, TIPO BWF, 750V FOREPLAST OU SIMILAR, SM-25MM², PARA QUATRO LANCES DE REDE, INCLUSIVE ANDAIME E INSTALAÇÃO.</v>
          </cell>
          <cell r="C2660" t="str">
            <v>UN</v>
          </cell>
          <cell r="D2660">
            <v>2242.8000000000002</v>
          </cell>
          <cell r="E2660">
            <v>20.74</v>
          </cell>
          <cell r="F2660">
            <v>1.65</v>
          </cell>
          <cell r="H2660">
            <v>3.69</v>
          </cell>
          <cell r="I2660">
            <v>2268.88</v>
          </cell>
          <cell r="J2660">
            <v>2949.54</v>
          </cell>
        </row>
        <row r="2661">
          <cell r="I2661">
            <v>0</v>
          </cell>
          <cell r="J2661">
            <v>0</v>
          </cell>
        </row>
        <row r="2662">
          <cell r="A2662" t="str">
            <v>18.28.000</v>
          </cell>
          <cell r="B2662" t="str">
            <v>MANUTENÇÃO DE LUMINÁRIAS, SUBSTITUIÇÃO DE NUCLEOS E BANDEJAS</v>
          </cell>
          <cell r="I2662">
            <v>0</v>
          </cell>
          <cell r="J2662">
            <v>0</v>
          </cell>
        </row>
        <row r="2663">
          <cell r="I2663">
            <v>0</v>
          </cell>
          <cell r="J2663">
            <v>0</v>
          </cell>
        </row>
        <row r="2664">
          <cell r="A2664" t="str">
            <v>18.28.010</v>
          </cell>
          <cell r="B2664" t="str">
            <v>MANUTENÇÃO DE LUMINÁRIA DE UMA PÉTALA COM UMA LÂMPADA À VAPOR DE SÓDIO DE 250W, INCLUSIVE FORNECIMENTO E SUBSTITUIÇÃO DE UMA LÂMPADA E REATOR DE ALTO FATOR DE POTÊNCIA EM POSTE DE ATÉ 17M.</v>
          </cell>
          <cell r="C2664" t="str">
            <v>UD</v>
          </cell>
          <cell r="D2664">
            <v>181.97</v>
          </cell>
          <cell r="E2664">
            <v>5.73</v>
          </cell>
          <cell r="F2664">
            <v>44.43</v>
          </cell>
          <cell r="I2664">
            <v>232.13</v>
          </cell>
          <cell r="J2664">
            <v>301.77</v>
          </cell>
        </row>
        <row r="2666">
          <cell r="A2666" t="str">
            <v>18.28.011</v>
          </cell>
          <cell r="B2666" t="str">
            <v>MANUTENÇÃO DE LUMINÁRIA DE UMA PÉTALA COM UMA LÂMPADA À VAPOR DE SÓDIO DE 250W, INCLUSIVE FORNECIMENTO E SUBSTITUIÇÃO DE DUAS LÂMPADAS E DOIS REATORES DE ALTO FATOR DE POTÊNCIA EM POSTE DE ATÉ 17M.</v>
          </cell>
          <cell r="C2666" t="str">
            <v>UD</v>
          </cell>
          <cell r="D2666">
            <v>363.94</v>
          </cell>
          <cell r="E2666">
            <v>5.73</v>
          </cell>
          <cell r="F2666">
            <v>44.43</v>
          </cell>
          <cell r="I2666">
            <v>414.1</v>
          </cell>
          <cell r="J2666">
            <v>538.33000000000004</v>
          </cell>
        </row>
        <row r="2668">
          <cell r="A2668" t="str">
            <v>18.28.012</v>
          </cell>
          <cell r="B2668" t="str">
            <v>MANUTENÇÃO DE LUMINÁRIA DE UMA PÉTALA COM UMA LÂMPADA À VAPOR DE SÓDIO DE 250W, INCLUSIVE FORNECIMENTO E SUBSTITUIÇÃO DE TRÊS LÂMPADAS E TRÊS REATORES DE ALTO FATOR DE POTÊNCIA EM POSTE DE ATÉ 17M.</v>
          </cell>
          <cell r="C2668" t="str">
            <v>UD</v>
          </cell>
          <cell r="D2668">
            <v>545.91</v>
          </cell>
          <cell r="E2668">
            <v>5.73</v>
          </cell>
          <cell r="F2668">
            <v>44.43</v>
          </cell>
          <cell r="I2668">
            <v>596.06999999999994</v>
          </cell>
          <cell r="J2668">
            <v>774.89</v>
          </cell>
        </row>
        <row r="2670">
          <cell r="A2670" t="str">
            <v>18.28.013</v>
          </cell>
          <cell r="B2670" t="str">
            <v>MANUTENÇÃO DE LUMINÁRIA DE UMA PÉTALA COM UMA LÂMPADA À VAPOR DE SÓDIO DE 250W, INCLUSIVE FORNECIMENTO E SUBSTITUIÇÃO DAS LÂMPADAS REATORES, IGNITORES E CAPACITORES  EM POSTES DE ATÉ 17M.</v>
          </cell>
          <cell r="C2670" t="str">
            <v>UD</v>
          </cell>
          <cell r="D2670">
            <v>727.88</v>
          </cell>
          <cell r="E2670">
            <v>5.73</v>
          </cell>
          <cell r="F2670">
            <v>44.43</v>
          </cell>
          <cell r="I2670">
            <v>778.04</v>
          </cell>
          <cell r="J2670">
            <v>1011.45</v>
          </cell>
        </row>
        <row r="2672">
          <cell r="A2672" t="str">
            <v>18.28.014</v>
          </cell>
          <cell r="B2672" t="str">
            <v>MANUTENÇÃO DE LUMINÁRIA DE DUAS PÉTALAS COM QUATRO LÂMPADAS À VAPOR DE SÓDIO DE 250W,(SENDO DUAS LÂMPADAS POR PÉTALA), INCLUSIVE FORNECIMENTO E SUBSTITUIÇÃO DAS LÂMPADAS REATORES, IGNITORES E CAPACITORES  EM POSTES DE ATÉ 17M.</v>
          </cell>
          <cell r="C2672" t="str">
            <v>UD</v>
          </cell>
          <cell r="D2672">
            <v>727.88</v>
          </cell>
          <cell r="E2672">
            <v>5.73</v>
          </cell>
          <cell r="F2672">
            <v>44.43</v>
          </cell>
          <cell r="I2672">
            <v>778.04</v>
          </cell>
          <cell r="J2672">
            <v>1011.45</v>
          </cell>
        </row>
        <row r="2674">
          <cell r="A2674" t="str">
            <v>18.28.015</v>
          </cell>
          <cell r="B2674" t="str">
            <v>MANUTENÇÃO DE LUMINÁRIA DE TRÊS PÉTALAS COM SEIS LÂMPADAS À VAPOR DE SÓDIO DE 250W,(SENDO DUAS LÂMPADAS POR PÉTALA), INCLUSIVE FORNECIMENTO E SUBSTITUIÇÃO DAS LÂMPADAS REATORES, IGNITORES E CAPACITORES  EM POSTES DE ATÉ 17M.</v>
          </cell>
          <cell r="C2674" t="str">
            <v>UD</v>
          </cell>
          <cell r="D2674">
            <v>1091.82</v>
          </cell>
          <cell r="E2674">
            <v>5.73</v>
          </cell>
          <cell r="F2674">
            <v>44.43</v>
          </cell>
          <cell r="I2674">
            <v>1141.98</v>
          </cell>
          <cell r="J2674">
            <v>1484.57</v>
          </cell>
        </row>
        <row r="2676">
          <cell r="A2676" t="str">
            <v>18.28.016</v>
          </cell>
          <cell r="B2676" t="str">
            <v>MANUTENÇÃO DE LUMINÁRIA DE UMA PÉTALA COM UMA LÂMPADA À VAPOR DE SÓDIO DE 400W, INCLUSIVE FORNECIMENTO E SUBSTITUIÇÃO DAS LÂMPADAS REATORES, IGNITORES E CAPACITORES  EM POSTES DE ATÉ 23M.</v>
          </cell>
          <cell r="C2676" t="str">
            <v>UD</v>
          </cell>
          <cell r="D2676">
            <v>219.47</v>
          </cell>
          <cell r="E2676">
            <v>5.73</v>
          </cell>
          <cell r="F2676">
            <v>44.43</v>
          </cell>
          <cell r="I2676">
            <v>269.63</v>
          </cell>
          <cell r="J2676">
            <v>350.52</v>
          </cell>
        </row>
        <row r="2678">
          <cell r="A2678" t="str">
            <v>18.28.017</v>
          </cell>
          <cell r="B2678" t="str">
            <v>MANUTENÇÃO DE LUMINÁRIA DE UMA PÉTALA COM DUAS LÂMPADAS À VAPOR DE SÓDIO DE 400W, INCLUSIVE FORNECIMENTO E SUBSTITUIÇÃO DAS LÂMPADAS REATORES, IGNITORES E CAPACITORES  EM POSTES DE ATÉ 23M.</v>
          </cell>
          <cell r="C2678" t="str">
            <v>UD</v>
          </cell>
          <cell r="D2678">
            <v>438.94</v>
          </cell>
          <cell r="E2678">
            <v>5.73</v>
          </cell>
          <cell r="F2678">
            <v>44.43</v>
          </cell>
          <cell r="I2678">
            <v>489.1</v>
          </cell>
          <cell r="J2678">
            <v>635.83000000000004</v>
          </cell>
        </row>
        <row r="2680">
          <cell r="A2680" t="str">
            <v>18.28.018</v>
          </cell>
          <cell r="B2680" t="str">
            <v>MANUTENÇÃO DE LUMINÁRIA DE UMA PÉTALA COM TRÊS LÂMPADAS À VAPOR DE SÓDIO DE 400W, INCLUSIVE FORNECIMENTO E SUBSTITUIÇÃO DAS LÂMPADAS REATORES, IGNITORES E CAPACITORES  EM POSTES DE ATÉ 23M.</v>
          </cell>
          <cell r="C2680" t="str">
            <v>UD</v>
          </cell>
          <cell r="D2680">
            <v>658.41</v>
          </cell>
          <cell r="E2680">
            <v>5.73</v>
          </cell>
          <cell r="F2680">
            <v>44.43</v>
          </cell>
          <cell r="I2680">
            <v>708.56999999999994</v>
          </cell>
          <cell r="J2680">
            <v>921.14</v>
          </cell>
        </row>
        <row r="2682">
          <cell r="A2682" t="str">
            <v>18.28.019</v>
          </cell>
          <cell r="B2682" t="str">
            <v>MANUTENÇÃO DE LUMINÁRIA DE UMA PÉTALA COM QUATRO LÂMPADAS À VAPOR DE SÓDIO DE 400W, INCLUSIVE FORNECIMENTO E SUBSTITUIÇÃO DAS LÂMPADAS REATORES, IGNITORES E CAPACITORES  EM POSTES DE ATÉ 23M.</v>
          </cell>
          <cell r="C2682" t="str">
            <v>UD</v>
          </cell>
          <cell r="D2682">
            <v>877.88</v>
          </cell>
          <cell r="E2682">
            <v>5.73</v>
          </cell>
          <cell r="F2682">
            <v>44.43</v>
          </cell>
          <cell r="I2682">
            <v>928.04</v>
          </cell>
          <cell r="J2682">
            <v>1206.45</v>
          </cell>
        </row>
        <row r="2684">
          <cell r="A2684" t="str">
            <v>18.28.020</v>
          </cell>
          <cell r="B2684" t="str">
            <v>MANUTENÇÃO DE LUMINÁRIA DE DUAS PÉTALAS COM QUATRO LÂMPADAS À VAPOR DE SÓDIO DE 400W, SENDO DUAS LÂMPADAS POR PÉTALA, INCLUSIVE FORNECIMENTO E SUBSTITUIÇÃO DE QUATRO LÂMPADAS E QUATRO REATORES DE ALTO FATOR DE POTÊNCIA  EM POSTES DE ATÉ 23M.</v>
          </cell>
          <cell r="C2684" t="str">
            <v>UD</v>
          </cell>
          <cell r="D2684">
            <v>877.88</v>
          </cell>
          <cell r="E2684">
            <v>5.73</v>
          </cell>
          <cell r="F2684">
            <v>44.43</v>
          </cell>
          <cell r="I2684">
            <v>928.04</v>
          </cell>
          <cell r="J2684">
            <v>1206.45</v>
          </cell>
        </row>
        <row r="2686">
          <cell r="A2686" t="str">
            <v>18.28.021</v>
          </cell>
          <cell r="B2686" t="str">
            <v>MANUTENÇÃO DE LUMINÁRIA DE TRÊS PÉTALAS COM SEIS LÂMPADAS À VAPOR DE SÓDIO DE 400W, SENDO DUAS LÂMPADAS POR PÉTALA, INCLUSIVE FORNECIMENTO E SUBSTITUIÇÃO DE SEIS LÂMPADAS E SEIS REATORES DE ALTO FATOR DE POTÊNCIA  EM POSTES DE ATÉ 23M.</v>
          </cell>
          <cell r="C2686" t="str">
            <v>UD</v>
          </cell>
          <cell r="D2686">
            <v>1316.82</v>
          </cell>
          <cell r="E2686">
            <v>5.73</v>
          </cell>
          <cell r="F2686">
            <v>44.43</v>
          </cell>
          <cell r="I2686">
            <v>1366.98</v>
          </cell>
          <cell r="J2686">
            <v>1777.07</v>
          </cell>
        </row>
        <row r="2688">
          <cell r="A2688" t="str">
            <v>18.28.022</v>
          </cell>
          <cell r="B2688" t="str">
            <v>MANUTENÇÃO DE LUMINÁRIA DE UMA PÉTALA COM UMA LÂMPADA À VAPOR METÁLICO DE 250W, INCLUSIVE FORNECIMENTO E SUBSTITUIÇÃO DAS LÂMPADAS REATORES, IGNITORES E CAPACITORES  EM POSTES DE ATÉ 17M.</v>
          </cell>
          <cell r="C2688" t="str">
            <v>UD</v>
          </cell>
          <cell r="D2688">
            <v>228.72</v>
          </cell>
          <cell r="E2688">
            <v>5.73</v>
          </cell>
          <cell r="F2688">
            <v>44.43</v>
          </cell>
          <cell r="I2688">
            <v>278.88</v>
          </cell>
          <cell r="J2688">
            <v>362.54</v>
          </cell>
        </row>
        <row r="2690">
          <cell r="A2690" t="str">
            <v>18.28.023</v>
          </cell>
          <cell r="B2690" t="str">
            <v>MANUTENÇÃO DE LUMINÁRIA DE UMA PÉTALA COM DUAS LÂMPADAS À VAPOR METÁLICO DE 250W, INCLUSIVE FORNECIMENTO E SUBSTITUIÇÃO DAS LÂMPADAS REATORES, IGNITORES E CAPACITORES  EM POSTES DE ATÉ 17M.</v>
          </cell>
          <cell r="C2690" t="str">
            <v>UD</v>
          </cell>
          <cell r="D2690">
            <v>457.44</v>
          </cell>
          <cell r="E2690">
            <v>5.73</v>
          </cell>
          <cell r="F2690">
            <v>44.43</v>
          </cell>
          <cell r="I2690">
            <v>507.6</v>
          </cell>
          <cell r="J2690">
            <v>659.88</v>
          </cell>
        </row>
        <row r="2692">
          <cell r="A2692" t="str">
            <v>18.28.024</v>
          </cell>
          <cell r="B2692" t="str">
            <v>MANUTENÇÃO DE LUMINÁRIA DE UMA PÉTALA COM TRÊS LÂMPADAS À VAPOR METÁLICO DE 250W, INCLUSIVE FORNECIMENTO E SUBSTITUIÇÃO DAS LÂMPADAS REATORES, IGNITORES E CAPACITORES  EM POSTES DE ATÉ 17M.</v>
          </cell>
          <cell r="C2692" t="str">
            <v>UD</v>
          </cell>
          <cell r="D2692">
            <v>686.16</v>
          </cell>
          <cell r="E2692">
            <v>5.73</v>
          </cell>
          <cell r="F2692">
            <v>44.43</v>
          </cell>
          <cell r="I2692">
            <v>736.31999999999994</v>
          </cell>
          <cell r="J2692">
            <v>957.22</v>
          </cell>
        </row>
        <row r="2694">
          <cell r="A2694" t="str">
            <v>18.28.025</v>
          </cell>
          <cell r="B2694" t="str">
            <v>MANUTENÇÃO DE LUMINÁRIA DE UMA PÉTALA COM QUATRO LÂMPADAS À VAPOR METÁLICO DE 250W, INCLUSIVE FORNECIMENTO E SUBSTITUIÇÃO DAS LÂMPADAS REATORES, IGNITORES E CAPACITORES  EM POSTES DE ATÉ 17M.</v>
          </cell>
          <cell r="C2694" t="str">
            <v>UD</v>
          </cell>
          <cell r="D2694">
            <v>914.88</v>
          </cell>
          <cell r="E2694">
            <v>5.73</v>
          </cell>
          <cell r="F2694">
            <v>44.43</v>
          </cell>
          <cell r="I2694">
            <v>965.04</v>
          </cell>
          <cell r="J2694">
            <v>1254.55</v>
          </cell>
        </row>
        <row r="2696">
          <cell r="A2696" t="str">
            <v>18.28.026</v>
          </cell>
          <cell r="B2696" t="str">
            <v>MANUTENÇÃO DE LUMINÁRIA DE UMA PÉTALA COM UMA LÂMPADA À VAPOR METÁLICO DE 400W, INCLUSIVE FORNECIMENTO E SUBSTITUIÇÃO DAS LÂMPADAS REATORES, IGNITORES E CAPACITORES  EM POSTES DE ATÉ 23M.</v>
          </cell>
          <cell r="C2696" t="str">
            <v>UD</v>
          </cell>
          <cell r="D2696">
            <v>266.47000000000003</v>
          </cell>
          <cell r="E2696">
            <v>5.73</v>
          </cell>
          <cell r="F2696">
            <v>44.43</v>
          </cell>
          <cell r="I2696">
            <v>316.63000000000005</v>
          </cell>
          <cell r="J2696">
            <v>411.62</v>
          </cell>
        </row>
        <row r="2698">
          <cell r="A2698" t="str">
            <v>18.28.027</v>
          </cell>
          <cell r="B2698" t="str">
            <v>MANUTENÇÃO DE LUMINÁRIA DE UMA PÉTALA COM DUAS LÂMPADAS À VAPOR METÁLICO DE 400W, INCLUSIVE FORNECIMENTO E SUBSTITUIÇÃO DAS LÂMPADAS REATORES, IGNITORES E CAPACITORES  EM POSTES DE ATÉ 23M.</v>
          </cell>
          <cell r="C2698" t="str">
            <v>UD</v>
          </cell>
          <cell r="D2698">
            <v>532.94000000000005</v>
          </cell>
          <cell r="E2698">
            <v>5.73</v>
          </cell>
          <cell r="F2698">
            <v>44.43</v>
          </cell>
          <cell r="I2698">
            <v>583.1</v>
          </cell>
          <cell r="J2698">
            <v>758.03</v>
          </cell>
        </row>
        <row r="2700">
          <cell r="A2700" t="str">
            <v>18.28.028</v>
          </cell>
          <cell r="B2700" t="str">
            <v>MANUTENÇÃO DE LUMINÁRIA DE UMA PÉTALA COM TRÊS LÂMPADAS À VAPOR METÁLICO DE 400W, INCLUSIVE FORNECIMENTO E SUBSTITUIÇÃO DAS LÂMPADAS REATORES, IGNITORES E CAPACITORES  EM POSTES DE ATÉ 23M.</v>
          </cell>
          <cell r="C2700" t="str">
            <v>UD</v>
          </cell>
          <cell r="D2700">
            <v>799.41</v>
          </cell>
          <cell r="E2700">
            <v>5.73</v>
          </cell>
          <cell r="F2700">
            <v>44.43</v>
          </cell>
          <cell r="I2700">
            <v>849.56999999999994</v>
          </cell>
          <cell r="J2700">
            <v>1104.44</v>
          </cell>
        </row>
        <row r="2702">
          <cell r="A2702" t="str">
            <v>18.28.029</v>
          </cell>
          <cell r="B2702" t="str">
            <v>MANUTENÇÃO DE LUMINÁRIA DE UMA PÉTALA COM QUATRO LÂMPADAS À VAPOR METÁLICO DE 400W, INCLUSIVE FORNECIMENTO E SUBSTITUIÇÃO DAS LÂMPADAS REATORES, IGNITORES E CAPACITORES  EM POSTES DE ATÉ 23M.</v>
          </cell>
          <cell r="C2702" t="str">
            <v>UD</v>
          </cell>
          <cell r="D2702">
            <v>1065.8800000000001</v>
          </cell>
          <cell r="E2702">
            <v>5.73</v>
          </cell>
          <cell r="F2702">
            <v>44.43</v>
          </cell>
          <cell r="I2702">
            <v>1116.0400000000002</v>
          </cell>
          <cell r="J2702">
            <v>1450.85</v>
          </cell>
        </row>
        <row r="2704">
          <cell r="A2704" t="str">
            <v>18.28.100</v>
          </cell>
          <cell r="B2704" t="str">
            <v>FORNECIMENTO DE NÚCLEO DE FERRO FUNDIDO, PARA UMA LUMINÁRIA TIPO PÉTALA, EM POSTE ATÉ 23M, INCLUSIVE INSTALAÇÃO.</v>
          </cell>
          <cell r="C2704" t="str">
            <v>UD</v>
          </cell>
          <cell r="D2704">
            <v>86</v>
          </cell>
          <cell r="E2704">
            <v>5.73</v>
          </cell>
          <cell r="F2704">
            <v>44.43</v>
          </cell>
          <cell r="I2704">
            <v>136.16</v>
          </cell>
          <cell r="J2704">
            <v>177.01</v>
          </cell>
        </row>
        <row r="2706">
          <cell r="A2706" t="str">
            <v>18.28.101</v>
          </cell>
          <cell r="B2706" t="str">
            <v>FORNECIMENTO DE NÚCLEO DE FERRO FUNDIDO, PARA DUAS LUMINÁRIAS TIPO PÉTALA, EM POSTE ATÉ 23M, INCLUSIVE INSTALAÇÃO.</v>
          </cell>
          <cell r="C2706" t="str">
            <v>UD</v>
          </cell>
          <cell r="D2706">
            <v>120</v>
          </cell>
          <cell r="E2706">
            <v>5.73</v>
          </cell>
          <cell r="F2706">
            <v>44.43</v>
          </cell>
          <cell r="I2706">
            <v>170.16</v>
          </cell>
          <cell r="J2706">
            <v>221.21</v>
          </cell>
        </row>
        <row r="2708">
          <cell r="A2708" t="str">
            <v>18.28.102</v>
          </cell>
          <cell r="B2708" t="str">
            <v>FORNECIMENTO DE NÚCLEO DE FERRO FUNDIDO, PARA TRÊS LUMINÁRIAS TIPO PÉTALA, EM POSTE ATÉ 23M, INCLUSIVE INSTALAÇÃO.</v>
          </cell>
          <cell r="C2708" t="str">
            <v>UD</v>
          </cell>
          <cell r="D2708">
            <v>130</v>
          </cell>
          <cell r="E2708">
            <v>5.73</v>
          </cell>
          <cell r="F2708">
            <v>44.43</v>
          </cell>
          <cell r="I2708">
            <v>180.16</v>
          </cell>
          <cell r="J2708">
            <v>234.21</v>
          </cell>
        </row>
        <row r="2710">
          <cell r="A2710" t="str">
            <v>18.28.110</v>
          </cell>
          <cell r="B2710" t="str">
            <v>FORNECIMENTO E SUBSTITUIÇÃO DE BANDEJA EM ALUMÍNIO FUNDIDO PARA LUMINÁRIA TIPO PÉTALA EM POSTE DE ATÉ 23M.</v>
          </cell>
          <cell r="C2710" t="str">
            <v>UD</v>
          </cell>
          <cell r="D2710">
            <v>48</v>
          </cell>
          <cell r="E2710">
            <v>5.73</v>
          </cell>
          <cell r="F2710">
            <v>44.43</v>
          </cell>
          <cell r="I2710">
            <v>98.16</v>
          </cell>
          <cell r="J2710">
            <v>127.61</v>
          </cell>
        </row>
        <row r="2712">
          <cell r="A2712" t="str">
            <v>18.28.111</v>
          </cell>
          <cell r="B2712" t="str">
            <v>FORNECIMENTO E SUBSTITUIÇÃO DE BANDEJA EM ALUMÍNIO FUNDIDO PARA LUMINÁRIA TIPO COM DUAS PÉTALAS EM POSTE DE ATÉ 23M.</v>
          </cell>
          <cell r="C2712" t="str">
            <v>UD</v>
          </cell>
          <cell r="D2712">
            <v>96</v>
          </cell>
          <cell r="E2712">
            <v>5.73</v>
          </cell>
          <cell r="F2712">
            <v>44.43</v>
          </cell>
          <cell r="I2712">
            <v>146.16</v>
          </cell>
          <cell r="J2712">
            <v>190.01</v>
          </cell>
        </row>
        <row r="2714">
          <cell r="A2714" t="str">
            <v>18.28.112</v>
          </cell>
          <cell r="B2714" t="str">
            <v>FORNECIMENTO E SUBSTITUIÇÃO DE BANDEJA EM ALUMÍNIO FUNDIDO PARA LUMINÁRIA TIPO COM TRÊS PÉTALAS EM POSTE DE ATÉ 23M.</v>
          </cell>
          <cell r="C2714" t="str">
            <v>UD</v>
          </cell>
          <cell r="D2714">
            <v>144</v>
          </cell>
          <cell r="E2714">
            <v>5.73</v>
          </cell>
          <cell r="F2714">
            <v>44.43</v>
          </cell>
          <cell r="I2714">
            <v>194.16</v>
          </cell>
          <cell r="J2714">
            <v>252.41</v>
          </cell>
        </row>
        <row r="2716">
          <cell r="A2716" t="str">
            <v>18.28.120</v>
          </cell>
          <cell r="B2716" t="str">
            <v>FORNECIMENTO E SUBSTITUIÇÃO DE BANDEJA EM ALUMÍNIO FUNDIDO PARA LUMINÁRIA TIPO PÉTALA EM POSTE DE ATÉ 17M, INCLUSIVE REATOR UI VS 250W, IGNITOR E CAPACITOR.</v>
          </cell>
          <cell r="C2716" t="str">
            <v>UD</v>
          </cell>
          <cell r="D2716">
            <v>164.97</v>
          </cell>
          <cell r="E2716">
            <v>5.97</v>
          </cell>
          <cell r="F2716">
            <v>44.43</v>
          </cell>
          <cell r="I2716">
            <v>215.37</v>
          </cell>
          <cell r="J2716">
            <v>279.98</v>
          </cell>
        </row>
        <row r="2718">
          <cell r="A2718" t="str">
            <v>18.28.121</v>
          </cell>
          <cell r="B2718" t="str">
            <v>FORNECIMENTO E SUBSTITUIÇÃO DE BANDEJA EM ALUMÍNIO FUNDIDO PARA LUMINÁRIA DE DUAS PÉTALAS EM POSTE DE ATÉ 17M, INCLUSIVE REATORES UI VS 250W, IGNITOR E CAPACITOR.</v>
          </cell>
          <cell r="C2718" t="str">
            <v>UD</v>
          </cell>
          <cell r="D2718">
            <v>329.94</v>
          </cell>
          <cell r="E2718">
            <v>5.73</v>
          </cell>
          <cell r="F2718">
            <v>44.43</v>
          </cell>
          <cell r="I2718">
            <v>380.1</v>
          </cell>
          <cell r="J2718">
            <v>494.13</v>
          </cell>
        </row>
        <row r="2720">
          <cell r="A2720" t="str">
            <v>18.28.122</v>
          </cell>
          <cell r="B2720" t="str">
            <v>FORNECIMENTO E SUBSTITUIÇÃO DE BANDEJA EM ALUMÍNIO FUNDIDO PARA LUMINÁRIA DE TRÊS PÉTALAS EM POSTE DE ATÉ 23M, INCLUSIVE REATORES UI VS 250W, IGNITOR E CAPACITOR.</v>
          </cell>
          <cell r="C2720" t="str">
            <v>UD</v>
          </cell>
          <cell r="D2720">
            <v>494.91</v>
          </cell>
          <cell r="E2720">
            <v>5.73</v>
          </cell>
          <cell r="F2720">
            <v>44.43</v>
          </cell>
          <cell r="I2720">
            <v>545.07000000000005</v>
          </cell>
          <cell r="J2720">
            <v>708.59</v>
          </cell>
        </row>
        <row r="2722">
          <cell r="A2722" t="str">
            <v>18.28.123</v>
          </cell>
          <cell r="B2722" t="str">
            <v>FORNECIMENTO E SUBSTITUIÇÃO DE BANDEJA EM ALUMÍNIO FUNDIDO PARA LUMINÁRIA DE UMA PÉTALA EM POSTE DE ATÉ 23M, INCLUSIVE REATORES UI VS 400W, IGNITOR E CAPACITOR.</v>
          </cell>
          <cell r="C2722" t="str">
            <v>UD</v>
          </cell>
          <cell r="D2722">
            <v>192.47</v>
          </cell>
          <cell r="E2722">
            <v>5.73</v>
          </cell>
          <cell r="F2722">
            <v>44.43</v>
          </cell>
          <cell r="I2722">
            <v>242.63</v>
          </cell>
          <cell r="J2722">
            <v>315.42</v>
          </cell>
        </row>
        <row r="2724">
          <cell r="A2724" t="str">
            <v>18.28.124</v>
          </cell>
          <cell r="B2724" t="str">
            <v>FORNECIMENTO E SUBSTITUIÇÃO DE BANDEJA EM ALUMÍNIO FUNDIDO PARA LUMINÁRIA DE DUAS PÉTALAS EM POSTE DE ATÉ 23M, INCLUSIVE REATORES UI VS 400W, IGNITOR E CAPACITOR.</v>
          </cell>
          <cell r="C2724" t="str">
            <v>UD</v>
          </cell>
          <cell r="D2724">
            <v>384.94</v>
          </cell>
          <cell r="E2724">
            <v>5.73</v>
          </cell>
          <cell r="F2724">
            <v>44.43</v>
          </cell>
          <cell r="I2724">
            <v>435.1</v>
          </cell>
          <cell r="J2724">
            <v>565.63</v>
          </cell>
        </row>
        <row r="2726">
          <cell r="A2726" t="str">
            <v>18.28.125</v>
          </cell>
          <cell r="B2726" t="str">
            <v>FORNECIMENTO E SUBSTITUIÇÃO DE BANDEJA EM ALUMÍNIO FUNDIDO PARA LUMINÁRIA DE TRÊS PÉTALAS EM POSTE DE ATÉ 23M, INCLUSIVE REATORES UI VS 400W, IGNITOR E CAPACITOR.</v>
          </cell>
          <cell r="C2726" t="str">
            <v>UD</v>
          </cell>
          <cell r="D2726">
            <v>577.41</v>
          </cell>
          <cell r="E2726">
            <v>5.73</v>
          </cell>
          <cell r="F2726">
            <v>44.43</v>
          </cell>
          <cell r="I2726">
            <v>627.56999999999994</v>
          </cell>
          <cell r="J2726">
            <v>815.84</v>
          </cell>
        </row>
        <row r="2728">
          <cell r="A2728" t="str">
            <v>18.28.126</v>
          </cell>
          <cell r="B2728" t="str">
            <v>FORNECIMENTO E SUBSTITUIÇÃO DE BANDEJA EM ALUMÍNIO FUNDIDO PARA LUMINÁRIA DE UMA PÉTALA EM POSTE DE ATÉ 17M, INCLUSIVE REATORES UI VS 250W, IGNITOR E CAPACITOR.</v>
          </cell>
          <cell r="C2728" t="str">
            <v>UD</v>
          </cell>
          <cell r="D2728">
            <v>181.72</v>
          </cell>
          <cell r="E2728">
            <v>5.73</v>
          </cell>
          <cell r="F2728">
            <v>44.43</v>
          </cell>
          <cell r="I2728">
            <v>231.88</v>
          </cell>
          <cell r="J2728">
            <v>301.44</v>
          </cell>
        </row>
        <row r="2730">
          <cell r="A2730" t="str">
            <v>18.28.127</v>
          </cell>
          <cell r="B2730" t="str">
            <v>FORNECIMENTO E SUBSTITUIÇÃO DE BANDEJA EM ALUMÍNIO FUNDIDO PARA LUMINÁRIA DE DUAS PÉTALAS EM POSTE DE ATÉ 17M, INCLUSIVE REATORES UI VS 250W, IGNITOR E CAPACITOR.</v>
          </cell>
          <cell r="C2730" t="str">
            <v>UD</v>
          </cell>
          <cell r="D2730">
            <v>363.44</v>
          </cell>
          <cell r="E2730">
            <v>5.73</v>
          </cell>
          <cell r="F2730">
            <v>44.43</v>
          </cell>
          <cell r="I2730">
            <v>413.6</v>
          </cell>
          <cell r="J2730">
            <v>537.67999999999995</v>
          </cell>
        </row>
        <row r="2732">
          <cell r="A2732" t="str">
            <v>18.28.128</v>
          </cell>
          <cell r="B2732" t="str">
            <v>FORNECIMENTO E SUBSTITUIÇÃO DE BANDEJA EM ALUMÍNIO FUNDIDO PARA LUMINÁRIA DE TRÊS PÉTALAS EM POSTE DE ATÉ 17M, INCLUSIVE REATORES UI VS 250W, IGNITOR E CAPACITOR.</v>
          </cell>
          <cell r="C2732" t="str">
            <v>UD</v>
          </cell>
          <cell r="D2732">
            <v>545.16</v>
          </cell>
          <cell r="E2732">
            <v>5.73</v>
          </cell>
          <cell r="F2732">
            <v>44.43</v>
          </cell>
          <cell r="I2732">
            <v>595.31999999999994</v>
          </cell>
          <cell r="J2732">
            <v>773.92</v>
          </cell>
        </row>
        <row r="2734">
          <cell r="A2734" t="str">
            <v>18.28.129</v>
          </cell>
          <cell r="B2734" t="str">
            <v>FORNECIMENTO E SUBSTITUIÇÃO DE BANDEJA EM ALUMÍNIO FUNDIDO PARA LUMINÁRIA DE UMA PÉTALA EM POSTE DE ATÉ 23M, INCLUSIVE REATORES UI VAPOR METÁLICO 400W, IGNITOR E CAPACITOR.</v>
          </cell>
          <cell r="C2734" t="str">
            <v>UD</v>
          </cell>
          <cell r="D2734">
            <v>197.47</v>
          </cell>
          <cell r="E2734">
            <v>5.73</v>
          </cell>
          <cell r="F2734">
            <v>44.43</v>
          </cell>
          <cell r="I2734">
            <v>247.63</v>
          </cell>
          <cell r="J2734">
            <v>321.92</v>
          </cell>
        </row>
        <row r="2736">
          <cell r="A2736" t="str">
            <v>18.28.130</v>
          </cell>
          <cell r="B2736" t="str">
            <v>FORNECIMENTO E SUBSTITUIÇÃO DE BANDEJA EM ALUMÍNIO FUNDIDO PARA LUMINÁRIA DE DUAS PÉTALAS EM POSTE DE ATÉ 23M, INCLUSIVE REATORES UI VAPOR METÁLICO 400W, IGNITORES E CAPACITORES.</v>
          </cell>
          <cell r="C2736" t="str">
            <v>UD</v>
          </cell>
          <cell r="D2736">
            <v>394.94</v>
          </cell>
          <cell r="E2736">
            <v>5.73</v>
          </cell>
          <cell r="F2736">
            <v>44.43</v>
          </cell>
          <cell r="I2736">
            <v>445.1</v>
          </cell>
          <cell r="J2736">
            <v>578.63</v>
          </cell>
        </row>
        <row r="2738">
          <cell r="A2738" t="str">
            <v>18.28.131</v>
          </cell>
          <cell r="B2738" t="str">
            <v>FORNECIMENTO E SUBSTITUIÇÃO DE BANDEJA EM ALUMÍNIO FUNDIDO PARA LUMINÁRIA DE TRÊS PÉTALAS EM POSTE DE ATÉ 23M, INCLUSIVE REATORES UI VAPOR METÁLICO 400W, IGNITORES E CAPACITORES.</v>
          </cell>
          <cell r="C2738" t="str">
            <v>UD</v>
          </cell>
          <cell r="D2738">
            <v>592.41</v>
          </cell>
          <cell r="E2738">
            <v>5.73</v>
          </cell>
          <cell r="F2738">
            <v>44.43</v>
          </cell>
          <cell r="I2738">
            <v>642.56999999999994</v>
          </cell>
          <cell r="J2738">
            <v>835.34</v>
          </cell>
        </row>
        <row r="2740">
          <cell r="A2740" t="str">
            <v>18.28.132</v>
          </cell>
          <cell r="B2740" t="str">
            <v>FORNECIMENTO E SUBSTITUIÇÃO DE REATOR UI VAPOR DE SÓDIO DE 250W, IGNITOR E CAPACITOR PARA LUMINÁRIA COM UMA PÉTALA EM POSTE DE 17M.</v>
          </cell>
          <cell r="C2740" t="str">
            <v>UD</v>
          </cell>
          <cell r="D2740">
            <v>116.97</v>
          </cell>
          <cell r="E2740">
            <v>5.73</v>
          </cell>
          <cell r="F2740">
            <v>44.43</v>
          </cell>
          <cell r="I2740">
            <v>167.13</v>
          </cell>
          <cell r="J2740">
            <v>217.27</v>
          </cell>
        </row>
        <row r="2742">
          <cell r="A2742" t="str">
            <v>18.28.133</v>
          </cell>
          <cell r="B2742" t="str">
            <v>FORNECIMENTO E SUBSTITUIÇÃO DE REATOR UI VAPOR DE SÓDIO DE 250W, IGNITOR E CAPACITOR PARA LUMINÁRIA COM DUAS PÉTALAS EM POSTE DE 17M.</v>
          </cell>
          <cell r="C2742" t="str">
            <v>UD</v>
          </cell>
          <cell r="D2742">
            <v>233.94</v>
          </cell>
          <cell r="E2742">
            <v>5.73</v>
          </cell>
          <cell r="F2742">
            <v>44.43</v>
          </cell>
          <cell r="I2742">
            <v>284.09999999999997</v>
          </cell>
          <cell r="J2742">
            <v>369.33</v>
          </cell>
        </row>
        <row r="2744">
          <cell r="A2744" t="str">
            <v>18.28.134</v>
          </cell>
          <cell r="B2744" t="str">
            <v>FORNECIMENTO E SUBSTITUIÇÃO DE REATOR UI VAPOR DE SÓDIO DE 250W, IGNITOR E CAPACITOR PARA LUMINÁRIA COM TRÊS PÉTALAS EM POSTE DE 17M.</v>
          </cell>
          <cell r="C2744" t="str">
            <v>UD</v>
          </cell>
          <cell r="D2744">
            <v>350.91</v>
          </cell>
          <cell r="E2744">
            <v>5.73</v>
          </cell>
          <cell r="F2744">
            <v>44.43</v>
          </cell>
          <cell r="I2744">
            <v>401.07000000000005</v>
          </cell>
          <cell r="J2744">
            <v>521.39</v>
          </cell>
        </row>
        <row r="2746">
          <cell r="A2746" t="str">
            <v>18.28.135</v>
          </cell>
          <cell r="B2746" t="str">
            <v>FORNECIMENTO E SUBSTITUIÇÃO DE REATOR UI VAPOR DE SÓDIO DE 400W, IGNITOR E CAPACITOR PARA LUMINÁRIA COM UMA PÉTALA EM POSTE DE 23M.</v>
          </cell>
          <cell r="C2746" t="str">
            <v>UD</v>
          </cell>
          <cell r="D2746">
            <v>144.47</v>
          </cell>
          <cell r="E2746">
            <v>5.73</v>
          </cell>
          <cell r="F2746">
            <v>44.43</v>
          </cell>
          <cell r="I2746">
            <v>194.63</v>
          </cell>
          <cell r="J2746">
            <v>253.02</v>
          </cell>
        </row>
        <row r="2748">
          <cell r="A2748" t="str">
            <v>18.28.136</v>
          </cell>
          <cell r="B2748" t="str">
            <v>FORNECIMENTO E SUBSTITUIÇÃO DE REATOR UI VAPOR DE SÓDIO DE 400W, IGNITOR E CAPACITOR PARA LUMINÁRIA COM DUAS PÉTALAS EM POSTE DE 23M.</v>
          </cell>
          <cell r="C2748" t="str">
            <v>UD</v>
          </cell>
          <cell r="D2748">
            <v>288.94</v>
          </cell>
          <cell r="E2748">
            <v>5.73</v>
          </cell>
          <cell r="F2748">
            <v>44.43</v>
          </cell>
          <cell r="I2748">
            <v>339.1</v>
          </cell>
          <cell r="J2748">
            <v>440.83</v>
          </cell>
        </row>
        <row r="2750">
          <cell r="A2750" t="str">
            <v>18.28.137</v>
          </cell>
          <cell r="B2750" t="str">
            <v>FORNECIMENTO E SUBSTITUIÇÃO DE REATOR UI VAPOR DE SÓDIO DE 400W, IGNITOR E CAPACITOR PARA LUMINÁRIA COM TRÊS PÉTALAS EM POSTE DE 23M.</v>
          </cell>
          <cell r="C2750" t="str">
            <v>UD</v>
          </cell>
          <cell r="D2750">
            <v>433.41</v>
          </cell>
          <cell r="E2750">
            <v>5.73</v>
          </cell>
          <cell r="F2750">
            <v>44.43</v>
          </cell>
          <cell r="I2750">
            <v>483.57000000000005</v>
          </cell>
          <cell r="J2750">
            <v>628.64</v>
          </cell>
        </row>
        <row r="2752">
          <cell r="A2752" t="str">
            <v>18.28.138</v>
          </cell>
          <cell r="B2752" t="str">
            <v>FORNECIMENTO E SUBSTITUIÇÃO DE REATOR UI VAPOR METÁLICO DE 250W, IGNITOR E CAPACITOR PARA LUMINÁRIA COM UMA PÉTALA EM POSTE DE 17M.</v>
          </cell>
          <cell r="C2752" t="str">
            <v>UD</v>
          </cell>
          <cell r="D2752">
            <v>133.72</v>
          </cell>
          <cell r="E2752">
            <v>5.73</v>
          </cell>
          <cell r="F2752">
            <v>44.43</v>
          </cell>
          <cell r="I2752">
            <v>183.88</v>
          </cell>
          <cell r="J2752">
            <v>239.04</v>
          </cell>
        </row>
        <row r="2754">
          <cell r="A2754" t="str">
            <v>18.28.139</v>
          </cell>
          <cell r="B2754" t="str">
            <v>FORNECIMENTO E SUBSTITUIÇÃO DE REATOR UI VAPOR METÁLICO DE 250W, IGNITOR E CAPACITOR PARA LUMINÁRIA COM DUAS PÉTALAS EM POSTE DE 17M.</v>
          </cell>
          <cell r="C2754" t="str">
            <v>UD</v>
          </cell>
          <cell r="D2754">
            <v>267.44</v>
          </cell>
          <cell r="E2754">
            <v>5.73</v>
          </cell>
          <cell r="F2754">
            <v>44.43</v>
          </cell>
          <cell r="I2754">
            <v>317.60000000000002</v>
          </cell>
          <cell r="J2754">
            <v>412.88</v>
          </cell>
        </row>
        <row r="2756">
          <cell r="A2756" t="str">
            <v>18.28.140</v>
          </cell>
          <cell r="B2756" t="str">
            <v>FORNECIMENTO E SUBSTITUIÇÃO DE REATOR UI VAPOR METÁLICO DE 250W, IGNITOR E CAPACITOR PARA LUMINÁRIA COM TRÊS PÉTALAS EM POSTE DE 17M.</v>
          </cell>
          <cell r="C2756" t="str">
            <v>UD</v>
          </cell>
          <cell r="D2756">
            <v>401.16</v>
          </cell>
          <cell r="E2756">
            <v>5.16</v>
          </cell>
          <cell r="F2756">
            <v>44.43</v>
          </cell>
          <cell r="I2756">
            <v>450.75000000000006</v>
          </cell>
          <cell r="J2756">
            <v>585.98</v>
          </cell>
        </row>
        <row r="2758">
          <cell r="A2758" t="str">
            <v>18.28.141</v>
          </cell>
          <cell r="B2758" t="str">
            <v>FORNECIMENTO E SUBSTITUIÇÃO DE REATOR UI VAPOR METÁLICO DE 400W, IGNITOR E CAPACITOR PARA LUMINÁRIA COM UMA PÉTALA EM POSTE DE 23M.</v>
          </cell>
          <cell r="C2758" t="str">
            <v>UD</v>
          </cell>
          <cell r="D2758">
            <v>149.47</v>
          </cell>
          <cell r="E2758">
            <v>5.73</v>
          </cell>
          <cell r="F2758">
            <v>44.43</v>
          </cell>
          <cell r="I2758">
            <v>199.63</v>
          </cell>
          <cell r="J2758">
            <v>259.52</v>
          </cell>
        </row>
        <row r="2760">
          <cell r="A2760" t="str">
            <v>18.28.142</v>
          </cell>
          <cell r="B2760" t="str">
            <v>FORNECIMENTO E SUBSTITUIÇÃO DE REATOR UI VAPOR METÁLICO DE 400W, IGNITOR E CAPACITOR PARA LUMINÁRIA COM DUAS PÉTALAS EM POSTE DE 23M.</v>
          </cell>
          <cell r="C2760" t="str">
            <v>UD</v>
          </cell>
          <cell r="D2760">
            <v>298.94</v>
          </cell>
          <cell r="E2760">
            <v>5.73</v>
          </cell>
          <cell r="F2760">
            <v>44.43</v>
          </cell>
          <cell r="I2760">
            <v>349.1</v>
          </cell>
          <cell r="J2760">
            <v>453.83</v>
          </cell>
        </row>
        <row r="2762">
          <cell r="A2762" t="str">
            <v>18.28.143</v>
          </cell>
          <cell r="B2762" t="str">
            <v>FORNECIMENTO E SUBSTITUIÇÃO DE REATOR UI VAPOR METÁLICO DE 400W, IGNITOR E CAPACITOR PARA LUMINÁRIA COM TRÊS PÉTALAS EM POSTE DE 23M.</v>
          </cell>
          <cell r="C2762" t="str">
            <v>UD</v>
          </cell>
          <cell r="D2762">
            <v>448.41</v>
          </cell>
          <cell r="E2762">
            <v>5.73</v>
          </cell>
          <cell r="F2762">
            <v>44.43</v>
          </cell>
          <cell r="I2762">
            <v>498.57000000000005</v>
          </cell>
          <cell r="J2762">
            <v>648.14</v>
          </cell>
        </row>
        <row r="2763">
          <cell r="I2763">
            <v>0</v>
          </cell>
          <cell r="J2763">
            <v>0</v>
          </cell>
        </row>
        <row r="2764">
          <cell r="A2764" t="str">
            <v>19.00.000</v>
          </cell>
          <cell r="B2764" t="str">
            <v>INSTALAÇÕES HIDRO-SANITÁRIAS</v>
          </cell>
          <cell r="I2764">
            <v>0</v>
          </cell>
          <cell r="J2764">
            <v>0</v>
          </cell>
        </row>
        <row r="2765">
          <cell r="I2765">
            <v>0</v>
          </cell>
          <cell r="J2765">
            <v>0</v>
          </cell>
        </row>
        <row r="2766">
          <cell r="A2766" t="str">
            <v>19.01.000</v>
          </cell>
          <cell r="B2766" t="str">
            <v>PONTOS DE ESGOTO</v>
          </cell>
          <cell r="I2766">
            <v>0</v>
          </cell>
          <cell r="J2766">
            <v>0</v>
          </cell>
        </row>
        <row r="2767">
          <cell r="I2767">
            <v>0</v>
          </cell>
          <cell r="J2767">
            <v>0</v>
          </cell>
        </row>
        <row r="2768">
          <cell r="A2768" t="str">
            <v>19.01.010</v>
          </cell>
          <cell r="B2768" t="str">
            <v>PONTO DE ESGOTO PARA BACIA SANITÁRIA, INCLUSIVE TUBULAÇÕES E CONEXÕES EM PVC RÍGIDO SOLDÁVEIS, ATÉ A COLUNA OU O SUB-COLETOR.</v>
          </cell>
          <cell r="C2768" t="str">
            <v>PT</v>
          </cell>
          <cell r="D2768">
            <v>31.52</v>
          </cell>
          <cell r="E2768">
            <v>14.88</v>
          </cell>
          <cell r="I2768">
            <v>46.4</v>
          </cell>
          <cell r="J2768">
            <v>60.32</v>
          </cell>
        </row>
        <row r="2769">
          <cell r="A2769" t="str">
            <v>19.01.020</v>
          </cell>
          <cell r="B2769" t="str">
            <v>PONTO DE ESGOTO PARA PIA OU LAVANDARIA, INCLUSIVE TUBULAÇÕES E CONEXÕES EM PVC RÍGIDO SOLDÁVEIS, ATÉ A COLUNA OU O SUB-COLETOR.</v>
          </cell>
          <cell r="C2769" t="str">
            <v>PT</v>
          </cell>
          <cell r="D2769">
            <v>23.05</v>
          </cell>
          <cell r="E2769">
            <v>18.760000000000002</v>
          </cell>
          <cell r="I2769">
            <v>41.81</v>
          </cell>
          <cell r="J2769">
            <v>54.35</v>
          </cell>
        </row>
        <row r="2770">
          <cell r="A2770" t="str">
            <v>19.01.030</v>
          </cell>
          <cell r="B2770" t="str">
            <v>PONTO DE ESGOTO PARA LAVATÓRIO OU MICTÓRIO, INCLUSIVE TUBULAÇÕES E CONEXÕES EM PVC RÍGIDO SOLDÁVEIS, ATÉ A COLUNA OU O SUB-COLETOR.</v>
          </cell>
          <cell r="C2770" t="str">
            <v>PT</v>
          </cell>
          <cell r="D2770">
            <v>21</v>
          </cell>
          <cell r="E2770">
            <v>18.760000000000002</v>
          </cell>
          <cell r="I2770">
            <v>39.760000000000005</v>
          </cell>
          <cell r="J2770">
            <v>51.69</v>
          </cell>
        </row>
        <row r="2771">
          <cell r="A2771" t="str">
            <v>19.01.040</v>
          </cell>
          <cell r="B2771" t="str">
            <v>PONTO DE ESGOTO PARA RALO SIFONADO, INCLUSIVE RALO, TUBULAÇÕES E CONEXÕES EM PVC RÍGIDO SOLDÁVEIS, ATÉ A COLUNA OU O SUB-COLETOR.</v>
          </cell>
          <cell r="C2771" t="str">
            <v>PT</v>
          </cell>
          <cell r="D2771">
            <v>30.39</v>
          </cell>
          <cell r="E2771">
            <v>14.88</v>
          </cell>
          <cell r="I2771">
            <v>45.27</v>
          </cell>
          <cell r="J2771">
            <v>58.85</v>
          </cell>
        </row>
        <row r="2772">
          <cell r="I2772">
            <v>0</v>
          </cell>
          <cell r="J2772">
            <v>0</v>
          </cell>
        </row>
        <row r="2773">
          <cell r="A2773" t="str">
            <v>19.02.000</v>
          </cell>
          <cell r="B2773" t="str">
            <v>PONTOS DE ÁGUA</v>
          </cell>
          <cell r="I2773">
            <v>0</v>
          </cell>
          <cell r="J2773">
            <v>0</v>
          </cell>
        </row>
        <row r="2774">
          <cell r="I2774">
            <v>0</v>
          </cell>
          <cell r="J2774">
            <v>0</v>
          </cell>
        </row>
        <row r="2775">
          <cell r="A2775" t="str">
            <v>19.02.010</v>
          </cell>
          <cell r="B2775" t="str">
            <v>PONTO DE ÁGUA, INCLUSIVE TUBULAÇÕES E CONEXÕES DE PVC RÍGIDO ROSQUEÁVEL E ABERTURA DE RASGOS EM ALVENARIA, ATÉ O REGISTRO GERAL DO AMBIENTE.</v>
          </cell>
          <cell r="C2775" t="str">
            <v>PT</v>
          </cell>
          <cell r="D2775">
            <v>24.28</v>
          </cell>
          <cell r="E2775">
            <v>28.92</v>
          </cell>
          <cell r="I2775">
            <v>53.2</v>
          </cell>
          <cell r="J2775">
            <v>69.16</v>
          </cell>
        </row>
        <row r="2776">
          <cell r="A2776" t="str">
            <v>19.02.020</v>
          </cell>
          <cell r="B2776" t="str">
            <v>PONTO DE ÁGUA, INCLUSIVE TUBULAÇÕES E CONEXÕES DE PVC RÍGIDO SOLDÁVEL E ABERTURA DE RASGOS EM ALVENARIA, ATÉ O REGISTRO GERAL DO AMBIENTE.</v>
          </cell>
          <cell r="C2776" t="str">
            <v>PT</v>
          </cell>
          <cell r="D2776">
            <v>17.46</v>
          </cell>
          <cell r="E2776">
            <v>14.06</v>
          </cell>
          <cell r="I2776">
            <v>31.520000000000003</v>
          </cell>
          <cell r="J2776">
            <v>40.98</v>
          </cell>
        </row>
        <row r="2777">
          <cell r="I2777">
            <v>0</v>
          </cell>
          <cell r="J2777">
            <v>0</v>
          </cell>
        </row>
        <row r="2778">
          <cell r="A2778" t="str">
            <v>19.03.000</v>
          </cell>
          <cell r="B2778" t="str">
            <v>TUBOS PARA COLUNAS DE ESGOTO, VENTILAÇÃO OU ÁGUAS PLUVIAIS</v>
          </cell>
          <cell r="I2778">
            <v>0</v>
          </cell>
          <cell r="J2778">
            <v>0</v>
          </cell>
        </row>
        <row r="2779">
          <cell r="I2779">
            <v>0</v>
          </cell>
          <cell r="J2779">
            <v>0</v>
          </cell>
        </row>
        <row r="2780">
          <cell r="A2780" t="str">
            <v>19.03.010</v>
          </cell>
          <cell r="B2780" t="str">
            <v>FORNECIMENTO E ASSENTAMENTO DE TUBOS DE PVC RÍGIDO SOLDÁVEIS, DIAM. 40MM, PARA VENTILAÇÃO DE ESGOTO.</v>
          </cell>
          <cell r="C2780" t="str">
            <v>M</v>
          </cell>
          <cell r="D2780">
            <v>2.75</v>
          </cell>
          <cell r="E2780">
            <v>3.26</v>
          </cell>
          <cell r="I2780">
            <v>6.01</v>
          </cell>
          <cell r="J2780">
            <v>7.81</v>
          </cell>
        </row>
        <row r="2781">
          <cell r="A2781" t="str">
            <v>19.03.020</v>
          </cell>
          <cell r="B2781" t="str">
            <v>FORNECIMENTO E ASSENTAMENTO DE TUBOS DE PVC RÍGIDO SOLDÁVEIS, DIAM. 50MM, PARA VENTILAÇÃO DE ESGOTO.</v>
          </cell>
          <cell r="C2781" t="str">
            <v>M</v>
          </cell>
          <cell r="D2781">
            <v>4.8</v>
          </cell>
          <cell r="E2781">
            <v>3.46</v>
          </cell>
          <cell r="I2781">
            <v>8.26</v>
          </cell>
          <cell r="J2781">
            <v>10.74</v>
          </cell>
        </row>
        <row r="2782">
          <cell r="A2782" t="str">
            <v>19.03.030</v>
          </cell>
          <cell r="B2782" t="str">
            <v>FORNECIMENTO E ASSENTAMENTO DE TUBOS DE PVC RÍGIDO SOLDÁVEIS, DIAM. 75MM, PARA COLUNAS DE ESGOTO, VENTILAÇÃO OU ÁGUAS PLUVIAIS.</v>
          </cell>
          <cell r="C2782" t="str">
            <v>M</v>
          </cell>
          <cell r="D2782">
            <v>6.58</v>
          </cell>
          <cell r="E2782">
            <v>4.57</v>
          </cell>
          <cell r="I2782">
            <v>11.15</v>
          </cell>
          <cell r="J2782">
            <v>14.5</v>
          </cell>
        </row>
        <row r="2783">
          <cell r="A2783" t="str">
            <v>19.03.040</v>
          </cell>
          <cell r="B2783" t="str">
            <v>FORNECIMENTO E ASSENTAMENTO DE TUBOS DE PVC RÍGIDO SOLDÁVEIS, DIAM. 100MM, PARA COLUNAS DE ESGOTO, VENTILAÇÃO OU ÁGUAS PLUVIAIS.</v>
          </cell>
          <cell r="C2783" t="str">
            <v>M</v>
          </cell>
          <cell r="D2783">
            <v>8.26</v>
          </cell>
          <cell r="E2783">
            <v>5.88</v>
          </cell>
          <cell r="I2783">
            <v>14.14</v>
          </cell>
          <cell r="J2783">
            <v>18.38</v>
          </cell>
        </row>
        <row r="2784">
          <cell r="I2784">
            <v>0</v>
          </cell>
          <cell r="J2784">
            <v>0</v>
          </cell>
        </row>
        <row r="2785">
          <cell r="A2785" t="str">
            <v>19.04.000</v>
          </cell>
          <cell r="B2785" t="str">
            <v>TUBOS PARA COLETORES E SUB-COLETORES DE ESGOTO OU ÁGUAS PLUVIAIS</v>
          </cell>
          <cell r="I2785">
            <v>0</v>
          </cell>
          <cell r="J2785">
            <v>0</v>
          </cell>
        </row>
        <row r="2786">
          <cell r="I2786">
            <v>0</v>
          </cell>
          <cell r="J2786">
            <v>0</v>
          </cell>
        </row>
        <row r="2787">
          <cell r="A2787" t="str">
            <v>19.04.010</v>
          </cell>
          <cell r="B2787" t="str">
            <v>FORNECIMENTO E ASSENTAMENTO DE MANILHA BARRO VITRIFICADA CLASSE 'B'(EB-5) DIAM. DE 4 POL., PARA COLETORES E SUB-COLETORES DE ESGOTO E ÁGUAS PLUVIAIS, INCLUSIVE ABERTURA E FECHAMENTO DE VALAS.</v>
          </cell>
          <cell r="C2787" t="str">
            <v>M</v>
          </cell>
          <cell r="D2787">
            <v>8.76</v>
          </cell>
          <cell r="E2787">
            <v>6.38</v>
          </cell>
          <cell r="I2787">
            <v>15.14</v>
          </cell>
          <cell r="J2787">
            <v>19.68</v>
          </cell>
        </row>
        <row r="2788">
          <cell r="A2788" t="str">
            <v>19.04.015</v>
          </cell>
          <cell r="B2788" t="str">
            <v>ASSENTAMENTO DE MANILHA DE BARRO VITRIFICADO DIÂMETRO DE 4 POL, PARA COLETORES E SUB-COLETORES DE ESGOTO E ÁGUAS PLUVIAIS, SEM O FORNECIMENTO DA MANILHA.</v>
          </cell>
          <cell r="C2788" t="str">
            <v>M</v>
          </cell>
          <cell r="D2788">
            <v>0.68</v>
          </cell>
          <cell r="E2788">
            <v>6.38</v>
          </cell>
          <cell r="I2788">
            <v>7.06</v>
          </cell>
          <cell r="J2788">
            <v>9.18</v>
          </cell>
        </row>
        <row r="2789">
          <cell r="A2789" t="str">
            <v>19.04.020</v>
          </cell>
          <cell r="B2789" t="str">
            <v>FORNECIMENTO ASSENTAMENTO DE MANILHA DE BARRO VITRIFICADA CLASSE 'B' (EB-5), DIAM. DE 6 POL., PARA COLETORES E SUB-COLETORES DE ESGOTO E ÁGUAS PLUVIAIS, INCLUSIVE ABERTURA E FECHAMENTO DE VALAS.</v>
          </cell>
          <cell r="C2789" t="str">
            <v>M</v>
          </cell>
          <cell r="D2789">
            <v>12.9</v>
          </cell>
          <cell r="E2789">
            <v>8.07</v>
          </cell>
          <cell r="I2789">
            <v>20.97</v>
          </cell>
          <cell r="J2789">
            <v>27.26</v>
          </cell>
        </row>
        <row r="2790">
          <cell r="A2790" t="str">
            <v>19.04.025</v>
          </cell>
          <cell r="B2790" t="str">
            <v xml:space="preserve">ASSENTAMENTO DE MANILHA DE BARRO VITRIFICADA, DIAM, DE 6 POL, PARA COLETORES E SUB-COLETORES DE ESGOTO E ÁGUAS PLUVIAIS, SEM O FORNECIMENTO DA MANILHA. </v>
          </cell>
          <cell r="C2790" t="str">
            <v>M</v>
          </cell>
          <cell r="D2790">
            <v>0.78</v>
          </cell>
          <cell r="E2790">
            <v>8.07</v>
          </cell>
          <cell r="I2790">
            <v>8.85</v>
          </cell>
          <cell r="J2790">
            <v>11.51</v>
          </cell>
        </row>
        <row r="2791">
          <cell r="A2791" t="str">
            <v>19.04.030</v>
          </cell>
          <cell r="B2791" t="str">
            <v>FORNECIMENTO ASSENTAMENTO DE MANILHA DE BARRO VITRIFICADA CLASE 'B '(EB-5), DIAM. DE 8 POL., PARA COLETORES E SUB-COLETORES DE ESGOTO E ÁGUAS PLUVIAIS, INCLUSIVE ABERTURA E FECHAMENTO DE VALAS.</v>
          </cell>
          <cell r="C2791" t="str">
            <v>M</v>
          </cell>
          <cell r="D2791">
            <v>16.489999999999998</v>
          </cell>
          <cell r="E2791">
            <v>10.72</v>
          </cell>
          <cell r="I2791">
            <v>27.21</v>
          </cell>
          <cell r="J2791">
            <v>35.369999999999997</v>
          </cell>
        </row>
        <row r="2792">
          <cell r="A2792" t="str">
            <v>19.04.035</v>
          </cell>
          <cell r="B2792" t="str">
            <v>ASSENTAMENTO DE MANILHA DE BARRO VITRIFICADA, DIAM 8 POL., PARA COLETORES E SUB-COLETORES DE ESGOTO E AGUAS PLUVIAIS, SEM O FORNECIMENTO DA MANILHA.</v>
          </cell>
          <cell r="C2792" t="str">
            <v>M</v>
          </cell>
          <cell r="D2792">
            <v>1.04</v>
          </cell>
          <cell r="E2792">
            <v>10.72</v>
          </cell>
          <cell r="I2792">
            <v>11.760000000000002</v>
          </cell>
          <cell r="J2792">
            <v>15.29</v>
          </cell>
        </row>
        <row r="2793">
          <cell r="A2793" t="str">
            <v>19.04.040</v>
          </cell>
          <cell r="B2793" t="str">
            <v>FORNECIMENTO ASSENTAMENTO DE TUBOS DE PVC RÍGIDO SOLDÁVEIS DIAM. 100MM, PARA COLETORES E SUB-COLETORES DE ESGOTO OU ÁGUAS PLUVIAIS, INCLUSIVE ABERTURA E FECHAMENTO DE VALAS.</v>
          </cell>
          <cell r="C2793" t="str">
            <v>M</v>
          </cell>
          <cell r="D2793">
            <v>8.26</v>
          </cell>
          <cell r="E2793">
            <v>6.74</v>
          </cell>
          <cell r="I2793">
            <v>15</v>
          </cell>
          <cell r="J2793">
            <v>19.5</v>
          </cell>
        </row>
        <row r="2794">
          <cell r="A2794" t="str">
            <v>19.04.050</v>
          </cell>
          <cell r="B2794" t="str">
            <v>FORNECIMENTO ASSENTAMENTO DE TUBO DE PVC RÍGIDO SOLDÁVEL DIAM. 150MM PARA COLETORES E SUB-COLETORES DE ESGOTO OU ÁGUAS PLUVIAIS, INCLUSIVE ABERTURA E FECHAMENTO DE VALAS .</v>
          </cell>
          <cell r="C2794" t="str">
            <v>M</v>
          </cell>
          <cell r="D2794">
            <v>19.38</v>
          </cell>
          <cell r="E2794">
            <v>8.73</v>
          </cell>
          <cell r="I2794">
            <v>28.11</v>
          </cell>
          <cell r="J2794">
            <v>36.54</v>
          </cell>
        </row>
        <row r="2795">
          <cell r="I2795">
            <v>0</v>
          </cell>
          <cell r="J2795">
            <v>0</v>
          </cell>
        </row>
        <row r="2796">
          <cell r="A2796" t="str">
            <v>19.05.000</v>
          </cell>
          <cell r="B2796" t="str">
            <v>TUBOS PARA COLUNAS DE ÁGUA</v>
          </cell>
          <cell r="I2796">
            <v>0</v>
          </cell>
          <cell r="J2796">
            <v>0</v>
          </cell>
        </row>
        <row r="2797">
          <cell r="I2797">
            <v>0</v>
          </cell>
          <cell r="J2797">
            <v>0</v>
          </cell>
        </row>
        <row r="2798">
          <cell r="A2798" t="str">
            <v>19.05.010</v>
          </cell>
          <cell r="B2798" t="str">
            <v>FORNECIMENTO E ASSENTAMENTO DE TUBOS SOLDÁVEIS DE PVC RÍGIDO DIAM. 20MM, INCLUSIVE CONEXÕES E ABERTURA DE RASGOS EM ALVENARIA, PARA COLUNAS DE ÁGUA.</v>
          </cell>
          <cell r="C2798" t="str">
            <v>M</v>
          </cell>
          <cell r="D2798">
            <v>2.37</v>
          </cell>
          <cell r="E2798">
            <v>3.26</v>
          </cell>
          <cell r="I2798">
            <v>5.63</v>
          </cell>
          <cell r="J2798">
            <v>7.32</v>
          </cell>
        </row>
        <row r="2799">
          <cell r="A2799" t="str">
            <v>19.05.020</v>
          </cell>
          <cell r="B2799" t="str">
            <v>FORNECIMENTO E ASSENTAMENTO DE TUBOS SOLDÁVEIS DE PVC RÍGIDO DIAM. 25MM, INCLUSIVE CONEXÕES E ABERTURA DE RASGOS EM ALVENARIA, PARA COLUNAS DE ÁGUA.</v>
          </cell>
          <cell r="C2799" t="str">
            <v>M</v>
          </cell>
          <cell r="D2799">
            <v>3.2</v>
          </cell>
          <cell r="E2799">
            <v>3.26</v>
          </cell>
          <cell r="I2799">
            <v>6.46</v>
          </cell>
          <cell r="J2799">
            <v>8.4</v>
          </cell>
        </row>
        <row r="2800">
          <cell r="A2800" t="str">
            <v>19.05.030</v>
          </cell>
          <cell r="B2800" t="str">
            <v>FORNECIMENTO E ASSENTAMENTO DE TUBOS SOLDÁVEIS DE PVC RÍGIDO DIAM. 32MM, INCLUSIVE CONEXÕES E ABERTURA DE RASGOS EM ALVENARIA, PARA COLUNAS DE ÁGUA.</v>
          </cell>
          <cell r="C2800" t="str">
            <v>M</v>
          </cell>
          <cell r="D2800">
            <v>6.15</v>
          </cell>
          <cell r="E2800">
            <v>3.56</v>
          </cell>
          <cell r="I2800">
            <v>9.7100000000000009</v>
          </cell>
          <cell r="J2800">
            <v>12.62</v>
          </cell>
        </row>
        <row r="2801">
          <cell r="A2801" t="str">
            <v>19.05.040</v>
          </cell>
          <cell r="B2801" t="str">
            <v>FORNECIMENTO E ASSENTAMENTO DE TUBOS SOLDÁVEIS DE PVC RÍGIDO DIAM. 40MM, INCLUSIVE CONEXÕES E ABERTURA DE RASGOS EM ALVENARIA, PARA COLUNAS DE ÁGUA.</v>
          </cell>
          <cell r="C2801" t="str">
            <v>M</v>
          </cell>
          <cell r="D2801">
            <v>9.01</v>
          </cell>
          <cell r="E2801">
            <v>3.56</v>
          </cell>
          <cell r="I2801">
            <v>12.57</v>
          </cell>
          <cell r="J2801">
            <v>16.34</v>
          </cell>
        </row>
        <row r="2802">
          <cell r="A2802" t="str">
            <v>19.05.050</v>
          </cell>
          <cell r="B2802" t="str">
            <v>FORNECIMENTO E ASSENTAMENTO DE TUBOS SOLDÁVEIS DE PVC RÍGIDO DIAM. 50MM, INCLUSIVE CONEXÕES E ABERTURA DE RASGOS EM ALVENARIA, PARA COLUNAS DE ÁGUA.</v>
          </cell>
          <cell r="C2802" t="str">
            <v>M</v>
          </cell>
          <cell r="D2802">
            <v>10.53</v>
          </cell>
          <cell r="E2802">
            <v>4</v>
          </cell>
          <cell r="I2802">
            <v>14.53</v>
          </cell>
          <cell r="J2802">
            <v>18.89</v>
          </cell>
        </row>
        <row r="2803">
          <cell r="A2803" t="str">
            <v>19.05.060</v>
          </cell>
          <cell r="B2803" t="str">
            <v>FORNECIMENTO E ASSENTAMENTO DE TUBOS SOLDÁVEIS DE PVC RÍGIDO DIAM. 60MM, INCLUSIVE CONEXÕES E ABERTURA DE RASGOS EM ALVENARIA, PARA COLUNAS DE ÁGUA.</v>
          </cell>
          <cell r="C2803" t="str">
            <v>M</v>
          </cell>
          <cell r="D2803">
            <v>16.95</v>
          </cell>
          <cell r="E2803">
            <v>4</v>
          </cell>
          <cell r="I2803">
            <v>20.95</v>
          </cell>
          <cell r="J2803">
            <v>27.24</v>
          </cell>
        </row>
        <row r="2804">
          <cell r="A2804" t="str">
            <v>19.05.070</v>
          </cell>
          <cell r="B2804" t="str">
            <v>FORNECIMENTO E ASSENTAMENTO DE TUBOS SOLDÁVEIS DE PVC RÍGIDO DIAM. 75MM, INCLUSIVE CONEXÕES E ABERTURA DE RASGOS EM ALVENARIA, PARA COLUNAS DE ÁGUA.</v>
          </cell>
          <cell r="C2804" t="str">
            <v>M</v>
          </cell>
          <cell r="D2804">
            <v>25.47</v>
          </cell>
          <cell r="E2804">
            <v>5.0599999999999996</v>
          </cell>
          <cell r="I2804">
            <v>30.529999999999998</v>
          </cell>
          <cell r="J2804">
            <v>39.69</v>
          </cell>
        </row>
        <row r="2805">
          <cell r="A2805" t="str">
            <v>19.05.080</v>
          </cell>
          <cell r="B2805" t="str">
            <v>FORNECIMENTO E ASSENTAMENTO DE TUBOS SOLDÁVEIS DE PVC RÍGIDO DIAM. 85MM, INCLUSIVE CONEXÕES E ABERTURA DE RASGOS EM ALVENARIA, PARA COLUNAS DE ÁGUA.</v>
          </cell>
          <cell r="C2805" t="str">
            <v>M</v>
          </cell>
          <cell r="D2805">
            <v>30.34</v>
          </cell>
          <cell r="E2805">
            <v>5.0599999999999996</v>
          </cell>
          <cell r="I2805">
            <v>35.4</v>
          </cell>
          <cell r="J2805">
            <v>46.02</v>
          </cell>
        </row>
        <row r="2806">
          <cell r="A2806" t="str">
            <v>19.05.090</v>
          </cell>
          <cell r="B2806" t="str">
            <v>FORNECIMENTO E ASSENTAMENTO DE TUBOS SOLDÁVEIS DE PVC RÍGIDO DIAM. 110MM, INCLUSIVE CONEXÕES E ABERTURA DE RASGOS EM ALVENARIA, PARA COLUNAS DE ÁGUA.</v>
          </cell>
          <cell r="C2806" t="str">
            <v>M</v>
          </cell>
          <cell r="D2806">
            <v>46.4</v>
          </cell>
          <cell r="E2806">
            <v>6.13</v>
          </cell>
          <cell r="I2806">
            <v>52.53</v>
          </cell>
          <cell r="J2806">
            <v>68.290000000000006</v>
          </cell>
        </row>
        <row r="2807">
          <cell r="A2807" t="str">
            <v>19.05.100</v>
          </cell>
          <cell r="B2807" t="str">
            <v>FORNECIMENTO E ASSENTAMENTO DE TUBOS ROSQUEÁVEIS DE PVC RÍGIDO DIAM. DE 1/2 POL., INCLUSIVE CONEXÕES E ABERTURA DE RASGOS EM ALVENARIA, PARA COLUNAS DE ÁGUA.</v>
          </cell>
          <cell r="C2807" t="str">
            <v>M</v>
          </cell>
          <cell r="D2807">
            <v>4.8099999999999996</v>
          </cell>
          <cell r="E2807">
            <v>8.84</v>
          </cell>
          <cell r="I2807">
            <v>13.649999999999999</v>
          </cell>
          <cell r="J2807">
            <v>17.75</v>
          </cell>
        </row>
        <row r="2808">
          <cell r="A2808" t="str">
            <v>19.05.110</v>
          </cell>
          <cell r="B2808" t="str">
            <v>FORNECIMENTO E ASSENTAMENTO DE TUBOS ROSQUEÁVEIS DE PVC RÍGIDO DIAM. DE 3/4 POL., INCLUSIVE CONEXÕES E ABERTURA DE RASGOS EM ALVENARIA, PARA COLUNAS DE ÁGUA.</v>
          </cell>
          <cell r="C2808" t="str">
            <v>M</v>
          </cell>
          <cell r="D2808">
            <v>6.49</v>
          </cell>
          <cell r="E2808">
            <v>9.85</v>
          </cell>
          <cell r="I2808">
            <v>16.34</v>
          </cell>
          <cell r="J2808">
            <v>21.24</v>
          </cell>
        </row>
        <row r="2809">
          <cell r="A2809" t="str">
            <v>19.05.120</v>
          </cell>
          <cell r="B2809" t="str">
            <v>FORNECIMENTO E ASSENTAMENTO DE TUBOS ROSQUEÁVEIS DE PVC RÍGIDO DIAM. DE 1 POL., INCLUSIVE CONEXÕES E ABERTURA DE RASGOS EM ALVENARIA, PARA COLUNAS DE ÁGUA.</v>
          </cell>
          <cell r="C2809" t="str">
            <v>M</v>
          </cell>
          <cell r="D2809">
            <v>11.56</v>
          </cell>
          <cell r="E2809">
            <v>12.89</v>
          </cell>
          <cell r="I2809">
            <v>24.450000000000003</v>
          </cell>
          <cell r="J2809">
            <v>31.79</v>
          </cell>
        </row>
        <row r="2810">
          <cell r="A2810" t="str">
            <v>19.05.130</v>
          </cell>
          <cell r="B2810" t="str">
            <v>FORNECIMENTO E ASSENTAMENTO DE TUBOS ROSQUEÁVEIS DE PVC RÍGIDO DIAM. DE 1 1/4 POL., INCLUSIVE CONEXÕES E ABERTURA DE RASGOS EM ALVENARIA, PARA COLUNAS DE ÁGUA.</v>
          </cell>
          <cell r="C2810" t="str">
            <v>M</v>
          </cell>
          <cell r="D2810">
            <v>15.78</v>
          </cell>
          <cell r="E2810">
            <v>14.89</v>
          </cell>
          <cell r="I2810">
            <v>30.67</v>
          </cell>
          <cell r="J2810">
            <v>39.869999999999997</v>
          </cell>
        </row>
        <row r="2811">
          <cell r="A2811" t="str">
            <v>19.05.140</v>
          </cell>
          <cell r="B2811" t="str">
            <v>FORNECIMENTO E ASSENTAMENTO DE TUBOS ROSQUEÁVEIS DE PVC RÍGIDO DIAM. DE 1 1/2 POL., INCLUSIVE CONEXÕES E ABERTURA DE RASGOS EM ALVENARIA, PARA COLUNAS DE ÁGUA.</v>
          </cell>
          <cell r="C2811" t="str">
            <v>M</v>
          </cell>
          <cell r="D2811">
            <v>17.829999999999998</v>
          </cell>
          <cell r="E2811">
            <v>16.920000000000002</v>
          </cell>
          <cell r="I2811">
            <v>34.75</v>
          </cell>
          <cell r="J2811">
            <v>45.18</v>
          </cell>
        </row>
        <row r="2812">
          <cell r="A2812" t="str">
            <v>19.05.150</v>
          </cell>
          <cell r="B2812" t="str">
            <v>FORNECIMENTO E ASSENTAMENTO DE TUBOS ROSQUEÁVEIS DE PVC RÍGIDO DIAM. DE 2 POL., INCLUSIVE CONEXÕES E ABERTURA DE RASGOS EM ALVENARIA, PARA COLUNAS DE ÁGUA.</v>
          </cell>
          <cell r="C2812" t="str">
            <v>M</v>
          </cell>
          <cell r="D2812">
            <v>24.9</v>
          </cell>
          <cell r="E2812">
            <v>18.95</v>
          </cell>
          <cell r="I2812">
            <v>43.849999999999994</v>
          </cell>
          <cell r="J2812">
            <v>57.01</v>
          </cell>
        </row>
        <row r="2813">
          <cell r="A2813" t="str">
            <v>19.05.160</v>
          </cell>
          <cell r="B2813" t="str">
            <v>FORNECIMENTO E ASSENTAMENTO DE TUBOS ROSQUEÁVEIS DE PVC RÍGIDO DIAM. DE 2 1/2 POL., INCLUSIVE CONEXÕES E ABERTURA DE RASGOS EM ALVENARIA, PARA COLUNAS DE ÁGUA.</v>
          </cell>
          <cell r="C2813" t="str">
            <v>M</v>
          </cell>
          <cell r="D2813">
            <v>39.950000000000003</v>
          </cell>
          <cell r="E2813">
            <v>22.22</v>
          </cell>
          <cell r="I2813">
            <v>62.17</v>
          </cell>
          <cell r="J2813">
            <v>80.819999999999993</v>
          </cell>
        </row>
        <row r="2814">
          <cell r="A2814" t="str">
            <v>19.05.170</v>
          </cell>
          <cell r="B2814" t="str">
            <v>FORNECIMENTO E ASSENTAMENTO DE TUBOS ROSQUEÁVEIS DE PVC RÍGIDO DIAM. DE 3 POL., INCLUSIVE CONEXÕES E ABERTURA DE RASGOS EM ALVENARIA, PARA COLUNAS DE ÁGUA.</v>
          </cell>
          <cell r="C2814" t="str">
            <v>M</v>
          </cell>
          <cell r="D2814">
            <v>47.98</v>
          </cell>
          <cell r="E2814">
            <v>24.24</v>
          </cell>
          <cell r="I2814">
            <v>72.22</v>
          </cell>
          <cell r="J2814">
            <v>93.89</v>
          </cell>
        </row>
        <row r="2815">
          <cell r="A2815" t="str">
            <v>19.05.180</v>
          </cell>
          <cell r="B2815" t="str">
            <v>FORNECIMENTO E ASSENTAMENTO DE TUBOS ROSQUEÁVEIS DE PVC RÍGIDO DIAM. DE 4 POL., INCLUSIVE CONEXÕES E ABERTURA DE RASGOS EM ALVENARIA, PARA COLUNAS DE ÁGUA.</v>
          </cell>
          <cell r="C2815" t="str">
            <v>M</v>
          </cell>
          <cell r="D2815">
            <v>59.91</v>
          </cell>
          <cell r="E2815">
            <v>26.27</v>
          </cell>
          <cell r="I2815">
            <v>86.179999999999993</v>
          </cell>
          <cell r="J2815">
            <v>112.03</v>
          </cell>
        </row>
        <row r="2816">
          <cell r="A2816" t="str">
            <v>19.05.250</v>
          </cell>
          <cell r="B2816" t="str">
            <v>FORNECIMENTO E ASSENTAMENTO DE TUBOS DE FERRO GALVANIZADO, DIAM. 2 1/2 POL, INCLUSIVE CONEXÕES E ABERTURA DE RASGOS EM ALVENARIA, P/ COLUNAS DE ÁGUA.</v>
          </cell>
          <cell r="C2816" t="str">
            <v>M</v>
          </cell>
          <cell r="D2816">
            <v>64.36</v>
          </cell>
          <cell r="E2816">
            <v>24.84</v>
          </cell>
          <cell r="I2816">
            <v>89.2</v>
          </cell>
          <cell r="J2816">
            <v>115.96</v>
          </cell>
        </row>
        <row r="2817">
          <cell r="A2817" t="str">
            <v>19.05.270</v>
          </cell>
          <cell r="B2817" t="str">
            <v>FORNECIMENTO E ASSENTAMENTO DE TUBOS DE FERRO GALVANIZADO, DIAM. 4 POL, INCLUSIVE CONEXÕES E ABERTURA DE RASGOS EM ALVENARIA, P/ COLUNAS DE ÁGUA.</v>
          </cell>
          <cell r="C2817" t="str">
            <v>M</v>
          </cell>
          <cell r="D2817">
            <v>99.33</v>
          </cell>
          <cell r="E2817">
            <v>29.41</v>
          </cell>
          <cell r="I2817">
            <v>128.74</v>
          </cell>
          <cell r="J2817">
            <v>167.36</v>
          </cell>
        </row>
        <row r="2818">
          <cell r="I2818">
            <v>0</v>
          </cell>
          <cell r="J2818">
            <v>0</v>
          </cell>
        </row>
        <row r="2819">
          <cell r="A2819" t="str">
            <v>19.06.000</v>
          </cell>
          <cell r="B2819" t="str">
            <v>CAIXAS PARA COLETORES DE ESGOTOS OU ÁGUAS PLUVIAIS</v>
          </cell>
          <cell r="I2819">
            <v>0</v>
          </cell>
          <cell r="J2819">
            <v>0</v>
          </cell>
        </row>
        <row r="2820">
          <cell r="I2820">
            <v>0</v>
          </cell>
          <cell r="J2820">
            <v>0</v>
          </cell>
        </row>
        <row r="2821">
          <cell r="A2821" t="str">
            <v>19.06.010</v>
          </cell>
          <cell r="B2821" t="str">
            <v>CAIXA COLETORA DE INSPEÇÃO OU DE AREIA COM PAREDES EM ALVENARIA, LAJE DE TAMPA E DE FUNDO EM CONCRETO, REVESTIDA INTERNAMENTE COM ARGAMASSA DE CIMENTO E AREIA 1:4, DIMENSÕES INTERNAS 0,50 X 0,50M, COM PROFUNDIDADE ATÉ 0,8M.</v>
          </cell>
          <cell r="C2821" t="str">
            <v>UN</v>
          </cell>
          <cell r="D2821">
            <v>67.19</v>
          </cell>
          <cell r="E2821">
            <v>91.9</v>
          </cell>
          <cell r="I2821">
            <v>159.09</v>
          </cell>
          <cell r="J2821">
            <v>206.82</v>
          </cell>
        </row>
        <row r="2822">
          <cell r="A2822" t="str">
            <v>19.06.020</v>
          </cell>
          <cell r="B2822" t="str">
            <v>CAIXA COLETORA DE INSPEÇÃO OU DE AREIA COM PAREDES EM ALVENARIA, LAJE DE TAMPA E DE FUNDO EM CONCRETO, REVESTIDA INTERNAMENTE COM ARGAMASSA DE CIMENTO E AREIA 1:4, DIMENSÕES INTERNAS 0,60 X 0,60M, COM PROFUNDIDADE ATÉ 1,0M.</v>
          </cell>
          <cell r="C2822" t="str">
            <v>UN</v>
          </cell>
          <cell r="D2822">
            <v>91.93</v>
          </cell>
          <cell r="E2822">
            <v>131.51</v>
          </cell>
          <cell r="I2822">
            <v>223.44</v>
          </cell>
          <cell r="J2822">
            <v>290.47000000000003</v>
          </cell>
        </row>
        <row r="2823">
          <cell r="A2823" t="str">
            <v>19.06.030</v>
          </cell>
          <cell r="B2823" t="str">
            <v>CAIXA DE GORDURA COM PAREDES EM ALVENARIA, LAJE DE TAMPA E DE FUNDO EM CONCRETO, REVESTIDA INTERNAMENTE COM ARGAMASSA DE CIMENTO E AREIA 1:4, DIMENSÕES INTERNAS 0,50 X 0,50 X 0,50M COM CHICANA DE CONCRETO.</v>
          </cell>
          <cell r="C2823" t="str">
            <v>UN</v>
          </cell>
          <cell r="D2823">
            <v>76.44</v>
          </cell>
          <cell r="E2823">
            <v>72.61</v>
          </cell>
          <cell r="I2823">
            <v>149.05000000000001</v>
          </cell>
          <cell r="J2823">
            <v>193.77</v>
          </cell>
        </row>
        <row r="2824">
          <cell r="A2824" t="str">
            <v>19.06.040</v>
          </cell>
          <cell r="B2824" t="str">
            <v>CAIXA DE BRITA PARA COLETA DE ÁGUAS PLUVIAIS, COM PAREDES EM ALVENARIA, DIMENSÕES INTERNAS 0,50 X 0,50 X 0,50 M ABERTA, SEM LAJE DE FUNDO, PREENCHIDA COM BRITA Nº 25.</v>
          </cell>
          <cell r="C2824" t="str">
            <v>UN</v>
          </cell>
          <cell r="D2824">
            <v>17.64</v>
          </cell>
          <cell r="E2824">
            <v>29.99</v>
          </cell>
          <cell r="I2824">
            <v>47.629999999999995</v>
          </cell>
          <cell r="J2824">
            <v>61.92</v>
          </cell>
        </row>
        <row r="2825">
          <cell r="A2825" t="str">
            <v>19.06.050</v>
          </cell>
          <cell r="B2825" t="str">
            <v>CAIXA DE BRITA PARA COLETA DE ÁGUAS PLUVIAIS, COM PAREDES EM ALVENARIA, DIMENSÕES INTERNAS 1,00 X 0,50 X 0,30 M ABERTA, SEM LAJE DE FUNDO, PREENCHIDA COM BRITA Nº 25.</v>
          </cell>
          <cell r="C2825" t="str">
            <v>UN</v>
          </cell>
          <cell r="D2825">
            <v>17.09</v>
          </cell>
          <cell r="E2825">
            <v>25.78</v>
          </cell>
          <cell r="I2825">
            <v>42.870000000000005</v>
          </cell>
          <cell r="J2825">
            <v>55.73</v>
          </cell>
        </row>
        <row r="2826">
          <cell r="I2826">
            <v>0</v>
          </cell>
          <cell r="J2826">
            <v>0</v>
          </cell>
        </row>
        <row r="2827">
          <cell r="A2827" t="str">
            <v>19.07.000</v>
          </cell>
          <cell r="B2827" t="str">
            <v>APARELHOS E METAIS SANITÁRIOS</v>
          </cell>
          <cell r="I2827">
            <v>0</v>
          </cell>
          <cell r="J2827">
            <v>0</v>
          </cell>
        </row>
        <row r="2828">
          <cell r="I2828">
            <v>0</v>
          </cell>
          <cell r="J2828">
            <v>0</v>
          </cell>
        </row>
        <row r="2829">
          <cell r="A2829" t="str">
            <v>19.07.010</v>
          </cell>
          <cell r="B2829" t="str">
            <v>FORNECIMENTO E ASSENTAMENTO DE BACIA SANITÁRIA DE LOUÇA BRANCA, CELITE LINHA SAVEIRO OU SIMILAR, TAMPA E ACESSÓRIOS CORRESPONDENTES.</v>
          </cell>
          <cell r="C2829" t="str">
            <v>CJ</v>
          </cell>
          <cell r="D2829">
            <v>96.28</v>
          </cell>
          <cell r="E2829">
            <v>12.27</v>
          </cell>
          <cell r="I2829">
            <v>108.55</v>
          </cell>
          <cell r="J2829">
            <v>141.12</v>
          </cell>
        </row>
        <row r="2830">
          <cell r="A2830" t="str">
            <v>19.07.020</v>
          </cell>
          <cell r="B2830" t="str">
            <v>FORNECIMENTO E ASSENTAMENTO DE BACIA SANITÁRIA COM CAIXA ACOPLADA, LOUÇA BRANCA, CELITE, LINHA SAVEIRO OU SIMILAR, INCLUSIVE TAMPA E ACESSÓRIOS CORRESPONDENTES.</v>
          </cell>
          <cell r="C2830" t="str">
            <v>CJ</v>
          </cell>
          <cell r="D2830">
            <v>167.11</v>
          </cell>
          <cell r="E2830">
            <v>28.61</v>
          </cell>
          <cell r="I2830">
            <v>195.72000000000003</v>
          </cell>
          <cell r="J2830">
            <v>254.44</v>
          </cell>
        </row>
        <row r="2831">
          <cell r="A2831" t="str">
            <v>19.07.025</v>
          </cell>
          <cell r="B2831" t="str">
            <v>FORNECIMENTO DE BACIA TURCA DE LOUÇA BRANCA, LINHA INSTITUCIONAIS, CELITE OU SIMILAR,INCLUSIVE ACESSÉRIOS CORRESPONDENTES.</v>
          </cell>
          <cell r="C2831" t="str">
            <v>CJ</v>
          </cell>
          <cell r="D2831">
            <v>122.03</v>
          </cell>
          <cell r="E2831">
            <v>35.979999999999997</v>
          </cell>
          <cell r="I2831">
            <v>158.01</v>
          </cell>
          <cell r="J2831">
            <v>205.41</v>
          </cell>
        </row>
        <row r="2832">
          <cell r="A2832" t="str">
            <v>19.07.030</v>
          </cell>
          <cell r="B2832" t="str">
            <v>FORNECIMENTO E ASSENTAMENTO DE LAVATÓRIO SIMPLES, GRANDE, SEM COLUNA, DE LOUÇA BRANCA, CELITE LINHA SAVEIRO OU SIMILAR, INCLUSIVE ACESSÓRIOS CORRESPONDENTES.</v>
          </cell>
          <cell r="C2832" t="str">
            <v>CJ</v>
          </cell>
          <cell r="D2832">
            <v>63.79</v>
          </cell>
          <cell r="E2832">
            <v>12.27</v>
          </cell>
          <cell r="I2832">
            <v>76.06</v>
          </cell>
          <cell r="J2832">
            <v>98.88</v>
          </cell>
        </row>
        <row r="2833">
          <cell r="A2833" t="str">
            <v>19.07.060</v>
          </cell>
          <cell r="B2833" t="str">
            <v>FORNECIMENTO E ASSENTAMENTO DE MICTÓRIO SIFONADO PARA PAREDE DE LOUÇA BRANCA CELITE LINHA INTITUCIONAIS OU SIMILAR, INCLUSIVE  ACESSÓRIOS CORRESPONDENTES.</v>
          </cell>
          <cell r="C2833" t="str">
            <v>CJ</v>
          </cell>
          <cell r="D2833">
            <v>128.1</v>
          </cell>
          <cell r="E2833">
            <v>12.27</v>
          </cell>
          <cell r="I2833">
            <v>140.37</v>
          </cell>
          <cell r="J2833">
            <v>182.48</v>
          </cell>
        </row>
        <row r="2834">
          <cell r="A2834" t="str">
            <v>19.07.070</v>
          </cell>
          <cell r="B2834" t="str">
            <v>FORNECIMENTO E ASSENTAMENTO DE SABONETEIRA DE LOUÇA BRANCA, CELITE OU SIMILAR, NAS DIMENSÕES 7,5 X 15CM .</v>
          </cell>
          <cell r="C2834" t="str">
            <v>UN</v>
          </cell>
          <cell r="D2834">
            <v>12.13</v>
          </cell>
          <cell r="E2834">
            <v>5.73</v>
          </cell>
          <cell r="I2834">
            <v>17.86</v>
          </cell>
          <cell r="J2834">
            <v>23.22</v>
          </cell>
        </row>
        <row r="2835">
          <cell r="A2835" t="str">
            <v>19.07.080</v>
          </cell>
          <cell r="B2835" t="str">
            <v>FORNECIMENTO E ASSENTAMENTO DE CABIDE DE LOUÇA BRANCA, CELITE OU SIMILAR, COM UM GANCHO.</v>
          </cell>
          <cell r="C2835" t="str">
            <v>UN</v>
          </cell>
          <cell r="D2835">
            <v>3.79</v>
          </cell>
          <cell r="E2835">
            <v>5.73</v>
          </cell>
          <cell r="I2835">
            <v>9.52</v>
          </cell>
          <cell r="J2835">
            <v>12.38</v>
          </cell>
        </row>
        <row r="2836">
          <cell r="A2836" t="str">
            <v>19.07.090</v>
          </cell>
          <cell r="B2836" t="str">
            <v>FORNECIMENTO E ASSENTAMENTO DE PAPELEIRA DE LOUÇA BRANCA, CELITE OU SIMILAR, NAS DIMENSÕES 15 X 15 CM.</v>
          </cell>
          <cell r="C2836" t="str">
            <v>UN</v>
          </cell>
          <cell r="D2836">
            <v>13.07</v>
          </cell>
          <cell r="E2836">
            <v>5.73</v>
          </cell>
          <cell r="I2836">
            <v>18.8</v>
          </cell>
          <cell r="J2836">
            <v>24.44</v>
          </cell>
        </row>
        <row r="2837">
          <cell r="A2837" t="str">
            <v>19.07.100</v>
          </cell>
          <cell r="B2837" t="str">
            <v>FORNECIMENTO E ASSENTAMENTO DE PIA DE COZINHA COM CUBA SIMPLES DE AÇO INOXIDÁVEL, MEKAL OU SIMILAR, NAS DIMENSÕES 0,40 X 0,34 X 0,15M, INCLUSIVE ACESSÓRIOS CORRESPONDENTES.</v>
          </cell>
          <cell r="C2837" t="str">
            <v>CJ</v>
          </cell>
          <cell r="D2837">
            <v>142.97</v>
          </cell>
          <cell r="E2837">
            <v>21.17</v>
          </cell>
          <cell r="I2837">
            <v>164.14</v>
          </cell>
          <cell r="J2837">
            <v>213.38</v>
          </cell>
        </row>
        <row r="2838">
          <cell r="A2838" t="str">
            <v>19.07.110</v>
          </cell>
          <cell r="B2838" t="str">
            <v>FORNECIMENTO E ASSENTAMENTO DE LAVANDARIA PRE-FABRICADA, DE CONCRETO, NAS DIMENSÕES 1,20 X 0,60 X 0,90M, INCLUSIVE ACESSÓRIOS CORRESPONDENTES.</v>
          </cell>
          <cell r="C2838" t="str">
            <v>CJ</v>
          </cell>
          <cell r="D2838">
            <v>107.17</v>
          </cell>
          <cell r="E2838">
            <v>21.17</v>
          </cell>
          <cell r="I2838">
            <v>128.34</v>
          </cell>
          <cell r="J2838">
            <v>166.84</v>
          </cell>
        </row>
        <row r="2839">
          <cell r="A2839" t="str">
            <v>19.07.120</v>
          </cell>
          <cell r="B2839" t="str">
            <v>FORNECIMENTO E ASSENTAMENTO DE CAIXA D'ÁGUA ELEVADA DE FIBRO-CIMENTO, COM TAMPA, CAPACIDADE PARA 500 LITROS, INCLUSIVE COLOCAÇÃO.</v>
          </cell>
          <cell r="C2839" t="str">
            <v>UN</v>
          </cell>
          <cell r="D2839">
            <v>140</v>
          </cell>
          <cell r="E2839">
            <v>39.119999999999997</v>
          </cell>
          <cell r="I2839">
            <v>179.12</v>
          </cell>
          <cell r="J2839">
            <v>232.86</v>
          </cell>
        </row>
        <row r="2840">
          <cell r="A2840" t="str">
            <v>19.07.140</v>
          </cell>
          <cell r="B2840" t="str">
            <v>FORNECIMENTO E ASSENTAMENTO DE CAIXA D'ÁGUA ELEVADA DE FIBRO-CIMENTO, COM TAMPA, CAPACIDADE PARA 1000 LITROS, INCLUSIVE COLOCAÇÃO.</v>
          </cell>
          <cell r="C2840" t="str">
            <v>UN</v>
          </cell>
          <cell r="D2840">
            <v>280</v>
          </cell>
          <cell r="E2840">
            <v>39.119999999999997</v>
          </cell>
          <cell r="I2840">
            <v>319.12</v>
          </cell>
          <cell r="J2840">
            <v>414.86</v>
          </cell>
        </row>
        <row r="2841">
          <cell r="A2841" t="str">
            <v>19.07.145</v>
          </cell>
          <cell r="B2841" t="str">
            <v>FORNECIMENTO DE CAIXA D´AGUA ELEVADA DE PVC, COM TAMPA, CAPACIDADE PARA 500 LITROS, INCLUSIVE COLOCAÇÃO.</v>
          </cell>
          <cell r="C2841" t="str">
            <v>UN</v>
          </cell>
          <cell r="D2841">
            <v>172.65</v>
          </cell>
          <cell r="E2841">
            <v>39.119999999999997</v>
          </cell>
          <cell r="I2841">
            <v>211.77</v>
          </cell>
          <cell r="J2841">
            <v>275.3</v>
          </cell>
        </row>
        <row r="2842">
          <cell r="A2842" t="str">
            <v>19.07.146</v>
          </cell>
          <cell r="B2842" t="str">
            <v>FORNECIMENTO DE CAIXA D´AGUA ELEVADA DE PVC, COM TAMPA, CAPACIDADE PARA 1000 LITROS, INCLUSIVE COLOCAÇÃO.</v>
          </cell>
          <cell r="C2842" t="str">
            <v>UN</v>
          </cell>
          <cell r="D2842">
            <v>280</v>
          </cell>
          <cell r="E2842">
            <v>39.119999999999997</v>
          </cell>
          <cell r="I2842">
            <v>319.12</v>
          </cell>
          <cell r="J2842">
            <v>414.86</v>
          </cell>
        </row>
        <row r="2843">
          <cell r="A2843" t="str">
            <v>19.07.147</v>
          </cell>
          <cell r="B2843" t="str">
            <v>FORNECIMENTO DE CAIXA D´AGUA ELEVADA DE PVC, COM TAMPA, CAPACIDADE PARA 2000 LITROS, INCLUSIVE COLOCAÇÃO.</v>
          </cell>
          <cell r="C2843" t="str">
            <v>UN</v>
          </cell>
          <cell r="D2843">
            <v>540</v>
          </cell>
          <cell r="E2843">
            <v>39.119999999999997</v>
          </cell>
          <cell r="I2843">
            <v>579.12</v>
          </cell>
          <cell r="J2843">
            <v>752.86</v>
          </cell>
        </row>
        <row r="2844">
          <cell r="A2844" t="str">
            <v>19.07.150</v>
          </cell>
          <cell r="B2844" t="str">
            <v>FORNECIMENTO DE FILTRO DE PRESSÃO PARA PAREDE SALUS, STEFANNI, STILLA OU SIMILAR, INCLUSIVE FIXAÇÃO.</v>
          </cell>
          <cell r="C2844" t="str">
            <v>UN</v>
          </cell>
          <cell r="D2844">
            <v>99.53</v>
          </cell>
          <cell r="E2844">
            <v>4.26</v>
          </cell>
          <cell r="I2844">
            <v>103.79</v>
          </cell>
          <cell r="J2844">
            <v>134.93</v>
          </cell>
        </row>
        <row r="2845">
          <cell r="A2845" t="str">
            <v>19.07.170</v>
          </cell>
          <cell r="B2845" t="str">
            <v>FORNECIMENTO DE DUCHA MANUAL, ACQUA JET, REF 2195 JR FABRIMAR OU SIMILAR, INCLUSIVE FIXAÇÃO.</v>
          </cell>
          <cell r="C2845" t="str">
            <v>UN</v>
          </cell>
          <cell r="D2845">
            <v>59.68</v>
          </cell>
          <cell r="E2845">
            <v>3.44</v>
          </cell>
          <cell r="I2845">
            <v>63.12</v>
          </cell>
          <cell r="J2845">
            <v>82.06</v>
          </cell>
        </row>
        <row r="2846">
          <cell r="A2846" t="str">
            <v>19.07.180</v>
          </cell>
          <cell r="B2846" t="str">
            <v>FORNECIMENTO DE CHUVEIRO COM ARTICULAÇÃO, DIAM. 1/2 POL, COM ACABAMENTO CROMADO, REF-C 1991 FABRIMAR OU SIMILAR, INCLUSIVE FIXAÇÃO.</v>
          </cell>
          <cell r="C2846" t="str">
            <v>UN</v>
          </cell>
          <cell r="D2846">
            <v>94.34</v>
          </cell>
          <cell r="E2846">
            <v>3.44</v>
          </cell>
          <cell r="I2846">
            <v>97.78</v>
          </cell>
          <cell r="J2846">
            <v>127.11</v>
          </cell>
        </row>
        <row r="2847">
          <cell r="A2847" t="str">
            <v>19.07.190</v>
          </cell>
          <cell r="B2847" t="str">
            <v xml:space="preserve">FORNECIMENTO DE CHUVEIRO DE METAL, DIAM. 1/2 POL, INCLUSIVE FIXAÇÃO. </v>
          </cell>
          <cell r="C2847" t="str">
            <v>UN</v>
          </cell>
          <cell r="D2847">
            <v>48.36</v>
          </cell>
          <cell r="E2847">
            <v>3.44</v>
          </cell>
          <cell r="I2847">
            <v>51.8</v>
          </cell>
          <cell r="J2847">
            <v>67.34</v>
          </cell>
        </row>
        <row r="2848">
          <cell r="A2848" t="str">
            <v>19.07.200</v>
          </cell>
          <cell r="B2848" t="str">
            <v>FORNECIMENTO DE CHUVEIRO COM HASTE DE PLÁSTICO, DIAM. 1/2 POL. TIGRE OU SIMILAR, INCLUSIVE FICAÇÃO.</v>
          </cell>
          <cell r="C2848" t="str">
            <v>UN</v>
          </cell>
          <cell r="D2848">
            <v>5.95</v>
          </cell>
          <cell r="E2848">
            <v>3.44</v>
          </cell>
          <cell r="I2848">
            <v>9.39</v>
          </cell>
          <cell r="J2848">
            <v>12.21</v>
          </cell>
        </row>
        <row r="2849">
          <cell r="A2849" t="str">
            <v>19.07.210</v>
          </cell>
          <cell r="B2849" t="str">
            <v>FORNECIMENTO DE CAIXA DE DESCARGA DE SOBREPOR (TUBO ALTO), DE PLÁSTICO (AKROS) OU SIMILAR, INCLUSIVE FIXAÇÃO E ACESSÓRIOS CORRESPONDENTES.</v>
          </cell>
          <cell r="C2849" t="str">
            <v>CJ</v>
          </cell>
          <cell r="D2849">
            <v>47.41</v>
          </cell>
          <cell r="E2849">
            <v>33.18</v>
          </cell>
          <cell r="I2849">
            <v>80.59</v>
          </cell>
          <cell r="J2849">
            <v>104.77</v>
          </cell>
        </row>
        <row r="2850">
          <cell r="A2850" t="str">
            <v>19.07.240</v>
          </cell>
          <cell r="B2850" t="str">
            <v>FORNECIMENTO DE VÁLVULA DE DESCARGA COM REGISTRO, HIDRA OU SIMILAR, INCLUSIVE FIXAÇÃO.</v>
          </cell>
          <cell r="C2850" t="str">
            <v>UN</v>
          </cell>
          <cell r="D2850">
            <v>151.31</v>
          </cell>
          <cell r="E2850">
            <v>22.88</v>
          </cell>
          <cell r="I2850">
            <v>174.19</v>
          </cell>
          <cell r="J2850">
            <v>226.45</v>
          </cell>
        </row>
        <row r="2851">
          <cell r="A2851" t="str">
            <v>19.07.250</v>
          </cell>
          <cell r="B2851" t="str">
            <v>FORNECIMENTO DE VÁLVULA DE DESCARGA COM REGISTRO, DOCOL OU SIMILAR, INCLUSIVE FIXAÇÃO.</v>
          </cell>
          <cell r="C2851" t="str">
            <v>UN</v>
          </cell>
          <cell r="D2851">
            <v>139.03</v>
          </cell>
          <cell r="E2851">
            <v>22.88</v>
          </cell>
          <cell r="I2851">
            <v>161.91</v>
          </cell>
          <cell r="J2851">
            <v>210.48</v>
          </cell>
        </row>
        <row r="2852">
          <cell r="A2852" t="str">
            <v>19.07.260</v>
          </cell>
          <cell r="B2852" t="str">
            <v>FORNECIMENTO DE TORNEIRA DE PRESSÃO PARA PIA, COM AREJADOR DIÂMETRO 1/2", REF. 1159 C-39, DECA OU SIMILAR, INCLUSIVE FIXAÇÃO .</v>
          </cell>
          <cell r="C2852" t="str">
            <v>UN</v>
          </cell>
          <cell r="D2852">
            <v>72.56</v>
          </cell>
          <cell r="E2852">
            <v>3.44</v>
          </cell>
          <cell r="I2852">
            <v>76</v>
          </cell>
          <cell r="J2852">
            <v>98.8</v>
          </cell>
        </row>
        <row r="2853">
          <cell r="A2853" t="str">
            <v>19.07.270</v>
          </cell>
          <cell r="B2853" t="str">
            <v xml:space="preserve">FORNECIMENTO DE TORNEIRA DE PRESSÃO PARA PIA, COM ACABAMENTO CROMADO, DIÂMETRO 1/2", REF. 1158 ,  JR FABRIMAR OU SIMILAR, INCLUSIVE FIXAÇÃO. </v>
          </cell>
          <cell r="C2853" t="str">
            <v>UN</v>
          </cell>
          <cell r="D2853">
            <v>51.36</v>
          </cell>
          <cell r="E2853">
            <v>3.44</v>
          </cell>
          <cell r="I2853">
            <v>54.8</v>
          </cell>
          <cell r="J2853">
            <v>71.239999999999995</v>
          </cell>
        </row>
        <row r="2854">
          <cell r="A2854" t="str">
            <v>19.07.275</v>
          </cell>
          <cell r="B2854" t="str">
            <v>FORNECIMENTO DE TORNEIRA DE PRESSÃO PARA PIA, COM ACABAMENTO CROMADO, DIAM. 1/2",  POL., COM AREJADOR, REF.1158, LINHA C-33, SIGMA OU SIMILAR, INCLUSIVE FIXAÇÃO.</v>
          </cell>
          <cell r="C2854" t="str">
            <v>UN</v>
          </cell>
          <cell r="D2854">
            <v>33.35</v>
          </cell>
          <cell r="E2854">
            <v>3.44</v>
          </cell>
          <cell r="I2854">
            <v>36.79</v>
          </cell>
          <cell r="J2854">
            <v>47.83</v>
          </cell>
        </row>
        <row r="2855">
          <cell r="A2855" t="str">
            <v>19.07.280</v>
          </cell>
          <cell r="B2855" t="str">
            <v>FORNECIMENTO DE TORNEIRA DE PRESSÃO PARA LAVATÓRIO COM ACABAMENTO CROMADO, DIAMETRO DE 1/2 POL., REF. 1193, LINHA C-39, DECA OU SIMILAR, INCLUSIVE FIXAÇÃO.</v>
          </cell>
          <cell r="C2855" t="str">
            <v>UN</v>
          </cell>
          <cell r="D2855">
            <v>79.36</v>
          </cell>
          <cell r="E2855">
            <v>3.44</v>
          </cell>
          <cell r="I2855">
            <v>82.8</v>
          </cell>
          <cell r="J2855">
            <v>107.64</v>
          </cell>
        </row>
        <row r="2856">
          <cell r="A2856" t="str">
            <v>19.07.285</v>
          </cell>
          <cell r="B2856" t="str">
            <v>FORNECIMENTO DE TORNEIRA DE PRESSÃO PARA LAVATÓRIO, COM ACABAMENTO CROMADO, DIÂMETRO DE 1/2 POL., REF 1190 DL, FABRIMAR OU SIMILAR, INCLUSIVE FIXAÇÃO.</v>
          </cell>
          <cell r="C2856" t="str">
            <v>UN</v>
          </cell>
          <cell r="D2856">
            <v>78.209999999999994</v>
          </cell>
          <cell r="E2856">
            <v>3.44</v>
          </cell>
          <cell r="I2856">
            <v>81.649999999999991</v>
          </cell>
          <cell r="J2856">
            <v>106.15</v>
          </cell>
        </row>
        <row r="2857">
          <cell r="A2857" t="str">
            <v>19.07.290</v>
          </cell>
          <cell r="B2857" t="str">
            <v>FORNECIMENTO DE TORNEIRA DE PRESSÃO PARA LAVATÓRIO, COM ACABAMENTO CROMADO, DIÂMETRO 1/2 POL., REF. 1193, LINHA C-33 SIGMA OU SIMILAR, INCLUSIVE FIXAÇÃO.</v>
          </cell>
          <cell r="C2857" t="str">
            <v>UN</v>
          </cell>
          <cell r="D2857">
            <v>28.66</v>
          </cell>
          <cell r="E2857">
            <v>3.44</v>
          </cell>
          <cell r="I2857">
            <v>32.1</v>
          </cell>
          <cell r="J2857">
            <v>41.73</v>
          </cell>
        </row>
        <row r="2858">
          <cell r="A2858" t="str">
            <v>19.07.300</v>
          </cell>
          <cell r="B2858" t="str">
            <v>FORNECIMENTO DE TORNEIRA DE PRESSÃO PARA LAVANDARIA, COM ACABAMENTO CROMADO, DIÂMETRO 1/2 POL., REF. 1152, FABRIMAR OU SIMILAR, LINHA JUNIOR, INCLUSIVE FIXAÇÃO.</v>
          </cell>
          <cell r="C2858" t="str">
            <v>UN</v>
          </cell>
          <cell r="D2858">
            <v>28.35</v>
          </cell>
          <cell r="E2858">
            <v>3.44</v>
          </cell>
          <cell r="I2858">
            <v>31.790000000000003</v>
          </cell>
          <cell r="J2858">
            <v>41.33</v>
          </cell>
        </row>
        <row r="2859">
          <cell r="A2859" t="str">
            <v>19.07.310</v>
          </cell>
          <cell r="B2859" t="str">
            <v>FORNECIMENTO DE TORNEIRA DE PRESSÃO PARA LEVANDERIA, COM ACABAMENTO CROMADO, DIÂMETRO 1/2 POL.,REF.1153, LINHA C-33, SIGMA OU SIMILAR.</v>
          </cell>
          <cell r="C2859" t="str">
            <v>UN</v>
          </cell>
          <cell r="D2859">
            <v>20.75</v>
          </cell>
          <cell r="E2859">
            <v>3.44</v>
          </cell>
          <cell r="I2859">
            <v>24.19</v>
          </cell>
          <cell r="J2859">
            <v>31.45</v>
          </cell>
        </row>
        <row r="2860">
          <cell r="A2860" t="str">
            <v>19.07.320</v>
          </cell>
          <cell r="B2860" t="str">
            <v>FORNECIMENTO DE TORNEIRA AMARELA PARA JARDIM, DIÂMETRO 3/4 POL., INCLUSIVE FIXAÇÃO.</v>
          </cell>
          <cell r="C2860" t="str">
            <v>UN</v>
          </cell>
          <cell r="D2860">
            <v>10.56</v>
          </cell>
          <cell r="E2860">
            <v>3.44</v>
          </cell>
          <cell r="I2860">
            <v>14</v>
          </cell>
          <cell r="J2860">
            <v>18.2</v>
          </cell>
        </row>
        <row r="2861">
          <cell r="A2861" t="str">
            <v>19.07.340</v>
          </cell>
          <cell r="B2861" t="str">
            <v>FORNECIMENTO DE REGISTRO DE PRESSÃO COM CANOPLA, ACABAMENTO CROMADO, REF. 1416, MIL OU SIMILAR, DIAMETRO DE 1/2 POL, INCLUSIVE FIXAÇÃO .</v>
          </cell>
          <cell r="C2861" t="str">
            <v>UN</v>
          </cell>
          <cell r="D2861">
            <v>38.71</v>
          </cell>
          <cell r="E2861">
            <v>6.98</v>
          </cell>
          <cell r="I2861">
            <v>45.69</v>
          </cell>
          <cell r="J2861">
            <v>59.4</v>
          </cell>
        </row>
        <row r="2862">
          <cell r="A2862" t="str">
            <v>19.07.350</v>
          </cell>
          <cell r="B2862" t="str">
            <v>FORNECIMENTO DE REGISTRO DE PRESSÃO COM CANOPLA, ACABAMENTO CROMADO, REF. 1416-C50, DECA OU SIMILAR, LINHA PRATA, DIAMETRO DE 3/4 POL, INCLUSIVE FIXAÇÃO.</v>
          </cell>
          <cell r="C2862" t="str">
            <v>UN</v>
          </cell>
          <cell r="D2862">
            <v>63.2</v>
          </cell>
          <cell r="E2862">
            <v>6.98</v>
          </cell>
          <cell r="I2862">
            <v>70.180000000000007</v>
          </cell>
          <cell r="J2862">
            <v>91.23</v>
          </cell>
        </row>
        <row r="2863">
          <cell r="A2863" t="str">
            <v>19.07.360</v>
          </cell>
          <cell r="B2863" t="str">
            <v>FORNECIMENTO DE REGISTRO DE PRESSÃO COM CANOPLA, ACABAMENTO CROMADO, REF. 1416, FABRIMAR OU SIMILAR, DIAMETRO DE 3/4 POL, INCLUSIVE FIXAÇÃO.</v>
          </cell>
          <cell r="C2863" t="str">
            <v>UN</v>
          </cell>
          <cell r="D2863">
            <v>44.22</v>
          </cell>
          <cell r="E2863">
            <v>6.98</v>
          </cell>
          <cell r="I2863">
            <v>51.2</v>
          </cell>
          <cell r="J2863">
            <v>66.56</v>
          </cell>
        </row>
        <row r="2864">
          <cell r="A2864" t="str">
            <v>19.07.365</v>
          </cell>
          <cell r="B2864" t="str">
            <v>FORNECIMENTO DE REGISTRO DE GAVETA COM CANOPLA, ACABAMENTO CROMADO, REF. 1509 , FABRIMAR OU SIMILAR, LINHA ASCOT, DIAM. DE 1/2 POL, INCLUSIVE FIXAÇÃO.</v>
          </cell>
          <cell r="C2864" t="str">
            <v>UN</v>
          </cell>
          <cell r="D2864">
            <v>37.43</v>
          </cell>
          <cell r="E2864">
            <v>6.98</v>
          </cell>
          <cell r="I2864">
            <v>44.41</v>
          </cell>
          <cell r="J2864">
            <v>57.73</v>
          </cell>
        </row>
        <row r="2865">
          <cell r="A2865" t="str">
            <v>19.07.390</v>
          </cell>
          <cell r="B2865" t="str">
            <v>FORNECIMENTO DE REGISTRO DE GAVETA COM CANOPLA, ACABAMENTO CROMADO, REF. 1509-C39, DECA OU SIMILAR, LINHA PRATA, DIAMETRO DE 3/4 POL, INCLUSIVE FIXAÇÃO.</v>
          </cell>
          <cell r="C2865" t="str">
            <v>UN</v>
          </cell>
          <cell r="D2865">
            <v>53.22</v>
          </cell>
          <cell r="E2865">
            <v>6.98</v>
          </cell>
          <cell r="I2865">
            <v>60.2</v>
          </cell>
          <cell r="J2865">
            <v>78.260000000000005</v>
          </cell>
        </row>
        <row r="2866">
          <cell r="A2866" t="str">
            <v>19.07.410</v>
          </cell>
          <cell r="B2866" t="str">
            <v xml:space="preserve">FORNECIMENTO DE REGISTRO DE GAVETA COM CANOPLA, ACABAMENTO CROMADO, REF. 1509-C39, DECA OU SIMILAR, LINHA PRATA, DIAMETRO DE 1POL, INCLUSIVE FIXAÇÃO. </v>
          </cell>
          <cell r="C2866" t="str">
            <v>UN</v>
          </cell>
          <cell r="D2866">
            <v>72.36</v>
          </cell>
          <cell r="E2866">
            <v>6.98</v>
          </cell>
          <cell r="I2866">
            <v>79.34</v>
          </cell>
          <cell r="J2866">
            <v>103.14</v>
          </cell>
        </row>
        <row r="2867">
          <cell r="A2867" t="str">
            <v>19.07.420</v>
          </cell>
          <cell r="B2867" t="str">
            <v>FORNECIMENTO DE REGISTRO DE GAVETA COM CANOPLA, ACABAMENTO CROMADO, REF. 1509-C39, DECA OU SIMILAR, LINHA PRATA, DIAMETRO DE 1 1/4 POL, INCLUSIVE FIXAÇÃO</v>
          </cell>
          <cell r="C2867" t="str">
            <v>UN</v>
          </cell>
          <cell r="D2867">
            <v>100.25</v>
          </cell>
          <cell r="E2867">
            <v>10.87</v>
          </cell>
          <cell r="I2867">
            <v>111.12</v>
          </cell>
          <cell r="J2867">
            <v>144.46</v>
          </cell>
        </row>
        <row r="2868">
          <cell r="A2868" t="str">
            <v>19.07.430</v>
          </cell>
          <cell r="B2868" t="str">
            <v>FORNECIMENTO DE REGISTRO DE GAVETA COM CANOPLA, ACABAMENTO CROMADO, REF. 1509-C39, DECA OU SIMILAR, LINHA PRATA, DIAMETRO DE 1 1/2 POL. INCLUSIVE FIXAÇÃO.</v>
          </cell>
          <cell r="C2868" t="str">
            <v>UN</v>
          </cell>
          <cell r="D2868">
            <v>110.74</v>
          </cell>
          <cell r="E2868">
            <v>10.87</v>
          </cell>
          <cell r="I2868">
            <v>121.61</v>
          </cell>
          <cell r="J2868">
            <v>158.09</v>
          </cell>
        </row>
        <row r="2869">
          <cell r="A2869" t="str">
            <v>19.07.440</v>
          </cell>
          <cell r="B2869" t="str">
            <v>FORNECIMENTO DE REGISTRO DE GAVETA BRUTO, REF. 1502, DECA OU SIMILAR, DIAMETRO DE 1/2 POL, INCLUSIVE FIXAÇÃO.</v>
          </cell>
          <cell r="C2869" t="str">
            <v>UN</v>
          </cell>
          <cell r="D2869">
            <v>21.73</v>
          </cell>
          <cell r="E2869">
            <v>6.18</v>
          </cell>
          <cell r="I2869">
            <v>27.91</v>
          </cell>
          <cell r="J2869">
            <v>36.28</v>
          </cell>
        </row>
        <row r="2870">
          <cell r="A2870" t="str">
            <v>19.07.450</v>
          </cell>
          <cell r="B2870" t="str">
            <v>FORNECIMENTO DE REGISTRO DE GAVETA BRUTO, REF. 1502, DECA OU SIMILAR, DIAMETRO DE 3/4 POL, INCLUSIVE FIXAÇÃO.</v>
          </cell>
          <cell r="C2870" t="str">
            <v>UN</v>
          </cell>
          <cell r="D2870">
            <v>23.12</v>
          </cell>
          <cell r="E2870">
            <v>6.18</v>
          </cell>
          <cell r="I2870">
            <v>29.3</v>
          </cell>
          <cell r="J2870">
            <v>38.090000000000003</v>
          </cell>
        </row>
        <row r="2871">
          <cell r="A2871" t="str">
            <v>19.07.460</v>
          </cell>
          <cell r="B2871" t="str">
            <v>FORNECIMENTO DE REGISTRO DE GAVETA BRUTO, REF. 1502, DECA OU SIMILAR, DIAMETRO DE 1 POL, INCLUSIVE FIXAÇÃO.</v>
          </cell>
          <cell r="C2871" t="str">
            <v>UN</v>
          </cell>
          <cell r="D2871">
            <v>31.56</v>
          </cell>
          <cell r="E2871">
            <v>6.18</v>
          </cell>
          <cell r="I2871">
            <v>37.739999999999995</v>
          </cell>
          <cell r="J2871">
            <v>49.06</v>
          </cell>
        </row>
        <row r="2872">
          <cell r="A2872" t="str">
            <v>19.07.470</v>
          </cell>
          <cell r="B2872" t="str">
            <v>FORNECIMENTO DE REGISTRO DE GAVETA BRUTO, REF, 1502, DECA OU SIMILAR, DIAMETRO DE 1 1/4 POL, INCLUSIVE FIXAÇÃO.</v>
          </cell>
          <cell r="C2872" t="str">
            <v>UN</v>
          </cell>
          <cell r="D2872">
            <v>42.03</v>
          </cell>
          <cell r="E2872">
            <v>9.73</v>
          </cell>
          <cell r="I2872">
            <v>51.760000000000005</v>
          </cell>
          <cell r="J2872">
            <v>67.290000000000006</v>
          </cell>
        </row>
        <row r="2873">
          <cell r="A2873" t="str">
            <v>19.07.480</v>
          </cell>
          <cell r="B2873" t="str">
            <v>FORNECIMENTO DE REGISTRO DE GAVETA BRUTO, REF, 1502, DECA OU SIMILAR, DIAMETRO DE 1 1/2 POL, INCLUSIVE FIXAÇÃO.</v>
          </cell>
          <cell r="C2873" t="str">
            <v>UN</v>
          </cell>
          <cell r="D2873">
            <v>55.22</v>
          </cell>
          <cell r="E2873" t="str">
            <v>9,73,</v>
          </cell>
          <cell r="I2873" t="e">
            <v>#VALUE!</v>
          </cell>
          <cell r="J2873" t="e">
            <v>#VALUE!</v>
          </cell>
        </row>
        <row r="2874">
          <cell r="A2874" t="str">
            <v>19.07.490</v>
          </cell>
          <cell r="B2874" t="str">
            <v xml:space="preserve">FORNECIMENTO  DE REGISTRO DE GAVETA BRUTO, REF, 1502, DECA OU SIMILAR, DIAMETRO 2 POL, INCLUSIVE FIXAÇÃO. </v>
          </cell>
          <cell r="C2874" t="str">
            <v>UN</v>
          </cell>
          <cell r="D2874">
            <v>83.92</v>
          </cell>
          <cell r="E2874">
            <v>9.73</v>
          </cell>
          <cell r="I2874">
            <v>93.65</v>
          </cell>
          <cell r="J2874">
            <v>121.75</v>
          </cell>
        </row>
        <row r="2875">
          <cell r="A2875" t="str">
            <v>19.07.500</v>
          </cell>
          <cell r="B2875" t="str">
            <v>FORNECIMENTO DE REGISTRO DE GAVETA BRUTO, REF, 1502, DECA OU SIMILAR, DIAMETRO 2 1/2 POL, INCLUSIVE FIXAÇÃO.</v>
          </cell>
          <cell r="C2875" t="str">
            <v>UN</v>
          </cell>
          <cell r="D2875">
            <v>180.37</v>
          </cell>
          <cell r="E2875">
            <v>13.15</v>
          </cell>
          <cell r="I2875">
            <v>193.52</v>
          </cell>
          <cell r="J2875">
            <v>251.58</v>
          </cell>
        </row>
        <row r="2876">
          <cell r="A2876" t="str">
            <v>19.07.510</v>
          </cell>
          <cell r="B2876" t="str">
            <v>FORNECIMENTO DE REGISTRO DE GAVETA BRUTO, REF. 1502, DECA OU SIMILAR DIAMETRO 3 POL, INCLUSIVE FIXAÇÃO.</v>
          </cell>
          <cell r="C2876" t="str">
            <v>UN</v>
          </cell>
          <cell r="D2876">
            <v>288.16000000000003</v>
          </cell>
          <cell r="E2876">
            <v>13.15</v>
          </cell>
          <cell r="I2876">
            <v>301.31</v>
          </cell>
          <cell r="J2876">
            <v>391.7</v>
          </cell>
        </row>
        <row r="2877">
          <cell r="A2877" t="str">
            <v>19.07.520</v>
          </cell>
          <cell r="B2877" t="str">
            <v>FORNECIMENTO DE BOMBA 1/3 HP, INCLUSIVE ACESSÓRIOS FIXAÇÃO E INSTALAÇÃO.</v>
          </cell>
          <cell r="C2877" t="str">
            <v>CJ</v>
          </cell>
          <cell r="D2877">
            <v>352.05</v>
          </cell>
          <cell r="E2877">
            <v>32.659999999999997</v>
          </cell>
          <cell r="I2877">
            <v>384.71000000000004</v>
          </cell>
          <cell r="J2877">
            <v>500.12</v>
          </cell>
        </row>
        <row r="2878">
          <cell r="A2878" t="str">
            <v>19.07.525</v>
          </cell>
          <cell r="B2878" t="str">
            <v>FORNECIMENTO DE BOMBA 3/4 HP, INCLUSIVE ACESSÓRIOS FIXAÇÃO E INSTALAÇÃO.</v>
          </cell>
          <cell r="C2878" t="str">
            <v>CJ</v>
          </cell>
          <cell r="D2878">
            <v>527.72</v>
          </cell>
          <cell r="E2878">
            <v>32.659999999999997</v>
          </cell>
          <cell r="I2878">
            <v>560.38</v>
          </cell>
          <cell r="J2878">
            <v>728.49</v>
          </cell>
        </row>
        <row r="2879">
          <cell r="A2879" t="str">
            <v>19.07.530</v>
          </cell>
          <cell r="B2879" t="str">
            <v>FORNECIMENTO DE VÁLVULA DE RETENÇÃO HORIZONTAL DIAMETRO 1 POL, INCLUSIVE INSTALAÇÃO.</v>
          </cell>
          <cell r="C2879" t="str">
            <v>UN</v>
          </cell>
          <cell r="D2879">
            <v>52.56</v>
          </cell>
          <cell r="E2879">
            <v>6.18</v>
          </cell>
          <cell r="I2879">
            <v>58.74</v>
          </cell>
          <cell r="J2879">
            <v>76.36</v>
          </cell>
        </row>
        <row r="2880">
          <cell r="A2880" t="str">
            <v>19.07.540</v>
          </cell>
          <cell r="B2880" t="str">
            <v>FORNECIMENTO  DE VÁLVULA DE RETENÇÃO VERTICAL DIAMETRO DE 1 POL, INCLUSIVE INSTALAÇÃO.</v>
          </cell>
          <cell r="C2880" t="str">
            <v>UN</v>
          </cell>
          <cell r="D2880">
            <v>27.56</v>
          </cell>
          <cell r="E2880">
            <v>6.18</v>
          </cell>
          <cell r="I2880">
            <v>33.739999999999995</v>
          </cell>
          <cell r="J2880">
            <v>43.86</v>
          </cell>
        </row>
        <row r="2881">
          <cell r="A2881" t="str">
            <v>19.07.550</v>
          </cell>
          <cell r="B2881" t="str">
            <v>INSTALAÇÃO DE CAIXA D'ÁGUA DE FIBRO-CIMENTO, (CAPACIDADE 500L), INCLUSIVE FORNECIMENTO DA MESMA, COLOCAÇÃO E MONTAGEM DAS TUBULAÇÕES E CONEXÕES.</v>
          </cell>
          <cell r="C2881" t="str">
            <v>UD</v>
          </cell>
          <cell r="D2881">
            <v>190.26</v>
          </cell>
          <cell r="E2881">
            <v>91.52</v>
          </cell>
          <cell r="I2881">
            <v>281.77999999999997</v>
          </cell>
          <cell r="J2881">
            <v>366.31</v>
          </cell>
        </row>
        <row r="2882">
          <cell r="A2882" t="str">
            <v>19.07.560</v>
          </cell>
          <cell r="B2882" t="str">
            <v>INSTALAÇÃO DE CAIXA D'ÁGUA DE FIBRO-CIMENTO, (CAPACIDADE 1000L), INCLUSIVE FORNECIMENTO DA MESMA, COLOCAÇÃO E MONTAGEM DAS TUBULAÇÕES E CONEXÕES.</v>
          </cell>
          <cell r="C2882" t="str">
            <v>UD</v>
          </cell>
          <cell r="D2882">
            <v>330.06</v>
          </cell>
          <cell r="E2882">
            <v>91.52</v>
          </cell>
          <cell r="I2882">
            <v>421.58</v>
          </cell>
          <cell r="J2882">
            <v>548.04999999999995</v>
          </cell>
        </row>
        <row r="2883">
          <cell r="A2883" t="str">
            <v>19.07.565</v>
          </cell>
          <cell r="B2883" t="str">
            <v>INSTALAÇÃO DE CAIXA D'ÁGUA DE PVC, (CAPACIDADE 500L), INCLUSIVE FORNECIMENTO DA MESMA, COLOCAÇÃO E MONTAGEM DAS TUBULAÇÕES E CONEXÕES.</v>
          </cell>
          <cell r="C2883" t="str">
            <v>UD</v>
          </cell>
          <cell r="D2883">
            <v>222.91</v>
          </cell>
          <cell r="E2883">
            <v>91.52</v>
          </cell>
          <cell r="I2883">
            <v>314.43</v>
          </cell>
          <cell r="J2883">
            <v>408.76</v>
          </cell>
        </row>
        <row r="2884">
          <cell r="A2884" t="str">
            <v>19.07.566</v>
          </cell>
          <cell r="B2884" t="str">
            <v>INSTALAÇÃO DE CAIXA D'ÁGUA DE PVC, (CAPACIDADE 1000L), INCLUSIVE FORNECIMENTO DA MESMA, COLOCAÇÃO E MONTAGEM DAS TUBULAÇÕES E CONEXÕES.</v>
          </cell>
          <cell r="C2884" t="str">
            <v>UD</v>
          </cell>
          <cell r="D2884">
            <v>330.26</v>
          </cell>
          <cell r="E2884">
            <v>91.52</v>
          </cell>
          <cell r="I2884">
            <v>421.78</v>
          </cell>
          <cell r="J2884">
            <v>548.30999999999995</v>
          </cell>
        </row>
        <row r="2885">
          <cell r="A2885" t="str">
            <v>19.07.567</v>
          </cell>
          <cell r="B2885" t="str">
            <v>INSTALAÇÃO DE CAIXA D'ÁGUA DE PVC, (CAPACIDADE 2000L), INCLUSIVE FORNECIMENTO DA MESMA, COLOCAÇÃO E MONTAGEM DAS TUBULAÇÕES E CONEXÕES.</v>
          </cell>
          <cell r="C2885" t="str">
            <v>UD</v>
          </cell>
          <cell r="D2885">
            <v>590.26</v>
          </cell>
          <cell r="E2885">
            <v>91.52</v>
          </cell>
          <cell r="I2885">
            <v>681.78</v>
          </cell>
          <cell r="J2885">
            <v>886.31</v>
          </cell>
        </row>
        <row r="2886">
          <cell r="A2886" t="str">
            <v>19.07.570</v>
          </cell>
          <cell r="B2886" t="str">
            <v>INSTALAÇÃO DE TORNEIRA DE BOIA DIAMETRO 3/4 POL., INCLUSIVE O FORNECIMENTO DA MESMA.</v>
          </cell>
          <cell r="C2886" t="str">
            <v>UD</v>
          </cell>
          <cell r="D2886">
            <v>5.2</v>
          </cell>
          <cell r="E2886">
            <v>1.83</v>
          </cell>
          <cell r="I2886">
            <v>7.03</v>
          </cell>
          <cell r="J2886">
            <v>9.14</v>
          </cell>
        </row>
        <row r="2887">
          <cell r="A2887" t="str">
            <v>19.07.580</v>
          </cell>
          <cell r="B2887" t="str">
            <v>REBAIXAMENTO DE PENA D'ÁGUA, INCLUINDO COMPLEMENTO DE TUBULAÇÃO, CONEXÕES, ESCAVAÇÃO E REATERRO.</v>
          </cell>
          <cell r="C2887" t="str">
            <v>UD</v>
          </cell>
          <cell r="D2887">
            <v>3.64</v>
          </cell>
          <cell r="E2887">
            <v>21.22</v>
          </cell>
          <cell r="I2887">
            <v>24.86</v>
          </cell>
          <cell r="J2887">
            <v>32.32</v>
          </cell>
        </row>
        <row r="2888">
          <cell r="A2888" t="str">
            <v>19.07.585</v>
          </cell>
          <cell r="B2888" t="str">
            <v>IMPLANTAÇÃO DE PENA D'AGUA, INCLUINDO TUBULAÇÃO, CONEXÕES, ESCAVAÇÃO E REATERRO.</v>
          </cell>
          <cell r="C2888" t="str">
            <v>UD</v>
          </cell>
          <cell r="D2888">
            <v>10.55</v>
          </cell>
          <cell r="E2888">
            <v>32.659999999999997</v>
          </cell>
          <cell r="I2888">
            <v>43.209999999999994</v>
          </cell>
          <cell r="J2888">
            <v>56.17</v>
          </cell>
        </row>
        <row r="2889">
          <cell r="A2889" t="str">
            <v>19.07.590</v>
          </cell>
          <cell r="B2889" t="str">
            <v>REBAIXAMENTO DE DISTRIBUIDOR DE 110MM, INCLUSIVE ESCAVAÇÃO E REATERRO.</v>
          </cell>
          <cell r="C2889" t="str">
            <v>M</v>
          </cell>
          <cell r="D2889">
            <v>7.8</v>
          </cell>
          <cell r="E2889">
            <v>4.8899999999999997</v>
          </cell>
          <cell r="I2889">
            <v>12.69</v>
          </cell>
          <cell r="J2889">
            <v>16.5</v>
          </cell>
        </row>
        <row r="2890">
          <cell r="A2890" t="str">
            <v>19.07.595</v>
          </cell>
          <cell r="B2890" t="str">
            <v>INSTALAÇÃO DAS CONEXÕES, INCLUSIVE COMPLEMENTO DE TUBULAÇÃO NO CASO DE REBAIXAMENTO DE DISTRIBUIDOR DE 110MM.</v>
          </cell>
          <cell r="C2890" t="str">
            <v>UD</v>
          </cell>
          <cell r="D2890">
            <v>285.7</v>
          </cell>
          <cell r="E2890">
            <v>3.28</v>
          </cell>
          <cell r="I2890">
            <v>288.97999999999996</v>
          </cell>
          <cell r="J2890">
            <v>375.67</v>
          </cell>
        </row>
        <row r="2891">
          <cell r="A2891" t="str">
            <v>19.07.600</v>
          </cell>
          <cell r="B2891" t="str">
            <v>IMPLANTAÇÃO DE DISTRIBUIDOR, INCLUSIVE TUBULAÇÃO DE 50MM, CONEXÕES, ESCAVAÇÃO, ESCORAMENTO E ATERRO.</v>
          </cell>
          <cell r="C2891" t="str">
            <v>M</v>
          </cell>
          <cell r="D2891">
            <v>22.18</v>
          </cell>
          <cell r="E2891">
            <v>8.17</v>
          </cell>
          <cell r="I2891">
            <v>30.35</v>
          </cell>
          <cell r="J2891">
            <v>39.46</v>
          </cell>
        </row>
        <row r="2892">
          <cell r="A2892" t="str">
            <v>19.07.605</v>
          </cell>
          <cell r="B2892" t="str">
            <v>IMPLANTAÇÃO DE DISTRIBUIDOR, INCLUSIVE TUBULAÇÃO DE 60MM, CONEXÕES, ESCAVAÇÃO, ESCORAMENTO E ATERRO.</v>
          </cell>
          <cell r="C2892" t="str">
            <v>M</v>
          </cell>
          <cell r="D2892">
            <v>27.01</v>
          </cell>
          <cell r="E2892">
            <v>8.17</v>
          </cell>
          <cell r="I2892">
            <v>35.18</v>
          </cell>
          <cell r="J2892">
            <v>45.73</v>
          </cell>
        </row>
        <row r="2893">
          <cell r="A2893" t="str">
            <v>19.07.610</v>
          </cell>
          <cell r="B2893" t="str">
            <v>IMPLANTAÇÃO DE DISTRIBUIDOR, INCLUSIVE TUBULAÇÃO DE 75MM, CONEXÕES, ESCAVAÇÃO, ESCORAMENTO E ATERRO.</v>
          </cell>
          <cell r="C2893" t="str">
            <v>M</v>
          </cell>
          <cell r="D2893">
            <v>33.07</v>
          </cell>
          <cell r="E2893">
            <v>8.17</v>
          </cell>
          <cell r="I2893">
            <v>41.24</v>
          </cell>
          <cell r="J2893">
            <v>53.61</v>
          </cell>
        </row>
        <row r="2894">
          <cell r="A2894" t="str">
            <v>19.07.615</v>
          </cell>
          <cell r="B2894" t="str">
            <v>IMPLANTAÇÃO DE DISTRIBUIDOR, INCLUSIVE TUBULAÇÃO DE 85MM, CONEXÕES, ESCAVAÇÃO, ESCORAMENTO E ATERRO.</v>
          </cell>
          <cell r="C2894" t="str">
            <v>M</v>
          </cell>
          <cell r="D2894">
            <v>38.200000000000003</v>
          </cell>
          <cell r="E2894">
            <v>8.17</v>
          </cell>
          <cell r="I2894">
            <v>46.370000000000005</v>
          </cell>
          <cell r="J2894">
            <v>60.28</v>
          </cell>
        </row>
        <row r="2895">
          <cell r="A2895" t="str">
            <v>19.07.620</v>
          </cell>
          <cell r="B2895" t="str">
            <v>IMPLANTAÇÃO DE DISTRIBUIDOR, INCLUSIVE TUBULAÇÃO DE 110MM, CONEXÕES, ESCAVAÇÃO, ESCORAMENTO E ATERRO.</v>
          </cell>
          <cell r="C2895" t="str">
            <v>M</v>
          </cell>
          <cell r="D2895">
            <v>50.5</v>
          </cell>
          <cell r="E2895">
            <v>8.17</v>
          </cell>
          <cell r="I2895">
            <v>58.67</v>
          </cell>
          <cell r="J2895">
            <v>76.27</v>
          </cell>
        </row>
        <row r="2896">
          <cell r="I2896">
            <v>0</v>
          </cell>
          <cell r="J2896">
            <v>0</v>
          </cell>
        </row>
        <row r="2897">
          <cell r="A2897" t="str">
            <v>19.08.000</v>
          </cell>
          <cell r="B2897" t="str">
            <v>ESGOTO CONDOMINIAL</v>
          </cell>
          <cell r="I2897">
            <v>0</v>
          </cell>
          <cell r="J2897">
            <v>0</v>
          </cell>
        </row>
        <row r="2898">
          <cell r="I2898">
            <v>0</v>
          </cell>
          <cell r="J2898">
            <v>0</v>
          </cell>
        </row>
        <row r="2899">
          <cell r="A2899" t="str">
            <v>19.08.010</v>
          </cell>
          <cell r="B2899" t="str">
            <v>CORTE E RELIGAÇÃO DE TUBULAÇÃO DOMICILIAR DE ÁGUA, INCLUINDO REMANEJAMENTO .</v>
          </cell>
          <cell r="C2899" t="str">
            <v>UN</v>
          </cell>
          <cell r="D2899">
            <v>8.19</v>
          </cell>
          <cell r="E2899">
            <v>22.88</v>
          </cell>
          <cell r="I2899">
            <v>31.07</v>
          </cell>
          <cell r="J2899">
            <v>40.39</v>
          </cell>
        </row>
        <row r="2900">
          <cell r="A2900" t="str">
            <v>19.08.020</v>
          </cell>
          <cell r="B2900" t="str">
            <v>ESGOTAMENTO MANUAL DE FOSSA, INCLUSIVE TRANSPORTE DO MATERIAL COM CARRO DE MÃO A UMA DISTÂNCIA MÁXIMA DE 30M.</v>
          </cell>
          <cell r="C2900" t="str">
            <v>M³</v>
          </cell>
          <cell r="D2900">
            <v>34.72</v>
          </cell>
          <cell r="I2900">
            <v>34.72</v>
          </cell>
          <cell r="J2900">
            <v>45.14</v>
          </cell>
        </row>
        <row r="2901">
          <cell r="A2901" t="str">
            <v>19.08.030</v>
          </cell>
          <cell r="B2901" t="str">
            <v>CAIXA DE INSPEÇÃO COM TAMPA E ANÉIS PREMOLDADOS DE CONCRETO ARMADO DIAMETRO DE 0,40M, ISENTA DE CARGA MÓVEL (MODELO1).</v>
          </cell>
          <cell r="C2901" t="str">
            <v>UN</v>
          </cell>
          <cell r="D2901">
            <v>16.14</v>
          </cell>
          <cell r="E2901">
            <v>30.82</v>
          </cell>
          <cell r="I2901">
            <v>46.96</v>
          </cell>
          <cell r="J2901">
            <v>61.05</v>
          </cell>
        </row>
        <row r="2902">
          <cell r="A2902" t="str">
            <v>19.08.040</v>
          </cell>
          <cell r="B2902" t="str">
            <v>CAIXA DE INSPEÇÃO COM TAMPA E ANÉIS PREMOLDADOS DE CONCRETO ARMADO DIAMETRO DE 0,40M, SUJEITA A CARGA MÓVEL (MODELO 2).</v>
          </cell>
          <cell r="C2902" t="str">
            <v>UN</v>
          </cell>
          <cell r="D2902">
            <v>23.44</v>
          </cell>
          <cell r="E2902">
            <v>35.64</v>
          </cell>
          <cell r="I2902">
            <v>59.08</v>
          </cell>
          <cell r="J2902">
            <v>76.8</v>
          </cell>
        </row>
        <row r="2903">
          <cell r="A2903" t="str">
            <v>19.08.050</v>
          </cell>
          <cell r="B2903" t="str">
            <v>CAIXA DE INSPEÇÃO COM TAMPA E ANÉIS PREMOLDADOS DE CONCRETO ARMADO DIAMETRO DE 0,60M, ISENTA DE CARGA MÓVEL (MODELO 3).</v>
          </cell>
          <cell r="C2903" t="str">
            <v>UN</v>
          </cell>
          <cell r="D2903">
            <v>41.63</v>
          </cell>
          <cell r="E2903">
            <v>56.57</v>
          </cell>
          <cell r="I2903">
            <v>98.2</v>
          </cell>
          <cell r="J2903">
            <v>127.66</v>
          </cell>
        </row>
        <row r="2904">
          <cell r="A2904" t="str">
            <v>19.08.060</v>
          </cell>
          <cell r="B2904" t="str">
            <v>CAIXA DE INSPEÇÃO COM TAMPA E ANÉIS PREMOLDADOS DE CONCRETO ARMADO DIAMETRO DE 0,60M, SUJEITA A CARGA MÓVEL (MODELO 4).</v>
          </cell>
          <cell r="C2904" t="str">
            <v>UN</v>
          </cell>
          <cell r="D2904">
            <v>65.739999999999995</v>
          </cell>
          <cell r="E2904">
            <v>61.18</v>
          </cell>
          <cell r="I2904">
            <v>126.91999999999999</v>
          </cell>
          <cell r="J2904">
            <v>165</v>
          </cell>
        </row>
        <row r="2905">
          <cell r="A2905" t="str">
            <v>19.08.070</v>
          </cell>
          <cell r="B2905" t="str">
            <v>COLCHÃO DE AREIA, INCLUSIVE MÃO-DE-OBRA DE ESPALHAMENTO E TRANSPORTE COM CARRO DE MÃO.</v>
          </cell>
          <cell r="C2905" t="str">
            <v>M³</v>
          </cell>
          <cell r="D2905">
            <v>36.75</v>
          </cell>
          <cell r="E2905">
            <v>13.2</v>
          </cell>
          <cell r="I2905">
            <v>49.95</v>
          </cell>
          <cell r="J2905">
            <v>64.94</v>
          </cell>
        </row>
        <row r="2906">
          <cell r="I2906">
            <v>0</v>
          </cell>
          <cell r="J2906">
            <v>0</v>
          </cell>
        </row>
        <row r="2907">
          <cell r="A2907" t="str">
            <v>20.00.000</v>
          </cell>
          <cell r="B2907" t="str">
            <v>PAVIMENTAÇÃO</v>
          </cell>
          <cell r="I2907">
            <v>0</v>
          </cell>
          <cell r="J2907">
            <v>0</v>
          </cell>
        </row>
        <row r="2908">
          <cell r="I2908">
            <v>0</v>
          </cell>
          <cell r="J2908">
            <v>0</v>
          </cell>
        </row>
        <row r="2909">
          <cell r="A2909" t="str">
            <v>20.01.000</v>
          </cell>
          <cell r="B2909" t="str">
            <v>SUBLEITO</v>
          </cell>
          <cell r="I2909">
            <v>0</v>
          </cell>
          <cell r="J2909">
            <v>0</v>
          </cell>
        </row>
        <row r="2910">
          <cell r="I2910">
            <v>0</v>
          </cell>
          <cell r="J2910">
            <v>0</v>
          </cell>
        </row>
        <row r="2911">
          <cell r="A2911" t="str">
            <v>20.01.010</v>
          </cell>
          <cell r="B2911" t="str">
            <v>REGULARIZAÇÃO DO SUBLEITO, ABRANGENDO ESCARIFICAÇÃO, HOMOGENEIZAÇÃO, UMEDECIMENTO E COMPACTAÇÃO COM ESPESSURA DE 15CM, TEOR DE COMPACTAÇÃO A 100 POR CENTO AASHO NORMAL (DNER-ME 47-64)</v>
          </cell>
          <cell r="C2911" t="str">
            <v>M²</v>
          </cell>
          <cell r="E2911">
            <v>0.06</v>
          </cell>
          <cell r="F2911">
            <v>0.81</v>
          </cell>
          <cell r="G2911">
            <v>0.14000000000000001</v>
          </cell>
          <cell r="I2911">
            <v>1.0100000000000002</v>
          </cell>
          <cell r="J2911">
            <v>1.31</v>
          </cell>
        </row>
        <row r="2912">
          <cell r="A2912" t="str">
            <v>20.01.020</v>
          </cell>
          <cell r="B2912" t="str">
            <v>EXECUÇÃO DE REFORÇO DO SUBLEITO, ABRANGENDO ESPALHAMENTO, HOMOGENEIZAÇÃO, UMEDECIMENTO E COMPACTAÇÃO, TEOR DE COMPACTAÇÃO A 100 POR CENTO AASHO INTERMEDIÁRIO (DNER-ME-48-64), INCLUSIVE FORNECIMENTO DO MATERIAL PROVENIENTE DE JAZIDA (CBR 10 POR CENTO), D.M</v>
          </cell>
          <cell r="C2912" t="str">
            <v>M³</v>
          </cell>
          <cell r="D2912">
            <v>9.5</v>
          </cell>
          <cell r="E2912">
            <v>0.24</v>
          </cell>
          <cell r="F2912">
            <v>4.3</v>
          </cell>
          <cell r="G2912">
            <v>0.22</v>
          </cell>
          <cell r="H2912">
            <v>13.37</v>
          </cell>
          <cell r="I2912">
            <v>27.63</v>
          </cell>
          <cell r="J2912">
            <v>35.92</v>
          </cell>
        </row>
        <row r="2913">
          <cell r="I2913">
            <v>0</v>
          </cell>
          <cell r="J2913">
            <v>0</v>
          </cell>
        </row>
        <row r="2914">
          <cell r="A2914" t="str">
            <v>20.02.000</v>
          </cell>
          <cell r="B2914" t="str">
            <v>SUB-BASE</v>
          </cell>
          <cell r="I2914">
            <v>0</v>
          </cell>
          <cell r="J2914">
            <v>0</v>
          </cell>
        </row>
        <row r="2915">
          <cell r="I2915">
            <v>0</v>
          </cell>
          <cell r="J2915">
            <v>0</v>
          </cell>
        </row>
        <row r="2916">
          <cell r="A2916" t="str">
            <v>20.02.010</v>
          </cell>
          <cell r="B2916" t="str">
            <v>EXECUÇÃO DE SUB-BASE ESTABILIZADA GRANULOMETR. ABRANGENDO ESPALHAMENTO, HOMOGENEIZAÇÃO, UMEDECIMENTO E COMPACTAÇÃO COM ESPESSURA DE 12,0 CM, TEOR DE COMPACTAÇÃO A 100 POR CENTO AASHO INTERMEDIÁRIO (DNER-ME-48-64) INCLUSIVE FORNECIMENTO DO MATERIAL PROV. D</v>
          </cell>
          <cell r="C2916" t="str">
            <v>M²</v>
          </cell>
          <cell r="D2916">
            <v>1.18</v>
          </cell>
          <cell r="E2916">
            <v>0.15</v>
          </cell>
          <cell r="F2916">
            <v>1.57</v>
          </cell>
          <cell r="G2916">
            <v>0.24</v>
          </cell>
          <cell r="H2916">
            <v>1.69</v>
          </cell>
          <cell r="I2916">
            <v>4.83</v>
          </cell>
          <cell r="J2916">
            <v>6.28</v>
          </cell>
        </row>
        <row r="2917">
          <cell r="A2917" t="str">
            <v>20.02.020</v>
          </cell>
          <cell r="B2917" t="str">
            <v>EXECUÇÃO DE SUB-BASE ESTABILIZADA GRANULOMETR. ABRANGENDO ESPALHAMENO, HOMOGÊNIO, UMEDECIMENTO E COMPACTAÇÃO COM ESPESSURA DE 15,0CM, TEOR DE COMPACTAÇÃO A 100 POR CENTO AASHO INTERMED. (DNER - ME-48-64), INCLUSIVE FORNECIMENTO DO MATERIAL PROV. DE JAZIDA</v>
          </cell>
          <cell r="C2917" t="str">
            <v>M²</v>
          </cell>
          <cell r="D2917">
            <v>1.48</v>
          </cell>
          <cell r="E2917">
            <v>0.24</v>
          </cell>
          <cell r="F2917">
            <v>1.6</v>
          </cell>
          <cell r="G2917">
            <v>0.24</v>
          </cell>
          <cell r="H2917">
            <v>2.11</v>
          </cell>
          <cell r="I2917">
            <v>5.67</v>
          </cell>
          <cell r="J2917">
            <v>7.37</v>
          </cell>
        </row>
        <row r="2918">
          <cell r="A2918" t="str">
            <v>20.02.030</v>
          </cell>
          <cell r="B2918" t="str">
            <v>EXECUÇÃO DE SUB-BASE ESTABILIZADA GRANULOMET., ABRANGENDO ESPALH., HOMOG., UMED. E COMPAC. COM ESP. DE 20,0CM, TEOR DE COMPACTAÇÃO A 100 POR CENTO AASHO INTERMED. (DNER-ME-48-64), INCL. FORNEC. DO MATERIAL PROV. DE JAZIDA (CBR 20 POR CENTO), D.M.T.12 KM.</v>
          </cell>
          <cell r="C2918" t="str">
            <v>M²</v>
          </cell>
          <cell r="D2918">
            <v>1.97</v>
          </cell>
          <cell r="E2918">
            <v>0.15</v>
          </cell>
          <cell r="F2918">
            <v>1.61</v>
          </cell>
          <cell r="G2918">
            <v>0.25</v>
          </cell>
          <cell r="H2918">
            <v>2.84</v>
          </cell>
          <cell r="I2918">
            <v>6.82</v>
          </cell>
          <cell r="J2918">
            <v>8.8699999999999992</v>
          </cell>
        </row>
        <row r="2919">
          <cell r="A2919" t="str">
            <v>20.02.040</v>
          </cell>
          <cell r="B2919" t="str">
            <v>EXECUÇÃO DE SUB-BASE ESTABILIZADA GRANULOMETR. ABRANGENDO ESPALHAMENTO, HOMOG. , UMEDECIMENTO E COMPACTAÇÃO, TEOR DE COMPACTAÇÃO A 100 POR CENTO AASHO INTERMEDIÁRIO (DNER- ME-48-64), INCLUSIVE FORNECIMENTO DO MATERIAL PROVENIENTE DE JAZIDA (CBR 20 POR CEN</v>
          </cell>
          <cell r="C2919" t="str">
            <v>M³</v>
          </cell>
          <cell r="D2919">
            <v>9.8699999999999992</v>
          </cell>
          <cell r="E2919">
            <v>0.31</v>
          </cell>
          <cell r="F2919">
            <v>3.36</v>
          </cell>
          <cell r="G2919">
            <v>0.5</v>
          </cell>
          <cell r="H2919">
            <v>14.23</v>
          </cell>
          <cell r="I2919">
            <v>28.27</v>
          </cell>
          <cell r="J2919">
            <v>36.75</v>
          </cell>
        </row>
        <row r="2920">
          <cell r="A2920" t="str">
            <v>20.02.050</v>
          </cell>
          <cell r="B2920" t="str">
            <v xml:space="preserve">EXECUÇÃO DE SUB-BASE OU BASE COM APROVEITAMENTO DO MATERIAL EXISTENTE (CBR 20 POR CENTO), UMEDECIMENTO E COMPACTAÇÃO COM ESPESSURA DE 20,0CM, TEOR DE COMPACTAÇÃO A 100 POR CENTO AASHO INTERMEDIÁRIO (DNER- ME-48-64) </v>
          </cell>
          <cell r="C2920" t="str">
            <v>M²</v>
          </cell>
          <cell r="E2920">
            <v>0.08</v>
          </cell>
          <cell r="F2920">
            <v>0.91</v>
          </cell>
          <cell r="G2920">
            <v>0.13</v>
          </cell>
          <cell r="I2920">
            <v>1.1200000000000001</v>
          </cell>
          <cell r="J2920">
            <v>1.46</v>
          </cell>
        </row>
        <row r="2921">
          <cell r="I2921">
            <v>0</v>
          </cell>
          <cell r="J2921">
            <v>0</v>
          </cell>
        </row>
        <row r="2922">
          <cell r="A2922" t="str">
            <v>20.03.000</v>
          </cell>
          <cell r="B2922" t="str">
            <v>BASE</v>
          </cell>
          <cell r="I2922">
            <v>0</v>
          </cell>
          <cell r="J2922">
            <v>0</v>
          </cell>
        </row>
        <row r="2923">
          <cell r="I2923">
            <v>0</v>
          </cell>
          <cell r="J2923">
            <v>0</v>
          </cell>
        </row>
        <row r="2924">
          <cell r="A2924" t="str">
            <v>20.03.010</v>
          </cell>
          <cell r="B2924" t="str">
            <v>EXECUÇÃO DE BASE DE MACADAME BETUMINOSO, INCLUSIVE FORNECIMENTO DO MATERIAL .</v>
          </cell>
          <cell r="C2924" t="str">
            <v>M³</v>
          </cell>
          <cell r="D2924">
            <v>206.74</v>
          </cell>
          <cell r="E2924">
            <v>14.67</v>
          </cell>
          <cell r="F2924">
            <v>29.62</v>
          </cell>
          <cell r="I2924">
            <v>251.03</v>
          </cell>
          <cell r="J2924">
            <v>326.33999999999997</v>
          </cell>
        </row>
        <row r="2925">
          <cell r="A2925" t="str">
            <v>20.03.020</v>
          </cell>
          <cell r="B2925" t="str">
            <v>EXECUÇÃO DE BASE DE MACADAME HIDRÁULICO COM ESPESSURA DE 0,10M, INCLUSIVE FORNECIMENTO DO MATERIAL.</v>
          </cell>
          <cell r="C2925" t="str">
            <v>M²</v>
          </cell>
          <cell r="D2925">
            <v>7.38</v>
          </cell>
          <cell r="E2925">
            <v>1.86</v>
          </cell>
          <cell r="F2925">
            <v>0.85</v>
          </cell>
          <cell r="I2925">
            <v>10.09</v>
          </cell>
          <cell r="J2925">
            <v>13.12</v>
          </cell>
        </row>
        <row r="2926">
          <cell r="A2926" t="str">
            <v>20.03.030</v>
          </cell>
          <cell r="B2926" t="str">
            <v>EXECUÇÃO DE BASE DE MACADAME HIDRÁULICO COM ESPESSURA DE 0,12M, INCLUSIVE FORNECIMENTO DO MATERIAL.</v>
          </cell>
          <cell r="C2926" t="str">
            <v>M²</v>
          </cell>
          <cell r="D2926">
            <v>8.86</v>
          </cell>
          <cell r="E2926">
            <v>2.23</v>
          </cell>
          <cell r="F2926">
            <v>1.01</v>
          </cell>
          <cell r="I2926">
            <v>12.1</v>
          </cell>
          <cell r="J2926">
            <v>15.73</v>
          </cell>
        </row>
        <row r="2927">
          <cell r="A2927" t="str">
            <v>20.03.040</v>
          </cell>
          <cell r="B2927" t="str">
            <v>EXECUÇÃO DE BASE DE MACADAME HIDRÁULICO COM ESPESSURA DE 0,15M, INCLUSIVE FORNECIMENTO DO MATERIAL..</v>
          </cell>
          <cell r="C2927" t="str">
            <v>M²</v>
          </cell>
          <cell r="D2927">
            <v>11.08</v>
          </cell>
          <cell r="E2927">
            <v>2.79</v>
          </cell>
          <cell r="F2927">
            <v>1.27</v>
          </cell>
          <cell r="I2927">
            <v>15.14</v>
          </cell>
          <cell r="J2927">
            <v>19.68</v>
          </cell>
        </row>
        <row r="2928">
          <cell r="A2928" t="str">
            <v>20.03.050</v>
          </cell>
          <cell r="B2928" t="str">
            <v>EXECUÇÃO DE BASE DE MACADAME HIDRÁULICO COM ESPESSURA DE 0,20M, INCLUSIVE FORNECIMENTO DO MATERIAL.</v>
          </cell>
          <cell r="C2928" t="str">
            <v>M²</v>
          </cell>
          <cell r="D2928">
            <v>14.77</v>
          </cell>
          <cell r="E2928">
            <v>3.72</v>
          </cell>
          <cell r="F2928">
            <v>1.69</v>
          </cell>
          <cell r="I2928">
            <v>20.18</v>
          </cell>
          <cell r="J2928">
            <v>26.23</v>
          </cell>
        </row>
        <row r="2929">
          <cell r="A2929" t="str">
            <v>20.03.060</v>
          </cell>
          <cell r="B2929" t="str">
            <v>EXECUÇÃO DE BASE DE MACADAME HIDRÁULICO, INCLUSIVE FORNECIMENTO DO MATERIAL.</v>
          </cell>
          <cell r="C2929" t="str">
            <v>M³</v>
          </cell>
          <cell r="D2929">
            <v>73.84</v>
          </cell>
          <cell r="E2929">
            <v>18.579999999999998</v>
          </cell>
          <cell r="F2929">
            <v>8.48</v>
          </cell>
          <cell r="I2929">
            <v>100.9</v>
          </cell>
          <cell r="J2929">
            <v>131.16999999999999</v>
          </cell>
        </row>
        <row r="2930">
          <cell r="A2930" t="str">
            <v>20.03.070</v>
          </cell>
          <cell r="B2930" t="str">
            <v>EXECUÇÃO DE BASE DE MACADAME VIBRADO A SECO COM ESPESSURA DE 0,10M, INCLUSIVE FORNECIMENTO DO MATERIAL.</v>
          </cell>
          <cell r="C2930" t="str">
            <v>M²</v>
          </cell>
          <cell r="D2930">
            <v>7.38</v>
          </cell>
          <cell r="E2930">
            <v>1.86</v>
          </cell>
          <cell r="F2930">
            <v>0.53</v>
          </cell>
          <cell r="I2930">
            <v>9.77</v>
          </cell>
          <cell r="J2930">
            <v>12.7</v>
          </cell>
        </row>
        <row r="2931">
          <cell r="A2931" t="str">
            <v>20.03.080</v>
          </cell>
          <cell r="B2931" t="str">
            <v>EXECUÇÃO DE BASE DE MACADAME VIBRADO A SECO COM ESPESSURA DE 0,12M, INCLUSIVE FORNECIMENTO DO MATERIAL.</v>
          </cell>
          <cell r="C2931" t="str">
            <v>M²</v>
          </cell>
          <cell r="D2931">
            <v>8.86</v>
          </cell>
          <cell r="E2931">
            <v>2.23</v>
          </cell>
          <cell r="F2931">
            <v>0.64</v>
          </cell>
          <cell r="I2931">
            <v>11.73</v>
          </cell>
          <cell r="J2931">
            <v>15.25</v>
          </cell>
        </row>
        <row r="2932">
          <cell r="A2932" t="str">
            <v>20.03.090</v>
          </cell>
          <cell r="B2932" t="str">
            <v>EXECUÇÃO DE BASE DE MACADAME VIBRADO A SECO COM ESPESSURA DE 0,15M, INCLUSIVE FORNECIMENTO DO MATERIAL.</v>
          </cell>
          <cell r="C2932" t="str">
            <v>M²</v>
          </cell>
          <cell r="D2932">
            <v>11.08</v>
          </cell>
          <cell r="E2932">
            <v>2.79</v>
          </cell>
          <cell r="F2932">
            <v>0.8</v>
          </cell>
          <cell r="I2932">
            <v>14.670000000000002</v>
          </cell>
          <cell r="J2932">
            <v>19.07</v>
          </cell>
        </row>
        <row r="2933">
          <cell r="A2933" t="str">
            <v>20.03.100</v>
          </cell>
          <cell r="B2933" t="str">
            <v>EXECUÇÃO DE BASE DE MACADAME VIBRADO A SECO COM ESPESSURA DE 0,20M, INCLUSIVE FORNECIMENTO DO MATERIAL.</v>
          </cell>
          <cell r="C2933" t="str">
            <v>M²</v>
          </cell>
          <cell r="D2933">
            <v>14.77</v>
          </cell>
          <cell r="E2933">
            <v>3.72</v>
          </cell>
          <cell r="F2933">
            <v>1.07</v>
          </cell>
          <cell r="I2933">
            <v>19.559999999999999</v>
          </cell>
          <cell r="J2933">
            <v>25.43</v>
          </cell>
        </row>
        <row r="2934">
          <cell r="A2934" t="str">
            <v>20.03.110</v>
          </cell>
          <cell r="B2934" t="str">
            <v>EXECUÇÃO DE BASE DE MACADAME VIBRADO A SECO, INCLUSIVE FORNECIMENTO DO MATERIAL.</v>
          </cell>
          <cell r="C2934" t="str">
            <v>M³</v>
          </cell>
          <cell r="D2934">
            <v>73.84</v>
          </cell>
          <cell r="E2934">
            <v>18.579999999999998</v>
          </cell>
          <cell r="F2934">
            <v>5.33</v>
          </cell>
          <cell r="I2934">
            <v>97.75</v>
          </cell>
          <cell r="J2934">
            <v>127.08</v>
          </cell>
        </row>
        <row r="2935">
          <cell r="A2935" t="str">
            <v>20.03.120</v>
          </cell>
          <cell r="B2935" t="str">
            <v>EXECUÇÃO DE BASE DE SOLO MELHORADO COM CIMENTO COM MISTURA NA PISTA, C/ 4 POR CENTO EM PESO DE CIMENTO, INCLUSIVE FORNECIMENTO DO MATERIAL.</v>
          </cell>
          <cell r="C2935" t="str">
            <v>M³</v>
          </cell>
          <cell r="D2935">
            <v>45.26</v>
          </cell>
          <cell r="E2935">
            <v>8.51</v>
          </cell>
          <cell r="F2935">
            <v>4.55</v>
          </cell>
          <cell r="G2935">
            <v>0.95</v>
          </cell>
          <cell r="H2935">
            <v>13.18</v>
          </cell>
          <cell r="I2935">
            <v>72.449999999999989</v>
          </cell>
          <cell r="J2935">
            <v>94.19</v>
          </cell>
        </row>
        <row r="2936">
          <cell r="A2936" t="str">
            <v>20.03.130</v>
          </cell>
          <cell r="B2936" t="str">
            <v>EXECUÇÃO DE BASE DE SOLO CIMENTO COM MISTURA NA PISTA, COM 6 POR CENTO EM PESO DE CIMENTO, INCLUSIVE FORNECIMENTO DO MATERIAL.</v>
          </cell>
          <cell r="C2936" t="str">
            <v>M³</v>
          </cell>
          <cell r="D2936">
            <v>65.040000000000006</v>
          </cell>
          <cell r="E2936">
            <v>0.73</v>
          </cell>
          <cell r="F2936">
            <v>4.83</v>
          </cell>
          <cell r="G2936">
            <v>1.39</v>
          </cell>
          <cell r="H2936">
            <v>13.18</v>
          </cell>
          <cell r="I2936">
            <v>85.170000000000016</v>
          </cell>
          <cell r="J2936">
            <v>110.72</v>
          </cell>
        </row>
        <row r="2937">
          <cell r="A2937" t="str">
            <v>20.03.140</v>
          </cell>
          <cell r="B2937" t="str">
            <v>EXECUÇÃO DE BASE DE SOLO CIMENTO COM MISTURA NA PISTA, COM 8 POR CENTO EM PESO DE CIMENTO, INCLUSIVE FORNECIMENTO DE MATERIAL.</v>
          </cell>
          <cell r="C2937" t="str">
            <v>M³</v>
          </cell>
          <cell r="D2937">
            <v>82.24</v>
          </cell>
          <cell r="E2937">
            <v>0.73</v>
          </cell>
          <cell r="F2937">
            <v>4.83</v>
          </cell>
          <cell r="G2937">
            <v>1.39</v>
          </cell>
          <cell r="H2937">
            <v>13.18</v>
          </cell>
          <cell r="I2937">
            <v>102.37</v>
          </cell>
          <cell r="J2937">
            <v>133.08000000000001</v>
          </cell>
        </row>
        <row r="2938">
          <cell r="A2938" t="str">
            <v>20.03.150</v>
          </cell>
          <cell r="B2938" t="str">
            <v>EXECUÇÃO DE BASE DE SOLO BRITA 25 COM 25 POR CENTO DE PEDRA EM PESO, INCLUSIVE FORNECIMENTO DO MATERIAL.</v>
          </cell>
          <cell r="C2938" t="str">
            <v>M³</v>
          </cell>
          <cell r="D2938">
            <v>24.77</v>
          </cell>
          <cell r="E2938">
            <v>1.06</v>
          </cell>
          <cell r="F2938">
            <v>5.9</v>
          </cell>
          <cell r="G2938">
            <v>0.68</v>
          </cell>
          <cell r="H2938">
            <v>11.49</v>
          </cell>
          <cell r="I2938">
            <v>43.9</v>
          </cell>
          <cell r="J2938">
            <v>57.07</v>
          </cell>
        </row>
        <row r="2939">
          <cell r="A2939" t="str">
            <v>20.03.160</v>
          </cell>
          <cell r="B2939" t="str">
            <v>EXECUÇÃO DE BASE DE SOLO BRITA 25 COM 35 POR CENTO DE PEDRA EM PESO, INCLUSIVE FORNECIMENTO DO MATERIAL.</v>
          </cell>
          <cell r="C2939" t="str">
            <v>M³</v>
          </cell>
          <cell r="D2939">
            <v>30.39</v>
          </cell>
          <cell r="E2939">
            <v>1.06</v>
          </cell>
          <cell r="F2939">
            <v>5.89</v>
          </cell>
          <cell r="G2939">
            <v>0.68</v>
          </cell>
          <cell r="H2939">
            <v>9.9</v>
          </cell>
          <cell r="I2939">
            <v>47.919999999999995</v>
          </cell>
          <cell r="J2939">
            <v>62.3</v>
          </cell>
        </row>
        <row r="2940">
          <cell r="A2940" t="str">
            <v>20.03.170</v>
          </cell>
          <cell r="B2940" t="str">
            <v>EXECUÇÃO DE BASE DE SOLO BRITA 25 COM 50 POR CENTO EM PEDRA EM PESO, INCLUSIVE FORNECIMENTO DO MATERIAL.</v>
          </cell>
          <cell r="C2940" t="str">
            <v>M³</v>
          </cell>
          <cell r="D2940">
            <v>38.94</v>
          </cell>
          <cell r="E2940">
            <v>1.06</v>
          </cell>
          <cell r="F2940">
            <v>5.89</v>
          </cell>
          <cell r="G2940">
            <v>0.68</v>
          </cell>
          <cell r="H2940">
            <v>7.69</v>
          </cell>
          <cell r="I2940">
            <v>54.26</v>
          </cell>
          <cell r="J2940">
            <v>70.540000000000006</v>
          </cell>
        </row>
        <row r="2941">
          <cell r="I2941">
            <v>0</v>
          </cell>
          <cell r="J2941">
            <v>0</v>
          </cell>
        </row>
        <row r="2942">
          <cell r="A2942" t="str">
            <v>20.04.000</v>
          </cell>
          <cell r="B2942" t="str">
            <v>IMPRIMAÇÃO, PINTURA DE LIGAÇÃO</v>
          </cell>
          <cell r="I2942">
            <v>0</v>
          </cell>
          <cell r="J2942">
            <v>0</v>
          </cell>
        </row>
        <row r="2943">
          <cell r="I2943">
            <v>0</v>
          </cell>
          <cell r="J2943">
            <v>0</v>
          </cell>
        </row>
        <row r="2944">
          <cell r="A2944" t="str">
            <v>20.04.010</v>
          </cell>
          <cell r="B2944" t="str">
            <v>IMPRIMAÇÃO MECÂNICA COM CM-30, TAXA 1,2L/M².</v>
          </cell>
          <cell r="C2944" t="str">
            <v>M²</v>
          </cell>
          <cell r="D2944">
            <v>2.5</v>
          </cell>
          <cell r="E2944">
            <v>0.15</v>
          </cell>
          <cell r="F2944">
            <v>0.6</v>
          </cell>
          <cell r="G2944">
            <v>0.01</v>
          </cell>
          <cell r="I2944">
            <v>3.26</v>
          </cell>
          <cell r="J2944">
            <v>4.24</v>
          </cell>
        </row>
        <row r="2945">
          <cell r="A2945" t="str">
            <v>20.04.020</v>
          </cell>
          <cell r="B2945" t="str">
            <v>IMPRIMAÇÃO MANUAL (MÃO DE OBRA).</v>
          </cell>
          <cell r="C2945" t="str">
            <v>M²</v>
          </cell>
          <cell r="E2945">
            <v>0.98</v>
          </cell>
          <cell r="I2945">
            <v>0.98</v>
          </cell>
          <cell r="J2945">
            <v>1.27</v>
          </cell>
        </row>
        <row r="2946">
          <cell r="A2946" t="str">
            <v>20.04.030</v>
          </cell>
          <cell r="B2946" t="str">
            <v>IMPRIMAÇÃO MANUAL (MÃO DE OBRA) - SERVIÇO NOTURNO.</v>
          </cell>
          <cell r="C2946" t="str">
            <v>M²</v>
          </cell>
          <cell r="E2946">
            <v>1.17</v>
          </cell>
          <cell r="I2946">
            <v>1.17</v>
          </cell>
          <cell r="J2946">
            <v>1.52</v>
          </cell>
        </row>
        <row r="2947">
          <cell r="A2947" t="str">
            <v>20.04.040</v>
          </cell>
          <cell r="B2947" t="str">
            <v>PINTURA ASFÁLTICA COM APLICAÇÃO MANUAL, EMULSÃO CATIÔNICA RR-1C, TAXA DE 0,5L/M².</v>
          </cell>
          <cell r="C2947" t="str">
            <v>M²</v>
          </cell>
          <cell r="D2947">
            <v>0.55000000000000004</v>
          </cell>
          <cell r="E2947">
            <v>0.98</v>
          </cell>
          <cell r="I2947">
            <v>1.53</v>
          </cell>
          <cell r="J2947">
            <v>1.99</v>
          </cell>
        </row>
        <row r="2948">
          <cell r="A2948" t="str">
            <v>20.04.050</v>
          </cell>
          <cell r="B2948" t="str">
            <v>PINTURA ASFÁLTICA COM EMULSÃO CATIÔNICA RR-1C, TAXA DE 0,5 L/M² - SERVIÇO NOTURNO.</v>
          </cell>
          <cell r="C2948" t="str">
            <v>M²</v>
          </cell>
          <cell r="D2948">
            <v>0.55000000000000004</v>
          </cell>
          <cell r="E2948">
            <v>1.17</v>
          </cell>
          <cell r="I2948">
            <v>1.72</v>
          </cell>
          <cell r="J2948">
            <v>2.2400000000000002</v>
          </cell>
        </row>
        <row r="2949">
          <cell r="A2949" t="str">
            <v>20.04.060</v>
          </cell>
          <cell r="B2949" t="str">
            <v>PINTURA ASFÁLTICA COM APLICAÇÃO MECÂNICA, COM EMULSÃO CATIÔNICA RR-1C, TAXA 0,5L/M².</v>
          </cell>
          <cell r="C2949" t="str">
            <v>M²</v>
          </cell>
          <cell r="D2949">
            <v>0.55000000000000004</v>
          </cell>
          <cell r="E2949">
            <v>0.15</v>
          </cell>
          <cell r="F2949">
            <v>0.6</v>
          </cell>
          <cell r="G2949">
            <v>0.01</v>
          </cell>
          <cell r="I2949">
            <v>1.31</v>
          </cell>
          <cell r="J2949">
            <v>1.7</v>
          </cell>
        </row>
        <row r="2950">
          <cell r="I2950">
            <v>0</v>
          </cell>
          <cell r="J2950">
            <v>0</v>
          </cell>
        </row>
        <row r="2951">
          <cell r="A2951" t="str">
            <v>20.05.000</v>
          </cell>
          <cell r="B2951" t="str">
            <v>REVESTIMENTO BETUMINOSO</v>
          </cell>
          <cell r="I2951">
            <v>0</v>
          </cell>
          <cell r="J2951">
            <v>0</v>
          </cell>
        </row>
        <row r="2952">
          <cell r="I2952">
            <v>0</v>
          </cell>
          <cell r="J2952">
            <v>0</v>
          </cell>
        </row>
        <row r="2953">
          <cell r="A2953" t="str">
            <v>20.05.010</v>
          </cell>
          <cell r="B2953" t="str">
            <v>FABRICAÇÃO DE PRÉ-MISTURADO A FRIO GROSSO COM 6,5% DE EMULSÃO (PRODUÇÃO COMPACTADA).</v>
          </cell>
          <cell r="C2953" t="str">
            <v>M³</v>
          </cell>
          <cell r="D2953">
            <v>251.56</v>
          </cell>
          <cell r="E2953">
            <v>24.82</v>
          </cell>
          <cell r="I2953">
            <v>276.38</v>
          </cell>
          <cell r="J2953">
            <v>359.29</v>
          </cell>
        </row>
        <row r="2954">
          <cell r="A2954" t="str">
            <v>20.05.015</v>
          </cell>
          <cell r="B2954" t="str">
            <v>FABRICAÇÃO DE PRÉ-MISTURADO A FRIO GROSSO PARA CAMADA DE BASE (BINDER) COM 7% DE EMULSÃO  (PRODUÇÃO COMPACTADA).</v>
          </cell>
          <cell r="C2954" t="str">
            <v>M³</v>
          </cell>
          <cell r="D2954">
            <v>266</v>
          </cell>
          <cell r="E2954">
            <v>24.82</v>
          </cell>
          <cell r="I2954">
            <v>290.82</v>
          </cell>
          <cell r="J2954">
            <v>378.07</v>
          </cell>
        </row>
        <row r="2955">
          <cell r="A2955" t="str">
            <v>20.05.020</v>
          </cell>
          <cell r="B2955" t="str">
            <v>FABRICAÇÃO DE PRÉ-MISTURADO A FRIO FINO PARA CAMADA DE ROLAMENTO COM 7,0 % DE EMULSÃO  (PRODUÇÃO COMPACTADA).</v>
          </cell>
          <cell r="C2955" t="str">
            <v>M³</v>
          </cell>
          <cell r="D2955">
            <v>264.82</v>
          </cell>
          <cell r="E2955">
            <v>24.82</v>
          </cell>
          <cell r="I2955">
            <v>289.64</v>
          </cell>
          <cell r="J2955">
            <v>376.53</v>
          </cell>
        </row>
        <row r="2956">
          <cell r="A2956" t="str">
            <v>20.05.025</v>
          </cell>
          <cell r="B2956" t="str">
            <v>FABRICAÇÃO DE PRÉ-MISTURADO A FRIO FINO PARA CAMADA DE ROLAMENTO COM 7,5% DE EMULSÃO  (PRODUÇÃO COMPACTADA).</v>
          </cell>
          <cell r="C2956" t="str">
            <v>M³</v>
          </cell>
          <cell r="D2956">
            <v>280.58</v>
          </cell>
          <cell r="E2956">
            <v>24.82</v>
          </cell>
          <cell r="I2956">
            <v>305.39999999999998</v>
          </cell>
          <cell r="J2956">
            <v>397.02</v>
          </cell>
        </row>
        <row r="2957">
          <cell r="A2957" t="str">
            <v>20.05.030</v>
          </cell>
          <cell r="B2957" t="str">
            <v>CARGA OU DESCARGA MANUAL PRÉ-MISTURADO A FRIO FINO OU GROSSO (CURADO).</v>
          </cell>
          <cell r="C2957" t="str">
            <v>M³</v>
          </cell>
          <cell r="E2957">
            <v>4.96</v>
          </cell>
          <cell r="I2957">
            <v>4.96</v>
          </cell>
          <cell r="J2957">
            <v>6.45</v>
          </cell>
        </row>
        <row r="2958">
          <cell r="A2958" t="str">
            <v>20.05.040</v>
          </cell>
          <cell r="B2958" t="str">
            <v>CARGA OU DESCARGA MANUAL PRÉ-MISTURADO A FRIO FINO OU GROSSO (CURADO) SERVIÇO NOTURNO.</v>
          </cell>
          <cell r="C2958" t="str">
            <v>M³</v>
          </cell>
          <cell r="E2958">
            <v>5.95</v>
          </cell>
          <cell r="I2958">
            <v>5.95</v>
          </cell>
          <cell r="J2958">
            <v>7.74</v>
          </cell>
        </row>
        <row r="2959">
          <cell r="A2959" t="str">
            <v>20.05.050</v>
          </cell>
          <cell r="B2959" t="str">
            <v>TRANSPORTE DE PRÉ-MISTURADO A FRIO FINO OU GROSSO, NO CASO DE REPOSIÇÃO (CAMINHÃO ACOMPANHANDO A TURMA), D.M.T. 24 KM.</v>
          </cell>
          <cell r="C2959" t="str">
            <v>M³</v>
          </cell>
          <cell r="G2959">
            <v>41.99</v>
          </cell>
          <cell r="H2959">
            <v>19.7</v>
          </cell>
          <cell r="I2959">
            <v>61.69</v>
          </cell>
          <cell r="J2959">
            <v>80.2</v>
          </cell>
        </row>
        <row r="2960">
          <cell r="A2960" t="str">
            <v>20.05.060</v>
          </cell>
          <cell r="B2960" t="str">
            <v>TRANSPORTE DE PRÉ-MISTURADO A FRIO FINO OU GROSSO, NO CASO DE REPOSIÇÃO ( CAMINHÃO ACOMPANHANDO A TURMA), SERVIÇO NOTURNO, D.M.T. 24KM.</v>
          </cell>
          <cell r="C2960" t="str">
            <v>M³</v>
          </cell>
          <cell r="G2960">
            <v>44.84</v>
          </cell>
          <cell r="H2960">
            <v>20.13</v>
          </cell>
          <cell r="I2960">
            <v>64.97</v>
          </cell>
          <cell r="J2960">
            <v>84.46</v>
          </cell>
        </row>
        <row r="2961">
          <cell r="A2961" t="str">
            <v>20.05.070</v>
          </cell>
          <cell r="B2961" t="str">
            <v>ESPALHAMENTO E COMPACTAÇÃO DE PRÉ-MISTURADO A FRIO FINO OU GROSSO.</v>
          </cell>
          <cell r="C2961" t="str">
            <v>M³</v>
          </cell>
          <cell r="E2961">
            <v>0.49</v>
          </cell>
          <cell r="F2961">
            <v>1.73</v>
          </cell>
          <cell r="I2961">
            <v>2.2199999999999998</v>
          </cell>
          <cell r="J2961">
            <v>2.89</v>
          </cell>
        </row>
        <row r="2962">
          <cell r="A2962" t="str">
            <v>20.05.080</v>
          </cell>
          <cell r="B2962" t="str">
            <v>ESPALHAMENTO E COMPACTAÇÃO DE PRÉ-MISTURADO A FRIO FINO OU GROSSO, NO CASO DE REPOSIÇÃO (TAPA BURACO).</v>
          </cell>
          <cell r="C2962" t="str">
            <v>M³</v>
          </cell>
          <cell r="E2962">
            <v>2.69</v>
          </cell>
          <cell r="F2962">
            <v>0.93</v>
          </cell>
          <cell r="G2962">
            <v>1.87</v>
          </cell>
          <cell r="I2962">
            <v>5.49</v>
          </cell>
          <cell r="J2962">
            <v>7.14</v>
          </cell>
        </row>
        <row r="2963">
          <cell r="A2963" t="str">
            <v>20.05.090</v>
          </cell>
          <cell r="B2963" t="str">
            <v>ESPALHAMENTO E COMPACTAÇÃO DE PRÉ-MISTURADO A FRIO FINO OU GROSSO, NO CASO DE REPOSIÇÃO (TAPA BURACO) SERVIÇO NOTURNO.</v>
          </cell>
          <cell r="C2963" t="str">
            <v>M³</v>
          </cell>
          <cell r="E2963">
            <v>3.23</v>
          </cell>
          <cell r="F2963">
            <v>0.93</v>
          </cell>
          <cell r="G2963">
            <v>1.87</v>
          </cell>
          <cell r="I2963">
            <v>6.03</v>
          </cell>
          <cell r="J2963">
            <v>7.84</v>
          </cell>
        </row>
        <row r="2964">
          <cell r="A2964" t="str">
            <v>20.05.100</v>
          </cell>
          <cell r="B2964" t="str">
            <v>ESCARIFICAÇÃO DE PAVIMENTAÇÃO ASFÁLTICA.</v>
          </cell>
          <cell r="C2964" t="str">
            <v>M²</v>
          </cell>
          <cell r="E2964">
            <v>4.3</v>
          </cell>
          <cell r="I2964">
            <v>4.3</v>
          </cell>
          <cell r="J2964">
            <v>5.59</v>
          </cell>
        </row>
        <row r="2965">
          <cell r="A2965" t="str">
            <v>20.05.110</v>
          </cell>
          <cell r="B2965" t="str">
            <v>ESCARIFICAÇÃO DE PAVIMENTAÇÃO ASFÁLTICA ( SERVIÇO NOTURNO).</v>
          </cell>
          <cell r="C2965" t="str">
            <v>M²</v>
          </cell>
          <cell r="E2965">
            <v>5.09</v>
          </cell>
          <cell r="I2965">
            <v>5.09</v>
          </cell>
          <cell r="J2965">
            <v>6.62</v>
          </cell>
        </row>
        <row r="2966">
          <cell r="A2966" t="str">
            <v>20.05.120</v>
          </cell>
          <cell r="B2966" t="str">
            <v>CONCRETO BETUMINOSO USINADO A QUENTE, PARA CAMADA DE ROLAMENTO, 6% DE CAPACIDADE EM MÉDIA, INCLUSIVE APLICAÇÃO E COMPACTAÇÃO.</v>
          </cell>
          <cell r="C2966" t="str">
            <v>M³</v>
          </cell>
          <cell r="D2966">
            <v>336.03</v>
          </cell>
          <cell r="E2966">
            <v>6.11</v>
          </cell>
          <cell r="F2966">
            <v>76.27</v>
          </cell>
          <cell r="H2966">
            <v>53.54</v>
          </cell>
          <cell r="I2966">
            <v>471.95</v>
          </cell>
          <cell r="J2966">
            <v>613.54</v>
          </cell>
        </row>
        <row r="2967">
          <cell r="A2967" t="str">
            <v>20.05.130</v>
          </cell>
          <cell r="B2967" t="str">
            <v>TRATAMENTO SUPERFICIAL DUPLO COM 0,025M DE ESPESSURA.</v>
          </cell>
          <cell r="C2967" t="str">
            <v>M²</v>
          </cell>
          <cell r="D2967">
            <v>4.13</v>
          </cell>
          <cell r="E2967">
            <v>0.14000000000000001</v>
          </cell>
          <cell r="F2967">
            <v>0.47</v>
          </cell>
          <cell r="G2967">
            <v>0.06</v>
          </cell>
          <cell r="I2967">
            <v>4.7999999999999989</v>
          </cell>
          <cell r="J2967">
            <v>6.24</v>
          </cell>
        </row>
        <row r="2968">
          <cell r="A2968" t="str">
            <v>20.05.140</v>
          </cell>
          <cell r="B2968" t="str">
            <v>FORNECIMENTO DE EMULSÃO ASFÁLTICA CATIÔNICA RR-1C.</v>
          </cell>
          <cell r="C2968" t="str">
            <v>L</v>
          </cell>
          <cell r="D2968">
            <v>1.0900000000000001</v>
          </cell>
          <cell r="I2968">
            <v>1.0900000000000001</v>
          </cell>
          <cell r="J2968">
            <v>1.42</v>
          </cell>
        </row>
        <row r="2969">
          <cell r="A2969" t="str">
            <v>20.05.150</v>
          </cell>
          <cell r="B2969" t="str">
            <v>CONCRETO BETUMINOSO USINADO À QUENTE PARA CAMADA DE LIGAÇÃO OU REGULARIZAÇÃO (BINDER), 4,5% DE CAP. NO MÍNIMO, INCLUSIVE APLICAÇÃO E COMPACTAÇÃO.</v>
          </cell>
          <cell r="C2969" t="str">
            <v>M³</v>
          </cell>
          <cell r="D2969">
            <v>222.04</v>
          </cell>
          <cell r="E2969">
            <v>6.54</v>
          </cell>
          <cell r="F2969">
            <v>86.21</v>
          </cell>
          <cell r="I2969">
            <v>314.78999999999996</v>
          </cell>
          <cell r="J2969">
            <v>409.23</v>
          </cell>
        </row>
        <row r="2970">
          <cell r="A2970" t="str">
            <v>20.05.160</v>
          </cell>
          <cell r="B2970" t="str">
            <v>FORNECIMENTO E APLICAÇÃO DE LAMA ASFÁLTICA.</v>
          </cell>
          <cell r="C2970" t="str">
            <v>M²</v>
          </cell>
          <cell r="D2970">
            <v>3.08</v>
          </cell>
          <cell r="E2970">
            <v>0.09</v>
          </cell>
          <cell r="F2970">
            <v>0.57999999999999996</v>
          </cell>
          <cell r="I2970">
            <v>3.75</v>
          </cell>
          <cell r="J2970">
            <v>4.88</v>
          </cell>
        </row>
        <row r="2971">
          <cell r="I2971">
            <v>0</v>
          </cell>
          <cell r="J2971">
            <v>0</v>
          </cell>
        </row>
        <row r="2972">
          <cell r="A2972" t="str">
            <v>20.06.000</v>
          </cell>
          <cell r="B2972" t="str">
            <v>PAVIMENTO EM CONCRETO DE CIMENTO PORTLAND</v>
          </cell>
          <cell r="I2972">
            <v>0</v>
          </cell>
          <cell r="J2972">
            <v>0</v>
          </cell>
        </row>
        <row r="2973">
          <cell r="I2973">
            <v>0</v>
          </cell>
          <cell r="J2973">
            <v>0</v>
          </cell>
        </row>
        <row r="2974">
          <cell r="A2974" t="str">
            <v>20.06.010</v>
          </cell>
          <cell r="B2974" t="str">
            <v>PAVIMENTO EM CONCRETO DE CIMENTO PORTLAND DE FCK 33 MPA, COM EXECUÇÃO MECANIZADA (VIBRO ACABADORA), INCLUSIVE COLCHÃO DE AREIA (5CM), AÇO, CURA E PREENCHIMENTO DE JUNTAS COM SELANTE A BASE DE ASFALTO.</v>
          </cell>
          <cell r="C2974" t="str">
            <v>M³</v>
          </cell>
          <cell r="D2974">
            <v>268.5</v>
          </cell>
          <cell r="E2974">
            <v>7.03</v>
          </cell>
          <cell r="F2974">
            <v>16.72</v>
          </cell>
          <cell r="G2974">
            <v>3.49</v>
          </cell>
          <cell r="H2974">
            <v>9.0299999999999994</v>
          </cell>
          <cell r="I2974">
            <v>304.77</v>
          </cell>
          <cell r="J2974">
            <v>396.2</v>
          </cell>
        </row>
        <row r="2975">
          <cell r="A2975" t="str">
            <v>20.06.020</v>
          </cell>
          <cell r="B2975" t="str">
            <v>PAVIMENTO EM CONCRETO DE CIMENTO PORTLAND DE FCK 33 MPA, COM EXECUÇÃO MANUAL INCLUSIVE COLCHÃO DE AREIA (5CM), AÇO, CURA E PREENCHIMENTO DE JUNTAS COM SELANTE A BASE DE ASFALTO.</v>
          </cell>
          <cell r="C2975" t="str">
            <v>M³</v>
          </cell>
          <cell r="D2975">
            <v>268.5</v>
          </cell>
          <cell r="E2975">
            <v>102.44</v>
          </cell>
          <cell r="F2975">
            <v>1.0900000000000001</v>
          </cell>
          <cell r="I2975">
            <v>372.03</v>
          </cell>
          <cell r="J2975">
            <v>483.64</v>
          </cell>
        </row>
        <row r="2976">
          <cell r="A2976" t="str">
            <v>20.06.030</v>
          </cell>
          <cell r="B2976" t="str">
            <v>PAVIMENTO EM CONCRETO DE CIMENTO PORTLAND DE FCK 33 MPA, PARA RECONSTRUÇÃO DE PLACAS, INCLUSIVE COLCHÃO DE AREIA (5CM), CURA E PREENCHIMENTO DE JUNTAS COM SELANTE A BASE DE ASFALTO.</v>
          </cell>
          <cell r="C2976" t="str">
            <v>M³</v>
          </cell>
          <cell r="D2976">
            <v>262.26</v>
          </cell>
          <cell r="E2976">
            <v>110.66</v>
          </cell>
          <cell r="F2976">
            <v>2.0099999999999998</v>
          </cell>
          <cell r="I2976">
            <v>374.92999999999995</v>
          </cell>
          <cell r="J2976">
            <v>487.41</v>
          </cell>
        </row>
        <row r="2977">
          <cell r="A2977" t="str">
            <v>20.06.040</v>
          </cell>
          <cell r="B2977" t="str">
            <v>PAVIMENTO EM CONCRETO DE CIMENTO PORTLAND DE FCK 33 MPA, PARA RECONSTRUÇÃO DE PLACAS,, UTILIZANDO-SE DE CONCRETO PRE MISTURADO, EM USINA, INCLUSIVE COLCHÃO DE AREIA (5CM), CURA E PREENCHIMENTO DE JUNTAS COM SELANTE A BASE DE ASFALTO.</v>
          </cell>
          <cell r="C2977" t="str">
            <v>M³</v>
          </cell>
          <cell r="D2977">
            <v>269.76</v>
          </cell>
          <cell r="E2977">
            <v>29.96</v>
          </cell>
          <cell r="F2977">
            <v>2.1</v>
          </cell>
          <cell r="I2977">
            <v>301.82</v>
          </cell>
          <cell r="J2977">
            <v>392.37</v>
          </cell>
        </row>
        <row r="2978">
          <cell r="A2978" t="str">
            <v>20.06.050</v>
          </cell>
          <cell r="B2978" t="str">
            <v>PREENCHOMENTO DE JUNTAS COM SELANTE A BASE DE ASFALTO.</v>
          </cell>
          <cell r="C2978" t="str">
            <v>M</v>
          </cell>
          <cell r="D2978">
            <v>0.72</v>
          </cell>
          <cell r="E2978">
            <v>0.66</v>
          </cell>
          <cell r="F2978">
            <v>0.64</v>
          </cell>
          <cell r="I2978">
            <v>2.02</v>
          </cell>
          <cell r="J2978">
            <v>2.63</v>
          </cell>
        </row>
        <row r="2979">
          <cell r="A2979" t="str">
            <v>20.06.060</v>
          </cell>
          <cell r="B2979" t="str">
            <v>PREENCHOMENTO DE JUNTAS COM SELANTE A BASE DE ASFALTO, INCLUSIVE REMOÇÃO DO SELANTE ANTERIOR.</v>
          </cell>
          <cell r="C2979" t="str">
            <v>M</v>
          </cell>
          <cell r="D2979">
            <v>0.72</v>
          </cell>
          <cell r="E2979">
            <v>1.3</v>
          </cell>
          <cell r="F2979">
            <v>0.86</v>
          </cell>
          <cell r="G2979">
            <v>7.0000000000000007E-2</v>
          </cell>
          <cell r="I2979">
            <v>2.9499999999999997</v>
          </cell>
          <cell r="J2979">
            <v>3.84</v>
          </cell>
        </row>
        <row r="2980">
          <cell r="A2980" t="str">
            <v>20.06.070</v>
          </cell>
          <cell r="B2980" t="str">
            <v>PREENCHIMENTO DE JUNTAS DE PLACAS DE CONCRETO COM MASTIQUE ASFALTICO, INCLUSIVE PENEIRAMENTO DA AREIA E LIMPESA DAS JUNTA COM JATO DE AR ALTA PRESSÃO (SERVIÇO DIURNO).</v>
          </cell>
          <cell r="C2980" t="str">
            <v>M</v>
          </cell>
          <cell r="D2980">
            <v>0.36</v>
          </cell>
          <cell r="E2980">
            <v>0.75</v>
          </cell>
          <cell r="F2980">
            <v>0.43</v>
          </cell>
          <cell r="G2980">
            <v>0.01</v>
          </cell>
          <cell r="I2980">
            <v>1.5499999999999998</v>
          </cell>
          <cell r="J2980">
            <v>2.02</v>
          </cell>
        </row>
        <row r="2981">
          <cell r="A2981" t="str">
            <v>20.06.080</v>
          </cell>
          <cell r="B2981" t="str">
            <v>PREENCHIMENTO DE JUNTAS DE PLACAS DE CONCRETO COM MASTIQUE ASFALTICO, INCLUSIVE PENEIRAMENTO DA AREIA E LIMPESA DAS JUNTA COM JATO DE AR ALTA PRESSÃO (SERVIÇO NOTURNO)</v>
          </cell>
          <cell r="C2981" t="str">
            <v>M</v>
          </cell>
          <cell r="D2981">
            <v>0.36</v>
          </cell>
          <cell r="E2981">
            <v>0.89</v>
          </cell>
          <cell r="F2981">
            <v>0.43</v>
          </cell>
          <cell r="G2981">
            <v>0.01</v>
          </cell>
          <cell r="I2981">
            <v>1.69</v>
          </cell>
          <cell r="J2981">
            <v>2.2000000000000002</v>
          </cell>
        </row>
        <row r="2982">
          <cell r="A2982" t="str">
            <v>20.06.090</v>
          </cell>
          <cell r="B2982" t="str">
            <v>PREENCHIMENTO DE JUNTAS DE PLACAS DE CONCRETO COM MASTIQUE ASFALTICO, INCLUSIVE PENEIRAMENTO DA AREIA E LIMPESA DAS JUNTA COM JATO DE AR ALTA PRESSÃO E REMOÇÃO DO SELANTE ANTERIOR COM USO DE FERRAMENTAS LEVES (SERVIÇO DIURNO)</v>
          </cell>
          <cell r="C2982" t="str">
            <v>M</v>
          </cell>
          <cell r="D2982">
            <v>0.36</v>
          </cell>
          <cell r="E2982">
            <v>1.4</v>
          </cell>
          <cell r="F2982">
            <v>0.43</v>
          </cell>
          <cell r="G2982">
            <v>0.08</v>
          </cell>
          <cell r="I2982">
            <v>2.27</v>
          </cell>
          <cell r="J2982">
            <v>2.95</v>
          </cell>
        </row>
        <row r="2983">
          <cell r="A2983" t="str">
            <v>20.06.100</v>
          </cell>
          <cell r="B2983" t="str">
            <v>PREENCHIMENTO DE JUNTAS DE PLACAS DE COMCRETO COM MASTIQUE ASFALTICO, INCLUSIVE PENEIRAMENTO DA AREIA E LIMPESA DAS JUNTA COM JATO DE AR ALTA PRESSÃO E REMOÇÃO DO SELANTE ANTERIOR COM USO DE FERRAMENTAS LEVES (SERVIÇO NOTURNO)</v>
          </cell>
          <cell r="C2983" t="str">
            <v>M</v>
          </cell>
          <cell r="D2983">
            <v>0.36</v>
          </cell>
          <cell r="E2983">
            <v>1.68</v>
          </cell>
          <cell r="F2983">
            <v>0.43</v>
          </cell>
          <cell r="G2983">
            <v>0.08</v>
          </cell>
          <cell r="I2983">
            <v>2.5500000000000003</v>
          </cell>
          <cell r="J2983">
            <v>3.32</v>
          </cell>
        </row>
        <row r="2984">
          <cell r="I2984">
            <v>0</v>
          </cell>
          <cell r="J2984">
            <v>0</v>
          </cell>
        </row>
        <row r="2985">
          <cell r="A2985" t="str">
            <v>20.07.000</v>
          </cell>
          <cell r="B2985" t="str">
            <v>PAVIMENTO COM PARALELEPIPEDOS GRANÍTICOS</v>
          </cell>
          <cell r="I2985">
            <v>0</v>
          </cell>
          <cell r="J2985">
            <v>0</v>
          </cell>
        </row>
        <row r="2986">
          <cell r="I2986">
            <v>0</v>
          </cell>
          <cell r="J2986">
            <v>0</v>
          </cell>
        </row>
        <row r="2987">
          <cell r="A2987" t="str">
            <v>20.07.005</v>
          </cell>
          <cell r="B2987" t="str">
            <v>PAVIMENTO COM PARALELEPÍPEDOS GRANÍTICOS ASSENTADOS SOBRE COLCHÃO DE PÓ DE PEDRA COM 6,0 CM DE ESPESSURA E REJUNTADOS COM ARGAMASSA DE CIMENTO E AREIA NO TRAÇO 1:2</v>
          </cell>
          <cell r="C2987" t="str">
            <v>M²</v>
          </cell>
          <cell r="D2987">
            <v>16.36</v>
          </cell>
          <cell r="E2987">
            <v>9.9700000000000006</v>
          </cell>
          <cell r="I2987">
            <v>26.33</v>
          </cell>
          <cell r="J2987">
            <v>34.229999999999997</v>
          </cell>
        </row>
        <row r="2988">
          <cell r="A2988" t="str">
            <v>20.07.010</v>
          </cell>
          <cell r="B2988" t="str">
            <v>PAVIMENTO COM PARALELEPÍPEDOS GRANÍTICOS ASSENTADOS SOBRE COLCHÃO DE AREIA COM 6.0 CM DE ESPESSURA, E REJUNTADOS COM ARGAMASSA DE CIMENTO E AREIA NO TRAÇO 1:2.</v>
          </cell>
          <cell r="C2988" t="str">
            <v>M²</v>
          </cell>
          <cell r="D2988">
            <v>16.96</v>
          </cell>
          <cell r="E2988">
            <v>9.9700000000000006</v>
          </cell>
          <cell r="I2988">
            <v>26.93</v>
          </cell>
          <cell r="J2988">
            <v>35.01</v>
          </cell>
        </row>
        <row r="2989">
          <cell r="A2989" t="str">
            <v>20.07.020</v>
          </cell>
          <cell r="B2989" t="str">
            <v>PAVIMENTO COM PARALELEPÍPEDOS GRANÍTICOS (TAPA BURACO), ASSENTADOS SOBRE COLCHÃO DE AREIA DE 6 CM DE ESPESSURA E REJUNTADOS COM ARGAMASSA DE CIMENTO E AREIA 1:2( ÁREA TOTAL POR RUA INFERIOR OU IGUAL A 30M²).</v>
          </cell>
          <cell r="C2989" t="str">
            <v>M²</v>
          </cell>
          <cell r="D2989">
            <v>19.03</v>
          </cell>
          <cell r="E2989">
            <v>11.95</v>
          </cell>
          <cell r="I2989">
            <v>30.98</v>
          </cell>
          <cell r="J2989">
            <v>40.270000000000003</v>
          </cell>
        </row>
        <row r="2990">
          <cell r="A2990" t="str">
            <v>20.07.030</v>
          </cell>
          <cell r="B2990" t="str">
            <v>PAVIMENTO COM PARALELEPÍPEDOS GRANÍTICOS ASSENTADOS SOBRE MISTURA DE CIMENTO E AREIA NO TRAÇO 1:6 COM 6 CM DE ESPESSURA, E REJUNTADO COM ARGAMASSA DE CIMENTO E AREIA NO TRAÇO 1:2.</v>
          </cell>
          <cell r="C2990" t="str">
            <v>M²</v>
          </cell>
          <cell r="D2990">
            <v>23.5</v>
          </cell>
          <cell r="E2990">
            <v>12.9</v>
          </cell>
          <cell r="I2990">
            <v>36.4</v>
          </cell>
          <cell r="J2990">
            <v>47.32</v>
          </cell>
        </row>
        <row r="2991">
          <cell r="A2991" t="str">
            <v>20.07.040</v>
          </cell>
          <cell r="B2991" t="str">
            <v>PAVIMENTO COM PARALELEPÍPEDOS GRANÍTICOS (TAPA BURACO), ASSENTADOS SOBRE MISTURA DE CIMENTO E AREIA NO TRAÇO 1:6 COM 6 CM DE ESPESSURA E REJUNTADOS COM ARGAMASSA DE CIMENTO E AREIA NO TRAÇO 1:2 (ÁREA TOTAL POR RUA INFERIOR OU IGUAL A 30M²).</v>
          </cell>
          <cell r="C2991" t="str">
            <v>M²</v>
          </cell>
          <cell r="D2991">
            <v>26.99</v>
          </cell>
          <cell r="E2991">
            <v>15.48</v>
          </cell>
          <cell r="I2991">
            <v>42.47</v>
          </cell>
          <cell r="J2991">
            <v>55.21</v>
          </cell>
        </row>
        <row r="2992">
          <cell r="A2992" t="str">
            <v>20.07.050</v>
          </cell>
          <cell r="B2992" t="str">
            <v>REPOSIÇÃO DE PAVIMENTO COM PARALELEPÍPEDOS GRANÍTICOS ASSENTADOS SOBRE COLCHÃO DE AREIA COM 6 CM DE ESPESSURA E REJUNTADOS COM ARGAMASSA DE CIMENTO E AREIA NO TRAÇO 1:2.</v>
          </cell>
          <cell r="C2992" t="str">
            <v>M²</v>
          </cell>
          <cell r="D2992">
            <v>6.86</v>
          </cell>
          <cell r="E2992">
            <v>9.9700000000000006</v>
          </cell>
          <cell r="I2992">
            <v>16.830000000000002</v>
          </cell>
          <cell r="J2992">
            <v>21.88</v>
          </cell>
        </row>
        <row r="2993">
          <cell r="A2993" t="str">
            <v>20.07.060</v>
          </cell>
          <cell r="B2993" t="str">
            <v>REPOSIÇÃO DE PAVIMENTO COM PARALELEPÍPEDOS GRANÍTICOS - (TAPA BURACO) ASSENTADOS SOBRE COLCHÃO DE AREIA COM 6 CM DE ESPESSURA, E REJUNTADOS COM ARGAMASSA DE CIMENTO E AREIA NO TRAÇO 1:2 (ÁREA TOTAL POR RUA INFERIOR OU IGUAL A 30 M²).</v>
          </cell>
          <cell r="C2993" t="str">
            <v>M²</v>
          </cell>
          <cell r="D2993">
            <v>8.23</v>
          </cell>
          <cell r="E2993">
            <v>11.95</v>
          </cell>
          <cell r="I2993">
            <v>20.18</v>
          </cell>
          <cell r="J2993">
            <v>26.23</v>
          </cell>
        </row>
        <row r="2994">
          <cell r="A2994" t="str">
            <v>20.07.070</v>
          </cell>
          <cell r="B2994" t="str">
            <v>REPOSIÇÃO DE PAVIMENTO COM PARALELEPÍPEDOS GRANÍTICOS ASSENTADOS SOBRE MISTURA DE CIMENTO E AREIA NO TRAÇO 1:6 COM 6 CM DE ESPESSURA E REJUNTADOS COM ARGAMASSA DE CIMENTO E AREIA NO TRAÇO 1:2.</v>
          </cell>
          <cell r="C2994" t="str">
            <v>M²</v>
          </cell>
          <cell r="D2994">
            <v>13.5</v>
          </cell>
          <cell r="E2994">
            <v>12.9</v>
          </cell>
          <cell r="I2994">
            <v>26.4</v>
          </cell>
          <cell r="J2994">
            <v>34.32</v>
          </cell>
        </row>
        <row r="2995">
          <cell r="A2995" t="str">
            <v>20.07.080</v>
          </cell>
          <cell r="B2995" t="str">
            <v>REPOSIÇÃO DE PAVIMENTO COM PARALELPÍPEDOS GRANÍTICOS (TAPA BURACO) ASSENTADOS SOBRE MISTURA DE CIMENTO E AREIA NO TRAÇO 1:6 COM 6 CM DE ESPESSURA E REJUNTADOS COM ARGAMASSA DE CIMENTO E AREIA NO TRAÇO 1:2 (ÁREA TOTAL POR RUA INFERIOR OU IGUAL A 30M²).</v>
          </cell>
          <cell r="C2995" t="str">
            <v>M²</v>
          </cell>
          <cell r="D2995">
            <v>16.190000000000001</v>
          </cell>
          <cell r="E2995">
            <v>15.48</v>
          </cell>
          <cell r="I2995">
            <v>31.67</v>
          </cell>
          <cell r="J2995">
            <v>41.17</v>
          </cell>
        </row>
        <row r="2996">
          <cell r="A2996" t="str">
            <v>20.07.090</v>
          </cell>
          <cell r="B2996" t="str">
            <v>PAVIMENTO COM PARALELEPÍPEDOS GRANÍTICOS COM REJUNTE ASFÁLTICO, SOBRE COLCHÃO DE AREIA DE 10CM DE ESPESSURA (MÉTODO BRIPAR).</v>
          </cell>
          <cell r="C2996" t="str">
            <v>M²</v>
          </cell>
          <cell r="D2996">
            <v>22.09</v>
          </cell>
          <cell r="E2996">
            <v>7.84</v>
          </cell>
          <cell r="F2996">
            <v>14.23</v>
          </cell>
          <cell r="I2996">
            <v>44.16</v>
          </cell>
          <cell r="J2996">
            <v>57.41</v>
          </cell>
        </row>
        <row r="2997">
          <cell r="A2997" t="str">
            <v>20.07.100</v>
          </cell>
          <cell r="B2997" t="str">
            <v>PAVIMENTO COM PARALELEPÍPEDOS GRANÍTICOS (TAPA BURACO), COM REJUNTE ASFÁLTICO, SOBRE COLCHÃO DE AREIA DE 10CM DE ESPESSURA (MÉTODO BRIPAR ), (ÁREA TOTAL POR RUA INFERIOR OU IGUAL A 30M²).</v>
          </cell>
          <cell r="C2997" t="str">
            <v>M²</v>
          </cell>
          <cell r="D2997">
            <v>25.17</v>
          </cell>
          <cell r="E2997">
            <v>9.41</v>
          </cell>
          <cell r="F2997">
            <v>17.079999999999998</v>
          </cell>
          <cell r="I2997">
            <v>51.66</v>
          </cell>
          <cell r="J2997">
            <v>67.16</v>
          </cell>
        </row>
        <row r="2998">
          <cell r="I2998">
            <v>0</v>
          </cell>
          <cell r="J2998">
            <v>0</v>
          </cell>
        </row>
        <row r="2999">
          <cell r="A2999" t="str">
            <v>20.08.000</v>
          </cell>
          <cell r="B2999" t="str">
            <v>PAVIMENTO COM PRE MOLDADOS DE CONCRETO</v>
          </cell>
          <cell r="I2999">
            <v>0</v>
          </cell>
          <cell r="J2999">
            <v>0</v>
          </cell>
        </row>
        <row r="3000">
          <cell r="I3000">
            <v>0</v>
          </cell>
          <cell r="J3000">
            <v>0</v>
          </cell>
        </row>
        <row r="3001">
          <cell r="A3001" t="str">
            <v>20.08.030</v>
          </cell>
          <cell r="B3001" t="str">
            <v>PAVIMENTO SOBRE BASE JÁ EXECUTADA COM BLOCOS PRÉ-MOLDADOS COM 6,5 CM DE ESPESSURA (TIPO BLOKRET OU SIMILAR) ASSENTADOS SOBRE COLCHÃO DE AREIA DE 5 CM, INCLUSIVE REJUNTAMENTO COM ASFALTO.</v>
          </cell>
          <cell r="C3001" t="str">
            <v>M²</v>
          </cell>
          <cell r="D3001">
            <v>28.97</v>
          </cell>
          <cell r="E3001">
            <v>3.25</v>
          </cell>
          <cell r="F3001">
            <v>0.34</v>
          </cell>
          <cell r="I3001">
            <v>32.56</v>
          </cell>
          <cell r="J3001">
            <v>42.33</v>
          </cell>
        </row>
        <row r="3002">
          <cell r="A3002" t="str">
            <v>20.08.040</v>
          </cell>
          <cell r="B3002" t="str">
            <v xml:space="preserve">PAVIMENTO SOBRE BASE JÁ EXECUTADA COM BLOCOS PRÉ-MOLDADOS COM 8,0CM DE ESPESSURA (TIPO BLOKRET OU SIMILAR) ASSENTADOS SOBRE COLCHÃO DE AREIA DE 5 CM, INCLUSIVE REJUNTAMENTO COM ASFALTO. </v>
          </cell>
          <cell r="C3002" t="str">
            <v>M²</v>
          </cell>
          <cell r="D3002">
            <v>36.57</v>
          </cell>
          <cell r="E3002">
            <v>3.25</v>
          </cell>
          <cell r="F3002">
            <v>0.34</v>
          </cell>
          <cell r="I3002">
            <v>40.160000000000004</v>
          </cell>
          <cell r="J3002">
            <v>52.21</v>
          </cell>
        </row>
        <row r="3003">
          <cell r="A3003" t="str">
            <v>20.08.050</v>
          </cell>
          <cell r="B3003" t="str">
            <v xml:space="preserve">PAVIMENTO SOBRE BASE JÁ EXECUTADA COM BLOCOS PRÉ-MOLDADOS COM 10,0CM DE ESPESSURA (TIPO BLOKRET OU SIMILAR) ASSENTADOS SOBRE COLCHÃO DE AREIA DE 5 CM, INCLUSIVE REJUNTAMENTO COM ASFALTO. </v>
          </cell>
          <cell r="C3003" t="str">
            <v>M²</v>
          </cell>
          <cell r="D3003">
            <v>41.57</v>
          </cell>
          <cell r="E3003">
            <v>3.25</v>
          </cell>
          <cell r="F3003">
            <v>0.34</v>
          </cell>
          <cell r="I3003">
            <v>45.160000000000004</v>
          </cell>
          <cell r="J3003">
            <v>58.71</v>
          </cell>
        </row>
        <row r="3004">
          <cell r="A3004" t="str">
            <v>20.08.060</v>
          </cell>
          <cell r="B3004" t="str">
            <v>REPOSIÇÃO DE BLOCOS PRÉ-MOLDADOS (TIPO BLOKRET OU SIMILAR), INCLUSIVE REJUNTAMENTO COM ASFALTO.</v>
          </cell>
          <cell r="C3004" t="str">
            <v>M²</v>
          </cell>
          <cell r="D3004">
            <v>5.57</v>
          </cell>
          <cell r="E3004">
            <v>4.1500000000000004</v>
          </cell>
          <cell r="F3004">
            <v>0.34</v>
          </cell>
          <cell r="I3004">
            <v>10.06</v>
          </cell>
          <cell r="J3004">
            <v>13.08</v>
          </cell>
        </row>
        <row r="3005">
          <cell r="I3005">
            <v>0</v>
          </cell>
          <cell r="J3005">
            <v>0</v>
          </cell>
        </row>
        <row r="3006">
          <cell r="A3006" t="str">
            <v>20.09.000</v>
          </cell>
          <cell r="B3006" t="str">
            <v>CONSTRUÇÃO E REPOSIÇÃO DE MEIO FIO E LINHA DE AGUA</v>
          </cell>
          <cell r="I3006">
            <v>0</v>
          </cell>
          <cell r="J3006">
            <v>0</v>
          </cell>
        </row>
        <row r="3007">
          <cell r="I3007">
            <v>0</v>
          </cell>
          <cell r="J3007">
            <v>0</v>
          </cell>
        </row>
        <row r="3008">
          <cell r="A3008" t="str">
            <v>20.09.010</v>
          </cell>
          <cell r="B3008" t="str">
            <v>FORNECIMENTO E ASSENTAMENTO DE MEIO FIO DE PEDRA GRANÍTICA REJUNTADO COM ARGAMASSA DE CIMENTO E AREIA NO TRAÇO 1:2.</v>
          </cell>
          <cell r="C3008" t="str">
            <v>M</v>
          </cell>
          <cell r="D3008">
            <v>8.6</v>
          </cell>
          <cell r="E3008">
            <v>4.6500000000000004</v>
          </cell>
          <cell r="I3008">
            <v>13.25</v>
          </cell>
          <cell r="J3008">
            <v>17.23</v>
          </cell>
        </row>
        <row r="3009">
          <cell r="A3009" t="str">
            <v>20.09.020</v>
          </cell>
          <cell r="B3009" t="str">
            <v>FORNECIMENTO E ASSENTAMENTO DE MEIO FIO DE CONCRETO, PARA PAVIMENTAÇÃO PRENSADO (PADRÃO DNER) REJUNTADO COM ARGAMASSA DE CIMENTO E AREIA NO TRAÇO 1:2.</v>
          </cell>
          <cell r="C3009" t="str">
            <v>M</v>
          </cell>
          <cell r="D3009">
            <v>12.1</v>
          </cell>
          <cell r="E3009">
            <v>4.6500000000000004</v>
          </cell>
          <cell r="I3009">
            <v>16.75</v>
          </cell>
          <cell r="J3009">
            <v>21.78</v>
          </cell>
        </row>
        <row r="3010">
          <cell r="A3010" t="str">
            <v>20.09.021</v>
          </cell>
          <cell r="B3010" t="str">
            <v>FORNECIMENTO E ASSENTAMENTO DE MEIO FIO DE CONCRETO PRE-MOLDADO PARA JARDIM, DIMENSÕES (1,00X0,20X0,75)M, REJUNTADO COM ARGAMASSA DE CIMENTO E AREIA 1:2.</v>
          </cell>
          <cell r="C3010" t="str">
            <v>M</v>
          </cell>
          <cell r="D3010">
            <v>9.35</v>
          </cell>
          <cell r="E3010">
            <v>2.29</v>
          </cell>
          <cell r="I3010">
            <v>11.64</v>
          </cell>
          <cell r="J3010">
            <v>15.13</v>
          </cell>
        </row>
        <row r="3011">
          <cell r="A3011" t="str">
            <v>20.09.022</v>
          </cell>
          <cell r="B3011" t="str">
            <v>FORNECIMENTO E ASSENTAMENTO DE MEIO FIO DE CONCRETO PRE-MOLDADO, DIMENSÕES (1,00X0,25X0,10)M, REJUNTADO COM ARGAMASSA DE CIMENTO E AREIA 1:2.</v>
          </cell>
          <cell r="C3011" t="str">
            <v>M</v>
          </cell>
          <cell r="D3011">
            <v>10.16</v>
          </cell>
          <cell r="E3011">
            <v>2.29</v>
          </cell>
          <cell r="I3011">
            <v>12.45</v>
          </cell>
          <cell r="J3011">
            <v>16.190000000000001</v>
          </cell>
        </row>
        <row r="3012">
          <cell r="A3012" t="str">
            <v>20.09.030</v>
          </cell>
          <cell r="B3012" t="str">
            <v>FORNECIMENTO E ASSENTAMENTO DE LINHA D'ÁGUA COM PARALELEPÍPEDOS GRANÍTICOS ASSENTADOS SOBRE MISTURA DE CIMENTO E AREIA NO TRAÇO 1:6 COM 6 CM DE ESPES. E REJUNT. COM ARG. DE CIMENTO E AREIA NO TRAÇO 1:2, INCL. BASE DE CONCRETO 1:4:8 COM 10 CM DE ESPESSURA.</v>
          </cell>
          <cell r="C3012" t="str">
            <v>M</v>
          </cell>
          <cell r="D3012">
            <v>9.75</v>
          </cell>
          <cell r="E3012">
            <v>5.31</v>
          </cell>
          <cell r="I3012">
            <v>15.059999999999999</v>
          </cell>
          <cell r="J3012">
            <v>19.579999999999998</v>
          </cell>
        </row>
        <row r="3013">
          <cell r="A3013" t="str">
            <v>20.09.040</v>
          </cell>
          <cell r="B3013" t="str">
            <v>FORNECIMENTO E ASSENTAMENTO DE MEIO-FIO DE PEDRA GRANÍTICA REJUNTADO COM ARGAMASSA DE CIMENTO E AREIA 1:2 E LINHA D'ÁGUA DE PARALELEPÍPEDOS ASSENTADOS SOBRE MISTURA DE CIMENTO E AREIA 1:6 COM 6 CM DE ESP. E REJUNTADOS COM ARGAMASSA DE CIMENTO E AREIA 1:2,</v>
          </cell>
          <cell r="C3013" t="str">
            <v>M</v>
          </cell>
          <cell r="D3013">
            <v>18.350000000000001</v>
          </cell>
          <cell r="E3013">
            <v>9.9700000000000006</v>
          </cell>
          <cell r="I3013">
            <v>28.32</v>
          </cell>
          <cell r="J3013">
            <v>36.82</v>
          </cell>
        </row>
        <row r="3014">
          <cell r="A3014" t="str">
            <v>20.09.050</v>
          </cell>
          <cell r="B3014" t="str">
            <v>REPOSIÇÃO DE MEIO-FIO DE PEDRA GRANÍTICA OU DE CONCRETO, REJUNTADOS COM ARGAMASSA DE CIMENTO E AREIA NO TRAÇO 1:2.</v>
          </cell>
          <cell r="C3014" t="str">
            <v>M</v>
          </cell>
          <cell r="D3014">
            <v>0.6</v>
          </cell>
          <cell r="E3014">
            <v>4.6500000000000004</v>
          </cell>
          <cell r="I3014">
            <v>5.25</v>
          </cell>
          <cell r="J3014">
            <v>6.83</v>
          </cell>
        </row>
        <row r="3015">
          <cell r="A3015" t="str">
            <v>20.09.060</v>
          </cell>
          <cell r="B3015" t="str">
            <v>REPOSIÇÃO DE LINHA D'ÁGUA DE PARALELEPÍPEDOS GRANÍTICOS ASSENTADOS SOBRE MISTURA DE CIMENTO E AREIA NO TRAÇO 1:6 COM 6 CM DE ESPESSURA E REJUNTADOS COM ARGAMASSA DE CIMENTO E AREIA 1:2, INCLUSIVE BASE DE CONCRETO 1:4:8 COM 10CM DE ESPESSURA.</v>
          </cell>
          <cell r="C3015" t="str">
            <v>M</v>
          </cell>
          <cell r="D3015">
            <v>7.35</v>
          </cell>
          <cell r="E3015">
            <v>5.31</v>
          </cell>
          <cell r="I3015">
            <v>12.66</v>
          </cell>
          <cell r="J3015">
            <v>16.46</v>
          </cell>
        </row>
        <row r="3016">
          <cell r="A3016" t="str">
            <v>20.09.070</v>
          </cell>
          <cell r="B3016" t="str">
            <v>REPOSIÇÃO DE MEIO-FIO DE PEDRA GRANÍTICA OU DE CONCRETO, REJUNTADO COM ARGAMASSA DE CIMENTO E AREIA 1:2, E LINHA D'ÁGUA DE PARALELEPÍPEDO ASSENTADO SOBRE MISTURA DE CIMENTO E AREIA 1:6 COM 6 CM DE ESPESSURA E REJUNTADO COM ARGAMASSA DE CIMENTO E AREIA 1:2</v>
          </cell>
          <cell r="C3016" t="str">
            <v>M</v>
          </cell>
          <cell r="D3016">
            <v>7.95</v>
          </cell>
          <cell r="E3016">
            <v>9.9700000000000006</v>
          </cell>
          <cell r="I3016">
            <v>17.920000000000002</v>
          </cell>
          <cell r="J3016">
            <v>23.3</v>
          </cell>
        </row>
        <row r="3017">
          <cell r="I3017">
            <v>0</v>
          </cell>
          <cell r="J3017">
            <v>0</v>
          </cell>
        </row>
        <row r="3018">
          <cell r="A3018" t="str">
            <v>21.00.000</v>
          </cell>
          <cell r="B3018" t="str">
            <v>DRENAGEM</v>
          </cell>
          <cell r="I3018">
            <v>0</v>
          </cell>
          <cell r="J3018">
            <v>0</v>
          </cell>
        </row>
        <row r="3019">
          <cell r="I3019">
            <v>0</v>
          </cell>
          <cell r="J3019">
            <v>0</v>
          </cell>
        </row>
        <row r="3020">
          <cell r="A3020" t="str">
            <v>21.01.000</v>
          </cell>
          <cell r="B3020" t="str">
            <v>GRADES E TAMPÕES</v>
          </cell>
          <cell r="I3020">
            <v>0</v>
          </cell>
          <cell r="J3020">
            <v>0</v>
          </cell>
        </row>
        <row r="3021">
          <cell r="I3021">
            <v>0</v>
          </cell>
          <cell r="J3021">
            <v>0</v>
          </cell>
        </row>
        <row r="3022">
          <cell r="A3022" t="str">
            <v>21.01.030</v>
          </cell>
          <cell r="B3022" t="str">
            <v>GRADE DE CONCRETO DE 0,30 X 0,95M, INCLUSIVE ASSENTAMENTO.</v>
          </cell>
          <cell r="C3022" t="str">
            <v>UN</v>
          </cell>
          <cell r="D3022">
            <v>45</v>
          </cell>
          <cell r="E3022">
            <v>4.8899999999999997</v>
          </cell>
          <cell r="H3022">
            <v>1</v>
          </cell>
          <cell r="I3022">
            <v>50.89</v>
          </cell>
          <cell r="J3022">
            <v>66.16</v>
          </cell>
        </row>
        <row r="3023">
          <cell r="A3023" t="str">
            <v>21.01.060</v>
          </cell>
          <cell r="B3023" t="str">
            <v>TAMPÃO (TAMPA E CAIXILHO) DE CONCRETO COM 0,60M DE DIAMETRO, INCLUSIVE ASSENTAMENTO (LOGOMARCA PCR).</v>
          </cell>
          <cell r="C3023" t="str">
            <v>UN</v>
          </cell>
          <cell r="D3023">
            <v>90.2</v>
          </cell>
          <cell r="E3023">
            <v>34.32</v>
          </cell>
          <cell r="H3023">
            <v>1.99</v>
          </cell>
          <cell r="I3023">
            <v>126.51</v>
          </cell>
          <cell r="J3023">
            <v>164.46</v>
          </cell>
        </row>
        <row r="3024">
          <cell r="A3024" t="str">
            <v>21.01.070</v>
          </cell>
          <cell r="B3024" t="str">
            <v>TAMPA DE CONCRETO PARA TAMPÃO COM 0,60M DE DIAMETRO, INCLUSIVE ASSENTAMENTO (LOGOMARCA PCR).</v>
          </cell>
          <cell r="C3024" t="str">
            <v>UN</v>
          </cell>
          <cell r="D3024">
            <v>62.7</v>
          </cell>
          <cell r="E3024">
            <v>4.8899999999999997</v>
          </cell>
          <cell r="H3024">
            <v>1.99</v>
          </cell>
          <cell r="I3024">
            <v>69.58</v>
          </cell>
          <cell r="J3024">
            <v>90.45</v>
          </cell>
        </row>
        <row r="3025">
          <cell r="A3025" t="str">
            <v>21.01.080</v>
          </cell>
          <cell r="B3025" t="str">
            <v>SOBRETAMPA DE CONCRETO NAS DIMENSÕES 0,60 X 0,60 X 0,08 (LOGOMARCA PCR).</v>
          </cell>
          <cell r="C3025" t="str">
            <v>UN</v>
          </cell>
          <cell r="D3025">
            <v>47.03</v>
          </cell>
          <cell r="E3025">
            <v>4.8899999999999997</v>
          </cell>
          <cell r="H3025">
            <v>0.5</v>
          </cell>
          <cell r="I3025">
            <v>52.42</v>
          </cell>
          <cell r="J3025">
            <v>68.150000000000006</v>
          </cell>
        </row>
        <row r="3026">
          <cell r="A3026" t="str">
            <v>21.01.090</v>
          </cell>
          <cell r="B3026" t="str">
            <v>LEVANTAMENTO DE TAMPÃO DE POÇO DE VISITA EXISTENTE (ELEVAÇÃO DA COTA DE NÍVEL), DEVIDO A SERVIÇO DE RECAPEAMENTO ASFÁLTICO.</v>
          </cell>
          <cell r="C3026" t="str">
            <v>UN</v>
          </cell>
          <cell r="D3026">
            <v>5.21</v>
          </cell>
          <cell r="E3026">
            <v>31.83</v>
          </cell>
          <cell r="I3026">
            <v>37.04</v>
          </cell>
          <cell r="J3026">
            <v>48.15</v>
          </cell>
        </row>
        <row r="3027">
          <cell r="I3027">
            <v>0</v>
          </cell>
          <cell r="J3027">
            <v>0</v>
          </cell>
        </row>
        <row r="3028">
          <cell r="A3028" t="str">
            <v>21.02.000</v>
          </cell>
          <cell r="B3028" t="str">
            <v>CAIXAS COLETORAS</v>
          </cell>
          <cell r="I3028">
            <v>0</v>
          </cell>
          <cell r="J3028">
            <v>0</v>
          </cell>
        </row>
        <row r="3029">
          <cell r="I3029">
            <v>0</v>
          </cell>
          <cell r="J3029">
            <v>0</v>
          </cell>
        </row>
        <row r="3030">
          <cell r="A3030" t="str">
            <v>21.02.010</v>
          </cell>
          <cell r="B3030" t="str">
            <v>CONSTRUÇÃO DE CAIXA COLETORA, TIPO "COM GRADE", EM ALVENARIA DE 1 VEZ - TIJOLOS MACIÇOS PRENSADOS (REF DR-01-OBRAS RECIFE) NAS DIMENSÕES INTERNAS DE 0,25 X 0,85 X 1,00M, INCLUSIVE ESCAVAÇÃO, REATERRO COMPACTADO E REMOÇÃO DO MATERIAL EXCEDENTE (SEM A GRADE</v>
          </cell>
          <cell r="C3030" t="str">
            <v>UN</v>
          </cell>
          <cell r="D3030">
            <v>145.62</v>
          </cell>
          <cell r="E3030">
            <v>187.16</v>
          </cell>
          <cell r="F3030">
            <v>8.4</v>
          </cell>
          <cell r="I3030">
            <v>341.17999999999995</v>
          </cell>
          <cell r="J3030">
            <v>443.53</v>
          </cell>
        </row>
        <row r="3031">
          <cell r="A3031" t="str">
            <v>21.02.020</v>
          </cell>
          <cell r="B3031" t="str">
            <v xml:space="preserve">CONSTRUÇÃO DE CAIXA COLETORA TIPO "COM GAVETA", EM ALVENARIA DE 1 VEZ DE TIJOLOS MACIÇOS PRENSADOS (REF DR-03-OBRAS RECIFE) NAS DIMENSÕES INTERNAS 0,25 X 0,90 X 1,00M, INCLUSIVE ESCAVAÇÃO, REATERRO COMPACTADO E REMOÇÃO DO MATERIAL EXCEDENTE (COM TAMPA DE </v>
          </cell>
          <cell r="C3031" t="str">
            <v>UN</v>
          </cell>
          <cell r="D3031">
            <v>297.17</v>
          </cell>
          <cell r="E3031">
            <v>273.95999999999998</v>
          </cell>
          <cell r="F3031">
            <v>7.54</v>
          </cell>
          <cell r="I3031">
            <v>578.66999999999996</v>
          </cell>
          <cell r="J3031">
            <v>752.27</v>
          </cell>
        </row>
        <row r="3032">
          <cell r="A3032" t="str">
            <v>21.02.030</v>
          </cell>
          <cell r="B3032" t="str">
            <v>CONSTRUÇÃO DE CAIXA COLETORA, TIPO "COM GAVETA", EM ALVENARIA DE 1 VEZ DE TIJOLOS MACIÇOS PRENSADOS (REF. DR-06-OBRAS RECIFE) NAS DIMENSÕES INTERNAS 0,8 X 0,8 X 0,90M, INCLUSIVE ESCAVAÇÃO, REATERRO COMPACTADO E REMOÇÃO DO MATERIAL EXCEDENTE (COM SOBRETAMP</v>
          </cell>
          <cell r="C3032" t="str">
            <v>UN</v>
          </cell>
          <cell r="D3032">
            <v>448.48</v>
          </cell>
          <cell r="E3032">
            <v>319.32</v>
          </cell>
          <cell r="H3032">
            <v>9.77</v>
          </cell>
          <cell r="I3032">
            <v>777.56999999999994</v>
          </cell>
          <cell r="J3032">
            <v>1010.84</v>
          </cell>
        </row>
        <row r="3033">
          <cell r="I3033">
            <v>0</v>
          </cell>
          <cell r="J3033">
            <v>0</v>
          </cell>
        </row>
        <row r="3034">
          <cell r="A3034" t="str">
            <v>21.03.000</v>
          </cell>
          <cell r="B3034" t="str">
            <v>POÇOS DE VISITA</v>
          </cell>
          <cell r="I3034">
            <v>0</v>
          </cell>
          <cell r="J3034">
            <v>0</v>
          </cell>
        </row>
        <row r="3035">
          <cell r="I3035">
            <v>0</v>
          </cell>
          <cell r="J3035">
            <v>0</v>
          </cell>
        </row>
        <row r="3036">
          <cell r="A3036" t="str">
            <v>21.03.060</v>
          </cell>
          <cell r="B3036" t="str">
            <v>CONSTRUÇÃO DE POÇO DE VISITA EM ALVENARIA DE 1 VEZ, TIJOLOS MACIÇOS PRENSADOS, (REF DR-05-OBRAS RECIFE) NAS DIMENSÕES INTERNAS 1,0 X 1,0 X 1,5M, INCLUSIVE ESCAVAÇÃO, REATERRO COMPACTADO E REMOÇÃO DO MATERIAL EXCEDENTE (SEM O TAMPÃO).</v>
          </cell>
          <cell r="C3036" t="str">
            <v>UN</v>
          </cell>
          <cell r="D3036">
            <v>632.89</v>
          </cell>
          <cell r="E3036">
            <v>678.71</v>
          </cell>
          <cell r="F3036">
            <v>27.93</v>
          </cell>
          <cell r="I3036">
            <v>1339.53</v>
          </cell>
          <cell r="J3036">
            <v>1741.39</v>
          </cell>
        </row>
        <row r="3037">
          <cell r="A3037" t="str">
            <v>21.03.070</v>
          </cell>
          <cell r="B3037" t="str">
            <v>CONSTRUÇÃO DE POÇO DE VISITA EM ALVENARIA DE 1 VEZ DE TIJOLOS MACIÇOS PRENSADOS (REF DR-05-OBRAS RECIFE) NAS DIMENSÕES INTERNAS 1,2 X 1,2 X 1,5M, INCLUSIVE ESCAVAÇÃO, REATERRO COMPACTADO E REMOÇÃO DO MATERIAL EXCEDENTE (SEM O TAMPÃO).</v>
          </cell>
          <cell r="C3037" t="str">
            <v>UN</v>
          </cell>
          <cell r="D3037">
            <v>736.1</v>
          </cell>
          <cell r="E3037">
            <v>787.9</v>
          </cell>
          <cell r="F3037">
            <v>38.21</v>
          </cell>
          <cell r="I3037">
            <v>1562.21</v>
          </cell>
          <cell r="J3037">
            <v>2030.87</v>
          </cell>
        </row>
        <row r="3038">
          <cell r="A3038" t="str">
            <v>21.03.080</v>
          </cell>
          <cell r="B3038" t="str">
            <v>CONSTRUÇÃO DE POÇO DE VISITA EM ALVENARIA DE 1 VEZ DE TIJOLOS MACIÇOS PRENSADOS (REF DR-05-OBRAS RECIFE) NAS DIMENSÕES INTERNAS 1,5 X 1,5 X 2,0M INCLUSIVE ESCAVAÇÃO, REATERRO COMPACTADO E REMOÇÃO DO MATERIAL EXCEDENTE (SEM O TAMPÃO).</v>
          </cell>
          <cell r="C3038" t="str">
            <v>UN</v>
          </cell>
          <cell r="D3038">
            <v>994.17</v>
          </cell>
          <cell r="E3038">
            <v>1165.9100000000001</v>
          </cell>
          <cell r="F3038">
            <v>61</v>
          </cell>
          <cell r="I3038">
            <v>2221.08</v>
          </cell>
          <cell r="J3038">
            <v>2887.4</v>
          </cell>
        </row>
        <row r="3039">
          <cell r="A3039" t="str">
            <v>21.03.090</v>
          </cell>
          <cell r="B3039" t="str">
            <v>CONSTRUÇÃO DE POÇO DE VISITA EM ALVENARIA DE 1 VEZ DE TIJOLOS MACIÇOS PRENSADOS (REF DR-05-OBRAS RECIFE) NAS DIMENSÕES INTERNAS 1,8 X 1,8 X 2,5M, INCLUSIVE ESCAVAÇÃO, REATERRO COMPACTADO E REMOÇÃO DO MATERIAL EXCEDENTE (SEM O TAMPÃO).</v>
          </cell>
          <cell r="C3039" t="str">
            <v>UN</v>
          </cell>
          <cell r="D3039">
            <v>1557.45</v>
          </cell>
          <cell r="E3039">
            <v>1777.06</v>
          </cell>
          <cell r="F3039">
            <v>95.27</v>
          </cell>
          <cell r="I3039">
            <v>3429.78</v>
          </cell>
          <cell r="J3039">
            <v>4458.71</v>
          </cell>
        </row>
        <row r="3040">
          <cell r="A3040" t="str">
            <v>21.03.100</v>
          </cell>
          <cell r="B3040" t="str">
            <v>CONSTRUÇÃO DE POÇO DE VISITA EM ALVENARIA DE 1 VEZ DE TIJOLOS MACIÇOS PRENSADOS (REF DR-05-OBRAS RECIFE) NAS DIMENSÕES INTERNAS 2,2 X 2,2 X 2,5M INCLUSIVE ESCAVAÇÃO, REATERRO COMPACTADO E REMOÇÃO DO MATERIAL EXCEDENTE (SEM O TAMPÃO).</v>
          </cell>
          <cell r="C3040" t="str">
            <v>UN</v>
          </cell>
          <cell r="D3040">
            <v>1991.29</v>
          </cell>
          <cell r="E3040">
            <v>2266.6</v>
          </cell>
          <cell r="F3040">
            <v>145.12</v>
          </cell>
          <cell r="I3040">
            <v>4403.0099999999993</v>
          </cell>
          <cell r="J3040">
            <v>5723.91</v>
          </cell>
        </row>
        <row r="3041">
          <cell r="A3041" t="str">
            <v>21.03.110</v>
          </cell>
          <cell r="B3041" t="str">
            <v>CONSTRUÇÃO DE POÇO DE VISITA, TIPO COM GAVETA, EM ALVENARIA DE 1 VEZ DE TIJOLOS MACIÇOS PRENSADOS (REF DR-02-OBRAS RECIFE) NAS DIMENSÕES INTERNAS 1,0 X 1,0 X 1,5M, INCLUSIVE ESCAVAÇÃO, REATERRO COMPACTADO E REMOÇÃO DO MATERIAL EXCEDENTE (COM SOBRETAMPA DE</v>
          </cell>
          <cell r="C3041" t="str">
            <v>UN</v>
          </cell>
          <cell r="D3041">
            <v>707.31</v>
          </cell>
          <cell r="E3041">
            <v>647.72</v>
          </cell>
          <cell r="F3041">
            <v>26.13</v>
          </cell>
          <cell r="I3041">
            <v>1381.16</v>
          </cell>
          <cell r="J3041">
            <v>1795.51</v>
          </cell>
        </row>
        <row r="3042">
          <cell r="A3042" t="str">
            <v>21.03.120</v>
          </cell>
          <cell r="B3042" t="str">
            <v xml:space="preserve">CONSTRUÇÃO DE POÇO DE VISITA TIPO COM GAVETA, EM ALVENARIA DE 1 VEZ DE TIJOLOS MACIÇOS PRENSADOS (REF DR-02-OBRAS RECIFE) NAS DIMENSÕES INTERNAS 1,2 X 1,2 X 1,5M, INCLUSIVE ESCAVAÇÃO, REATERRO COMPACTADO E REMOÇÃO DO MATERIAL EXCEDENTE (COM SOBRETAMPA DE </v>
          </cell>
          <cell r="C3042" t="str">
            <v>UN</v>
          </cell>
          <cell r="D3042">
            <v>811.18</v>
          </cell>
          <cell r="E3042">
            <v>747.12</v>
          </cell>
          <cell r="F3042">
            <v>30.41</v>
          </cell>
          <cell r="I3042">
            <v>1588.71</v>
          </cell>
          <cell r="J3042">
            <v>2065.3200000000002</v>
          </cell>
        </row>
        <row r="3043">
          <cell r="A3043" t="str">
            <v>21.03.130</v>
          </cell>
          <cell r="B3043" t="str">
            <v xml:space="preserve">CONSTRUÇÃO DE POÇO DE VISITA TIPO COM GAVETA, EM ALVENARIA DE 1 VEZ DE TIJOLOS MACIÇOS PENSADOS (REF  DR-02-OBRAS RECIFE) NAS DIMENSÕES INTERNAS 1,5 X 1,5 X 2,0M, INCLUSIVE ESCAVAÇÃO, REATERRO COMPACTADO E REMOÇÃO DO MATERIAL EXCEDENTE (COM SOBRETAMPA DE </v>
          </cell>
          <cell r="C3043" t="str">
            <v>UN</v>
          </cell>
          <cell r="D3043">
            <v>1205.48</v>
          </cell>
          <cell r="E3043">
            <v>1173.51</v>
          </cell>
          <cell r="F3043">
            <v>53.54</v>
          </cell>
          <cell r="I3043">
            <v>2432.5299999999997</v>
          </cell>
          <cell r="J3043">
            <v>3162.29</v>
          </cell>
        </row>
        <row r="3044">
          <cell r="A3044" t="str">
            <v>21.03.140</v>
          </cell>
          <cell r="B3044" t="str">
            <v>CONSTRUÇÃO DE POÇO DE VISITA, TIPO COM GAVETA, EM ALVENARIA DE 1 VEZ DE TIJOLOS MACIÇOS PRENSADOS (REF DR-02-OBRAS RECIFE) NAS DIMENSÕES INTERNAS 1,8 X 1,8 X 2,5M, INCLUSIVE ESCAVAÇÃO, REATERRO COMPACTADO E REMOÇÃO DO MATERIAL EXCEDENTE (COM SOBRETAMPA DE</v>
          </cell>
          <cell r="C3044" t="str">
            <v>UN</v>
          </cell>
          <cell r="D3044">
            <v>1572.81</v>
          </cell>
          <cell r="E3044">
            <v>1658.39</v>
          </cell>
          <cell r="F3044">
            <v>86.44</v>
          </cell>
          <cell r="I3044">
            <v>3317.64</v>
          </cell>
          <cell r="J3044">
            <v>4312.93</v>
          </cell>
        </row>
        <row r="3045">
          <cell r="A3045" t="str">
            <v>21.03.150</v>
          </cell>
          <cell r="B3045" t="str">
            <v xml:space="preserve">CONSTRUÇÃO DE POÇO DE VISITA, TIPO COM GRADE, EM ALVENARIA DE 1 VEZ DE TIJOLOS MACIÇOS PRENSADOS (REF DR-04-OBRAS RECIFE) NAS DIMENSÕES INTERNAS DE 1,0 X 1,0 X 1,5M, INCLUSIVE ESCAVAÇÃO, REATERRO COMPACTADO E REMOÇÃO DO MATERIAL EXCEDENTE (COM SOBRETAMPA </v>
          </cell>
          <cell r="C3045" t="str">
            <v>UN</v>
          </cell>
          <cell r="D3045">
            <v>813.17</v>
          </cell>
          <cell r="E3045">
            <v>792.05</v>
          </cell>
          <cell r="F3045">
            <v>29.64</v>
          </cell>
          <cell r="I3045">
            <v>1634.86</v>
          </cell>
          <cell r="J3045">
            <v>2125.3200000000002</v>
          </cell>
        </row>
        <row r="3046">
          <cell r="A3046" t="str">
            <v>21.03.160</v>
          </cell>
          <cell r="B3046" t="str">
            <v>CONSTRUÇÃO DE POÇO DE VISITA TIPO COM GRADE, EM ALVENARIA DE 1 VEZ DE TIJOLOS MACIÇOS PRENSADOS (REF. DR-04-OBRAS RECIFE)NAS DIMENSÕES INTERNAS 1,2 X 1,2 X 1,5 M, INCLUSIVE ESCAVAÇÃO, REATERRO COMPACTADO E REMOÇÃO DO MATERIAL EXCEDIENTE (COM SOBRETAMPA DE</v>
          </cell>
          <cell r="C3046" t="str">
            <v>UN</v>
          </cell>
          <cell r="D3046">
            <v>911.05</v>
          </cell>
          <cell r="E3046">
            <v>841.28</v>
          </cell>
          <cell r="F3046">
            <v>36.67</v>
          </cell>
          <cell r="I3046">
            <v>1789</v>
          </cell>
          <cell r="J3046">
            <v>2325.6999999999998</v>
          </cell>
        </row>
        <row r="3047">
          <cell r="A3047" t="str">
            <v>21.03.170</v>
          </cell>
          <cell r="B3047" t="str">
            <v xml:space="preserve">CONSTRUÇÃO DE POÇO DE VISITA, TIPO COM GRADE, EM ALVENARIA DE 1 VEZ DE TIJOLOS MACIÇOS PRENSADOS (REF DR-04-OBRAS RECIFE) NAS DIMENSÕES INTERNAS 1,5 X 1,5 X 2,0M, INCLUSIVE ESCAVAÇÃO, REATERRO COMPACTADO E REMOÇÃO DO MATERIAL EXCEDENTE (COM SOBRETAMPA DE </v>
          </cell>
          <cell r="C3047" t="str">
            <v>UN</v>
          </cell>
          <cell r="D3047">
            <v>1400.45</v>
          </cell>
          <cell r="E3047">
            <v>1348.8</v>
          </cell>
          <cell r="F3047">
            <v>61.34</v>
          </cell>
          <cell r="I3047">
            <v>2810.59</v>
          </cell>
          <cell r="J3047">
            <v>3653.77</v>
          </cell>
        </row>
        <row r="3048">
          <cell r="A3048" t="str">
            <v>21.03.180</v>
          </cell>
          <cell r="B3048" t="str">
            <v>CONSTRUÇÃO DE POÇO DE VISITA, TIPO COM GRADE, EM ALVENARIA DE 1 VEZ DE TIJOLOS MACIÇOS PRENSADOS (REF DR-04-OBRAS RECIFE) NAS DIMENSÕES INTERNAS 1,8 X 1,8 X 2,5 M, INCLUSIVE ESCAVAÇÃO, REATERRO COMPACTADO E REMOÇÃO DO MATERIAL EXCEDENTE (COM SOBRETAMPA DE</v>
          </cell>
          <cell r="C3048" t="str">
            <v>UN</v>
          </cell>
          <cell r="D3048">
            <v>1806.45</v>
          </cell>
          <cell r="E3048">
            <v>1883.2</v>
          </cell>
          <cell r="F3048">
            <v>95.09</v>
          </cell>
          <cell r="I3048">
            <v>3784.7400000000002</v>
          </cell>
          <cell r="J3048">
            <v>4920.16</v>
          </cell>
        </row>
        <row r="3049">
          <cell r="I3049">
            <v>0</v>
          </cell>
          <cell r="J3049">
            <v>0</v>
          </cell>
        </row>
        <row r="3050">
          <cell r="A3050" t="str">
            <v>21.04.000</v>
          </cell>
          <cell r="B3050" t="str">
            <v>ESCORAMENTO DE VALAS PARA CONSTRUÇÃO DE GALERIAS OU CANAIS</v>
          </cell>
          <cell r="I3050">
            <v>0</v>
          </cell>
          <cell r="J3050">
            <v>0</v>
          </cell>
        </row>
        <row r="3051">
          <cell r="I3051">
            <v>0</v>
          </cell>
          <cell r="J3051">
            <v>0</v>
          </cell>
        </row>
        <row r="3052">
          <cell r="A3052" t="str">
            <v>21.04.030</v>
          </cell>
          <cell r="B3052" t="str">
            <v>ENSECADEIRA COM PRANCHÕES DE MADEIRA DE LEI DE 3 X 6 POLEGADAS E QUADROS UTILIZANDO LONGARINAS DE MADEIRA DE 3 X 5 POLEGADAS, INCLUSIVE POSTERIOR RETIRADA (ÁREA NÃO CRAVADA).</v>
          </cell>
          <cell r="C3052" t="str">
            <v>M²</v>
          </cell>
          <cell r="D3052">
            <v>49.42</v>
          </cell>
          <cell r="E3052">
            <v>16.02</v>
          </cell>
          <cell r="I3052">
            <v>65.44</v>
          </cell>
          <cell r="J3052">
            <v>85.07</v>
          </cell>
        </row>
        <row r="3053">
          <cell r="A3053" t="str">
            <v>21.04.035</v>
          </cell>
          <cell r="B3053" t="str">
            <v>ENSECADEIRA COM PRANCHÕES DE MADEIRA DE LEI COM 3 X 6 POLEGADAS E QUADROS UTILIZANDO LONGARINAS DE MADEIRA DE 3 X 5 POLEGADAS, INCLUSIVE POSTERIOR RETIRADA (ÁREA CRAVADA).</v>
          </cell>
          <cell r="C3053" t="str">
            <v>M²</v>
          </cell>
          <cell r="D3053">
            <v>49.42</v>
          </cell>
          <cell r="E3053">
            <v>18.8</v>
          </cell>
          <cell r="F3053">
            <v>11.73</v>
          </cell>
          <cell r="G3053">
            <v>6.24</v>
          </cell>
          <cell r="I3053">
            <v>86.19</v>
          </cell>
          <cell r="J3053">
            <v>112.05</v>
          </cell>
        </row>
        <row r="3054">
          <cell r="A3054" t="str">
            <v>21.04.040</v>
          </cell>
          <cell r="B3054" t="str">
            <v>ESCORAMENTO DE VALAS COM PRANCHÕES METÁLICOS E QUADROS UTILIZANDO LONGARINAS DE MADEIRA DE 3 X 5 POLEGADAS, INCLUSIVE POSTERIOR RETIRADA (ÁREA CRAVADA).</v>
          </cell>
          <cell r="C3054" t="str">
            <v>M²</v>
          </cell>
          <cell r="D3054">
            <v>6.44</v>
          </cell>
          <cell r="E3054">
            <v>13.1</v>
          </cell>
          <cell r="F3054">
            <v>4.34</v>
          </cell>
          <cell r="G3054">
            <v>3.68</v>
          </cell>
          <cell r="I3054">
            <v>27.56</v>
          </cell>
          <cell r="J3054">
            <v>35.83</v>
          </cell>
        </row>
        <row r="3055">
          <cell r="A3055" t="str">
            <v>21.04.050</v>
          </cell>
          <cell r="B3055" t="str">
            <v>ESCORAMENTO DE VALAS COM PRANCHÕES METÁLICOS E QUADROS UTILIZANDO LONGARINAS DE MADEIRA DE 3 X 5 POLEGADAS, INCLUSIVE POSTERIOR RETIRADA (ÁREA NÃO CRAVADA).</v>
          </cell>
          <cell r="C3055" t="str">
            <v>M²</v>
          </cell>
          <cell r="D3055">
            <v>11.58</v>
          </cell>
          <cell r="E3055">
            <v>6.44</v>
          </cell>
          <cell r="I3055">
            <v>18.02</v>
          </cell>
          <cell r="J3055">
            <v>23.43</v>
          </cell>
        </row>
        <row r="3056">
          <cell r="A3056" t="str">
            <v>21.04.060</v>
          </cell>
          <cell r="B3056" t="str">
            <v>ESCORAMENTO DESCONTÍNUO DE VALAS.</v>
          </cell>
          <cell r="C3056" t="str">
            <v>M²</v>
          </cell>
          <cell r="D3056">
            <v>8.42</v>
          </cell>
          <cell r="E3056">
            <v>11.44</v>
          </cell>
          <cell r="I3056">
            <v>19.86</v>
          </cell>
          <cell r="J3056">
            <v>25.82</v>
          </cell>
        </row>
        <row r="3057">
          <cell r="A3057" t="str">
            <v>21.04.070</v>
          </cell>
          <cell r="B3057" t="str">
            <v>CONSTRUÇÃO DE ENSECADEIRA DUPLA EM CHAPA DE MADEIRA COMPENSADA RESINADA DE 12MM DE ESPESSURA COM AFASTAMENTO INTERNO DE 30CM, ESCORADA EM ESTRONCAS CRAVADAS A CADA 1,0M, COSTELAMENTO COM BARROTES DE 3 X 3 POLEGADAS E PREENCHIDA COM MATERIAL ARGILOSO, INCL</v>
          </cell>
          <cell r="C3057" t="str">
            <v>M²</v>
          </cell>
          <cell r="D3057">
            <v>9.6300000000000008</v>
          </cell>
          <cell r="E3057">
            <v>19.989999999999998</v>
          </cell>
          <cell r="H3057">
            <v>0.55000000000000004</v>
          </cell>
          <cell r="I3057">
            <v>30.169999999999998</v>
          </cell>
          <cell r="J3057">
            <v>39.22</v>
          </cell>
        </row>
        <row r="3058">
          <cell r="I3058">
            <v>0</v>
          </cell>
          <cell r="J3058">
            <v>0</v>
          </cell>
        </row>
        <row r="3059">
          <cell r="A3059" t="str">
            <v>21.05.00</v>
          </cell>
          <cell r="B3059" t="str">
            <v>ESGOTAMENTO DE ÁGUA</v>
          </cell>
          <cell r="I3059">
            <v>0</v>
          </cell>
          <cell r="J3059">
            <v>0</v>
          </cell>
        </row>
        <row r="3060">
          <cell r="I3060">
            <v>0</v>
          </cell>
          <cell r="J3060">
            <v>0</v>
          </cell>
        </row>
        <row r="3061">
          <cell r="A3061" t="str">
            <v>21.05.010</v>
          </cell>
          <cell r="B3061" t="str">
            <v>ESGOTAMENTO DE ÁGUA COM MOTO-BOMBA A GASOLINA DE 3,4 HP INCLUSIVE 10 METRO DE MANGOTE DE 2 COM COMBUSTIVEL.</v>
          </cell>
          <cell r="C3061" t="str">
            <v>H</v>
          </cell>
          <cell r="F3061">
            <v>3.25</v>
          </cell>
          <cell r="G3061">
            <v>0.24</v>
          </cell>
          <cell r="I3061">
            <v>3.49</v>
          </cell>
          <cell r="J3061">
            <v>4.54</v>
          </cell>
        </row>
        <row r="3062">
          <cell r="A3062" t="str">
            <v>21.05.020</v>
          </cell>
          <cell r="B3062" t="str">
            <v>ESGOTAMENTO DE ÁGUA COM BOMBA ELÉTRICA SUBMERSA - POT 4 CV,  INCLUSIVE 10 METRO DE MANGOTE DE 3 COM COMBUSTIVEL.</v>
          </cell>
          <cell r="C3062" t="str">
            <v>M³</v>
          </cell>
          <cell r="E3062">
            <v>0.1</v>
          </cell>
          <cell r="F3062">
            <v>0.03</v>
          </cell>
          <cell r="I3062">
            <v>0.13</v>
          </cell>
          <cell r="J3062">
            <v>0.17</v>
          </cell>
        </row>
        <row r="3063">
          <cell r="I3063">
            <v>0</v>
          </cell>
          <cell r="J3063">
            <v>0</v>
          </cell>
        </row>
        <row r="3064">
          <cell r="A3064" t="str">
            <v>21.06.00</v>
          </cell>
          <cell r="B3064" t="str">
            <v>GALERIA DE TUBOS DE CONCRETO - CLASSES C2 E CA1 (COM FORNECIMENTO DE TUBOS)</v>
          </cell>
          <cell r="I3064">
            <v>0</v>
          </cell>
          <cell r="J3064">
            <v>0</v>
          </cell>
        </row>
        <row r="3065">
          <cell r="I3065">
            <v>0</v>
          </cell>
          <cell r="J3065">
            <v>0</v>
          </cell>
        </row>
        <row r="3066">
          <cell r="A3066" t="str">
            <v>21.06.010</v>
          </cell>
          <cell r="B3066" t="str">
            <v>GALERIA DE TUBOS DE CONCRETO C2 - 0,20M DE DIAMETRO, INCLUSIVE ESCAVAÇÃO MANUAL DAS VALAS ATÉ 1,5M DE PROFUNDIDADE, REATERRO COMPACTADO, REMOÇÃO DO MATERIAL EXCEDENTE E AINDA FORNECIMENTO E ASSENTAMENTO DOS TUBOS.</v>
          </cell>
          <cell r="C3066" t="str">
            <v>M</v>
          </cell>
          <cell r="D3066">
            <v>11.58</v>
          </cell>
          <cell r="E3066">
            <v>20.72</v>
          </cell>
          <cell r="H3066">
            <v>0.34</v>
          </cell>
          <cell r="I3066">
            <v>32.64</v>
          </cell>
          <cell r="J3066">
            <v>42.43</v>
          </cell>
        </row>
        <row r="3067">
          <cell r="A3067" t="str">
            <v>21.06.020</v>
          </cell>
          <cell r="B3067" t="str">
            <v>GALERIA DE TUBOS DE CONCRETO C2 - 0,20M DE DIAMETRO, INCLUSIVE ESCAVAÇÃO MANUAL DAS VALAS ATÉ 1,5M DE PROFUNDIDADE, REATERRO COMPACTADO, REMOÇÃO DO MATERIAL EXCEDENTE E AINDA FORNECIMENTO E ASSENTAMENTO DOS TUBOS  (SERVIÇO NOTURNO).</v>
          </cell>
          <cell r="C3067" t="str">
            <v>M</v>
          </cell>
          <cell r="D3067">
            <v>11.58</v>
          </cell>
          <cell r="E3067">
            <v>24.87</v>
          </cell>
          <cell r="H3067">
            <v>0.35</v>
          </cell>
          <cell r="I3067">
            <v>36.800000000000004</v>
          </cell>
          <cell r="J3067">
            <v>47.84</v>
          </cell>
        </row>
        <row r="3068">
          <cell r="A3068" t="str">
            <v>21.06.030</v>
          </cell>
          <cell r="B3068" t="str">
            <v>GALERIA DE TUBOS DE CONCRETO C2 - 0,20M DE DIAMETRO, INCLUSIVE ESCAVAÇÃO MECÂNICA DAS VALAS ATÉ 1,5M DE PROFUNDIDADE, REATERRO COMPACTADO, REMOÇÃO DO MATERIAL EXCEDENTE E AINDA FORNECIMENTO E ASSENTAMENTO DOS TUBOS .</v>
          </cell>
          <cell r="C3068" t="str">
            <v>M</v>
          </cell>
          <cell r="D3068">
            <v>11.58</v>
          </cell>
          <cell r="E3068">
            <v>14.91</v>
          </cell>
          <cell r="F3068">
            <v>1.68</v>
          </cell>
          <cell r="H3068">
            <v>0.33</v>
          </cell>
          <cell r="I3068">
            <v>28.5</v>
          </cell>
          <cell r="J3068">
            <v>37.049999999999997</v>
          </cell>
        </row>
        <row r="3069">
          <cell r="A3069" t="str">
            <v>21.06.040</v>
          </cell>
          <cell r="B3069" t="str">
            <v>GALERIA DE TUBOS DE CONCRETO C2 - 0,20M DE DIAMETRO, INCLUSIVE ESCAVAÇÃO MECÂNICA DAS VALAS ATÉ 1,5M DE PROFUNDIDADE, REATERRO COMPACTADO, REMOÇÃO DO MATERIAL EXCEDENTE E AINDA FORNECIMENTO E ASSENTAMENTO DOS TUBOS (SERVIÇO NOTURNO).</v>
          </cell>
          <cell r="C3069" t="str">
            <v>M</v>
          </cell>
          <cell r="D3069">
            <v>11.58</v>
          </cell>
          <cell r="E3069">
            <v>17.91</v>
          </cell>
          <cell r="F3069">
            <v>1.74</v>
          </cell>
          <cell r="H3069">
            <v>0.35</v>
          </cell>
          <cell r="I3069">
            <v>31.580000000000002</v>
          </cell>
          <cell r="J3069">
            <v>41.05</v>
          </cell>
        </row>
        <row r="3070">
          <cell r="A3070" t="str">
            <v>21.06.050</v>
          </cell>
          <cell r="B3070" t="str">
            <v>GALERIA DE TUBOS DE CONCRETO C2 - 0,30M DE DIAMETRO, INCLUSIVE ESCAVAÇÃO MANUAL DAS VALAS ATÉ 1,5M DE PROFUNDIDADE, REATERRO COMPACTADO, REMOÇÃO DO MATERIAL EXCEDENTE E AINDA FORNECIMENTO E ASSENTAMENTO DOS TUBOS .</v>
          </cell>
          <cell r="C3070" t="str">
            <v>M</v>
          </cell>
          <cell r="D3070">
            <v>17.579999999999998</v>
          </cell>
          <cell r="E3070">
            <v>30.14</v>
          </cell>
          <cell r="H3070">
            <v>0.59</v>
          </cell>
          <cell r="I3070">
            <v>48.31</v>
          </cell>
          <cell r="J3070">
            <v>62.8</v>
          </cell>
        </row>
        <row r="3071">
          <cell r="A3071" t="str">
            <v>21.06.060</v>
          </cell>
          <cell r="B3071" t="str">
            <v>GALERIA DE TUBOS DE CONCRETO C2 - 0,30M DE DIAMETRO, INCLUSIVE ESCAVAÇÃO MANUAL DAS VALAS ATÉ 1,5M DE PROFUNDIDADE, REATERRO COMPACTADO, REMOÇÃO DO MATERIAL EXCEDENTE E AINDA FORNECIMENTO E ASSENTAMENTO DOS TUBOS (SERVIÇO NOTURNO).</v>
          </cell>
          <cell r="C3071" t="str">
            <v>M</v>
          </cell>
          <cell r="D3071">
            <v>17.579999999999998</v>
          </cell>
          <cell r="E3071">
            <v>36.15</v>
          </cell>
          <cell r="H3071">
            <v>0.6</v>
          </cell>
          <cell r="I3071">
            <v>54.33</v>
          </cell>
          <cell r="J3071">
            <v>70.63</v>
          </cell>
        </row>
        <row r="3072">
          <cell r="A3072" t="str">
            <v>21.06.070</v>
          </cell>
          <cell r="B3072" t="str">
            <v>GALERIA DE TUBOS DE CONCRETO C2 - 0,30M DE DIAMETRO, INCLUSIVE ESCAVAÇÃO MECÂNICA DAS VALAS ATÉ 1,5M DE PROFUNDIDADE, REATERRO COMPACTADO, REMOÇÃO DO MATERIAL EXCEDENTE E AINDA FORNECIMENTO E ASSENTAMENTO DOS TUBOS.</v>
          </cell>
          <cell r="C3072" t="str">
            <v>M</v>
          </cell>
          <cell r="D3072">
            <v>17.579999999999998</v>
          </cell>
          <cell r="E3072">
            <v>21.43</v>
          </cell>
          <cell r="F3072">
            <v>2.54</v>
          </cell>
          <cell r="H3072">
            <v>0.59</v>
          </cell>
          <cell r="I3072">
            <v>42.14</v>
          </cell>
          <cell r="J3072">
            <v>54.78</v>
          </cell>
        </row>
        <row r="3073">
          <cell r="A3073" t="str">
            <v>21.06.080</v>
          </cell>
          <cell r="B3073" t="str">
            <v>GALERIA DE TUBOS DE CONCRETO C2 - 0,30M DE DIAMETRO, INCLUSIVE ESCAVAÇÃO MECÂNICA DAS VALAS ATÉ 1,5M DE PROFUNDIDADE, REATERRO COMPACTADO, REMOÇÃO DO MATERIAL EXCEDENTE E AINDA FORNECIMENTO E ASSENTAMENTO DOS TUBOS (SERVIÇO NOTURNO).</v>
          </cell>
          <cell r="C3073" t="str">
            <v>M</v>
          </cell>
          <cell r="D3073">
            <v>17.579999999999998</v>
          </cell>
          <cell r="E3073">
            <v>25.73</v>
          </cell>
          <cell r="F3073">
            <v>2.63</v>
          </cell>
          <cell r="H3073">
            <v>0.6</v>
          </cell>
          <cell r="I3073">
            <v>46.540000000000006</v>
          </cell>
          <cell r="J3073">
            <v>60.5</v>
          </cell>
        </row>
        <row r="3074">
          <cell r="A3074" t="str">
            <v>21.06.090</v>
          </cell>
          <cell r="B3074" t="str">
            <v>GALERIA DE TUBOS DE CONCRETO C2 - 0,40M DE DIAMETRO, INCLUSIVE ESCAVAÇÃO MANUAL DAS VALAS ATÉ 1,5M DE PROFUNDIDADE, REATERRO COMPACTADO, REMOÇÃO DO MATERIAL EXCEDENTE E AINDA FORNECIMENTO E ASSENTAMENTO DOS TUBOS .</v>
          </cell>
          <cell r="C3074" t="str">
            <v>M</v>
          </cell>
          <cell r="D3074">
            <v>23.29</v>
          </cell>
          <cell r="E3074">
            <v>39.39</v>
          </cell>
          <cell r="H3074">
            <v>0.89</v>
          </cell>
          <cell r="I3074">
            <v>63.57</v>
          </cell>
          <cell r="J3074">
            <v>82.64</v>
          </cell>
        </row>
        <row r="3075">
          <cell r="A3075" t="str">
            <v>21.06.100</v>
          </cell>
          <cell r="B3075" t="str">
            <v>GALERIA DE TUBOS DE CONCRETO CS - 0,40M DE DIAMETRO, INCLUSIVE ESCAVAÇÃO MANUAL DAS VALAS ATÉ 1,5M DE PROFUNDIDADE, REATERRO COMPACTADO, REMOÇÃO DO MATERIAL EXCEDENTE E AINDA FORNECIMENTO E ASSENTAMENTO DOS TUBOS (SERVIÇO NOTURNO).</v>
          </cell>
          <cell r="C3075" t="str">
            <v>M</v>
          </cell>
          <cell r="D3075">
            <v>23.29</v>
          </cell>
          <cell r="E3075">
            <v>47.27</v>
          </cell>
          <cell r="H3075">
            <v>0.91</v>
          </cell>
          <cell r="I3075">
            <v>71.47</v>
          </cell>
          <cell r="J3075">
            <v>92.91</v>
          </cell>
        </row>
        <row r="3076">
          <cell r="A3076" t="str">
            <v>21.06.110</v>
          </cell>
          <cell r="B3076" t="str">
            <v xml:space="preserve">GALERIA DE TUBOS DE CONCRETO CS - 0,40M DE DIAMETRO, INCLUSIVE ESCAVAÇÃO MECÂNICA DAS VALAS ATÉ 1,5M DE PROFUNDIDADE, REATERRO COMPACTADO, REMOÇÃO DO MATERIAL EXCEDENTE E AINDA FORNECIMENTO E ASSENTAMENTO DOS TUBOS. </v>
          </cell>
          <cell r="C3076" t="str">
            <v>M</v>
          </cell>
          <cell r="D3076">
            <v>23.29</v>
          </cell>
          <cell r="E3076">
            <v>27.78</v>
          </cell>
          <cell r="F3076">
            <v>3.39</v>
          </cell>
          <cell r="H3076">
            <v>0.89</v>
          </cell>
          <cell r="I3076">
            <v>55.35</v>
          </cell>
          <cell r="J3076">
            <v>71.959999999999994</v>
          </cell>
        </row>
        <row r="3077">
          <cell r="A3077" t="str">
            <v>21.06.120</v>
          </cell>
          <cell r="B3077" t="str">
            <v>GALERIA DE TUBOS DE CONCRETO CS - 0,40M DE DIAMETRO, INCLUSIVE ESCAVAÇÃO MECÂNICA DAS VALAS ATÉ 1,5M DE PROFUNDIDADE, REATERRO COMPACTADO, REMOÇÃO DO MATERIAL EXCEDENTE E AINDA FORNECIMENTO E ASSENTAMENTO DOS TUBOS (SERVIÇO NOTURNO).</v>
          </cell>
          <cell r="C3077" t="str">
            <v>M</v>
          </cell>
          <cell r="D3077">
            <v>23.29</v>
          </cell>
          <cell r="E3077">
            <v>33.340000000000003</v>
          </cell>
          <cell r="F3077">
            <v>3.5</v>
          </cell>
          <cell r="H3077">
            <v>0.91</v>
          </cell>
          <cell r="I3077">
            <v>61.04</v>
          </cell>
          <cell r="J3077">
            <v>79.349999999999994</v>
          </cell>
        </row>
        <row r="3078">
          <cell r="A3078" t="str">
            <v>21.06.130</v>
          </cell>
          <cell r="B3078" t="str">
            <v xml:space="preserve">GALERIA DE TUBOS DE CONCRETO C2 - 0,50M DE DIAMETRO, INCLUSIVE ESCAVAÇÃO MANUAL DAS VALAS ATÉ 1,5M DE PROFUNDIDADE, REATERRO COMPACTADO, REMOÇÃO DO MATERIAL EXCEDENTE E AINDA FORNECIMENTO E ASSENTAMENTO DOS TUBOS. </v>
          </cell>
          <cell r="C3078" t="str">
            <v>M</v>
          </cell>
          <cell r="D3078">
            <v>32.67</v>
          </cell>
          <cell r="E3078">
            <v>49.54</v>
          </cell>
          <cell r="H3078">
            <v>1.24</v>
          </cell>
          <cell r="I3078">
            <v>83.45</v>
          </cell>
          <cell r="J3078">
            <v>108.49</v>
          </cell>
        </row>
        <row r="3079">
          <cell r="A3079" t="str">
            <v>21.06.140</v>
          </cell>
          <cell r="B3079" t="str">
            <v>GALERIA DE TUBOS DE CONCRETO C2 - 0,50M DE DIAMETRO, INCLUSIVE ESCAVAÇÃO MANUAL DAS VALAS ATÉ 1,5M DE PROFUNDIDADE, REATERRO COMPACTADO, REMOÇÃO DO MATERIAL EXCEDENTE E AINDA FORNECIMENTO E ASSENTAMENTO DOS TUBOS (SERVIÇO NOTURNO).</v>
          </cell>
          <cell r="C3079" t="str">
            <v>M</v>
          </cell>
          <cell r="D3079">
            <v>32.67</v>
          </cell>
          <cell r="E3079">
            <v>59.43</v>
          </cell>
          <cell r="H3079">
            <v>1.27</v>
          </cell>
          <cell r="I3079">
            <v>93.36999999999999</v>
          </cell>
          <cell r="J3079">
            <v>121.38</v>
          </cell>
        </row>
        <row r="3080">
          <cell r="A3080" t="str">
            <v>21.06.150</v>
          </cell>
          <cell r="B3080" t="str">
            <v>GALERIA DE TUBOS DE CONCRETO C2 - 0,50M DE DIAMETRO, INCLUSIVE ESCAVAÇÃO MECÂNICA DAS VALAS ATÉ 1,5M DE PROFUNDIDADE, REATERRO COMPACTADO, REMOÇÃO DO MATERIAL EXCEDENTE E AINDA FORNECIMENTO E ASSENTAMENTO DOS TUBOS .</v>
          </cell>
          <cell r="C3080" t="str">
            <v>M</v>
          </cell>
          <cell r="D3080">
            <v>32.67</v>
          </cell>
          <cell r="E3080">
            <v>35.04</v>
          </cell>
          <cell r="F3080">
            <v>4.2300000000000004</v>
          </cell>
          <cell r="H3080">
            <v>1.24</v>
          </cell>
          <cell r="I3080">
            <v>73.180000000000007</v>
          </cell>
          <cell r="J3080">
            <v>95.13</v>
          </cell>
        </row>
        <row r="3081">
          <cell r="A3081" t="str">
            <v>21.06.160</v>
          </cell>
          <cell r="B3081" t="str">
            <v>GALERIA DE TUBOS DE CONCRETO C2 - 0,50M DE DIAMETRO, INCLUSIVE ESCAVAÇÃO MECÂNICA DAS VALAS ATÉ 1,5M DE PROFUNDIDADE, REATERRO COMPACTADO, REMOÇÃO DO MATERIAL EXCEDENTE E AINDA FORNECIMENTO E ASSENTAMENTO DOS TUBOS (SERVIÇO NOTURNO).</v>
          </cell>
          <cell r="C3081" t="str">
            <v>M</v>
          </cell>
          <cell r="D3081">
            <v>32.67</v>
          </cell>
          <cell r="E3081">
            <v>42.03</v>
          </cell>
          <cell r="F3081">
            <v>4.38</v>
          </cell>
          <cell r="H3081">
            <v>1.27</v>
          </cell>
          <cell r="I3081">
            <v>80.349999999999994</v>
          </cell>
          <cell r="J3081">
            <v>104.46</v>
          </cell>
        </row>
        <row r="3082">
          <cell r="A3082" t="str">
            <v>21.06.170</v>
          </cell>
          <cell r="B3082" t="str">
            <v xml:space="preserve">GALERIA DE TUBOS DE CONCRETO C2 - 0,60M DE DIAMETRO, INCLUSIVE ESCAVAÇÃO MANUAL DAS VALAS ATÉ 1,5M DE PROFUNDIDADE, REATERRO COMPACTADO, REMOÇÃO DO MATERIAL EXCEDENTE E AINDA FORNECIMENTO E ASSENTAMENTO DOS TUBOS. </v>
          </cell>
          <cell r="C3082" t="str">
            <v>M</v>
          </cell>
          <cell r="D3082">
            <v>47.85</v>
          </cell>
          <cell r="E3082">
            <v>60.09</v>
          </cell>
          <cell r="H3082">
            <v>1.65</v>
          </cell>
          <cell r="I3082">
            <v>109.59</v>
          </cell>
          <cell r="J3082">
            <v>142.47</v>
          </cell>
        </row>
        <row r="3083">
          <cell r="A3083" t="str">
            <v>21.06.180</v>
          </cell>
          <cell r="B3083" t="str">
            <v>GALERIA DE TUBOS DE CONCRETO C2 - 0,60M DE DIAMETRO, INCLUSIVE ESCAVAÇÃO MANUAL DAS VALAS ATÉ 1,5M DE PROFUNDIDADE, REATERRO COMPACTADO, REMOÇÃO DO MATERIAL EXCEDENTE E AINDA FORNECIMENTO E ASSENTAMENTO DOS TUBOS (SERVIÇO NOTURNO).</v>
          </cell>
          <cell r="C3083" t="str">
            <v>M</v>
          </cell>
          <cell r="D3083">
            <v>47.85</v>
          </cell>
          <cell r="E3083">
            <v>72.099999999999994</v>
          </cell>
          <cell r="H3083">
            <v>1.69</v>
          </cell>
          <cell r="I3083">
            <v>121.63999999999999</v>
          </cell>
          <cell r="J3083">
            <v>158.13</v>
          </cell>
        </row>
        <row r="3084">
          <cell r="A3084" t="str">
            <v>21.06.190</v>
          </cell>
          <cell r="B3084" t="str">
            <v xml:space="preserve">GALERIA DE TUBOS DE CONCRETO C2 - 0,60M DE DIAMETRO, INCLUSIVE ESCAVAÇÃO MECÂNICA DAS VALAS ATÉ 1,5M DE PROFUNDIDADE, REATERRO COMPACTADO, REMOÇÃO DO MATERIAL EXCEDENTE E AINDA FORNECIMENTO E ASSENTAMENTO DOS TUBOS. </v>
          </cell>
          <cell r="C3084" t="str">
            <v>M</v>
          </cell>
          <cell r="D3084">
            <v>47.85</v>
          </cell>
          <cell r="E3084">
            <v>42.67</v>
          </cell>
          <cell r="F3084">
            <v>5.08</v>
          </cell>
          <cell r="H3084">
            <v>1.65</v>
          </cell>
          <cell r="I3084">
            <v>97.250000000000014</v>
          </cell>
          <cell r="J3084">
            <v>126.43</v>
          </cell>
        </row>
        <row r="3085">
          <cell r="A3085" t="str">
            <v>21.06.200</v>
          </cell>
          <cell r="B3085" t="str">
            <v>GALERIA DE TUBOS DE CONCRETO C2 - 0,60M DE DIAMETRO, INCLUSIVE ESCAVAÇÃO MECÂNICA DAS VALAS ATÉ 1,5M DE PROFUNDIDADE, REATERRO COMPACTADO, REMOÇÃO DO MATERIAL EXCEDENTE E AINDA FORNECIMENTO E ASSENTAMENTO DOS TUBOS (SERVIÇO NOTURNO).</v>
          </cell>
          <cell r="C3085" t="str">
            <v>M</v>
          </cell>
          <cell r="D3085">
            <v>47.85</v>
          </cell>
          <cell r="E3085">
            <v>51.21</v>
          </cell>
          <cell r="F3085">
            <v>5.25</v>
          </cell>
          <cell r="H3085">
            <v>1.69</v>
          </cell>
          <cell r="I3085">
            <v>106</v>
          </cell>
          <cell r="J3085">
            <v>137.80000000000001</v>
          </cell>
        </row>
        <row r="3086">
          <cell r="A3086" t="str">
            <v>21.06.210</v>
          </cell>
          <cell r="B3086" t="str">
            <v xml:space="preserve">GALERIA DE TUBOS DE CONCRETO CS - 0,70M DE DIAMETRO, INCLUSIVE ESCAVAÇÃO MANUAL DAS VALAS ATÉ 1,5M DE PROFUNDIDADE, REATERRO COMPACTADO, REMOÇÃO DO MATERIAL EXCEDENTE E AINDA FORNECIMENTO E ASSENTAMENTO DOS TUBOS. </v>
          </cell>
          <cell r="C3086" t="str">
            <v>M</v>
          </cell>
          <cell r="D3086">
            <v>61.34</v>
          </cell>
          <cell r="E3086">
            <v>69.930000000000007</v>
          </cell>
          <cell r="H3086">
            <v>2.14</v>
          </cell>
          <cell r="I3086">
            <v>133.41</v>
          </cell>
          <cell r="J3086">
            <v>173.43</v>
          </cell>
        </row>
        <row r="3087">
          <cell r="A3087" t="str">
            <v>21.06.220</v>
          </cell>
          <cell r="B3087" t="str">
            <v>GALERIA DE TUBOS DE CONCRETO CS - 0,70M DE DIAMETRO, INCLUSIVE ESCAVAÇÃO MANUAL DAS VALAS ATÉ 1,5M DE PROFUNDIDADE, REATERRO COMPACTADO, REMOÇÃO DO MATERIAL EXCEDENTE E AINDA FORNECIMENTO E ASSENTAMENTO DOS TUBOS (SERVIÇO NOTURNO).</v>
          </cell>
          <cell r="C3087" t="str">
            <v>M</v>
          </cell>
          <cell r="D3087">
            <v>61.34</v>
          </cell>
          <cell r="E3087">
            <v>83.94</v>
          </cell>
          <cell r="H3087">
            <v>2.19</v>
          </cell>
          <cell r="I3087">
            <v>147.47</v>
          </cell>
          <cell r="J3087">
            <v>191.71</v>
          </cell>
        </row>
        <row r="3088">
          <cell r="A3088" t="str">
            <v>21.06.230</v>
          </cell>
          <cell r="B3088" t="str">
            <v xml:space="preserve">GALERIA DE TUBOS DE CONCRETO CS - 0,70M DE DIAMETRO, INCLUSIVE ESCAVAÇÃO MECÂNICA DAS VALAS ATÉ 1,5M DE PROFUNDIDADE, REATERRO COMPACTADO, REMOÇÃO DO MATERIAL EXCEDENTE E AINDA FORNECIMENTO E ASSENTAMENTO DOS TUBOS. </v>
          </cell>
          <cell r="C3088" t="str">
            <v>M</v>
          </cell>
          <cell r="D3088">
            <v>61.34</v>
          </cell>
          <cell r="E3088">
            <v>49.61</v>
          </cell>
          <cell r="F3088">
            <v>5.93</v>
          </cell>
          <cell r="H3088">
            <v>2.14</v>
          </cell>
          <cell r="I3088">
            <v>119.02</v>
          </cell>
          <cell r="J3088">
            <v>154.72999999999999</v>
          </cell>
        </row>
        <row r="3089">
          <cell r="A3089" t="str">
            <v>21.06.240</v>
          </cell>
          <cell r="B3089" t="str">
            <v>GALERIA DE TUBOS DE CONCRETO CS - 0,70M DE DIAMETRO, INCLUSIVE ESCAVAÇÃO MECÂNICA DAS VALAS ATÉ 1,5M DE PROFUNDIDADE, REATERRO COMPACTADO, REMOÇÃO DO MATERIAL EXCEDENTE E AINDA FORNECIMENTO E ASSENTAMENTO DOS TUBOS (SERVIÇO NOTURNO).</v>
          </cell>
          <cell r="C3089" t="str">
            <v>M</v>
          </cell>
          <cell r="D3089">
            <v>61.34</v>
          </cell>
          <cell r="E3089">
            <v>59.57</v>
          </cell>
          <cell r="F3089">
            <v>6.13</v>
          </cell>
          <cell r="H3089">
            <v>2.19</v>
          </cell>
          <cell r="I3089">
            <v>129.22999999999999</v>
          </cell>
          <cell r="J3089">
            <v>168</v>
          </cell>
        </row>
        <row r="3090">
          <cell r="A3090" t="str">
            <v>21.06.250</v>
          </cell>
          <cell r="B3090" t="str">
            <v xml:space="preserve">GALERIA DE TUBOS DE CONCRETO CS - 0,80M DE DIAMETRO, INCLUSIVE ESCAVAÇÃO MANUAL DAS VALAS ATÉ 1,5M DE PROFUNDIDADE, REATERRO COMPACTADO, REMOÇÃO DO MATERIAL EXCEDENTE E AINDA FORNECIMENTO E ASSENTAMENTO DOS TUBOS. </v>
          </cell>
          <cell r="C3090" t="str">
            <v>M</v>
          </cell>
          <cell r="D3090">
            <v>90.58</v>
          </cell>
          <cell r="E3090">
            <v>80.05</v>
          </cell>
          <cell r="H3090">
            <v>2.85</v>
          </cell>
          <cell r="I3090">
            <v>173.48</v>
          </cell>
          <cell r="J3090">
            <v>225.52</v>
          </cell>
        </row>
        <row r="3091">
          <cell r="A3091" t="str">
            <v>21.06.260</v>
          </cell>
          <cell r="B3091" t="str">
            <v>GALERIA DE TUBOS DE CONCRETO CS - 0,80M DE DIAMETRO, INCLUSIVE ESCAVAÇÃO MANUAL DAS VALAS ATÉ 1,5M DE PROFUNDIDADE, REATERRO COMPACTADO, REMOÇÃO DO MATERIAL EXCEDENTE E AINDA FORNECIMENTO E ASSENTAMENTO DOS TUBOS (SERVIÇO NOTURNO).</v>
          </cell>
          <cell r="C3091" t="str">
            <v>M</v>
          </cell>
          <cell r="D3091">
            <v>90.58</v>
          </cell>
          <cell r="E3091">
            <v>96.08</v>
          </cell>
          <cell r="H3091">
            <v>2.91</v>
          </cell>
          <cell r="I3091">
            <v>189.57</v>
          </cell>
          <cell r="J3091">
            <v>246.44</v>
          </cell>
        </row>
        <row r="3092">
          <cell r="A3092" t="str">
            <v>21.06.270</v>
          </cell>
          <cell r="B3092" t="str">
            <v xml:space="preserve">GALERIA DE TUBOS DE CONCRETO CS - 0,80M DE DIAMETRO, INCLUSIVE ESCAVAÇÃO MECÂNICA DAS VALAS ATÉ 1,5M DE PROFUNDIDADE, REATERRO COMPACTADO, REMOÇÃO DO MATERIAL EXCEDENTE E AINDA FORNECIMENTO E ASSENTAMENTO DOS TUBOS. </v>
          </cell>
          <cell r="C3092" t="str">
            <v>M</v>
          </cell>
          <cell r="D3092">
            <v>90.58</v>
          </cell>
          <cell r="E3092">
            <v>56.83</v>
          </cell>
          <cell r="F3092">
            <v>6.78</v>
          </cell>
          <cell r="H3092">
            <v>2.85</v>
          </cell>
          <cell r="I3092">
            <v>157.04</v>
          </cell>
          <cell r="J3092">
            <v>204.15</v>
          </cell>
        </row>
        <row r="3093">
          <cell r="A3093" t="str">
            <v>21.06.280</v>
          </cell>
          <cell r="B3093" t="str">
            <v>GALERIA DE TUBOS DE CONCRETO CS - 0,80M DE DIAMETRO, INCLUSIVE ESCAVAÇÃO MECÂNICA DAS VALAS ATÉ 1,5M DE PROFUNDIDADE, REATERRO COMPACTADO, REMOÇÃO DO MATERIAL EXCEDENTE E AINDA FORNECIMENTO E ASSENTAMENTO DOS TUBOS (SERVIÇO NOTURNO).</v>
          </cell>
          <cell r="C3093" t="str">
            <v>M</v>
          </cell>
          <cell r="D3093">
            <v>90.58</v>
          </cell>
          <cell r="E3093">
            <v>68.2</v>
          </cell>
          <cell r="F3093">
            <v>7</v>
          </cell>
          <cell r="H3093">
            <v>2.91</v>
          </cell>
          <cell r="I3093">
            <v>168.69</v>
          </cell>
          <cell r="J3093">
            <v>219.3</v>
          </cell>
        </row>
        <row r="3094">
          <cell r="A3094" t="str">
            <v>21.06.290</v>
          </cell>
          <cell r="B3094" t="str">
            <v xml:space="preserve">GALERIA DE TUBOS DE CONCRETO CS - 0,90M DE DIAMETRO, INCLUSIVE ESCAVAÇÃO MANUAL DAS VALAS ATÉ 1,5M DE PROFUNDIDADE, REATERRO COMPACTADO, REMOÇÃO DO MATERIAL EXCEDENTE E AINDA FORNECIMENTO E ASSENTAMENTO DOS TUBOS. </v>
          </cell>
          <cell r="C3094" t="str">
            <v>M</v>
          </cell>
          <cell r="D3094">
            <v>94.89</v>
          </cell>
          <cell r="E3094">
            <v>92.07</v>
          </cell>
          <cell r="H3094">
            <v>3.44</v>
          </cell>
          <cell r="I3094">
            <v>190.39999999999998</v>
          </cell>
          <cell r="J3094">
            <v>247.52</v>
          </cell>
        </row>
        <row r="3095">
          <cell r="A3095" t="str">
            <v>21.06.300</v>
          </cell>
          <cell r="B3095" t="str">
            <v>GALERIA DE TUBOS DE CONCRETO CS - 0,90M DE DIAMETRO, INCLUSIVE ESCAVAÇÃO MANUAL DAS VALAS ATÉ 1,5M DE PROFUNDIDADE, REATERRO COMPACTADO, REMOÇÃO DO MATERIAL EXCEDENTE E AINDA FORNECIMENTO E ASSENTAMENTO DOS TUBOS (SERVIÇO NOTURNO).</v>
          </cell>
          <cell r="C3095" t="str">
            <v>M</v>
          </cell>
          <cell r="D3095">
            <v>94.89</v>
          </cell>
          <cell r="E3095">
            <v>110.46</v>
          </cell>
          <cell r="H3095">
            <v>3.52</v>
          </cell>
          <cell r="I3095">
            <v>208.87</v>
          </cell>
          <cell r="J3095">
            <v>271.52999999999997</v>
          </cell>
        </row>
        <row r="3096">
          <cell r="A3096" t="str">
            <v>21.06.310</v>
          </cell>
          <cell r="B3096" t="str">
            <v xml:space="preserve">GALERIA DE TUBOS DE CONCRETO CS - 0,90M DE DIAMETRO, INCLUSIVE ESCAVAÇÃO MECÂNICA DAS VALAS ATÉ 1,5M DE PROFUNDIDADE, REATERRO COMPACTADO, REMOÇÃO DO MATERIAL EXCEDENTE E AINDA FORNECIMENTO E ASSENTAMENTO DOS TUBOS. </v>
          </cell>
          <cell r="C3096" t="str">
            <v>M</v>
          </cell>
          <cell r="D3096">
            <v>94.89</v>
          </cell>
          <cell r="E3096">
            <v>65.94</v>
          </cell>
          <cell r="F3096">
            <v>7.62</v>
          </cell>
          <cell r="H3096">
            <v>3.44</v>
          </cell>
          <cell r="I3096">
            <v>171.89</v>
          </cell>
          <cell r="J3096">
            <v>223.46</v>
          </cell>
        </row>
        <row r="3097">
          <cell r="A3097" t="str">
            <v>21.06.320</v>
          </cell>
          <cell r="B3097" t="str">
            <v>GALERIA DE TUBOS DE CONCRETO CS - 0,90M DE DIAMETRO, INCLUSIVE ESCAVAÇÃO MECÂNICA DAS VALAS ATÉ 1,5M DE PROFUNDIDADE, REATERRO COMPACTADO, REMOÇÃO DO MATERIAL EXCEDENTE E AINDA FORNECIMENTO E ASSENTAMENTO DOS TUBOS (SERVIÇO NOTURNO).</v>
          </cell>
          <cell r="C3097" t="str">
            <v>M</v>
          </cell>
          <cell r="D3097">
            <v>94.89</v>
          </cell>
          <cell r="E3097">
            <v>79.2</v>
          </cell>
          <cell r="F3097">
            <v>7.88</v>
          </cell>
          <cell r="H3097">
            <v>3.52</v>
          </cell>
          <cell r="I3097">
            <v>185.49</v>
          </cell>
          <cell r="J3097">
            <v>241.14</v>
          </cell>
        </row>
        <row r="3098">
          <cell r="A3098" t="str">
            <v>21.06.330</v>
          </cell>
          <cell r="B3098" t="str">
            <v xml:space="preserve">GALERIA DE TUBOS DE CONCRETO CS - 1,0M DE DIAMETRO, INCLUSIVE ESCAVAÇÃO MANUAL DAS VALAS ATÉ 2,0 M DE PROFUNDIDADE, REATERRO COMPACTADO, REMOÇÃO DO MATERIAL EXCEDENTE E AINDA FORNECIMENTO E ASSENTAMENTO DOS TUBOS. </v>
          </cell>
          <cell r="C3098" t="str">
            <v>M</v>
          </cell>
          <cell r="D3098">
            <v>138.26</v>
          </cell>
          <cell r="E3098">
            <v>142.53</v>
          </cell>
          <cell r="H3098">
            <v>4.3899999999999997</v>
          </cell>
          <cell r="I3098">
            <v>285.17999999999995</v>
          </cell>
          <cell r="J3098">
            <v>370.73</v>
          </cell>
        </row>
        <row r="3099">
          <cell r="A3099" t="str">
            <v>21.06.340</v>
          </cell>
          <cell r="B3099" t="str">
            <v>GALERIA DE TUBOS DE CONCRETO CS - 1,0M DE DIAMETRO, INCLUSIVE ESCAVAÇÃO MANUAL DAS VALAS ATÉ 2,0 M DE PROFUNDIDADE, REATERRO COMPACTADO, REMOÇÃO DO MATERIAL EXCEDENTE E AINDA FORNECIMENTO E ASSENTAMENTO DOS TUBOS (SERVIÇO NOTURNO).</v>
          </cell>
          <cell r="C3099" t="str">
            <v>M</v>
          </cell>
          <cell r="D3099">
            <v>138.26</v>
          </cell>
          <cell r="E3099">
            <v>171.06</v>
          </cell>
          <cell r="H3099">
            <v>4.4800000000000004</v>
          </cell>
          <cell r="I3099">
            <v>313.8</v>
          </cell>
          <cell r="J3099">
            <v>407.94</v>
          </cell>
        </row>
        <row r="3100">
          <cell r="A3100" t="str">
            <v>21.06.350</v>
          </cell>
          <cell r="B3100" t="str">
            <v xml:space="preserve">GALERIA DE TUBOS DE CONCRETO CS - 1,0M DE DIAMETRO, INCLUSIVE ESCAVAÇÃO MECÂNICA DAS VALAS ATÉ 2,0 M DE PROFUNDIDADE, REATERRO COMPACTADO, REMOÇÃO DO MATERIAL EXCEDENTE E AINDA FORNECIMENTO E ASSENTAMENTO DOS TUBOS. </v>
          </cell>
          <cell r="C3100" t="str">
            <v>M</v>
          </cell>
          <cell r="D3100">
            <v>138.26</v>
          </cell>
          <cell r="E3100">
            <v>97.01</v>
          </cell>
          <cell r="F3100">
            <v>11.28</v>
          </cell>
          <cell r="H3100">
            <v>4.3899999999999997</v>
          </cell>
          <cell r="I3100">
            <v>250.93999999999997</v>
          </cell>
          <cell r="J3100">
            <v>326.22000000000003</v>
          </cell>
        </row>
        <row r="3101">
          <cell r="A3101" t="str">
            <v>21.06.360</v>
          </cell>
          <cell r="B3101" t="str">
            <v>GALERIA DE TUBOS DE CONCRETO CS - 1,0M DE DIAMETRO, INCLUSIVE ESCAVAÇÃO MECÂNICA DAS VALAS ATÉ 2,0 M DE PROFUNDIDADE, REATERRO COMPACTADO, REMOÇÃO DO MATERIAL EXCEDENTE E AINDA FORNECIMENTO E ASSENTAMENTO DOS TUBOS (SERVIÇO NOTURNO).</v>
          </cell>
          <cell r="C3101" t="str">
            <v>M</v>
          </cell>
          <cell r="D3101">
            <v>138.26</v>
          </cell>
          <cell r="E3101">
            <v>116.44</v>
          </cell>
          <cell r="F3101">
            <v>11.66</v>
          </cell>
          <cell r="H3101">
            <v>4.4800000000000004</v>
          </cell>
          <cell r="I3101">
            <v>270.84000000000003</v>
          </cell>
          <cell r="J3101">
            <v>352.09</v>
          </cell>
        </row>
        <row r="3102">
          <cell r="A3102" t="str">
            <v>21.06.370</v>
          </cell>
          <cell r="B3102" t="str">
            <v xml:space="preserve">GALERIA DE TUBOS DE CONCRETO CA1 - 0,60 M DE DIAMETRO, INCLUSIVE ESCAVAÇÃO MANUAL DAS VALAS ATÉ 1,5 M DE PROFUNDIDADE, REATERRO COMPACTADO, REMOÇÃO DO MATERIAL EXCEDENTE E AINDA FORNECIMENTO E ASSENTAMENTO DOS TUBOS. </v>
          </cell>
          <cell r="C3102" t="str">
            <v>M</v>
          </cell>
          <cell r="D3102">
            <v>88.5</v>
          </cell>
          <cell r="E3102">
            <v>60.09</v>
          </cell>
          <cell r="H3102">
            <v>1.65</v>
          </cell>
          <cell r="I3102">
            <v>150.24</v>
          </cell>
          <cell r="J3102">
            <v>195.31</v>
          </cell>
        </row>
        <row r="3103">
          <cell r="A3103" t="str">
            <v>21.06.380</v>
          </cell>
          <cell r="B3103" t="str">
            <v>GALERIA DE TUBOS DE CONCRETO CA1 - 0,60 M DE DIAMETRO, INCLUSIVE ESCAVAÇÃO MANUAL DAS VALAS ATÉ 1,5 M DE PROFUNDIDADE, REATERRO COMPACTADO, REMOÇÃO DO MATERIAL EXCEDENTE E AINDA FORNECIMENTO E ASSENTAMENTO DOS TUBOS (SERVIÇO NOTURNO).</v>
          </cell>
          <cell r="C3103" t="str">
            <v>M</v>
          </cell>
          <cell r="D3103">
            <v>88.5</v>
          </cell>
          <cell r="E3103">
            <v>72.099999999999994</v>
          </cell>
          <cell r="H3103">
            <v>1.69</v>
          </cell>
          <cell r="I3103">
            <v>162.29</v>
          </cell>
          <cell r="J3103">
            <v>210.98</v>
          </cell>
        </row>
        <row r="3104">
          <cell r="A3104" t="str">
            <v>21.06.390</v>
          </cell>
          <cell r="B3104" t="str">
            <v xml:space="preserve">GALERIA DE TUBOS DE CONCRETO CA1 - 0,60 M DE DIAMETRO, INCLUSIVE ESCAVAÇÃO MECÂNICA DAS VALAS ATÉ 1,5 M DE PROFUNDIDADE, REATERRO COMPACTADO, REMOÇÃO DO MATERIAL EXCEDENTE E AINDA FORNECIMENTO E ASSENTAMENTO DOS TUBOS. </v>
          </cell>
          <cell r="C3104" t="str">
            <v>M</v>
          </cell>
          <cell r="D3104">
            <v>88.5</v>
          </cell>
          <cell r="E3104">
            <v>42.67</v>
          </cell>
          <cell r="F3104">
            <v>5.08</v>
          </cell>
          <cell r="H3104">
            <v>1.65</v>
          </cell>
          <cell r="I3104">
            <v>137.90000000000003</v>
          </cell>
          <cell r="J3104">
            <v>179.27</v>
          </cell>
        </row>
        <row r="3105">
          <cell r="A3105" t="str">
            <v>21.06.400</v>
          </cell>
          <cell r="B3105" t="str">
            <v>GALERIA DE TUBOS DE CONCRETO CA1 - 0,60 M DE DIAMETRO, INCLUSIVE ESCAVAÇÃO MECÂNICA DAS VALAS ATÉ 1,5 M DE PROFUNDIDADE, REATERRO COMPACTADO, REMOÇÃO DO MATERIAL EXCEDENTE E AINDA FORNECIMENTO E ASSENTAMENTO DOS TUBOS (SERVIÇO NOTURNO).</v>
          </cell>
          <cell r="C3105" t="str">
            <v>M</v>
          </cell>
          <cell r="D3105">
            <v>88.5</v>
          </cell>
          <cell r="E3105">
            <v>51.21</v>
          </cell>
          <cell r="F3105">
            <v>5.25</v>
          </cell>
          <cell r="H3105">
            <v>1.69</v>
          </cell>
          <cell r="I3105">
            <v>146.65</v>
          </cell>
          <cell r="J3105">
            <v>190.65</v>
          </cell>
        </row>
        <row r="3106">
          <cell r="A3106" t="str">
            <v>21.06.410</v>
          </cell>
          <cell r="B3106" t="str">
            <v xml:space="preserve">GALERIA DE TUBOS DE CONCRETO CA1 - 0,70 M DE DIAMETRO, INCLUSIVE ESCAVAÇÃO MANUAL DAS VALAS ATÉ 1,5 M DE PROFUNDIDADE, REATERRO COMPACTADO, REMOÇÃO DO MATERIAL EXCEDENTE E AINDA FORNECIMENTO E ASSENTAMENTO DOS TUBOS. </v>
          </cell>
          <cell r="C3106" t="str">
            <v>M</v>
          </cell>
          <cell r="D3106">
            <v>90.34</v>
          </cell>
          <cell r="E3106">
            <v>69.930000000000007</v>
          </cell>
          <cell r="H3106">
            <v>2.14</v>
          </cell>
          <cell r="I3106">
            <v>162.41</v>
          </cell>
          <cell r="J3106">
            <v>211.13</v>
          </cell>
        </row>
        <row r="3107">
          <cell r="A3107" t="str">
            <v>21.06.420</v>
          </cell>
          <cell r="B3107" t="str">
            <v>GALERIA DE TUBOS DE CONCRETO CA1 - 0,70 M DE DIAMETRO, INCLUSIVE ESCAVAÇÃO MANUAL DAS VALAS ATÉ 1,5 M DE PROFUNDIDADE, REATERRO COMPACTADO, REMOÇÃO DO MATERIAL EXCEDENTE E AINDA FORNECIMENTO E ASSENTAMENTO DOS TUBOS (SERVIÇO NOTURNO).</v>
          </cell>
          <cell r="C3107" t="str">
            <v>M</v>
          </cell>
          <cell r="D3107">
            <v>90.34</v>
          </cell>
          <cell r="E3107">
            <v>83.94</v>
          </cell>
          <cell r="H3107">
            <v>2.19</v>
          </cell>
          <cell r="I3107">
            <v>176.47</v>
          </cell>
          <cell r="J3107">
            <v>229.41</v>
          </cell>
        </row>
        <row r="3108">
          <cell r="A3108" t="str">
            <v>21.06.430</v>
          </cell>
          <cell r="B3108" t="str">
            <v xml:space="preserve">GALERIA DE TUBOS DE CONCRETO CA1 - 0,70 M DE DIAMETRO, INCLUSIVE ESCAVAÇÃO MECÂNICA DAS VALAS ATÉ 1,5 M DE PROFUNDIDADE, REATERRO COMPACTADO, REMOÇÃO DO MATERIAL EXCEDENTE E AINDA FORNECIMENTO E ASSENTAMENTO DOS TUBOS. </v>
          </cell>
          <cell r="C3108" t="str">
            <v>M</v>
          </cell>
          <cell r="D3108">
            <v>90.34</v>
          </cell>
          <cell r="E3108">
            <v>49.61</v>
          </cell>
          <cell r="F3108">
            <v>5.93</v>
          </cell>
          <cell r="H3108">
            <v>2.14</v>
          </cell>
          <cell r="I3108">
            <v>148.01999999999998</v>
          </cell>
          <cell r="J3108">
            <v>192.43</v>
          </cell>
        </row>
        <row r="3109">
          <cell r="A3109" t="str">
            <v>21.06.440</v>
          </cell>
          <cell r="B3109" t="str">
            <v>GALERIA DE TUBOS DE CONCRETO CA1 - 0,70 M DE DIAMETRO, INCLUSIVE ESCAVAÇÃO MECÂNICA DAS VALAS ATÉ 1,5 M DE PROFUNDIDADE, REATERRO COMPACTADO, REMOÇÃO DO MATERIAL EXCEDENTE E AINDA FORNECIMENTO E ASSENTAMENTO DOS TUBOS (SERVIÇO NOTURNO).</v>
          </cell>
          <cell r="C3109" t="str">
            <v>M</v>
          </cell>
          <cell r="D3109">
            <v>90.34</v>
          </cell>
          <cell r="E3109">
            <v>59.57</v>
          </cell>
          <cell r="F3109">
            <v>6.13</v>
          </cell>
          <cell r="H3109">
            <v>2.19</v>
          </cell>
          <cell r="I3109">
            <v>158.22999999999999</v>
          </cell>
          <cell r="J3109">
            <v>205.7</v>
          </cell>
        </row>
        <row r="3110">
          <cell r="A3110" t="str">
            <v>21.06.450</v>
          </cell>
          <cell r="B3110" t="str">
            <v xml:space="preserve">GALERIA DE TUBOS DE CONCRETO CA1 - 0,80 M DE DIAMETRO, INCLUSIVE ESCAVAÇÃO MANUAL DAS VALAS ATÉ 1,5 M DE PROFUNDIDADE, REATERRO COMPACTADO, REMOÇÃO DO MATERIAL EXCEDENTE E AINDA FORNECIMENTO E ASSENTAMENTO DOS TUBOS. </v>
          </cell>
          <cell r="C3110" t="str">
            <v>M</v>
          </cell>
          <cell r="D3110">
            <v>141.28</v>
          </cell>
          <cell r="E3110">
            <v>80.05</v>
          </cell>
          <cell r="H3110">
            <v>2.85</v>
          </cell>
          <cell r="I3110">
            <v>224.17999999999998</v>
          </cell>
          <cell r="J3110">
            <v>291.43</v>
          </cell>
        </row>
        <row r="3111">
          <cell r="A3111" t="str">
            <v>21.06.460</v>
          </cell>
          <cell r="B3111" t="str">
            <v>GALERIA DE TUBOS DE CONCRETO CA1 - 0,80 M DE DIAMETRO, INCLUSIVE ESCAVAÇÃO MANUAL DAS VALAS ATÉ 1,5 M DE PROFUNDIDADE, REATERRO COMPACTADO, REMOÇÃO DO MATERIAL EXCEDENTE E AINDA FORNECIMENTO E ASSENTAMENTO DOS TUBOS (SERVIÇO NOTURNO).</v>
          </cell>
          <cell r="C3111" t="str">
            <v>M</v>
          </cell>
          <cell r="D3111">
            <v>141.28</v>
          </cell>
          <cell r="E3111">
            <v>96.08</v>
          </cell>
          <cell r="H3111">
            <v>2.91</v>
          </cell>
          <cell r="I3111">
            <v>240.27</v>
          </cell>
          <cell r="J3111">
            <v>312.35000000000002</v>
          </cell>
        </row>
        <row r="3112">
          <cell r="A3112" t="str">
            <v>21.06.470</v>
          </cell>
          <cell r="B3112" t="str">
            <v xml:space="preserve">GALERIA DE TUBOS DE CONCRETO CA1 - 0,80 M DE DIAMETRO, INCLUSIVE ESCAVAÇÃO MECÂNICA DAS VALAS ATÉ 1,5 M DE PROFUNDIDADE, REATERRO COMPACTADO, REMOÇÃO DO MATERIAL EXCEDENTE E AINDA FORNECIMENTO E ASSENTAMENTO DOS TUBOS. </v>
          </cell>
          <cell r="C3112" t="str">
            <v>M</v>
          </cell>
          <cell r="D3112">
            <v>141.28</v>
          </cell>
          <cell r="E3112">
            <v>56.83</v>
          </cell>
          <cell r="F3112">
            <v>6.78</v>
          </cell>
          <cell r="H3112">
            <v>2.85</v>
          </cell>
          <cell r="I3112">
            <v>207.74</v>
          </cell>
          <cell r="J3112">
            <v>270.06</v>
          </cell>
        </row>
        <row r="3113">
          <cell r="A3113" t="str">
            <v>21.06.480</v>
          </cell>
          <cell r="B3113" t="str">
            <v>GALERIA DE TUBOS DE CONCRETO CA1 - 0,80 M DE DIAMETRO, INCLUSIVE ESCAVAÇÃO MECÂNICA DAS VALAS ATÉ 1,5 M DE PROFUNDIDADE, REATERRO COMPACTADO, REMOÇÃO DO MATERIAL EXCEDENTE E AINDA FORNECIMENTO E ASSENTAMENTO DOS TUBOS (SERVIÇO NOTURNO).</v>
          </cell>
          <cell r="C3113" t="str">
            <v>M</v>
          </cell>
          <cell r="D3113">
            <v>141.28</v>
          </cell>
          <cell r="E3113">
            <v>68.2</v>
          </cell>
          <cell r="F3113">
            <v>7</v>
          </cell>
          <cell r="H3113">
            <v>2.91</v>
          </cell>
          <cell r="I3113">
            <v>219.39000000000001</v>
          </cell>
          <cell r="J3113">
            <v>285.20999999999998</v>
          </cell>
        </row>
        <row r="3114">
          <cell r="A3114" t="str">
            <v>21.06.490</v>
          </cell>
          <cell r="B3114" t="str">
            <v xml:space="preserve">GALERIA DE TUBOS DE CONCRETO CA1 - 0,90 M DE DIAMETRO, INCLUSIVE ESCAVAÇÃO MANUAL DAS VALAS ATÉ 1,5 M DE PROFUNDIDADE, REATERRO COMPACTADO, REMOÇÃO DO MATERIAL EXCEDENTE E AINDA FORNECIMENTO E ASSENTAMENTO DOS TUBOS. </v>
          </cell>
          <cell r="C3114" t="str">
            <v>M</v>
          </cell>
          <cell r="D3114">
            <v>157.59</v>
          </cell>
          <cell r="E3114">
            <v>92.07</v>
          </cell>
          <cell r="H3114">
            <v>3.44</v>
          </cell>
          <cell r="I3114">
            <v>253.1</v>
          </cell>
          <cell r="J3114">
            <v>329.03</v>
          </cell>
        </row>
        <row r="3115">
          <cell r="A3115" t="str">
            <v>21.06.500</v>
          </cell>
          <cell r="B3115" t="str">
            <v>GALERIA DE TUBOS DE CONCRETO CA1 - 0,90 M DE DIAMETRO, INCLUSIVE ESCAVAÇÃO MANUAL DAS VALAS ATÉ 1,5 M DE PROFUNDIDADE, REATERRO COMPACTADO, REMOÇÃO DO MATERIAL EXCEDENTE E AINDA FORNECIMENTO E ASSENTAMENTO DOS TUBOS (SERVIÇO NOTURNO).</v>
          </cell>
          <cell r="C3115" t="str">
            <v>M</v>
          </cell>
          <cell r="D3115">
            <v>157.59</v>
          </cell>
          <cell r="E3115">
            <v>110.46</v>
          </cell>
          <cell r="H3115">
            <v>3.52</v>
          </cell>
          <cell r="I3115">
            <v>271.57</v>
          </cell>
          <cell r="J3115">
            <v>353.04</v>
          </cell>
        </row>
        <row r="3116">
          <cell r="A3116" t="str">
            <v>21.06.510</v>
          </cell>
          <cell r="B3116" t="str">
            <v xml:space="preserve">GALERIA DE TUBOS DE CONCRETO CA1 - 0,90 M DE DIAMETRO, INCLUSIVE ESCAVAÇÃO MECÂNICA DAS VALAS ATÉ 1,5 M DE PROFUNDIDADE, REATERRO COMPACTADO, REMOÇÃO DO MATERIAL EXCEDENTE E AINDA FORNECIMENTO E ASSENTAMENTO DOS TUBOS. </v>
          </cell>
          <cell r="C3116" t="str">
            <v>M</v>
          </cell>
          <cell r="D3116">
            <v>157.59</v>
          </cell>
          <cell r="E3116">
            <v>65.94</v>
          </cell>
          <cell r="F3116">
            <v>7.62</v>
          </cell>
          <cell r="H3116">
            <v>3.44</v>
          </cell>
          <cell r="I3116">
            <v>234.59</v>
          </cell>
          <cell r="J3116">
            <v>304.97000000000003</v>
          </cell>
        </row>
        <row r="3117">
          <cell r="A3117" t="str">
            <v>21.06.520</v>
          </cell>
          <cell r="B3117" t="str">
            <v>GALERIA DE TUBOS DE CONCRETO CA1 - 0,90 M DE DIAMETRO, INCLUSIVE ESCAVAÇÃO MECÂNICA DAS VALAS ATÉ 1,5 M DE PROFUNDIDADE, REATERRO COMPACTADO, REMOÇÃO DO MATERIAL EXCEDENTE E AINDA FORNECIMENTO E ASSENTAMENTO DOS TUBOS (SERVIÇO NOTURNO).</v>
          </cell>
          <cell r="C3117" t="str">
            <v>M</v>
          </cell>
          <cell r="D3117">
            <v>157.59</v>
          </cell>
          <cell r="E3117">
            <v>79.2</v>
          </cell>
          <cell r="F3117">
            <v>7.88</v>
          </cell>
          <cell r="H3117">
            <v>3.52</v>
          </cell>
          <cell r="I3117">
            <v>248.19000000000003</v>
          </cell>
          <cell r="J3117">
            <v>322.64999999999998</v>
          </cell>
        </row>
        <row r="3118">
          <cell r="A3118" t="str">
            <v>21.06.530</v>
          </cell>
          <cell r="B3118" t="str">
            <v xml:space="preserve">GALERIA DE TUBOS DE CONCRETO CA1 - 1,00 M DE DIAMETRO, INCLUSIVE ESCAVAÇÃO MANUAL DAS VALAS ATÉ 2,0 M DE PROFUNDIDADE, REATERRO COMPACTADO, REMOÇÃO DO MATERIAL EXCEDENTE E AINDA FORNECIMENTO E ASSENTAMENTO DOS TUBOS. </v>
          </cell>
          <cell r="C3118" t="str">
            <v>M</v>
          </cell>
          <cell r="D3118">
            <v>186.06</v>
          </cell>
          <cell r="E3118">
            <v>142.53</v>
          </cell>
          <cell r="H3118">
            <v>4.3899999999999997</v>
          </cell>
          <cell r="I3118">
            <v>332.98</v>
          </cell>
          <cell r="J3118">
            <v>432.87</v>
          </cell>
        </row>
        <row r="3119">
          <cell r="A3119" t="str">
            <v>21.06.540</v>
          </cell>
          <cell r="B3119" t="str">
            <v>GALERIA DE TUBOS DE CONCRETO CA1 - 1,00 M DE DIAMETRO, INCLUSIVE ESCAVAÇÃO MANUAL DAS VALAS ATÉ 2,0 M DE PROFUNDIDADE, REATERRO COMPACTADO, REMOÇÃO DO MATERIAL EXCEDENTE E AINDA FORNECIMENTO E ASSENTAMENTO DOS TUBOS (SERVIÇO NOTURNO).</v>
          </cell>
          <cell r="C3119" t="str">
            <v>M</v>
          </cell>
          <cell r="D3119">
            <v>186.06</v>
          </cell>
          <cell r="E3119">
            <v>171.06</v>
          </cell>
          <cell r="H3119">
            <v>4.4800000000000004</v>
          </cell>
          <cell r="I3119">
            <v>361.6</v>
          </cell>
          <cell r="J3119">
            <v>470.08</v>
          </cell>
        </row>
        <row r="3120">
          <cell r="A3120" t="str">
            <v>21.06.550</v>
          </cell>
          <cell r="B3120" t="str">
            <v xml:space="preserve">GALERIA DE TUBOS DE CONCRETO CA1 - 1,00 M DE DIAMETRO, INCLUSIVE ESCAVAÇÃO MECÂNICA DAS VALAS ATÉ 2,0 M DE PROFUNDIDADE, REATERRO COMPACTADO, REMOÇÃO DO MATERIAL EXCEDENTE E AINDA FORNECIMENTO E ASSENTAMENTO DOS TUBOS. </v>
          </cell>
          <cell r="C3120" t="str">
            <v>M</v>
          </cell>
          <cell r="D3120">
            <v>186.06</v>
          </cell>
          <cell r="E3120">
            <v>97.01</v>
          </cell>
          <cell r="F3120">
            <v>11.28</v>
          </cell>
          <cell r="H3120">
            <v>4.3899999999999997</v>
          </cell>
          <cell r="I3120">
            <v>298.73999999999995</v>
          </cell>
          <cell r="J3120">
            <v>388.36</v>
          </cell>
        </row>
        <row r="3121">
          <cell r="A3121" t="str">
            <v>21.06.560</v>
          </cell>
          <cell r="B3121" t="str">
            <v>GALERIA DE TUBOS DE CONCRETO CA1 - 1,00 M DE DIAMETRO, INCLUSIVE ESCAVAÇÃO MECÂNICA DAS VALAS ATÉ 2,0 M DE PROFUNDIDADE, REATERRO COMPACTADO, REMOÇÃO DO MATERIAL EXCEDENTE E AINDA FORNECIMENTO E ASSENTAMENTO DOS TUBOS (SERVIÇO NOTURNO).</v>
          </cell>
          <cell r="C3121" t="str">
            <v>M</v>
          </cell>
          <cell r="D3121">
            <v>186.06</v>
          </cell>
          <cell r="E3121">
            <v>116.44</v>
          </cell>
          <cell r="F3121">
            <v>11.66</v>
          </cell>
          <cell r="H3121">
            <v>4.4800000000000004</v>
          </cell>
          <cell r="I3121">
            <v>318.64000000000004</v>
          </cell>
          <cell r="J3121">
            <v>414.23</v>
          </cell>
        </row>
        <row r="3122">
          <cell r="A3122" t="str">
            <v>21.06.570</v>
          </cell>
          <cell r="B3122" t="str">
            <v xml:space="preserve">GALERIA DE TUBOS DE CONCRETO CA1 - 1,10 M DE DIAMETRO, INCLUSIVE ESCAVAÇÃO MECÂNICA DAS VALAS ATÉ 2,0 M DE PROFUNDIDADE, REATERRO COMPACTADO, REMOÇÃO DO MATERIAL EXCEDENTE E AINDA FORNECIMENTO E ASSENTAMENTO DOS TUBOS. </v>
          </cell>
          <cell r="C3122" t="str">
            <v>M</v>
          </cell>
          <cell r="D3122">
            <v>197.47</v>
          </cell>
          <cell r="E3122">
            <v>107.87</v>
          </cell>
          <cell r="F3122">
            <v>12.45</v>
          </cell>
          <cell r="H3122">
            <v>5.1100000000000003</v>
          </cell>
          <cell r="I3122">
            <v>322.90000000000003</v>
          </cell>
          <cell r="J3122">
            <v>419.77</v>
          </cell>
        </row>
        <row r="3123">
          <cell r="A3123" t="str">
            <v>21.06.580</v>
          </cell>
          <cell r="B3123" t="str">
            <v>GALERIA DE TUBOS DE CONCRETO CA1 - 1,10 M DE DIAMETRO, INCLUSIVE ESCAVAÇÃO MECÂNICA DAS VALAS ATÉ 2,0 M DE PROFUNDIDADE, REATERRO COMPACTADO, REMOÇÃO DO MATERIAL EXCEDENTE E AINDA FORNECIMENTO E ASSENTAMENTO DOS TUBOS (SERVIÇO NOTURNO).</v>
          </cell>
          <cell r="C3123" t="str">
            <v>M</v>
          </cell>
          <cell r="D3123">
            <v>197.47</v>
          </cell>
          <cell r="E3123">
            <v>129.43</v>
          </cell>
          <cell r="F3123">
            <v>12.87</v>
          </cell>
          <cell r="H3123">
            <v>5.22</v>
          </cell>
          <cell r="I3123">
            <v>344.99</v>
          </cell>
          <cell r="J3123">
            <v>448.49</v>
          </cell>
        </row>
        <row r="3124">
          <cell r="A3124" t="str">
            <v>21.06.590</v>
          </cell>
          <cell r="B3124" t="str">
            <v xml:space="preserve">GALERIA DE TUBOS DE CONCRETO CA1 - 1,20 M DE DIAMETRO, INCLUSIVE ESCAVAÇÃO MECÂNICA DAS VALAS ATÉ 2,0 M DE PROFUNDIDADE, REATERRO COMPACTADO, REMOÇÃO DO MATERIAL EXCEDENTE E AINDA FORNECIMENTO E ASSENTAMENTO DOS TUBOS. </v>
          </cell>
          <cell r="C3124" t="str">
            <v>M</v>
          </cell>
          <cell r="D3124">
            <v>264.58</v>
          </cell>
          <cell r="E3124">
            <v>122.68</v>
          </cell>
          <cell r="F3124">
            <v>13.53</v>
          </cell>
          <cell r="H3124">
            <v>6.25</v>
          </cell>
          <cell r="I3124">
            <v>407.03999999999996</v>
          </cell>
          <cell r="J3124">
            <v>529.15</v>
          </cell>
        </row>
        <row r="3125">
          <cell r="A3125" t="str">
            <v>21.06.600</v>
          </cell>
          <cell r="B3125" t="str">
            <v>GALERIA DE TUBOS DE CONCRETO CA1 - 1,20 M DE DIAMETRO, INCLUSIVE ESCAVAÇÃO MECÂNICA DAS VALAS ATÉ 2,0 M DE PROFUNDIDADE, REATERRO COMPACTADO, REMOÇÃO DO MATERIAL EXCEDENTE E AINDA FORNECIMENTO E ASSENTAMENTO DOS TUBOS (SERVIÇO NOTURNO).</v>
          </cell>
          <cell r="C3125" t="str">
            <v>M</v>
          </cell>
          <cell r="D3125">
            <v>264.58</v>
          </cell>
          <cell r="E3125">
            <v>147.25</v>
          </cell>
          <cell r="F3125">
            <v>13.99</v>
          </cell>
          <cell r="H3125">
            <v>6.39</v>
          </cell>
          <cell r="I3125">
            <v>432.21</v>
          </cell>
          <cell r="J3125">
            <v>561.87</v>
          </cell>
        </row>
        <row r="3126">
          <cell r="A3126" t="str">
            <v>21.06.610</v>
          </cell>
          <cell r="B3126" t="str">
            <v xml:space="preserve">GALERIA DE TUBOS DE CONCRETO CA1 - 1,50 M DE DIAMETRO, INCLUSIVE ESCAVAÇÃO MECÂNICA DAS VALAS ATÉ 2,0 M DE PROFUNDIDADE, REATERRO COMPACTADO, REMOÇÃO DO MATERIAL EXCEDENTE E AINDA FORNECIMENTO E ASSENTAMENTO DOS TUBOS. </v>
          </cell>
          <cell r="C3126" t="str">
            <v>M</v>
          </cell>
          <cell r="D3126">
            <v>428.19</v>
          </cell>
          <cell r="E3126">
            <v>181.04</v>
          </cell>
          <cell r="F3126">
            <v>21.17</v>
          </cell>
          <cell r="H3126">
            <v>9.42</v>
          </cell>
          <cell r="I3126">
            <v>639.81999999999994</v>
          </cell>
          <cell r="J3126">
            <v>831.77</v>
          </cell>
        </row>
        <row r="3127">
          <cell r="A3127" t="str">
            <v>21.06.620</v>
          </cell>
          <cell r="B3127" t="str">
            <v>GALERIA DE TUBOS DE CONCRETO CA1 - 1,50 M DE DIAMETRO, INCLUSIVE ESCAVAÇÃO MECÂNICA DAS VALAS ATÉ 2,0 M DE PROFUNDIDADE, REATERRO COMPACTADO, REMOÇÃO DO MATERIAL EXCEDENTE E AINDA FORNECIMENTO E ASSENTAMENTO DOS TUBOS (SERVIÇO NOTURNO).</v>
          </cell>
          <cell r="C3127" t="str">
            <v>M</v>
          </cell>
          <cell r="D3127">
            <v>428.19</v>
          </cell>
          <cell r="E3127">
            <v>217.28</v>
          </cell>
          <cell r="F3127">
            <v>21.88</v>
          </cell>
          <cell r="H3127">
            <v>9.6300000000000008</v>
          </cell>
          <cell r="I3127">
            <v>676.98</v>
          </cell>
          <cell r="J3127">
            <v>880.07</v>
          </cell>
        </row>
        <row r="3128">
          <cell r="I3128">
            <v>0</v>
          </cell>
          <cell r="J3128">
            <v>0</v>
          </cell>
        </row>
        <row r="3129">
          <cell r="A3129" t="str">
            <v>21.07.000</v>
          </cell>
          <cell r="B3129" t="str">
            <v>GALERIAS DE TUBOS DE CONCRETO - CLASSES C2 E CA1 (SEM FORNECIMENTO DE TUBOS)</v>
          </cell>
          <cell r="I3129">
            <v>0</v>
          </cell>
          <cell r="J3129">
            <v>0</v>
          </cell>
        </row>
        <row r="3130">
          <cell r="I3130">
            <v>0</v>
          </cell>
          <cell r="J3130">
            <v>0</v>
          </cell>
        </row>
        <row r="3131">
          <cell r="A3131" t="str">
            <v>21.07.010</v>
          </cell>
          <cell r="B3131" t="str">
            <v>GALERIA DE TUBO DE CONCRETO C2 - 0,20 M DE DIAMETRO, INCLUSIVE ESCAVAÇÃO MANUAL DAS VALAS ATÉ 1,5 M DE PROFUNDIDADE, REATERRO COMPACTADO, REMOÇÃO DO MATERIAL EXCEDENTE E ASSENTAMENTO DOS TUBOS (SEM O FORNECIMENTO DOS MESMOS).</v>
          </cell>
          <cell r="C3131" t="str">
            <v>M</v>
          </cell>
          <cell r="D3131">
            <v>0.18</v>
          </cell>
          <cell r="E3131">
            <v>20.72</v>
          </cell>
          <cell r="H3131">
            <v>0.34</v>
          </cell>
          <cell r="I3131">
            <v>21.24</v>
          </cell>
          <cell r="J3131">
            <v>27.61</v>
          </cell>
        </row>
        <row r="3132">
          <cell r="A3132" t="str">
            <v>21.07.020</v>
          </cell>
          <cell r="B3132" t="str">
            <v>GALERIA DE TUBO DE CONCRETO C2 - 0,20 M DE DIAMETRO, INCLUSIVE ESCAVAÇÃO MANUAL DAS VALAS ATÉ 1,5 M DE PROFUNDIDADE, REATERRO COMPACTADO, REMOÇÃO DO MATERIAL EXCEDENTE E ASSENTAMENTO DOS TUBOS (SEM O FORNECIMENTO DOS MESMOS) (SERVIÇO NOTURNO).</v>
          </cell>
          <cell r="C3132" t="str">
            <v>M</v>
          </cell>
          <cell r="D3132">
            <v>0.18</v>
          </cell>
          <cell r="E3132">
            <v>24.87</v>
          </cell>
          <cell r="H3132">
            <v>0.35</v>
          </cell>
          <cell r="I3132">
            <v>25.400000000000002</v>
          </cell>
          <cell r="J3132">
            <v>33.020000000000003</v>
          </cell>
        </row>
        <row r="3133">
          <cell r="A3133" t="str">
            <v>21.07.030</v>
          </cell>
          <cell r="B3133" t="str">
            <v>GALERIA DE TUBO DE CONCRETO C2 - 0,20 M DE DIAMETRO, INCLUSIVE ESCAVAÇÃO MECÂNICA DAS VALAS ATÉ 1,5 M DE PROFUNDIDADE, REATERRO COMPACTADO, REMOÇÃO DO MATERIAL EXCEDENTE E ASSENTAMENTO DOS TUBOS (SEM O FORNECIMENTO DOS MESMOS).</v>
          </cell>
          <cell r="C3133" t="str">
            <v>M</v>
          </cell>
          <cell r="D3133">
            <v>0.18</v>
          </cell>
          <cell r="E3133">
            <v>14.91</v>
          </cell>
          <cell r="F3133">
            <v>1.69</v>
          </cell>
          <cell r="H3133">
            <v>0.33</v>
          </cell>
          <cell r="I3133">
            <v>17.11</v>
          </cell>
          <cell r="J3133">
            <v>22.24</v>
          </cell>
        </row>
        <row r="3134">
          <cell r="A3134" t="str">
            <v>21.07.040</v>
          </cell>
          <cell r="B3134" t="str">
            <v>GALERIA DE TUBO DE CONCRETO C2 - 0,20 M DE DIAMETRO, INCLUSIVE ESCAVAÇÃO MECÂNICA DAS VALAS ATÉ 1,5 M DE PROFUNDIDADE, REATERRO COMPACTADO, REMOÇÃO DO MATERIAL EXCEDENTE E ASSENTAMENTO DOS TUBOS (SEM O FORNECIMENTO DOS MESMOS) (SERVIÇO NOTURNO).</v>
          </cell>
          <cell r="C3134" t="str">
            <v>M</v>
          </cell>
          <cell r="D3134">
            <v>0.18</v>
          </cell>
          <cell r="E3134">
            <v>17.91</v>
          </cell>
          <cell r="F3134">
            <v>1.74</v>
          </cell>
          <cell r="H3134">
            <v>0.35</v>
          </cell>
          <cell r="I3134">
            <v>20.18</v>
          </cell>
          <cell r="J3134">
            <v>26.23</v>
          </cell>
        </row>
        <row r="3135">
          <cell r="A3135" t="str">
            <v>21.07.050</v>
          </cell>
          <cell r="B3135" t="str">
            <v xml:space="preserve">GALERIA DE TUBO DE CONCRETO C2 - 0,30 M DE DIAMETRO, INCLUSIVE ESCAVAÇÃO MANUAL DAS VALAS ATÉ 1,5 M DE PROFUNDIDADE, REATERRO COMPACTADO, REMOÇÃO DO MATERIAL EXCEDENTE E ASSENTAMENTO DOS TUBOS (SEM O FORNECIMENTO DOS MESMOS). </v>
          </cell>
          <cell r="C3135" t="str">
            <v>M</v>
          </cell>
          <cell r="D3135">
            <v>0.23</v>
          </cell>
          <cell r="E3135">
            <v>30.14</v>
          </cell>
          <cell r="H3135">
            <v>0.59</v>
          </cell>
          <cell r="I3135">
            <v>30.96</v>
          </cell>
          <cell r="J3135">
            <v>40.25</v>
          </cell>
        </row>
        <row r="3136">
          <cell r="A3136" t="str">
            <v>21.07.060</v>
          </cell>
          <cell r="B3136" t="str">
            <v>GALERIA DE TUBO DE CONCRETO C2 - 0,30 M DE DIAMETRO, INCLUSIVE ESCAVAÇÃO MANUAL DAS VALAS ATÉ 1,5 M DE PROFUNDIDADE, REATERRO COMPACTADO, REMOÇÃO DO MATERIAL EXCEDENTE E ASSENTAMENTO DOS TUBOS (SEM O FORNECIMENTO DOS MESMOS) (SERVIÇO NOTURNO).</v>
          </cell>
          <cell r="C3136" t="str">
            <v>M</v>
          </cell>
          <cell r="D3136">
            <v>0.23</v>
          </cell>
          <cell r="E3136">
            <v>36.15</v>
          </cell>
          <cell r="H3136">
            <v>0.6</v>
          </cell>
          <cell r="I3136">
            <v>36.979999999999997</v>
          </cell>
          <cell r="J3136">
            <v>48.07</v>
          </cell>
        </row>
        <row r="3137">
          <cell r="A3137" t="str">
            <v>21.07.070</v>
          </cell>
          <cell r="B3137" t="str">
            <v xml:space="preserve">GALERIA DE TUBO DE CONCRETO C2 - 0,30 M DE DIAMETRO, INCLUSIVE ESCAVAÇÃO MECÂNICA DAS VALAS ATÉ 1,5 M DE PROFUNDIDADE, REATERRO COMPACTADO, REMOÇÃO DO MATERIAL EXCEDENTE E ASSENTAMENTO DOS TUBOS (SEM O FORNECIMENTO DOS MESMOS). </v>
          </cell>
          <cell r="C3137" t="str">
            <v>M</v>
          </cell>
          <cell r="D3137">
            <v>0.23</v>
          </cell>
          <cell r="E3137">
            <v>21.43</v>
          </cell>
          <cell r="F3137">
            <v>2.54</v>
          </cell>
          <cell r="H3137">
            <v>0.59</v>
          </cell>
          <cell r="I3137">
            <v>24.79</v>
          </cell>
          <cell r="J3137">
            <v>32.229999999999997</v>
          </cell>
        </row>
        <row r="3138">
          <cell r="A3138" t="str">
            <v>21.07.080</v>
          </cell>
          <cell r="B3138" t="str">
            <v>GALERIA DE TUBO DE CONCRETO C2 - 0,30 M DE DIAMETRO, INCLUSIVE ESCAVAÇÃO MECÂNICA DAS VALAS ATÉ 1,5 M DE PROFUNDIDADE, REATERRO COMPACTADO, REMOÇÃO DO MATERIAL EXCEDENTE E ASSENTAMENTO DOS TUBOS (SEM O FORNECIMENTO DOS MESMOS) (SERVIÇO NOTURNO).</v>
          </cell>
          <cell r="C3138" t="str">
            <v>M</v>
          </cell>
          <cell r="D3138">
            <v>0.23</v>
          </cell>
          <cell r="E3138">
            <v>25.73</v>
          </cell>
          <cell r="F3138">
            <v>2.63</v>
          </cell>
          <cell r="H3138">
            <v>0.6</v>
          </cell>
          <cell r="I3138">
            <v>29.19</v>
          </cell>
          <cell r="J3138">
            <v>37.950000000000003</v>
          </cell>
        </row>
        <row r="3139">
          <cell r="A3139" t="str">
            <v>21.07.090</v>
          </cell>
          <cell r="B3139" t="str">
            <v xml:space="preserve">GALERIA DE TUBO DE CONCRETO C2 - 0,40 M DE DIAMETRO, INCLUSIVE ESCAVAÇÃO MANUAL DAS VALAS ATÉ 1,5 M DE PROFUNDIDADE, REATERRO COMPACTADO, REMOÇÃO DO MATERIAL EXCEDENTE E ASSENTAMENTO DOS TUBOS (SEM O FORNECIMENTO DOS MESMOS). </v>
          </cell>
          <cell r="C3139" t="str">
            <v>M</v>
          </cell>
          <cell r="D3139">
            <v>0.44</v>
          </cell>
          <cell r="E3139">
            <v>39.39</v>
          </cell>
          <cell r="H3139">
            <v>0.89</v>
          </cell>
          <cell r="I3139">
            <v>40.72</v>
          </cell>
          <cell r="J3139">
            <v>52.94</v>
          </cell>
        </row>
        <row r="3140">
          <cell r="A3140" t="str">
            <v>21.07.100</v>
          </cell>
          <cell r="B3140" t="str">
            <v>GALERIA DE TUBO DE CONCRETO C2 - 0,40 M DE DIAMETRO, INCLUSIVE ESCAVAÇÃO MANUAL DAS VALAS ATÉ 1,5 M DE PROFUNDIDADE, REATERRO COMPACTADO, REMOÇÃO DO MATERIAL EXCEDENTE E ASSENTAMENTO DOS TUBOS (SEM O FORNECIMENTO DOS MESMOS) (SERVIÇO NOTURNO).</v>
          </cell>
          <cell r="C3140" t="str">
            <v>M</v>
          </cell>
          <cell r="D3140">
            <v>0.44</v>
          </cell>
          <cell r="E3140">
            <v>47.27</v>
          </cell>
          <cell r="H3140">
            <v>0.91</v>
          </cell>
          <cell r="I3140">
            <v>48.62</v>
          </cell>
          <cell r="J3140">
            <v>63.21</v>
          </cell>
        </row>
        <row r="3141">
          <cell r="A3141" t="str">
            <v>21.07.110</v>
          </cell>
          <cell r="B3141" t="str">
            <v xml:space="preserve">GALERIA DE TUBO DE CONCRETO C2 - 0,40 M DE DIAMETRO, INCLUSIVE ESCAVAÇÃO MECÂNICA DAS VALAS ATÉ 1,5 M DE PROFUNDIDADE, REATERRO COMPACTADO, REMOÇÃO DO MATERIAL EXCEDENTE E ASSENTAMENTO DOS TUBOS (SEM O FORNECIMENTO DOS MESMOS). </v>
          </cell>
          <cell r="C3141" t="str">
            <v>M</v>
          </cell>
          <cell r="D3141">
            <v>0.44</v>
          </cell>
          <cell r="E3141">
            <v>27.78</v>
          </cell>
          <cell r="F3141">
            <v>3.39</v>
          </cell>
          <cell r="H3141">
            <v>0.89</v>
          </cell>
          <cell r="I3141">
            <v>32.5</v>
          </cell>
          <cell r="J3141">
            <v>42.25</v>
          </cell>
        </row>
        <row r="3142">
          <cell r="A3142" t="str">
            <v>21.07.120</v>
          </cell>
          <cell r="B3142" t="str">
            <v>GALERIA DE TUBO DE CONCRETO C2 - 0,40 M DE DIAMETRO, INCLUSIVE ESCAVAÇÃO MECÂNICA DAS VALAS ATÉ 1,5 M DE PROFUNDIDADE, REATERRO COMPACTADO, REMOÇÃO DO MATERIAL EXCEDENTE E ASSENTAMENTO DOS TUBOS (SEM O FORNECIMENTO DOS MESMOS) (SERVIÇO NOTURNO).</v>
          </cell>
          <cell r="C3142" t="str">
            <v>M</v>
          </cell>
          <cell r="D3142">
            <v>0.44</v>
          </cell>
          <cell r="E3142">
            <v>33.340000000000003</v>
          </cell>
          <cell r="F3142">
            <v>3.5</v>
          </cell>
          <cell r="H3142">
            <v>0.91</v>
          </cell>
          <cell r="I3142">
            <v>38.19</v>
          </cell>
          <cell r="J3142">
            <v>49.65</v>
          </cell>
        </row>
        <row r="3143">
          <cell r="A3143" t="str">
            <v>21.07.130</v>
          </cell>
          <cell r="B3143" t="str">
            <v xml:space="preserve">GALERIA DE TUBO DE CONCRETO C2 - 0,50 M DE DIAMETRO, INCLUSIVE ESCAVAÇÃO MANUAL DAS VALAS ATÉ 1,5 M DE PROFUNDIDADE, REATERRO COMPACTADO, REMOÇÃO DO MATERIAL EXCEDENTE E ASSENTAMENTO DOS TUBOS (SEM O FORNECIMENTO DOS MESMOS). </v>
          </cell>
          <cell r="C3143" t="str">
            <v>M</v>
          </cell>
          <cell r="D3143">
            <v>0.67</v>
          </cell>
          <cell r="E3143">
            <v>49.54</v>
          </cell>
          <cell r="H3143">
            <v>1.24</v>
          </cell>
          <cell r="I3143">
            <v>51.45</v>
          </cell>
          <cell r="J3143">
            <v>66.89</v>
          </cell>
        </row>
        <row r="3144">
          <cell r="A3144" t="str">
            <v>21.07.140</v>
          </cell>
          <cell r="B3144" t="str">
            <v>GALERIA DE TUBO DE CONCRETO C2 - 0,50 M DE DIAMETRO, INCLUSIVE ESCAVAÇÃO MANUAL DAS VALAS ATÉ 1,5 M DE PROFUNDIDADE, REATERRO COMPACTADO, REMOÇÃO DO MATERIAL EXCEDENTE E ASSENTAMENTO DOS TUBOS (SEM O FORNECIMENTO DOS MESMOS) (SERVIÇO NOTURNO).</v>
          </cell>
          <cell r="C3144" t="str">
            <v>M</v>
          </cell>
          <cell r="D3144">
            <v>0.67</v>
          </cell>
          <cell r="E3144">
            <v>59.43</v>
          </cell>
          <cell r="H3144">
            <v>1.27</v>
          </cell>
          <cell r="I3144">
            <v>61.370000000000005</v>
          </cell>
          <cell r="J3144">
            <v>79.78</v>
          </cell>
        </row>
        <row r="3145">
          <cell r="A3145" t="str">
            <v>21.07.150</v>
          </cell>
          <cell r="B3145" t="str">
            <v xml:space="preserve">GALERIA DE TUBO DE CONCRETO C2 - 0,50 M DE DIAMETRO, INCLUSIVE ESCAVAÇÃO MECÂNICA DAS VALAS ATÉ 1,5 M DE PROFUNDIDADE, REATERRO COMPACTADO, REMOÇÃO DO MATERIAL EXCEDENTE E ASSENTAMENTO DOS TUBOS (SEM O FORNECIMENTO DOS MESMOS). </v>
          </cell>
          <cell r="C3145" t="str">
            <v>M</v>
          </cell>
          <cell r="D3145">
            <v>0.67</v>
          </cell>
          <cell r="E3145">
            <v>35.04</v>
          </cell>
          <cell r="F3145">
            <v>4.2300000000000004</v>
          </cell>
          <cell r="H3145">
            <v>1.27</v>
          </cell>
          <cell r="I3145">
            <v>41.21</v>
          </cell>
          <cell r="J3145">
            <v>53.57</v>
          </cell>
        </row>
        <row r="3146">
          <cell r="A3146" t="str">
            <v>21.07.160</v>
          </cell>
          <cell r="B3146" t="str">
            <v>GALERIA DE TUBO DE CONCRETO C2 - 0,50 M DE DIAMETRO, INCLUSIVE ESCAVAÇÃO MECÂNICA DAS VALAS ATÉ 1,5 M DE PROFUNDIDADE, REATERRO COMPACTADO, REMOÇÃO DO MATERIAL EXCEDENTE E ASSENTAMENTO DOS TUBOS (SEM O FORNECIMENTO DOS MESMOS) (SERVIÇO NOTURNO).</v>
          </cell>
          <cell r="C3146" t="str">
            <v>M</v>
          </cell>
          <cell r="D3146">
            <v>0.67</v>
          </cell>
          <cell r="E3146">
            <v>42.03</v>
          </cell>
          <cell r="F3146">
            <v>4.38</v>
          </cell>
          <cell r="H3146">
            <v>1.27</v>
          </cell>
          <cell r="I3146">
            <v>48.350000000000009</v>
          </cell>
          <cell r="J3146">
            <v>62.86</v>
          </cell>
        </row>
        <row r="3147">
          <cell r="A3147" t="str">
            <v>21.07.170</v>
          </cell>
          <cell r="B3147" t="str">
            <v xml:space="preserve">GALERIA DE TUBO DE CONCRETO C2 OU CA1 - 0,60 M DE DIAMETRO, INCLUSIVE ESCAVAÇÃO MANUAL DAS VALAS ATÉ 1,5 M DE PROFUNDIDADE, REATERRO COMPACTADO, REMOÇÃO DO MATERIAL EXCEDENTE E ASSENTAMENTO DOS TUBOS (SEM O FORNECIMENTO DOS MESMOS). </v>
          </cell>
          <cell r="C3147" t="str">
            <v>M</v>
          </cell>
          <cell r="D3147">
            <v>0.9</v>
          </cell>
          <cell r="E3147">
            <v>60.09</v>
          </cell>
          <cell r="H3147">
            <v>1.65</v>
          </cell>
          <cell r="I3147">
            <v>62.64</v>
          </cell>
          <cell r="J3147">
            <v>81.430000000000007</v>
          </cell>
        </row>
        <row r="3148">
          <cell r="A3148" t="str">
            <v>21.07.180</v>
          </cell>
          <cell r="B3148" t="str">
            <v>GALERIA DE TUBO DE CONCRETO C2 OU CA1 - 0,60 M DE DIAMETRO, INCLUSIVE ESCAVAÇÃO MANUAL DAS VALAS ATÉ 1,5 M DE PROFUNDIDADE, REATERRO COMPACTADO, REMOÇÃO DO MATERIAL EXCEDENTE E ASSENTAMENTO DOS TUBOS (SEM O FORNECIMENTO DOS MESMOS) (SERVIÇO NOTURNO).</v>
          </cell>
          <cell r="C3148" t="str">
            <v>M</v>
          </cell>
          <cell r="D3148">
            <v>0.9</v>
          </cell>
          <cell r="E3148">
            <v>72.099999999999994</v>
          </cell>
          <cell r="H3148">
            <v>1.69</v>
          </cell>
          <cell r="I3148">
            <v>74.69</v>
          </cell>
          <cell r="J3148">
            <v>97.1</v>
          </cell>
        </row>
        <row r="3149">
          <cell r="A3149" t="str">
            <v>21.07.190</v>
          </cell>
          <cell r="B3149" t="str">
            <v xml:space="preserve">GALERIA DE TUBO DE CONCRETO C2 OU CA1 - 0,60 M DE DIAMETRO, INCLUSIVE ESCAVAÇÃO MECÂNICA DAS VALAS ATÉ 1,5 M DE PROFUNDIDADE, REATERRO COMPACTADO, REMOÇÃO DO MATERIAL EXCEDENTE E ASSENTAMENTO DOS TUBOS (SEM O FORNECIMENTO DOS MESMOS). </v>
          </cell>
          <cell r="C3149" t="str">
            <v>M</v>
          </cell>
          <cell r="D3149">
            <v>0.9</v>
          </cell>
          <cell r="E3149">
            <v>42.67</v>
          </cell>
          <cell r="F3149">
            <v>5.08</v>
          </cell>
          <cell r="H3149">
            <v>1.65</v>
          </cell>
          <cell r="I3149">
            <v>50.3</v>
          </cell>
          <cell r="J3149">
            <v>65.39</v>
          </cell>
        </row>
        <row r="3150">
          <cell r="A3150" t="str">
            <v>21.07.200</v>
          </cell>
          <cell r="B3150" t="str">
            <v>GALERIA DE TUBO DE CONCRETO C2 OU CA1 - 0,60 M DE DIAMETRO, INCLUSIVE ESCAVAÇÃO MECÂNICA DAS VALAS ATÉ 1,5 M DE PROFUNDIDADE, REATERRO COMPACTADO, REMOÇÃO DO MATERIAL EXCEDENTE E ASSENTAMENTO DOS TUBOS (SEM O FORNECIMENTO DOS MESMOS) (SERVIÇO NOTURNO).</v>
          </cell>
          <cell r="C3150" t="str">
            <v>M</v>
          </cell>
          <cell r="D3150">
            <v>0.9</v>
          </cell>
          <cell r="E3150">
            <v>51.21</v>
          </cell>
          <cell r="F3150">
            <v>5.25</v>
          </cell>
          <cell r="H3150">
            <v>1.69</v>
          </cell>
          <cell r="I3150">
            <v>59.05</v>
          </cell>
          <cell r="J3150">
            <v>76.77</v>
          </cell>
        </row>
        <row r="3151">
          <cell r="A3151" t="str">
            <v>21.07.210</v>
          </cell>
          <cell r="B3151" t="str">
            <v xml:space="preserve">GALERIA DE TUBO DE CONCRETO CS OU CA1 - 0,70 M DE DIAMETRO, INCLUSIVE ESCAVAÇÃO MANUAL DAS VALAS ATÉ 1,5 M DE PROFUNDIDADE, REATERRO COMPACTADO, REMOÇÃO DO MATERIAL EXCEDENTE E ASSENTAMENTO DOS TUBOS (SEM O FORNECIMENTO DOS MESMOS). </v>
          </cell>
          <cell r="C3151" t="str">
            <v>M</v>
          </cell>
          <cell r="D3151">
            <v>1.34</v>
          </cell>
          <cell r="E3151">
            <v>69.930000000000007</v>
          </cell>
          <cell r="H3151">
            <v>2.14</v>
          </cell>
          <cell r="I3151">
            <v>73.410000000000011</v>
          </cell>
          <cell r="J3151">
            <v>95.43</v>
          </cell>
        </row>
        <row r="3152">
          <cell r="A3152" t="str">
            <v>21.07.220</v>
          </cell>
          <cell r="B3152" t="str">
            <v>GALERIA DE TUBO DE CONCRETO CS OU CA1 - 0,70 M DE DIAMETRO, INCLUSIVE ESCAVAÇÃO MANUAL DAS VALAS ATÉ 1,5 M DE PROFUNDIDADE, REATERRO COMPACTADO, REMOÇÃO DO MATERIAL EXCEDENTE E ASSENTAMENTO DOS TUBOS (SEM O FORNECIMENTO DOS MESMOS) (SERVIÇO NOTURNO).</v>
          </cell>
          <cell r="C3152" t="str">
            <v>M</v>
          </cell>
          <cell r="D3152">
            <v>1.34</v>
          </cell>
          <cell r="E3152">
            <v>83.94</v>
          </cell>
          <cell r="H3152">
            <v>2.19</v>
          </cell>
          <cell r="I3152">
            <v>87.47</v>
          </cell>
          <cell r="J3152">
            <v>113.71</v>
          </cell>
        </row>
        <row r="3153">
          <cell r="A3153" t="str">
            <v>21.07.230</v>
          </cell>
          <cell r="B3153" t="str">
            <v>GALERIA DE TUBO DE CONCRETO CS OU CA1 - 0,70 M DE DIAMETRO, INCLUSIVE ESCAVAÇÃO MECÂNICA DAS VALAS ATÉ 1,5 M DE PROFUNDIDADE, REATERRO COMPACTADO, REMOÇÃO DO MATERIAL EXCEDENTE E ASSENTAMENTO DOS TUBOS (SEM O FORNECIMENTO DOS MESMOS).</v>
          </cell>
          <cell r="C3153" t="str">
            <v>M</v>
          </cell>
          <cell r="D3153">
            <v>1.34</v>
          </cell>
          <cell r="E3153">
            <v>49.61</v>
          </cell>
          <cell r="F3153">
            <v>5.93</v>
          </cell>
          <cell r="H3153">
            <v>2.14</v>
          </cell>
          <cell r="I3153">
            <v>59.02</v>
          </cell>
          <cell r="J3153">
            <v>76.73</v>
          </cell>
        </row>
        <row r="3154">
          <cell r="A3154" t="str">
            <v>21.07.240</v>
          </cell>
          <cell r="B3154" t="str">
            <v>GALERIA DE TUBO DE CONCRETO CS OU CA1 - 0,70 M DE DIAMETRO, INCLUSIVE ESCAVAÇÃO MECÂNICA DAS VALAS ATÉ 1,5 M DE PROFUNDIDADE, REATERRO COMPACTADO, REMOÇÃO DO MATERIAL EXCEDENTE E ASSENTAMENTO DOS TUBOS (SEM O FORNECIMENTO DOS MESMOS) (SERVIÇO NOTURNO).</v>
          </cell>
          <cell r="C3154" t="str">
            <v>M</v>
          </cell>
          <cell r="D3154">
            <v>1.34</v>
          </cell>
          <cell r="E3154">
            <v>59.57</v>
          </cell>
          <cell r="F3154">
            <v>6.13</v>
          </cell>
          <cell r="H3154">
            <v>2.19</v>
          </cell>
          <cell r="I3154">
            <v>69.23</v>
          </cell>
          <cell r="J3154">
            <v>90</v>
          </cell>
        </row>
        <row r="3155">
          <cell r="A3155" t="str">
            <v>21.07.250</v>
          </cell>
          <cell r="B3155" t="str">
            <v xml:space="preserve">GALERIA DE TUBO DE CONCRETO CS OU CA1 - 0,80 M DE DIAMETRO, INCLUSIVE ESCAVAÇÃO MANUAL DAS VALAS ATÉ 1,5 M DE PROFUNDIDADE, REATERRO COMPACTADO, REMOÇÃO DO MATERIAL EXCEDENTE E ASSENTAMENTO DOS TUBOS (SEM O FORNECIMENTO DOS MESMOS). </v>
          </cell>
          <cell r="C3155" t="str">
            <v>M</v>
          </cell>
          <cell r="D3155">
            <v>1.78</v>
          </cell>
          <cell r="E3155">
            <v>80.05</v>
          </cell>
          <cell r="H3155">
            <v>2.85</v>
          </cell>
          <cell r="I3155">
            <v>84.679999999999993</v>
          </cell>
          <cell r="J3155">
            <v>110.08</v>
          </cell>
        </row>
        <row r="3156">
          <cell r="A3156" t="str">
            <v>21.07.260</v>
          </cell>
          <cell r="B3156" t="str">
            <v>GALERIA DE TUBO DE CONCRETO CS OU CA1 - 0,80 M DE DIAMETRO, INCLUSIVE ESCAVAÇÃO MANUAL DAS VALAS ATÉ 1,5 M DE PROFUNDIDADE, REATERRO COMPACTADO, REMOÇÃO DO MATERIAL EXCEDENTE E ASSENTAMENTO DOS TUBOS (SEM O FORNECIMENTO DOS MESMOS) (SERVIÇO NOTURNO).</v>
          </cell>
          <cell r="C3156" t="str">
            <v>M</v>
          </cell>
          <cell r="D3156">
            <v>1.78</v>
          </cell>
          <cell r="E3156">
            <v>96.08</v>
          </cell>
          <cell r="H3156">
            <v>2.91</v>
          </cell>
          <cell r="I3156">
            <v>100.77</v>
          </cell>
          <cell r="J3156">
            <v>131</v>
          </cell>
        </row>
        <row r="3157">
          <cell r="A3157" t="str">
            <v>21.07.270</v>
          </cell>
          <cell r="B3157" t="str">
            <v xml:space="preserve">GALERIA DE TUBO DE CONCRETO CS OU CA1 - 0,80 M DE DIAMETRO, INCLUSIVE ESCAVAÇÃO MECÂNICA DAS VALAS ATÉ 1,5 M DE PROFUNDIDADE, REATERRO COMPACTADO, REMOÇÃO DO MATERIAL EXCEDENTE E ASSENTAMENTO DOS TUBOS (SEM O FORNECIMENTO DOS MESMOS). </v>
          </cell>
          <cell r="C3157" t="str">
            <v>M</v>
          </cell>
          <cell r="D3157">
            <v>1.78</v>
          </cell>
          <cell r="E3157">
            <v>56.83</v>
          </cell>
          <cell r="F3157">
            <v>6.78</v>
          </cell>
          <cell r="H3157">
            <v>2.85</v>
          </cell>
          <cell r="I3157">
            <v>68.239999999999995</v>
          </cell>
          <cell r="J3157">
            <v>88.71</v>
          </cell>
        </row>
        <row r="3158">
          <cell r="A3158" t="str">
            <v>21.07.280</v>
          </cell>
          <cell r="B3158" t="str">
            <v>GALERIA DE TUBO DE CONCRETO CS OU CA1 - 0,80 M DE DIAMETRO, INCLUSIVE ESCAVAÇÃO MECÂNICA DAS VALAS ATÉ 1,5 M DE PROFUNDIDADE, REATERRO COMPACTADO, REMOÇÃO DO MATERIAL EXCEDENTE E ASSENTAMENTO DOS TUBOS (SEM O FORNECIMENTO DOS MESMOS) (SERVIÇO NOTURNO).</v>
          </cell>
          <cell r="C3158" t="str">
            <v>M</v>
          </cell>
          <cell r="D3158">
            <v>1.78</v>
          </cell>
          <cell r="E3158">
            <v>68.2</v>
          </cell>
          <cell r="F3158">
            <v>7</v>
          </cell>
          <cell r="H3158">
            <v>2.91</v>
          </cell>
          <cell r="I3158">
            <v>79.89</v>
          </cell>
          <cell r="J3158">
            <v>103.86</v>
          </cell>
        </row>
        <row r="3159">
          <cell r="A3159" t="str">
            <v>21.07.290</v>
          </cell>
          <cell r="B3159" t="str">
            <v xml:space="preserve">GALERIA DE TUBO DE CONCRETO CS OU CA1 - 0,90 M DE DIAMETRO, INCLUSIVE ESCAVAÇÃO MANUAL DAS VALAS ATÉ 1,5 M DE PROFUNDIDADE, REATERRO COMPACTADO, REMOÇÃO DO MATERIAL EXCEDENTE E ASSENTAMENTO DOS TUBOS (SEM O FORNECIMENTO DOS MESMOS). </v>
          </cell>
          <cell r="C3159" t="str">
            <v>M</v>
          </cell>
          <cell r="D3159">
            <v>2.2400000000000002</v>
          </cell>
          <cell r="E3159">
            <v>92.07</v>
          </cell>
          <cell r="H3159">
            <v>3.44</v>
          </cell>
          <cell r="I3159">
            <v>97.749999999999986</v>
          </cell>
          <cell r="J3159">
            <v>127.08</v>
          </cell>
        </row>
        <row r="3160">
          <cell r="A3160" t="str">
            <v>21.07.300</v>
          </cell>
          <cell r="B3160" t="str">
            <v>GALERIA DE TUBO DE CONCRETO CS OU CA1 - 0,90 M DE DIAMETRO, INCLUSIVE ESCAVAÇÃO MANUAL DAS VALAS ATÉ 1,5 M DE PROFUNDIDADE, REATERRO COMPACTADO, REMOÇÃO DO MATERIAL EXCEDENTE E ASSENTAMENTO DOS TUBOS (SEM O FORNECIMENTO DOS MESMOS) (SERVIÇO NOTURNO).</v>
          </cell>
          <cell r="C3160" t="str">
            <v>M</v>
          </cell>
          <cell r="D3160">
            <v>2.2400000000000002</v>
          </cell>
          <cell r="E3160">
            <v>110.46</v>
          </cell>
          <cell r="H3160">
            <v>3.52</v>
          </cell>
          <cell r="I3160">
            <v>116.21999999999998</v>
          </cell>
          <cell r="J3160">
            <v>151.09</v>
          </cell>
        </row>
        <row r="3161">
          <cell r="A3161" t="str">
            <v>21.07.310</v>
          </cell>
          <cell r="B3161" t="str">
            <v xml:space="preserve">GALERIA DE TUBO DE CONCRETO CS OU CA1 - 0,90 M DE DIAMETRO, INCLUSIVE ESCAVAÇÃO MECÂNICA DAS VALAS ATÉ 1,5 M DE PROFUNDIDADE, REATERRO COMPACTADO, REMOÇÃO DO MATERIAL EXCEDENTE E ASSENTAMENTO DOS TUBOS (SEM O FORNECIMENTO DOS MESMOS). </v>
          </cell>
          <cell r="C3161" t="str">
            <v>M</v>
          </cell>
          <cell r="D3161">
            <v>2.2400000000000002</v>
          </cell>
          <cell r="E3161">
            <v>65.94</v>
          </cell>
          <cell r="F3161">
            <v>7.62</v>
          </cell>
          <cell r="H3161">
            <v>3.44</v>
          </cell>
          <cell r="I3161">
            <v>79.239999999999995</v>
          </cell>
          <cell r="J3161">
            <v>103.01</v>
          </cell>
        </row>
        <row r="3162">
          <cell r="A3162" t="str">
            <v>21.07.320</v>
          </cell>
          <cell r="B3162" t="str">
            <v>GALERIA DE TUBO DE CONCRETO CS OU CA1 - 0,90 M DE DIAMETRO, INCLUSIVE ESCAVAÇÃO MECÂNICA DAS VALAS ATÉ 1,5 M DE PROFUNDIDADE, REATERRO COMPACTADO, REMOÇÃO DO MATERIAL EXCEDENTE E ASSENTAMENTO DOS TUBOS (SEM O FORNECIMENTO DOS MESMOS) (SERVIÇO NOTURNO).</v>
          </cell>
          <cell r="C3162" t="str">
            <v>M</v>
          </cell>
          <cell r="D3162">
            <v>2.2400000000000002</v>
          </cell>
          <cell r="E3162">
            <v>79.2</v>
          </cell>
          <cell r="F3162">
            <v>7.88</v>
          </cell>
          <cell r="H3162">
            <v>3.52</v>
          </cell>
          <cell r="I3162">
            <v>92.839999999999989</v>
          </cell>
          <cell r="J3162">
            <v>120.69</v>
          </cell>
        </row>
        <row r="3163">
          <cell r="A3163" t="str">
            <v>21.07.330</v>
          </cell>
          <cell r="B3163" t="str">
            <v xml:space="preserve">GALERIA DE TUBO DE CONCRETO CS OU CA1 - 1,00 M DE DIAMETRO, INCLUSIVE ESCAVAÇÃO MANUAL DAS VALAS ATÉ 2,0 M DE PROFUNDIDADE, REATERRO COMPACTADO, REMOÇÃO DO MATERIAL EXCEDENTE E ASSENTAMENTO DOS TUBOS (SEM O FORNECIMENTO DOS MESMOS). </v>
          </cell>
          <cell r="C3163" t="str">
            <v>M</v>
          </cell>
          <cell r="D3163">
            <v>3.36</v>
          </cell>
          <cell r="E3163">
            <v>142.53</v>
          </cell>
          <cell r="H3163">
            <v>4.3899999999999997</v>
          </cell>
          <cell r="I3163">
            <v>150.28</v>
          </cell>
          <cell r="J3163">
            <v>195.36</v>
          </cell>
        </row>
        <row r="3164">
          <cell r="A3164" t="str">
            <v>21.07.340</v>
          </cell>
          <cell r="B3164" t="str">
            <v>GALERIA DE TUBO DE CONCRETO CS OU CA1 - 1,00 M DE DIAMETRO, INCLUSIVE ESCAVAÇÃO MANUAL DAS VALAS ATÉ 2,0 M DE PROFUNDIDADE, REATERRO COMPACTADO, REMOÇÃO DO MATERIAL EXCEDENTE E ASSENTAMENTO DOS TUBOS (SEM O FORNECIMENTO DOS MESMOS) (SERVIÇO NOTURNO).</v>
          </cell>
          <cell r="C3164" t="str">
            <v>M</v>
          </cell>
          <cell r="D3164">
            <v>3.36</v>
          </cell>
          <cell r="E3164">
            <v>171.06</v>
          </cell>
          <cell r="H3164">
            <v>4.4800000000000004</v>
          </cell>
          <cell r="I3164">
            <v>178.9</v>
          </cell>
          <cell r="J3164">
            <v>232.57</v>
          </cell>
        </row>
        <row r="3165">
          <cell r="A3165" t="str">
            <v>21.07.350</v>
          </cell>
          <cell r="B3165" t="str">
            <v xml:space="preserve">GALERIA DE TUBO DE CONCRETO CS OU CA1 - 1,00 M DE DIAMETRO, INCLUSIVE ESCAVAÇÃO MECÂNICA DAS VALAS ATÉ 2,0 M DE PROFUNDIDADE, REATERRO COMPACTADO, REMOÇÃO DO MATERIAL EXCEDENTE E ASSENTAMENTO DOS TUBOS (SEM O FORNECIMENTO DOS MESMOS). </v>
          </cell>
          <cell r="C3165" t="str">
            <v>M</v>
          </cell>
          <cell r="D3165">
            <v>3.36</v>
          </cell>
          <cell r="E3165">
            <v>97.01</v>
          </cell>
          <cell r="F3165">
            <v>11.28</v>
          </cell>
          <cell r="H3165">
            <v>4.3899999999999997</v>
          </cell>
          <cell r="I3165">
            <v>116.04</v>
          </cell>
          <cell r="J3165">
            <v>150.85</v>
          </cell>
        </row>
        <row r="3166">
          <cell r="A3166" t="str">
            <v>21.07.360</v>
          </cell>
          <cell r="B3166" t="str">
            <v>GALERIA DE TUBO DE CONCRETO CS OU CA1 - 1,00 M DE DIAMETRO, INCLUSIVE ESCAVAÇÃO MECÂNICA DAS VALAS ATÉ 2,0 M DE PROFUNDIDADE, REATERRO COMPACTADO, REMOÇÃO DO MATERIAL EXCEDENTE E ASSENTAMENTO DOS TUBOS (SEM O FORNECIMENTO DOS MESMOS) (SERVIÇO NOTURNO).</v>
          </cell>
          <cell r="C3166" t="str">
            <v>M</v>
          </cell>
          <cell r="D3166">
            <v>3.36</v>
          </cell>
          <cell r="E3166">
            <v>116.44</v>
          </cell>
          <cell r="F3166">
            <v>11.66</v>
          </cell>
          <cell r="H3166">
            <v>4.4800000000000004</v>
          </cell>
          <cell r="I3166">
            <v>135.94</v>
          </cell>
          <cell r="J3166">
            <v>176.72</v>
          </cell>
        </row>
        <row r="3167">
          <cell r="A3167" t="str">
            <v>21.07.370</v>
          </cell>
          <cell r="B3167" t="str">
            <v xml:space="preserve">GALERIA DE TUBO DE CONCRETO CA1 - 1,10 M DE DIAMETRO, INCLUSIVE ESCAVAÇÃO MECÂNICA DAS VALAS ATÉ 2,0 M DE PROFUNDIDADE, REATERRO COMPACTADO, REMOÇÃO DO MATERIAL EXCEDENTE E ASSENTAMENTO DOS TUBOS (SEM O FORNECIMENTO DOS MESMOS). </v>
          </cell>
          <cell r="C3167" t="str">
            <v>M</v>
          </cell>
          <cell r="D3167">
            <v>4.47</v>
          </cell>
          <cell r="E3167">
            <v>107.87</v>
          </cell>
          <cell r="F3167">
            <v>12.45</v>
          </cell>
          <cell r="H3167">
            <v>5.1100000000000003</v>
          </cell>
          <cell r="I3167">
            <v>129.9</v>
          </cell>
          <cell r="J3167">
            <v>168.87</v>
          </cell>
        </row>
        <row r="3168">
          <cell r="A3168" t="str">
            <v>21.07.380</v>
          </cell>
          <cell r="B3168" t="str">
            <v>GALERIA DE TUBO DE CONCRETO CA1 - 1,10 M DE DIAMETRO, INCLUSIVE ESCAVAÇÃO MECÂNICA DAS VALAS ATÉ 2,0 M DE PROFUNDIDADE, REATERRO COMPACTADO, REMOÇÃO DO MATERIAL EXCEDENTE E ASSENTAMENTO DOS TUBOS (SEM O FORNECIMENTO DOS MESMOS) (SERVIÇO NOTURNO).</v>
          </cell>
          <cell r="C3168" t="str">
            <v>M</v>
          </cell>
          <cell r="D3168">
            <v>4.47</v>
          </cell>
          <cell r="E3168">
            <v>129.43</v>
          </cell>
          <cell r="F3168">
            <v>12.87</v>
          </cell>
          <cell r="H3168">
            <v>5.22</v>
          </cell>
          <cell r="I3168">
            <v>151.99</v>
          </cell>
          <cell r="J3168">
            <v>197.59</v>
          </cell>
        </row>
        <row r="3169">
          <cell r="A3169" t="str">
            <v>21.07.390</v>
          </cell>
          <cell r="B3169" t="str">
            <v xml:space="preserve">GALERIA DE TUBO DE CONCRETO CA1 - 1,20 M DE DIAMETRO, INCLUSIVE ESCAVAÇÃO MECÂNICA DAS VALAS ATÉ 2,0 M DE PROFUNDIDADE, REATERRO COMPACTADO, REMOÇÃO DO MATERIAL EXCEDENTE E ASSENTAMENTO DOS TUBOS (SEM O FORNECIMENTO DOS MESMOS). </v>
          </cell>
          <cell r="C3169" t="str">
            <v>M</v>
          </cell>
          <cell r="D3169">
            <v>5.58</v>
          </cell>
          <cell r="E3169">
            <v>122.68</v>
          </cell>
          <cell r="F3169">
            <v>13.53</v>
          </cell>
          <cell r="H3169">
            <v>6.25</v>
          </cell>
          <cell r="I3169">
            <v>148.04000000000002</v>
          </cell>
          <cell r="J3169">
            <v>192.45</v>
          </cell>
        </row>
        <row r="3170">
          <cell r="A3170" t="str">
            <v>21.07.400</v>
          </cell>
          <cell r="B3170" t="str">
            <v>GALERIA DE TUBO DE CONCRETO CA1 - 1,20 M DE DIAMETRO, INCLUSIVE ESCAVAÇÃO MECÂNICA DAS VALAS ATÉ 2,0 M DE PROFUNDIDADE, REATERRO COMPACTADO, REMOÇÃO DO MATERIAL EXCEDENTE E ASSENTAMENTO DOS TUBOS (SEM O FORNECIMENTO DOS MESMOS) (SERVIÇO NOTURNO).</v>
          </cell>
          <cell r="C3170" t="str">
            <v>M</v>
          </cell>
          <cell r="D3170">
            <v>5.58</v>
          </cell>
          <cell r="E3170">
            <v>147.25</v>
          </cell>
          <cell r="F3170">
            <v>13.99</v>
          </cell>
          <cell r="H3170">
            <v>6.39</v>
          </cell>
          <cell r="I3170">
            <v>173.21</v>
          </cell>
          <cell r="J3170">
            <v>225.17</v>
          </cell>
        </row>
        <row r="3171">
          <cell r="A3171" t="str">
            <v>21.07.410</v>
          </cell>
          <cell r="B3171" t="str">
            <v xml:space="preserve">GALERIA DE TUBO DE CONCRETO CA1 - 1,50 M DE DIAMETRO, INCLUSIVE ESCAVAÇÃO MECÂNICA DAS VALAS ATÉ 2,5 M DE PROFUNDIDADE, REATERRO COMPACTADO, REMOÇÃO DO MATERIAL EXCEDENTE E ASSENTAMENTO DOS TUBOS (SEM O FORNECIMENTO DOS MESMOS). </v>
          </cell>
          <cell r="C3171" t="str">
            <v>M</v>
          </cell>
          <cell r="D3171">
            <v>11.19</v>
          </cell>
          <cell r="E3171">
            <v>181.04</v>
          </cell>
          <cell r="F3171">
            <v>21.17</v>
          </cell>
          <cell r="H3171">
            <v>9.42</v>
          </cell>
          <cell r="I3171">
            <v>222.81999999999996</v>
          </cell>
          <cell r="J3171">
            <v>289.67</v>
          </cell>
        </row>
        <row r="3172">
          <cell r="A3172" t="str">
            <v>21.07.420</v>
          </cell>
          <cell r="B3172" t="str">
            <v>GALERIA DE TUBO DE CONCRETO CA1 - 1,50 M DE DIAMETRO, INCLUSIVE ESCAVAÇÃO MECÂNICA DAS VALAS ATÉ 2,5 M DE PROFUNDIDADE, REATERRO COMPACTADO, REMOÇÃO DO MATERIAL EXCEDENTE E ASSENTAMENTO DOS TUBOS (SEM O FORNECIMENTO DOS MESMOS) (SERVIÇO NOTURNO).</v>
          </cell>
          <cell r="C3172" t="str">
            <v>M</v>
          </cell>
          <cell r="D3172">
            <v>11.19</v>
          </cell>
          <cell r="E3172">
            <v>217.28</v>
          </cell>
          <cell r="F3172">
            <v>21.88</v>
          </cell>
          <cell r="H3172">
            <v>9.6300000000000008</v>
          </cell>
          <cell r="I3172">
            <v>259.98</v>
          </cell>
          <cell r="J3172">
            <v>337.97</v>
          </cell>
        </row>
        <row r="3173">
          <cell r="I3173">
            <v>0</v>
          </cell>
          <cell r="J3173">
            <v>0</v>
          </cell>
        </row>
        <row r="3174">
          <cell r="A3174" t="str">
            <v>21.08.000</v>
          </cell>
          <cell r="B3174" t="str">
            <v>ASSENTAMENTO DE TUBOS PARA GALERIAS</v>
          </cell>
          <cell r="I3174">
            <v>0</v>
          </cell>
          <cell r="J3174">
            <v>0</v>
          </cell>
        </row>
        <row r="3175">
          <cell r="I3175">
            <v>0</v>
          </cell>
          <cell r="J3175">
            <v>0</v>
          </cell>
        </row>
        <row r="3176">
          <cell r="A3176" t="str">
            <v>21.08.010</v>
          </cell>
          <cell r="B3176" t="str">
            <v>ASSENTAMENTO DE TUBOS DE CONCRETO C2 - 0,20 M DE DIAMETRO, INCLUSIVE O FORNECIMENTO DOS MESMOS TRANSPORTE.</v>
          </cell>
          <cell r="C3176" t="str">
            <v>M</v>
          </cell>
          <cell r="D3176">
            <v>11.58</v>
          </cell>
          <cell r="E3176">
            <v>5.71</v>
          </cell>
          <cell r="H3176">
            <v>0.34</v>
          </cell>
          <cell r="I3176">
            <v>17.63</v>
          </cell>
          <cell r="J3176">
            <v>22.92</v>
          </cell>
        </row>
        <row r="3177">
          <cell r="A3177" t="str">
            <v>21.08.020</v>
          </cell>
          <cell r="B3177" t="str">
            <v>ASSENTAMENTO DE TUBOS DE CONCRETO C2 - 0,30M DE DIAMETRO, INCLUSIVE O FORNECIMENTO DOS MESMOS  TRANSPORTE.</v>
          </cell>
          <cell r="C3177" t="str">
            <v>M</v>
          </cell>
          <cell r="D3177">
            <v>17.579999999999998</v>
          </cell>
          <cell r="E3177">
            <v>7.89</v>
          </cell>
          <cell r="H3177">
            <v>0.59</v>
          </cell>
          <cell r="I3177">
            <v>26.06</v>
          </cell>
          <cell r="J3177">
            <v>33.880000000000003</v>
          </cell>
        </row>
        <row r="3178">
          <cell r="A3178" t="str">
            <v>21.08.030</v>
          </cell>
          <cell r="B3178" t="str">
            <v>ASSENTAMENTO DE TUBOS DE CONCRETO C2 - 0,40 M DE DIAMETRO, INCLUSIVE O FORNECIMENTO DOS MESMOS TRANSPORTE.</v>
          </cell>
          <cell r="C3178" t="str">
            <v>M</v>
          </cell>
          <cell r="D3178">
            <v>23.29</v>
          </cell>
          <cell r="E3178">
            <v>10.050000000000001</v>
          </cell>
          <cell r="H3178">
            <v>0.89</v>
          </cell>
          <cell r="I3178">
            <v>34.230000000000004</v>
          </cell>
          <cell r="J3178">
            <v>44.5</v>
          </cell>
        </row>
        <row r="3179">
          <cell r="A3179" t="str">
            <v>21.08.040</v>
          </cell>
          <cell r="B3179" t="str">
            <v xml:space="preserve">ASSENTAMENTO DE TUBOS DE CONCRETO C2 - 0,50 M DE DIAMETRO, INCLUSIVE O FORNECIMENTO DOS MESMOS </v>
          </cell>
          <cell r="C3179" t="str">
            <v>M</v>
          </cell>
          <cell r="D3179">
            <v>32.67</v>
          </cell>
          <cell r="E3179">
            <v>13.21</v>
          </cell>
          <cell r="H3179">
            <v>1.24</v>
          </cell>
          <cell r="I3179">
            <v>47.120000000000005</v>
          </cell>
          <cell r="J3179">
            <v>61.26</v>
          </cell>
        </row>
        <row r="3180">
          <cell r="A3180" t="str">
            <v>21.08.050</v>
          </cell>
          <cell r="B3180" t="str">
            <v xml:space="preserve">ASSENTAMENTO DE TUBOS DE CONCRETO C2 - 0,60 M DE DIAMETRO, INCLUSIVE O FORNECIMENTO DOS MESMOS </v>
          </cell>
          <cell r="C3180" t="str">
            <v>M</v>
          </cell>
          <cell r="D3180">
            <v>47.85</v>
          </cell>
          <cell r="E3180">
            <v>17.010000000000002</v>
          </cell>
          <cell r="H3180">
            <v>1.65</v>
          </cell>
          <cell r="I3180">
            <v>66.510000000000005</v>
          </cell>
          <cell r="J3180">
            <v>86.46</v>
          </cell>
        </row>
        <row r="3181">
          <cell r="A3181" t="str">
            <v>21.08.060</v>
          </cell>
          <cell r="B3181" t="str">
            <v>ASSENTAMENTO DE TUBOS DE CONCRETO CS - 0,70 M DE DIAMETRO, INCLUSIVE O FORNECIMENTO DOS MESMOS  TRANSPORTE.</v>
          </cell>
          <cell r="C3181" t="str">
            <v>M</v>
          </cell>
          <cell r="D3181">
            <v>61.34</v>
          </cell>
          <cell r="E3181">
            <v>20.2</v>
          </cell>
          <cell r="H3181">
            <v>2.14</v>
          </cell>
          <cell r="I3181">
            <v>83.68</v>
          </cell>
          <cell r="J3181">
            <v>108.78</v>
          </cell>
        </row>
        <row r="3182">
          <cell r="A3182" t="str">
            <v>21.08.070</v>
          </cell>
          <cell r="B3182" t="str">
            <v>ASSENTAMENTO DE TUBOS DE CONCRETO CS - 0,80 M DE DIAMETRO, INCLUSIVE O FORNECIMENTO DOS MESMOS  TRANSPORTE.</v>
          </cell>
          <cell r="C3182" t="str">
            <v>M</v>
          </cell>
          <cell r="D3182">
            <v>90.58</v>
          </cell>
          <cell r="E3182">
            <v>24.55</v>
          </cell>
          <cell r="H3182">
            <v>2.85</v>
          </cell>
          <cell r="I3182">
            <v>117.97999999999999</v>
          </cell>
          <cell r="J3182">
            <v>153.37</v>
          </cell>
        </row>
        <row r="3183">
          <cell r="A3183" t="str">
            <v>21.08.080</v>
          </cell>
          <cell r="B3183" t="str">
            <v>ASSENTAMENTO DE TUBOS DE CONCRETO CS - 0,90 M DE DIAMETRO, INCLUSIVE O FORNECIMENTO DOS MESMOS  TRANSPORTE.</v>
          </cell>
          <cell r="C3183" t="str">
            <v>M</v>
          </cell>
          <cell r="D3183">
            <v>94.89</v>
          </cell>
          <cell r="E3183">
            <v>30.35</v>
          </cell>
          <cell r="H3183">
            <v>3.44</v>
          </cell>
          <cell r="I3183">
            <v>128.68</v>
          </cell>
          <cell r="J3183">
            <v>167.28</v>
          </cell>
        </row>
        <row r="3184">
          <cell r="A3184" t="str">
            <v>21.08.090</v>
          </cell>
          <cell r="B3184" t="str">
            <v>ASSENTAMENTO DE TUBOS DE CONCRETO CS - 1,00 M DE DIAMETRO, INCLUSIVE O FORNECIMENTO DOS MESMOS  TRANSPORTE.</v>
          </cell>
          <cell r="C3184" t="str">
            <v>M</v>
          </cell>
          <cell r="D3184">
            <v>138.26</v>
          </cell>
          <cell r="E3184">
            <v>42.09</v>
          </cell>
          <cell r="H3184">
            <v>4.3899999999999997</v>
          </cell>
          <cell r="I3184">
            <v>184.73999999999998</v>
          </cell>
          <cell r="J3184">
            <v>240.16</v>
          </cell>
        </row>
        <row r="3185">
          <cell r="A3185" t="str">
            <v>21.08.100</v>
          </cell>
          <cell r="B3185" t="str">
            <v>ASSENTAMENTO DE TUBOS DE CONCRETO CA1 - 0,60 M DE DIAMETRO, INCLUSIVE O FORNECIMENTO DOS MESMOS  TRANSPORTE.</v>
          </cell>
          <cell r="C3185" t="str">
            <v>M</v>
          </cell>
          <cell r="D3185">
            <v>88.5</v>
          </cell>
          <cell r="E3185">
            <v>17.010000000000002</v>
          </cell>
          <cell r="H3185">
            <v>1.65</v>
          </cell>
          <cell r="I3185">
            <v>107.16000000000001</v>
          </cell>
          <cell r="J3185">
            <v>139.31</v>
          </cell>
        </row>
        <row r="3186">
          <cell r="A3186" t="str">
            <v>21.08.110</v>
          </cell>
          <cell r="B3186" t="str">
            <v>ASSENTAMENTO DE TUBOS DE CONCRETO CA1 - 0,70 M DE DIAMETRO, INCLUSIVE O FORNECIMENTO DOS MESMOS TRANSPORTE.</v>
          </cell>
          <cell r="C3186" t="str">
            <v>M</v>
          </cell>
          <cell r="D3186">
            <v>90.34</v>
          </cell>
          <cell r="E3186">
            <v>20.2</v>
          </cell>
          <cell r="H3186">
            <v>2.14</v>
          </cell>
          <cell r="I3186">
            <v>112.68</v>
          </cell>
          <cell r="J3186">
            <v>146.47999999999999</v>
          </cell>
        </row>
        <row r="3187">
          <cell r="A3187" t="str">
            <v>21.08.120</v>
          </cell>
          <cell r="B3187" t="str">
            <v>ASSENTAMENTO DE TUBOS DE CONCRETO CA1 - 0,80 M DE DIAMETRO, INCLUSIVE O FORNECIMENTO DOS MESMOS  TRANSPORTE.</v>
          </cell>
          <cell r="C3187" t="str">
            <v>M</v>
          </cell>
          <cell r="D3187">
            <v>141.28</v>
          </cell>
          <cell r="E3187">
            <v>24.55</v>
          </cell>
          <cell r="H3187">
            <v>2.85</v>
          </cell>
          <cell r="I3187">
            <v>168.68</v>
          </cell>
          <cell r="J3187">
            <v>219.28</v>
          </cell>
        </row>
        <row r="3188">
          <cell r="A3188" t="str">
            <v>21.08.130</v>
          </cell>
          <cell r="B3188" t="str">
            <v>ASSENTAMENTO DE TUBOS DE CONCRETO CA1 - 0,90 M DE DIAMETRO, INCLUSIVE O FORNECIMENTO DOS MESMOS  TRANSPORTE.</v>
          </cell>
          <cell r="C3188" t="str">
            <v>M</v>
          </cell>
          <cell r="D3188">
            <v>157.35</v>
          </cell>
          <cell r="E3188">
            <v>30.35</v>
          </cell>
          <cell r="H3188">
            <v>3.44</v>
          </cell>
          <cell r="I3188">
            <v>191.14</v>
          </cell>
          <cell r="J3188">
            <v>248.48</v>
          </cell>
        </row>
        <row r="3189">
          <cell r="A3189" t="str">
            <v>21.08.140</v>
          </cell>
          <cell r="B3189" t="str">
            <v>ASSENTAMENTO DE TUBOS DE CONCRETO CA1 - 1,00 M DE DIAMETRO, INCLUSIVE O FORNECIMENTO DOS MESMOS  TRANSPORTE.</v>
          </cell>
          <cell r="C3189" t="str">
            <v>M</v>
          </cell>
          <cell r="D3189">
            <v>186.06</v>
          </cell>
          <cell r="E3189">
            <v>42.09</v>
          </cell>
          <cell r="H3189">
            <v>4.3899999999999997</v>
          </cell>
          <cell r="I3189">
            <v>232.54</v>
          </cell>
          <cell r="J3189">
            <v>302.3</v>
          </cell>
        </row>
        <row r="3190">
          <cell r="A3190" t="str">
            <v>21.08.150</v>
          </cell>
          <cell r="B3190" t="str">
            <v>ASSENTAMENTO DE TUBOS DE CONCRETO CA1 - 1,10 M DE DIAMETRO, INCLUSIVE O FORNECIMENTO DOS MESMOS  TRANSPORTE.</v>
          </cell>
          <cell r="C3190" t="str">
            <v>M</v>
          </cell>
          <cell r="D3190">
            <v>197.47</v>
          </cell>
          <cell r="E3190">
            <v>48.31</v>
          </cell>
          <cell r="H3190">
            <v>4.3899999999999997</v>
          </cell>
          <cell r="I3190">
            <v>250.17</v>
          </cell>
          <cell r="J3190">
            <v>325.22000000000003</v>
          </cell>
        </row>
        <row r="3191">
          <cell r="A3191" t="str">
            <v>21.08.160</v>
          </cell>
          <cell r="B3191" t="str">
            <v>ASSENTAMENTO DE TUBOS DE CONCRETO CA1 - 1,20 M DE DIAMETRO, INCLUSIVE O FORNECIMENTO DOS MESMOS  TRANSPORTE.</v>
          </cell>
          <cell r="C3191" t="str">
            <v>M</v>
          </cell>
          <cell r="D3191">
            <v>264.58</v>
          </cell>
          <cell r="E3191">
            <v>59.75</v>
          </cell>
          <cell r="H3191">
            <v>4.3899999999999997</v>
          </cell>
          <cell r="I3191">
            <v>328.71999999999997</v>
          </cell>
          <cell r="J3191">
            <v>427.34</v>
          </cell>
        </row>
        <row r="3192">
          <cell r="A3192" t="str">
            <v>21.08.170</v>
          </cell>
          <cell r="B3192" t="str">
            <v>ASSENTAMENTO DE TUBOS DE CONCRETO CA1 - 1,50 M DE DIAMETRO, INCLUSIVE O FORNECIMENTO DOS MESMOS  TRANSPORTE.</v>
          </cell>
          <cell r="C3192" t="str">
            <v>M</v>
          </cell>
          <cell r="D3192">
            <v>428.19</v>
          </cell>
          <cell r="E3192">
            <v>81.650000000000006</v>
          </cell>
          <cell r="H3192">
            <v>4.3899999999999997</v>
          </cell>
          <cell r="I3192">
            <v>514.23</v>
          </cell>
          <cell r="J3192">
            <v>668.5</v>
          </cell>
        </row>
        <row r="3193">
          <cell r="A3193" t="str">
            <v>21.08.180</v>
          </cell>
          <cell r="B3193" t="str">
            <v xml:space="preserve">ASSENTAMENTO DE TUBOS DE CONCRETO C2 - 0,20 M DE DIAMETRO, SEM O FORNECIMENTO DOS MESMOS. </v>
          </cell>
          <cell r="C3193" t="str">
            <v>M</v>
          </cell>
          <cell r="D3193">
            <v>0.18</v>
          </cell>
          <cell r="E3193">
            <v>5.71</v>
          </cell>
          <cell r="I3193">
            <v>5.89</v>
          </cell>
          <cell r="J3193">
            <v>7.66</v>
          </cell>
        </row>
        <row r="3194">
          <cell r="A3194" t="str">
            <v>21.08.190</v>
          </cell>
          <cell r="B3194" t="str">
            <v xml:space="preserve">ASSENTAMENTO DE TUBOS DE CONCRETO C2 - 0,30 M DE DIAMETRO, SEM O FORNECIMENTO DOS MESMOS. </v>
          </cell>
          <cell r="C3194" t="str">
            <v>M</v>
          </cell>
          <cell r="D3194">
            <v>0.23</v>
          </cell>
          <cell r="E3194">
            <v>7.89</v>
          </cell>
          <cell r="I3194">
            <v>8.1199999999999992</v>
          </cell>
          <cell r="J3194">
            <v>10.56</v>
          </cell>
        </row>
        <row r="3195">
          <cell r="A3195" t="str">
            <v>21.08.200</v>
          </cell>
          <cell r="B3195" t="str">
            <v xml:space="preserve">ASSENTAMENTO DE TUBOS DE CONCRETO C2 - 0,40 M DE DIAMETRO, SEM O FORNECIMENTO DOS MESMOS. </v>
          </cell>
          <cell r="C3195" t="str">
            <v>M</v>
          </cell>
          <cell r="D3195">
            <v>0.44</v>
          </cell>
          <cell r="E3195">
            <v>10.050000000000001</v>
          </cell>
          <cell r="I3195">
            <v>10.49</v>
          </cell>
          <cell r="J3195">
            <v>13.64</v>
          </cell>
        </row>
        <row r="3196">
          <cell r="A3196" t="str">
            <v>21.08.210</v>
          </cell>
          <cell r="B3196" t="str">
            <v xml:space="preserve">ASSENTAMENTO DE TUBOS DE CONCRETO C2 - 0,50 M DE DIAMETRO, SEM O FORNECIMENTO DOS MESMOS. </v>
          </cell>
          <cell r="C3196" t="str">
            <v>M</v>
          </cell>
          <cell r="D3196">
            <v>0.67</v>
          </cell>
          <cell r="E3196">
            <v>13.21</v>
          </cell>
          <cell r="I3196">
            <v>13.88</v>
          </cell>
          <cell r="J3196">
            <v>18.04</v>
          </cell>
        </row>
        <row r="3197">
          <cell r="A3197" t="str">
            <v>21.08.220</v>
          </cell>
          <cell r="B3197" t="str">
            <v xml:space="preserve">ASSENTAMENTO DE TUBOS DE CONCRETO C2 OU CA1 - 0,60 M DE DIAMETRO, SEM O FORNECIMENTO DOS MESMOS. </v>
          </cell>
          <cell r="C3197" t="str">
            <v>M</v>
          </cell>
          <cell r="D3197">
            <v>0.9</v>
          </cell>
          <cell r="E3197">
            <v>17.010000000000002</v>
          </cell>
          <cell r="I3197">
            <v>17.91</v>
          </cell>
          <cell r="J3197">
            <v>23.28</v>
          </cell>
        </row>
        <row r="3198">
          <cell r="A3198" t="str">
            <v>21.08.230</v>
          </cell>
          <cell r="B3198" t="str">
            <v xml:space="preserve">ASSENTAMENTO DE TUBOS DE CONCRETO CS OU CA1 - 0,70 M DE DIAMETRO, SEM O FORNECIMENTO DOS MESMOS. </v>
          </cell>
          <cell r="C3198" t="str">
            <v>M</v>
          </cell>
          <cell r="D3198">
            <v>1.34</v>
          </cell>
          <cell r="E3198">
            <v>20.2</v>
          </cell>
          <cell r="I3198">
            <v>21.54</v>
          </cell>
          <cell r="J3198">
            <v>28</v>
          </cell>
        </row>
        <row r="3199">
          <cell r="A3199" t="str">
            <v>21.08.240</v>
          </cell>
          <cell r="B3199" t="str">
            <v xml:space="preserve">ASSENTAMENTO DE TUBOS DE CONCRETO CS OU CA1 - 0,80 M DE DIAMETRO, SEM O FORNECIMENTO DOS MESMOS. </v>
          </cell>
          <cell r="C3199" t="str">
            <v>M</v>
          </cell>
          <cell r="D3199">
            <v>1.78</v>
          </cell>
          <cell r="E3199">
            <v>24.55</v>
          </cell>
          <cell r="I3199">
            <v>26.330000000000002</v>
          </cell>
          <cell r="J3199">
            <v>34.229999999999997</v>
          </cell>
        </row>
        <row r="3200">
          <cell r="A3200" t="str">
            <v>21.08.250</v>
          </cell>
          <cell r="B3200" t="str">
            <v xml:space="preserve">ASSENTAMENTO DE TUBOS DE CONCRETO CS OU CA1 - 0,90 M DE DIAMETRO, SEM O FORNECIMENTO DOS MESMOS. </v>
          </cell>
          <cell r="C3200" t="str">
            <v>M</v>
          </cell>
          <cell r="D3200">
            <v>2.2400000000000002</v>
          </cell>
          <cell r="E3200">
            <v>30.35</v>
          </cell>
          <cell r="I3200">
            <v>32.590000000000003</v>
          </cell>
          <cell r="J3200">
            <v>42.37</v>
          </cell>
        </row>
        <row r="3201">
          <cell r="A3201" t="str">
            <v>21.08.260</v>
          </cell>
          <cell r="B3201" t="str">
            <v xml:space="preserve">ASSENTAMENTO DE TUBOS DE CONCRETO CS OU CA1 - 1,00 M DE DIAMETRO, SEM O FORNECIMENTO DOS MESMOS. </v>
          </cell>
          <cell r="C3201" t="str">
            <v>M</v>
          </cell>
          <cell r="D3201">
            <v>3.36</v>
          </cell>
          <cell r="E3201">
            <v>42.09</v>
          </cell>
          <cell r="I3201">
            <v>45.45</v>
          </cell>
          <cell r="J3201">
            <v>59.09</v>
          </cell>
        </row>
        <row r="3202">
          <cell r="A3202" t="str">
            <v>21.08.270</v>
          </cell>
          <cell r="B3202" t="str">
            <v xml:space="preserve">ASSENTAMENTO DE TUBOS DE CONCRETO CA1 - 1,10 M DE DIAMETRO, SEM O FORNECIMENTO DOS MESMOS. </v>
          </cell>
          <cell r="C3202" t="str">
            <v>M</v>
          </cell>
          <cell r="D3202">
            <v>4.47</v>
          </cell>
          <cell r="E3202">
            <v>48.31</v>
          </cell>
          <cell r="I3202">
            <v>52.78</v>
          </cell>
          <cell r="J3202">
            <v>68.61</v>
          </cell>
        </row>
        <row r="3203">
          <cell r="A3203" t="str">
            <v>21.08.280</v>
          </cell>
          <cell r="B3203" t="str">
            <v xml:space="preserve">ASSENTAMENTO DE TUBOS DE CONCRETO CA1 - 1,20 M DE DIAMETRO, SEM O FORNECIMENTO DOS MESMOS. </v>
          </cell>
          <cell r="C3203" t="str">
            <v>M</v>
          </cell>
          <cell r="D3203">
            <v>5.58</v>
          </cell>
          <cell r="E3203">
            <v>59.75</v>
          </cell>
          <cell r="I3203">
            <v>65.33</v>
          </cell>
          <cell r="J3203">
            <v>84.93</v>
          </cell>
        </row>
        <row r="3204">
          <cell r="A3204" t="str">
            <v>21.08.290</v>
          </cell>
          <cell r="B3204" t="str">
            <v xml:space="preserve">ASSENTAMENTO DE TUBOS DE CONCRETO CA1 - 1,50 M DE DIAMETRO, SEM O FORNECIMENTO DOS MESMOS. </v>
          </cell>
          <cell r="C3204" t="str">
            <v>M</v>
          </cell>
          <cell r="D3204">
            <v>11.19</v>
          </cell>
          <cell r="E3204">
            <v>81.650000000000006</v>
          </cell>
          <cell r="I3204">
            <v>92.84</v>
          </cell>
          <cell r="J3204">
            <v>120.69</v>
          </cell>
        </row>
        <row r="3205">
          <cell r="A3205" t="str">
            <v>21.08.370</v>
          </cell>
          <cell r="B3205" t="str">
            <v>ASSENTAMENTO DE TUBOS POROSOS DE CONCRETO COM 0,20 M DE DIAMETRO, INCLUSIVE O FORNECIMENTO DOS MESMOS.</v>
          </cell>
          <cell r="C3205" t="str">
            <v>M</v>
          </cell>
          <cell r="D3205">
            <v>18</v>
          </cell>
          <cell r="E3205">
            <v>5.71</v>
          </cell>
          <cell r="H3205">
            <v>0.34</v>
          </cell>
          <cell r="I3205">
            <v>24.05</v>
          </cell>
          <cell r="J3205">
            <v>31.27</v>
          </cell>
        </row>
        <row r="3206">
          <cell r="I3206">
            <v>0</v>
          </cell>
          <cell r="J3206">
            <v>0</v>
          </cell>
        </row>
        <row r="3207">
          <cell r="A3207" t="str">
            <v>21.09.000</v>
          </cell>
          <cell r="B3207" t="str">
            <v>LIMPEZA DE SISTEMA DE DRENAGEM</v>
          </cell>
          <cell r="I3207">
            <v>0</v>
          </cell>
          <cell r="J3207">
            <v>0</v>
          </cell>
        </row>
        <row r="3208">
          <cell r="I3208">
            <v>0</v>
          </cell>
          <cell r="J3208">
            <v>0</v>
          </cell>
        </row>
        <row r="3209">
          <cell r="A3209" t="str">
            <v>21.09.010</v>
          </cell>
          <cell r="B3209" t="str">
            <v>LIMPEZA DE LINHA D'ÁGUA, SEM A REMOÇÃO DO MATERIAL.</v>
          </cell>
          <cell r="C3209" t="str">
            <v>M</v>
          </cell>
          <cell r="E3209">
            <v>0.35</v>
          </cell>
          <cell r="I3209">
            <v>0.35</v>
          </cell>
          <cell r="J3209">
            <v>0.46</v>
          </cell>
        </row>
        <row r="3210">
          <cell r="A3210" t="str">
            <v>21.09.020</v>
          </cell>
          <cell r="B3210" t="str">
            <v>LIMPEZA DE LINHA D'ÁGUA, SEM A REMOÇÃO DO MATERIAL (SERVIÇO NOTURNO).</v>
          </cell>
          <cell r="C3210" t="str">
            <v>M</v>
          </cell>
          <cell r="E3210">
            <v>0.42</v>
          </cell>
          <cell r="I3210">
            <v>0.42</v>
          </cell>
          <cell r="J3210">
            <v>0.55000000000000004</v>
          </cell>
        </row>
        <row r="3211">
          <cell r="A3211" t="str">
            <v>21.09.030</v>
          </cell>
          <cell r="B3211" t="str">
            <v>LIMPEZA DE CAIXA COLETORA DE 0,30 X 0,90 X 1,00 M.</v>
          </cell>
          <cell r="C3211" t="str">
            <v>UN</v>
          </cell>
          <cell r="E3211">
            <v>4.4000000000000004</v>
          </cell>
          <cell r="I3211">
            <v>4.4000000000000004</v>
          </cell>
          <cell r="J3211">
            <v>5.72</v>
          </cell>
        </row>
        <row r="3212">
          <cell r="A3212" t="str">
            <v>21.09.040</v>
          </cell>
          <cell r="B3212" t="str">
            <v>LIMPEZA DE CAIXA COLETORA DE 0,30 X 0,90 X 1,00 M (SERVIÇO NOTURNO).</v>
          </cell>
          <cell r="C3212" t="str">
            <v>UN</v>
          </cell>
          <cell r="E3212">
            <v>5.28</v>
          </cell>
          <cell r="I3212">
            <v>5.28</v>
          </cell>
          <cell r="J3212">
            <v>6.86</v>
          </cell>
        </row>
        <row r="3213">
          <cell r="A3213" t="str">
            <v>21.09.050</v>
          </cell>
          <cell r="B3213" t="str">
            <v>LIMPEZA DE GALERIA DE 0,20 M, 0,30M, E 0,40M DE DIAMETRO.</v>
          </cell>
          <cell r="C3213" t="str">
            <v>M</v>
          </cell>
          <cell r="E3213">
            <v>9.24</v>
          </cell>
          <cell r="I3213">
            <v>9.24</v>
          </cell>
          <cell r="J3213">
            <v>12.01</v>
          </cell>
        </row>
        <row r="3214">
          <cell r="A3214" t="str">
            <v>21.09.060</v>
          </cell>
          <cell r="B3214" t="str">
            <v>LIMPEZA DE GALERIA DE 0,20 M, 0,30M, E 0,40M DE DIAMETRO (SERVIÇO NOTURNO).</v>
          </cell>
          <cell r="C3214" t="str">
            <v>M</v>
          </cell>
          <cell r="E3214">
            <v>11.09</v>
          </cell>
          <cell r="I3214">
            <v>11.09</v>
          </cell>
          <cell r="J3214">
            <v>14.42</v>
          </cell>
        </row>
        <row r="3215">
          <cell r="A3215" t="str">
            <v>21.09.070</v>
          </cell>
          <cell r="B3215" t="str">
            <v>LIMPEZA DE GALERIA DE 0,50 M, 0,60 M E 0,70 M DE DIAMETRO.</v>
          </cell>
          <cell r="C3215" t="str">
            <v>M</v>
          </cell>
          <cell r="E3215">
            <v>11</v>
          </cell>
          <cell r="I3215">
            <v>11</v>
          </cell>
          <cell r="J3215">
            <v>14.3</v>
          </cell>
        </row>
        <row r="3216">
          <cell r="A3216" t="str">
            <v>21.09.080</v>
          </cell>
          <cell r="B3216" t="str">
            <v>LIMPEZA DE GALERIA DE 0,50 M, 0,60 M E 0,70 M DE DIAMETRO (SERVIÇO NOTURNO).</v>
          </cell>
          <cell r="C3216" t="str">
            <v>M</v>
          </cell>
          <cell r="E3216">
            <v>13.2</v>
          </cell>
          <cell r="I3216">
            <v>13.2</v>
          </cell>
          <cell r="J3216">
            <v>17.16</v>
          </cell>
        </row>
        <row r="3217">
          <cell r="A3217" t="str">
            <v>21.09.090</v>
          </cell>
          <cell r="B3217" t="str">
            <v>LIMPEZA DE GALERIA DE 0,80 M, 0,90 M E 1,00 M DE DIAMETRO.</v>
          </cell>
          <cell r="C3217" t="str">
            <v>M</v>
          </cell>
          <cell r="E3217">
            <v>14.52</v>
          </cell>
          <cell r="I3217">
            <v>14.52</v>
          </cell>
          <cell r="J3217">
            <v>18.88</v>
          </cell>
        </row>
        <row r="3218">
          <cell r="A3218" t="str">
            <v>21.09.100</v>
          </cell>
          <cell r="B3218" t="str">
            <v>LIMPEZA DE GALERIA DE 0,80 M, 0,90 M E 1,00 M DE DIAMETRO (SERVIÇO NOTURNO).</v>
          </cell>
          <cell r="C3218" t="str">
            <v>M</v>
          </cell>
          <cell r="E3218">
            <v>17.43</v>
          </cell>
          <cell r="I3218">
            <v>17.43</v>
          </cell>
          <cell r="J3218">
            <v>22.66</v>
          </cell>
        </row>
        <row r="3219">
          <cell r="A3219" t="str">
            <v>21.09.110</v>
          </cell>
          <cell r="B3219" t="str">
            <v>LIMPEZA DE GALERIA DE 1,10 M E 1,20 M DE DIAMETRO.</v>
          </cell>
          <cell r="C3219" t="str">
            <v>M</v>
          </cell>
          <cell r="E3219">
            <v>17.600000000000001</v>
          </cell>
          <cell r="I3219">
            <v>17.600000000000001</v>
          </cell>
          <cell r="J3219">
            <v>22.88</v>
          </cell>
        </row>
        <row r="3220">
          <cell r="A3220" t="str">
            <v>21.09.120</v>
          </cell>
          <cell r="B3220" t="str">
            <v>LIMPEZA DE GALERIA DE 1,10 M E 1,20 M DE DIAMETRO (SERVIÇO NOTURNO).</v>
          </cell>
          <cell r="C3220" t="str">
            <v>M</v>
          </cell>
          <cell r="E3220">
            <v>21.12</v>
          </cell>
          <cell r="I3220">
            <v>21.12</v>
          </cell>
          <cell r="J3220">
            <v>27.46</v>
          </cell>
        </row>
        <row r="3221">
          <cell r="A3221" t="str">
            <v>21.09.130</v>
          </cell>
          <cell r="B3221" t="str">
            <v>LIMPEZA DE GALERIA DE 1,50 M DE DIAMETRO.</v>
          </cell>
          <cell r="C3221" t="str">
            <v>M</v>
          </cell>
          <cell r="E3221">
            <v>22.01</v>
          </cell>
          <cell r="I3221">
            <v>22.01</v>
          </cell>
          <cell r="J3221">
            <v>28.61</v>
          </cell>
        </row>
        <row r="3222">
          <cell r="A3222" t="str">
            <v>21.09.140</v>
          </cell>
          <cell r="B3222" t="str">
            <v>LIMPEZA DE GALERIA DE 1,50 M DE DIAMETRO (SERVIÇO NOTURNO).</v>
          </cell>
          <cell r="C3222" t="str">
            <v>M</v>
          </cell>
          <cell r="E3222">
            <v>26.41</v>
          </cell>
          <cell r="I3222">
            <v>26.41</v>
          </cell>
          <cell r="J3222">
            <v>34.33</v>
          </cell>
        </row>
        <row r="3223">
          <cell r="A3223" t="str">
            <v>21.09.150</v>
          </cell>
          <cell r="B3223" t="str">
            <v>LIMPEZA DE MANILHA DE 4 POL, 6 POL, E 8 POL. DE DIAMETRO.</v>
          </cell>
          <cell r="C3223" t="str">
            <v>M</v>
          </cell>
          <cell r="E3223">
            <v>7.48</v>
          </cell>
          <cell r="I3223">
            <v>7.48</v>
          </cell>
          <cell r="J3223">
            <v>9.7200000000000006</v>
          </cell>
        </row>
        <row r="3224">
          <cell r="A3224" t="str">
            <v>21.09.160</v>
          </cell>
          <cell r="B3224" t="str">
            <v>LIMPEZA DE MANILHA DE 4 POL, 6 POL, E 8 POL. DE DIAMETRO (SERVIÇO NOTURNO).</v>
          </cell>
          <cell r="C3224" t="str">
            <v>M</v>
          </cell>
          <cell r="E3224">
            <v>8.98</v>
          </cell>
          <cell r="I3224">
            <v>8.98</v>
          </cell>
          <cell r="J3224">
            <v>11.67</v>
          </cell>
        </row>
        <row r="3225">
          <cell r="A3225" t="str">
            <v>21.09.170</v>
          </cell>
          <cell r="B3225" t="str">
            <v>RETIRADA DE BARONESAS DE CANAIS.</v>
          </cell>
          <cell r="C3225" t="str">
            <v>M²</v>
          </cell>
          <cell r="E3225">
            <v>1.08</v>
          </cell>
          <cell r="I3225">
            <v>1.08</v>
          </cell>
          <cell r="J3225">
            <v>1.4</v>
          </cell>
        </row>
        <row r="3226">
          <cell r="A3226" t="str">
            <v>21.09.180</v>
          </cell>
          <cell r="B3226" t="str">
            <v>HORA-HOMEM PARA LIMPEZA DE CANAIS E GALERIAS, INCLUINDO INSALUBRIDADE, EQUIPAMENTOS E FARDAMENTO.</v>
          </cell>
          <cell r="C3226" t="str">
            <v>H</v>
          </cell>
          <cell r="D3226">
            <v>0.61</v>
          </cell>
          <cell r="E3226">
            <v>6.51</v>
          </cell>
          <cell r="I3226">
            <v>7.12</v>
          </cell>
          <cell r="J3226">
            <v>9.26</v>
          </cell>
        </row>
        <row r="3227">
          <cell r="A3227" t="str">
            <v>21.09.190</v>
          </cell>
          <cell r="B3227" t="str">
            <v xml:space="preserve">FORNECIMENTO DE FARDAMENTO COMPOSTO DE DUAS CAMISETAS COM A LOGOMARCA DA "OBRAS RECIFE", UMA BERMUDA DE BRIM E UM PAR DE BOTAS. </v>
          </cell>
          <cell r="C3227" t="str">
            <v>UN</v>
          </cell>
          <cell r="D3227">
            <v>88.89</v>
          </cell>
          <cell r="I3227">
            <v>88.89</v>
          </cell>
          <cell r="J3227">
            <v>115.56</v>
          </cell>
        </row>
        <row r="3228">
          <cell r="A3228" t="str">
            <v>21.09.300</v>
          </cell>
          <cell r="B3228" t="str">
            <v>LIMP. MANUAL DE CANAL OU CANALETA, ABERTA OU C/TAMPA MOVEL, PROF. ATÉ 1,5M EM LOCAIS PROX. DE MORROS, PLANÍCIES OU ALAGADOS, C/TRANSP.MAT. RETIRADO EM CARRO DE MÃO ATE 100M DIST. E CARGA EM CAÇAMBA ESTAC. E/OU CAM. BASC. INC. M.O C/INSAL., EQUIP. E FARDAM</v>
          </cell>
          <cell r="C3228" t="str">
            <v>M³</v>
          </cell>
          <cell r="E3228">
            <v>26.13</v>
          </cell>
          <cell r="I3228">
            <v>26.13</v>
          </cell>
          <cell r="J3228">
            <v>33.97</v>
          </cell>
        </row>
        <row r="3229">
          <cell r="A3229" t="str">
            <v>21.09.310</v>
          </cell>
          <cell r="B3229" t="str">
            <v xml:space="preserve">LIMP. MANUAL DE CANAL OU CANALETA, ABERTA OU COM TAMPA MOVEL, PROF. ACIMA ATE 1,5M EM LOCAIS PROX. DE ENCOSTAS DE MORROS, PLANÍCIES OU ALAGADOS, C/ TRANSP. MAT. RETIRADO EM CARRO DE MÃO ATE 100M DIST. E CARGA EM CAÇAMBA ESTAC. E/OU CAM. BASC. INC. M.O C/ </v>
          </cell>
          <cell r="C3229" t="str">
            <v>M³</v>
          </cell>
          <cell r="E3229">
            <v>34.82</v>
          </cell>
          <cell r="I3229">
            <v>34.82</v>
          </cell>
          <cell r="J3229">
            <v>45.27</v>
          </cell>
        </row>
        <row r="3230">
          <cell r="A3230" t="str">
            <v>21.09.320</v>
          </cell>
          <cell r="B3230" t="str">
            <v>LIMPEZA MANUAL DE GALERIA COM DIAMENTRO 1,5M COM TRANSPORTE MATERIAL RETIRADO EM CARRO DE MÃO ATE 100M DIST. É CARGA EM CAÇAMBA ESTAC. E/OU CAMINHÃO BASCULANTE INCLUSIVE MÃO DE OBRA COM INSALUBRIDADE EQUIBAMENTO E FARDAMENTO.</v>
          </cell>
          <cell r="C3230" t="str">
            <v>M³</v>
          </cell>
          <cell r="E3230">
            <v>100.25</v>
          </cell>
          <cell r="I3230">
            <v>100.25</v>
          </cell>
          <cell r="J3230">
            <v>130.33000000000001</v>
          </cell>
        </row>
        <row r="3231">
          <cell r="E3231" t="str">
            <v xml:space="preserve">                                                                        </v>
          </cell>
          <cell r="I3231" t="e">
            <v>#VALUE!</v>
          </cell>
          <cell r="J3231" t="e">
            <v>#VALUE!</v>
          </cell>
        </row>
        <row r="3232">
          <cell r="A3232" t="str">
            <v>21.10.000</v>
          </cell>
          <cell r="B3232" t="str">
            <v>REVESTIMENTO DE CANAIS</v>
          </cell>
          <cell r="I3232">
            <v>0</v>
          </cell>
          <cell r="J3232">
            <v>0</v>
          </cell>
        </row>
        <row r="3233">
          <cell r="I3233">
            <v>0</v>
          </cell>
          <cell r="J3233">
            <v>0</v>
          </cell>
        </row>
        <row r="3234">
          <cell r="A3234" t="str">
            <v>21.10.010</v>
          </cell>
          <cell r="B3234" t="str">
            <v>REVESTIMENTO COM PEDRAS GRANÍTICAS DE DIMENSÕES MÉDIAS 0,45 X 0,45 X 0,05 M E COM UMA SUPERFÍCIE PLANA (NÃO TRABALHADA), ASSENTADAS E REJUNTADAS COM ARGAMASSA DE CIMENTO E AREIA 1:3.</v>
          </cell>
          <cell r="C3234" t="str">
            <v>M²</v>
          </cell>
          <cell r="D3234">
            <v>30.89</v>
          </cell>
          <cell r="E3234">
            <v>19.600000000000001</v>
          </cell>
          <cell r="I3234">
            <v>50.49</v>
          </cell>
          <cell r="J3234">
            <v>65.64</v>
          </cell>
        </row>
        <row r="3235">
          <cell r="A3235" t="str">
            <v>21.10.020</v>
          </cell>
          <cell r="B3235" t="str">
            <v>REVESTIMENTO COM PEDRAS GRANÍTICAS DE DIMENSÕES MÉDIAS 0,45 X 0,45 X 0,05 M E COM UMA SUPERFÍCIE PLANA (NÃO TRABALHADA), ASSENTADAS E REJUNTADAS COM ARGAMASSA DE CIMENTO E AREIA 1:3 - SEM O FORNECIMENTO DAS PEDRAS.</v>
          </cell>
          <cell r="C3235" t="str">
            <v>M²</v>
          </cell>
          <cell r="D3235">
            <v>12.89</v>
          </cell>
          <cell r="E3235">
            <v>19.600000000000001</v>
          </cell>
          <cell r="I3235">
            <v>32.49</v>
          </cell>
          <cell r="J3235">
            <v>42.24</v>
          </cell>
        </row>
        <row r="3236">
          <cell r="A3236" t="str">
            <v>21.10.026</v>
          </cell>
          <cell r="B3236" t="str">
            <v xml:space="preserve">EXECUÇÃO DE CAMADA DRENANTE COM BRITA 19MM, INCLUSIVE O FORNECIMENTO DA MESMA. </v>
          </cell>
          <cell r="C3236" t="str">
            <v>M³</v>
          </cell>
          <cell r="D3236">
            <v>48</v>
          </cell>
          <cell r="E3236">
            <v>12.23</v>
          </cell>
          <cell r="I3236">
            <v>60.230000000000004</v>
          </cell>
          <cell r="J3236">
            <v>78.3</v>
          </cell>
        </row>
        <row r="3237">
          <cell r="A3237" t="str">
            <v>21.10.028</v>
          </cell>
          <cell r="B3237" t="str">
            <v xml:space="preserve">EXECUÇÃO DE CAMADA DRENANTE COM BRITA 25MM, INCLUSIVE O FORNECIMENTO DA MESMA. </v>
          </cell>
          <cell r="C3237" t="str">
            <v>M³</v>
          </cell>
          <cell r="D3237">
            <v>48</v>
          </cell>
          <cell r="E3237">
            <v>12.23</v>
          </cell>
          <cell r="I3237">
            <v>60.230000000000004</v>
          </cell>
          <cell r="J3237">
            <v>78.3</v>
          </cell>
        </row>
        <row r="3238">
          <cell r="A3238" t="str">
            <v>21.10.030</v>
          </cell>
          <cell r="B3238" t="str">
            <v xml:space="preserve">EXECUÇÃO DE CAMADA DRENANTE COM BRITA Nº 38, INCLUSIVE O FORNECIMENTO DA MESMA. </v>
          </cell>
          <cell r="C3238" t="str">
            <v>M²</v>
          </cell>
          <cell r="D3238">
            <v>48</v>
          </cell>
          <cell r="E3238">
            <v>12.23</v>
          </cell>
          <cell r="I3238">
            <v>60.230000000000004</v>
          </cell>
          <cell r="J3238">
            <v>78.3</v>
          </cell>
        </row>
        <row r="3239">
          <cell r="A3239" t="str">
            <v>21.10.035</v>
          </cell>
          <cell r="B3239" t="str">
            <v>FORNECIMENTO DE GEOTEXTIL TIPO BIDIM OP 30 OU SIMILAR COMO FILTRO EM ATERROS, GABIÕE, ENROCAMENTO, RIP - RAPS, CONTENÇÕES,PROTEÇÃO À EROSÃO E ETC, INCLUSIVE APLICAÇÃO.</v>
          </cell>
          <cell r="C3239" t="str">
            <v>M²</v>
          </cell>
          <cell r="D3239">
            <v>4.83</v>
          </cell>
          <cell r="E3239">
            <v>0.15</v>
          </cell>
          <cell r="I3239">
            <v>4.9800000000000004</v>
          </cell>
          <cell r="J3239">
            <v>6.47</v>
          </cell>
        </row>
        <row r="3240">
          <cell r="A3240" t="str">
            <v>21.10.040</v>
          </cell>
          <cell r="B3240" t="str">
            <v>COLOCAÇÃO DE DRENOS OU BARBACANS DE PVC COM DIAMETRO DE 110MM, INCLUSIVE GEOTEXTIL, (NÃO INCLUI A CAMADA DRENANTE DE BRITA).</v>
          </cell>
          <cell r="C3240" t="str">
            <v>M</v>
          </cell>
          <cell r="D3240">
            <v>35.76</v>
          </cell>
          <cell r="E3240">
            <v>3.91</v>
          </cell>
          <cell r="I3240">
            <v>39.67</v>
          </cell>
          <cell r="J3240">
            <v>51.57</v>
          </cell>
        </row>
        <row r="3241">
          <cell r="I3241">
            <v>0</v>
          </cell>
          <cell r="J3241">
            <v>0</v>
          </cell>
        </row>
        <row r="3242">
          <cell r="A3242" t="str">
            <v>21.11.000</v>
          </cell>
          <cell r="B3242" t="str">
            <v>CALHAS PARA LIMPEZA DE GALERIAS</v>
          </cell>
          <cell r="I3242">
            <v>0</v>
          </cell>
          <cell r="J3242">
            <v>0</v>
          </cell>
        </row>
        <row r="3243">
          <cell r="I3243">
            <v>0</v>
          </cell>
          <cell r="J3243">
            <v>0</v>
          </cell>
        </row>
        <row r="3244">
          <cell r="A3244" t="str">
            <v>21.11.010</v>
          </cell>
          <cell r="B3244" t="str">
            <v>COLOCAÇÃO DE CALHA DE CONCRETO DE 0,30M DE DIAMETRO, INCLUINDO CORTE DO TUBO, ESCAVAÇÃO ATÉ 1,50M DE PROFUNDIDADE, REATERRO COMPACTADO E FORNECIMENTO DA MESMA.</v>
          </cell>
          <cell r="C3244" t="str">
            <v>UN</v>
          </cell>
          <cell r="D3244">
            <v>10.69</v>
          </cell>
          <cell r="E3244">
            <v>47.89</v>
          </cell>
          <cell r="I3244">
            <v>58.58</v>
          </cell>
          <cell r="J3244">
            <v>76.150000000000006</v>
          </cell>
        </row>
        <row r="3245">
          <cell r="A3245" t="str">
            <v>21.11.020</v>
          </cell>
          <cell r="B3245" t="str">
            <v xml:space="preserve">COLOCAÇÃO DE CALHA DE CONCRETO DE 0,30M DE DIAMETRO, INCLUINDO CORTE DO TUBO, ESCAVAÇÃO ATÉ 1,50M, DE PROFUNDIDADE, REATERRO COMPACTADO. </v>
          </cell>
          <cell r="C3245" t="str">
            <v>UN</v>
          </cell>
          <cell r="D3245">
            <v>1.19</v>
          </cell>
          <cell r="E3245">
            <v>47.89</v>
          </cell>
          <cell r="I3245">
            <v>49.08</v>
          </cell>
          <cell r="J3245">
            <v>63.8</v>
          </cell>
        </row>
        <row r="3246">
          <cell r="A3246" t="str">
            <v>21.11.030</v>
          </cell>
          <cell r="B3246" t="str">
            <v>COLOCAÇÃO DE CALHA DE CONCRETO DE 0,40M, DE DIAMENTRO INCLUINDO CORTE DO TUBO, ESCAVAÇÃO ATÉ 1,50M, DE PROFUNDIDADE, REATERRO COMPACTADO E FORNECIMENTO DA MESMA.</v>
          </cell>
          <cell r="C3246" t="str">
            <v>UN</v>
          </cell>
          <cell r="D3246">
            <v>16.420000000000002</v>
          </cell>
          <cell r="E3246">
            <v>61.5</v>
          </cell>
          <cell r="I3246">
            <v>77.92</v>
          </cell>
          <cell r="J3246">
            <v>101.3</v>
          </cell>
        </row>
        <row r="3247">
          <cell r="A3247" t="str">
            <v>21.11.040</v>
          </cell>
          <cell r="B3247" t="str">
            <v>COLOCAÇÃO DE CALHA DE CONCRETO DE 0,40M, DE DIAMENTRO INCLUINDO CORTE DO TUBO, ESCAVAÇÃO ATÉ 1,50M, DE PROFUNDIDADE, REATERRO COMPACTADO.</v>
          </cell>
          <cell r="C3247" t="str">
            <v>UN</v>
          </cell>
          <cell r="D3247">
            <v>1.42</v>
          </cell>
          <cell r="E3247">
            <v>61.5</v>
          </cell>
          <cell r="I3247">
            <v>62.92</v>
          </cell>
          <cell r="J3247">
            <v>81.8</v>
          </cell>
        </row>
        <row r="3248">
          <cell r="A3248" t="str">
            <v>21.11.050</v>
          </cell>
          <cell r="B3248" t="str">
            <v>COLOCAÇÃO DE CALHA DE CONCRETO DE 0,60M, DE DIAMENTRO INCLUINDO CORTE DO TUBO, ESCAVAÇÃO ATÉ 1,50M, DE PROFUNDIDADE, REATERRO COMPACTADO E FORNECIMENTO DA MESMA.</v>
          </cell>
          <cell r="C3248" t="str">
            <v>UN</v>
          </cell>
          <cell r="D3248">
            <v>37.21</v>
          </cell>
          <cell r="E3248">
            <v>91.34</v>
          </cell>
          <cell r="I3248">
            <v>128.55000000000001</v>
          </cell>
          <cell r="J3248">
            <v>167.12</v>
          </cell>
        </row>
        <row r="3249">
          <cell r="A3249" t="str">
            <v>21.11.060</v>
          </cell>
          <cell r="B3249" t="str">
            <v>COLOCAÇÃO DE CALHA DE CONCRETO DE 0,60M, DE DIAMENTRO INCLUINDO CORTE DO TUBO, ESCAVAÇÃO ATÉ 1,50M, DE PROFUNDIDADE, REATERRO COMPACTADO.</v>
          </cell>
          <cell r="C3249" t="str">
            <v>UN</v>
          </cell>
          <cell r="D3249">
            <v>1.86</v>
          </cell>
          <cell r="E3249">
            <v>91.34</v>
          </cell>
          <cell r="I3249">
            <v>93.2</v>
          </cell>
          <cell r="J3249">
            <v>121.16</v>
          </cell>
        </row>
        <row r="3250">
          <cell r="I3250">
            <v>0</v>
          </cell>
          <cell r="J3250">
            <v>0</v>
          </cell>
        </row>
        <row r="3251">
          <cell r="A3251" t="str">
            <v>21.12.000</v>
          </cell>
          <cell r="B3251" t="str">
            <v>ARRANCAMENTO DE TUBOS DE GALERIAS</v>
          </cell>
          <cell r="I3251">
            <v>0</v>
          </cell>
          <cell r="J3251">
            <v>0</v>
          </cell>
        </row>
        <row r="3252">
          <cell r="I3252">
            <v>0</v>
          </cell>
          <cell r="J3252">
            <v>0</v>
          </cell>
        </row>
        <row r="3253">
          <cell r="A3253" t="str">
            <v>21.12.010</v>
          </cell>
          <cell r="B3253" t="str">
            <v>ARRANCAMENTO DE TUBOS DE GALERIA DE DIAMETRO 0,20 M , INCLUSIVE ESCAVAÇÃO.</v>
          </cell>
          <cell r="C3253" t="str">
            <v>M</v>
          </cell>
          <cell r="E3253">
            <v>10.19</v>
          </cell>
          <cell r="I3253">
            <v>10.19</v>
          </cell>
          <cell r="J3253">
            <v>13.25</v>
          </cell>
        </row>
        <row r="3254">
          <cell r="A3254" t="str">
            <v>21.12.020</v>
          </cell>
          <cell r="B3254" t="str">
            <v>ARRANCAMENTO DE TUBOS DE GALERIA DE DIAMETRO 0,30 M , INCLUSIVE ESCAVAÇÃO.</v>
          </cell>
          <cell r="C3254" t="str">
            <v>M</v>
          </cell>
          <cell r="E3254">
            <v>14.75</v>
          </cell>
          <cell r="I3254">
            <v>14.75</v>
          </cell>
          <cell r="J3254">
            <v>19.18</v>
          </cell>
        </row>
        <row r="3255">
          <cell r="A3255" t="str">
            <v>21.12.030</v>
          </cell>
          <cell r="B3255" t="str">
            <v>ARRANCAMENTO DE TUBOS DE GALERIA DE DIAMETRO 0,40 M , INCLUSIVE ESCAVAÇÃO.</v>
          </cell>
          <cell r="C3255" t="str">
            <v>M</v>
          </cell>
          <cell r="E3255">
            <v>18.309999999999999</v>
          </cell>
          <cell r="I3255">
            <v>18.309999999999999</v>
          </cell>
          <cell r="J3255">
            <v>23.8</v>
          </cell>
        </row>
        <row r="3256">
          <cell r="A3256" t="str">
            <v>21.12.040</v>
          </cell>
          <cell r="B3256" t="str">
            <v>ARRANCAMENTO DE TUBOS DE GALERIA DE DIAMETRO 0,50 M , INCLUSIVE ESCAVAÇÃO.</v>
          </cell>
          <cell r="C3256" t="str">
            <v>M</v>
          </cell>
          <cell r="E3256">
            <v>23.91</v>
          </cell>
          <cell r="I3256">
            <v>23.91</v>
          </cell>
          <cell r="J3256">
            <v>31.08</v>
          </cell>
        </row>
        <row r="3257">
          <cell r="A3257" t="str">
            <v>21.12.050</v>
          </cell>
          <cell r="B3257" t="str">
            <v>ARRANCAMENTO DE TUBOS DE GALERIA DE DIAMETRO 0,60 M , INCLUSIVE ESCAVAÇÃO.</v>
          </cell>
          <cell r="C3257" t="str">
            <v>M</v>
          </cell>
          <cell r="E3257">
            <v>30.35</v>
          </cell>
          <cell r="I3257">
            <v>30.35</v>
          </cell>
          <cell r="J3257">
            <v>39.46</v>
          </cell>
        </row>
        <row r="3258">
          <cell r="A3258" t="str">
            <v>21.12.060</v>
          </cell>
          <cell r="B3258" t="str">
            <v>ARRANCAMENTO DE TUBOS DE GALERIA DE DIAMETRO 0,70 M , INCLUSIVE ESCAVAÇÃO.</v>
          </cell>
          <cell r="C3258" t="str">
            <v>M</v>
          </cell>
          <cell r="E3258">
            <v>36.01</v>
          </cell>
          <cell r="I3258">
            <v>36.01</v>
          </cell>
          <cell r="J3258">
            <v>46.81</v>
          </cell>
        </row>
        <row r="3259">
          <cell r="A3259" t="str">
            <v>21.12.070</v>
          </cell>
          <cell r="B3259" t="str">
            <v>ARRANCAMENTO DE TUBOS DE GALERIA DE DIAMETRO 0,80 M , INCLUSIVE ESCAVAÇÃO.</v>
          </cell>
          <cell r="C3259" t="str">
            <v>M</v>
          </cell>
          <cell r="E3259">
            <v>43.27</v>
          </cell>
          <cell r="I3259">
            <v>43.27</v>
          </cell>
          <cell r="J3259">
            <v>56.25</v>
          </cell>
        </row>
        <row r="3260">
          <cell r="A3260" t="str">
            <v>21.12.080</v>
          </cell>
          <cell r="B3260" t="str">
            <v>ARRANCAMENTO DE TUBOS DE GALERIA DE DIAMETRO 0,90 M , INCLUSIVE ESCAVAÇÃO.</v>
          </cell>
          <cell r="C3260" t="str">
            <v>M</v>
          </cell>
          <cell r="E3260">
            <v>52.85</v>
          </cell>
          <cell r="I3260">
            <v>52.85</v>
          </cell>
          <cell r="J3260">
            <v>68.709999999999994</v>
          </cell>
        </row>
        <row r="3261">
          <cell r="A3261" t="str">
            <v>21.12.090</v>
          </cell>
          <cell r="B3261" t="str">
            <v>ARRANCAMENTO DE TUBOS DE GALERIA DE DIAMETRO 1,00 M , INCLUSIVE ESCAVAÇÃO.</v>
          </cell>
          <cell r="C3261" t="str">
            <v>M</v>
          </cell>
          <cell r="E3261">
            <v>71.22</v>
          </cell>
          <cell r="I3261">
            <v>71.22</v>
          </cell>
          <cell r="J3261">
            <v>92.59</v>
          </cell>
        </row>
        <row r="3262">
          <cell r="I3262">
            <v>0</v>
          </cell>
          <cell r="J3262">
            <v>0</v>
          </cell>
        </row>
        <row r="3263">
          <cell r="A3263" t="str">
            <v>21.13.000</v>
          </cell>
          <cell r="B3263" t="str">
            <v>CALHAS DE CONCRETO PARA DRENAGEM</v>
          </cell>
          <cell r="I3263">
            <v>0</v>
          </cell>
          <cell r="J3263">
            <v>0</v>
          </cell>
        </row>
        <row r="3264">
          <cell r="I3264">
            <v>0</v>
          </cell>
          <cell r="J3264">
            <v>0</v>
          </cell>
        </row>
        <row r="3265">
          <cell r="A3265" t="str">
            <v>21.13.010</v>
          </cell>
          <cell r="B3265" t="str">
            <v>CONSTRUÇÃO DE CALHA PRÉ-MOLDADA DE CONCRETO, DIAMETRO 30CM, INCLUSIVE ESCAVAÇÃO, REMOÇÃO, COLCHÃO DE AREIA E REJUNTE COM ARGAMASSA DE CIMENTO E AREIA NO TRAÇO 1:4.</v>
          </cell>
          <cell r="C3265" t="str">
            <v>M</v>
          </cell>
          <cell r="D3265">
            <v>11.2</v>
          </cell>
          <cell r="E3265">
            <v>2.2599999999999998</v>
          </cell>
          <cell r="G3265">
            <v>0.76</v>
          </cell>
          <cell r="H3265">
            <v>0.45</v>
          </cell>
          <cell r="I3265">
            <v>14.669999999999998</v>
          </cell>
          <cell r="J3265">
            <v>19.07</v>
          </cell>
        </row>
        <row r="3266">
          <cell r="A3266" t="str">
            <v>21.13.020</v>
          </cell>
          <cell r="B3266" t="str">
            <v>CONSTRUÇÃO DE CALHA PRÉ-MOLDADA DE CONCRETO, DIAMETRO 40CM, INCLUSIVE ESCAVAÇÃO, REMOÇÃO, COLCHÃO DE AREIA E REJUNTE COM ARGAMASSA DE CIMENTO E AREIA NO TRAÇO 1:4.</v>
          </cell>
          <cell r="C3266" t="str">
            <v>M</v>
          </cell>
          <cell r="D3266">
            <v>17.62</v>
          </cell>
          <cell r="E3266">
            <v>3.33</v>
          </cell>
          <cell r="G3266">
            <v>1.27</v>
          </cell>
          <cell r="H3266">
            <v>0.75</v>
          </cell>
          <cell r="I3266">
            <v>22.970000000000002</v>
          </cell>
          <cell r="J3266">
            <v>29.86</v>
          </cell>
        </row>
        <row r="3267">
          <cell r="A3267" t="str">
            <v>21.13.030</v>
          </cell>
          <cell r="B3267" t="str">
            <v>CONSTRUÇÃO DE CALHA PRÉ-MOLDADA DE CONCRETO, DIAMETRO 50CM, INCLUSIVE ESCAVAÇÃO, REMOÇÃO, COLCHÃO DE AREIA E REJUNTE COM ARGAMASSA DE CIMENTO E AREIA NO TRAÇO 1:4.</v>
          </cell>
          <cell r="C3267" t="str">
            <v>M</v>
          </cell>
          <cell r="D3267">
            <v>23.93</v>
          </cell>
          <cell r="E3267">
            <v>4.6100000000000003</v>
          </cell>
          <cell r="G3267">
            <v>1.9</v>
          </cell>
          <cell r="H3267">
            <v>1.1200000000000001</v>
          </cell>
          <cell r="I3267">
            <v>31.56</v>
          </cell>
          <cell r="J3267">
            <v>41.03</v>
          </cell>
        </row>
        <row r="3268">
          <cell r="A3268" t="str">
            <v>21.13.040</v>
          </cell>
          <cell r="B3268" t="str">
            <v>CONSTRUÇÃO DE CALHA PRÉ-MOLDADA DE CONCRETO, DIAMETRO 60CM, INCLUSIVE ESCAVAÇÃO, REMOÇÃO, COLCHÃO DE AREIA E REJUNTE COM ARGAMASSA DE CIMENTO E AREIA NO TRAÇO 1:4.</v>
          </cell>
          <cell r="C3268" t="str">
            <v>M</v>
          </cell>
          <cell r="D3268">
            <v>40.369999999999997</v>
          </cell>
          <cell r="E3268">
            <v>6.37</v>
          </cell>
          <cell r="G3268">
            <v>2.67</v>
          </cell>
          <cell r="H3268">
            <v>1.57</v>
          </cell>
          <cell r="I3268">
            <v>50.98</v>
          </cell>
          <cell r="J3268">
            <v>66.27</v>
          </cell>
        </row>
        <row r="3269">
          <cell r="A3269" t="str">
            <v>21.13.050</v>
          </cell>
          <cell r="B3269" t="str">
            <v>CONSTRUÇÃO DE CALHA PRÉ-MOLDADA DE CONCRETO, DIAMETRO 80CM, INCLUSIVE ESCAVAÇÃO, REMOÇÃO, COLCHÃO DE AREIA E REJUNTE COM ARGAMASSA DE CIMENTO E AREIA NO TRAÇO 1:4.</v>
          </cell>
          <cell r="C3269" t="str">
            <v>M</v>
          </cell>
          <cell r="D3269">
            <v>56.39</v>
          </cell>
          <cell r="E3269">
            <v>10.039999999999999</v>
          </cell>
          <cell r="G3269">
            <v>4.57</v>
          </cell>
          <cell r="H3269">
            <v>2.7</v>
          </cell>
          <cell r="I3269">
            <v>73.7</v>
          </cell>
          <cell r="J3269">
            <v>95.81</v>
          </cell>
        </row>
        <row r="3270">
          <cell r="I3270">
            <v>0</v>
          </cell>
          <cell r="J3270">
            <v>0</v>
          </cell>
        </row>
        <row r="3271">
          <cell r="A3271" t="str">
            <v>21.14.000</v>
          </cell>
          <cell r="B3271" t="str">
            <v>RECUPERAÇÃO DE ABATIMENTOS</v>
          </cell>
          <cell r="I3271">
            <v>0</v>
          </cell>
          <cell r="J3271">
            <v>0</v>
          </cell>
        </row>
        <row r="3272">
          <cell r="I3272">
            <v>0</v>
          </cell>
          <cell r="J3272">
            <v>0</v>
          </cell>
        </row>
        <row r="3273">
          <cell r="A3273" t="str">
            <v>21.14.010</v>
          </cell>
          <cell r="B3273" t="str">
            <v>RECUPERAÇÃO DE ABATIMENTO EM PAVIMENTAÇÃO COM DIMENSÕES DE (1,0 X 1,0 X 1,0) M.</v>
          </cell>
          <cell r="C3273" t="str">
            <v>UD</v>
          </cell>
          <cell r="D3273">
            <v>22.46</v>
          </cell>
          <cell r="E3273">
            <v>140.94999999999999</v>
          </cell>
          <cell r="G3273">
            <v>10.16</v>
          </cell>
          <cell r="H3273">
            <v>19.46</v>
          </cell>
          <cell r="I3273">
            <v>193.03</v>
          </cell>
          <cell r="J3273">
            <v>250.94</v>
          </cell>
        </row>
        <row r="3274">
          <cell r="A3274" t="str">
            <v>21.14.020</v>
          </cell>
          <cell r="B3274" t="str">
            <v>RECUPERAÇÃO DE ABATIMENTO EM PAVIMENTAÇÃO COM DIMENSÕES DE (2,0 X 1,5 X 1,5) M, INCLUSIVE COM SUBSTITUIÇÃO DE DOIS TUBOS DE 0,60M DE DIAMETRO.</v>
          </cell>
          <cell r="C3274" t="str">
            <v>UD</v>
          </cell>
          <cell r="D3274">
            <v>174.4</v>
          </cell>
          <cell r="E3274">
            <v>326.89</v>
          </cell>
          <cell r="G3274">
            <v>49.88</v>
          </cell>
          <cell r="H3274">
            <v>102.18</v>
          </cell>
          <cell r="I3274">
            <v>653.34999999999991</v>
          </cell>
          <cell r="J3274">
            <v>849.36</v>
          </cell>
        </row>
        <row r="3275">
          <cell r="A3275" t="str">
            <v>21.14.030</v>
          </cell>
          <cell r="B3275" t="str">
            <v>RECUPERAÇÃO DE ABATIMENTO EM PAVIMENTAÇÃO COM DIMENSÕES DE (1,5 X 1,5 X 1,5) M.</v>
          </cell>
          <cell r="C3275" t="str">
            <v>UD</v>
          </cell>
          <cell r="D3275">
            <v>62.02</v>
          </cell>
          <cell r="E3275">
            <v>219.47</v>
          </cell>
          <cell r="G3275">
            <v>37.590000000000003</v>
          </cell>
          <cell r="H3275">
            <v>77.069999999999993</v>
          </cell>
          <cell r="I3275">
            <v>396.15000000000003</v>
          </cell>
          <cell r="J3275">
            <v>515</v>
          </cell>
        </row>
        <row r="3276">
          <cell r="H3276" t="str">
            <v xml:space="preserve"> </v>
          </cell>
        </row>
        <row r="3277">
          <cell r="A3277" t="str">
            <v>22.00.000</v>
          </cell>
          <cell r="B3277" t="str">
            <v>DETALHES DA SEDUC</v>
          </cell>
        </row>
        <row r="3278">
          <cell r="A3278" t="str">
            <v>22.03.030</v>
          </cell>
          <cell r="B3278" t="str">
            <v>DET.44 - FORN. E INST. DE CORRIMÃO EM  TUBO DE FERRO GALVANIZADO DE 1.1/2" (DUPLO) E MONTANTES EM TUBOS DE FERRO GALVANIZADO DE 2" COM ESPAÇAMENTO ENTRE OS MONTANTES DE 1,50M COM ALTURA TOTAL LIVRE DE 0,75M. SEM PINTURA.</v>
          </cell>
          <cell r="C3278" t="str">
            <v>M</v>
          </cell>
          <cell r="I3278">
            <v>121.39</v>
          </cell>
          <cell r="J3278">
            <v>157.81</v>
          </cell>
        </row>
        <row r="3279">
          <cell r="A3279" t="str">
            <v>22.10.012</v>
          </cell>
          <cell r="B3279" t="str">
            <v>DET 01-A e B - FORNECIMENTO E COLOCAÇÃO DE PLACA INDICATIVA (2,50X0,60X0,05)M COM O NOME DA ESCOLA EM CONCRETO ARMADO INCLUSIVE ABERTURA DE LETREIRO COM PINTURA</v>
          </cell>
          <cell r="C3279" t="str">
            <v>UND</v>
          </cell>
          <cell r="I3279">
            <v>263.89</v>
          </cell>
          <cell r="J3279">
            <v>343.06</v>
          </cell>
        </row>
        <row r="3280">
          <cell r="A3280" t="str">
            <v xml:space="preserve">22.10.015   </v>
          </cell>
          <cell r="B3280" t="str">
            <v>DET 01-B- FORNEC. E INST.DE GRADIL DO PÓRTICO,EM MONTANTES DE CANTONEIRAS VERT."L" DE 11/2"X1/4" FORMANDO SEÇÃO QUADRADA A  CADA 1,00M,BARRA CHATA DE FERRO 1"X3/16" EM "X" E DEMAIS BARRAS CHATAS DE FERRO DE 1"X1/4",CHUMBADO C/ ARG. DE CIMENTO E AREIA TRAÇ</v>
          </cell>
          <cell r="C3280" t="str">
            <v>M2</v>
          </cell>
          <cell r="I3280">
            <v>175.21</v>
          </cell>
          <cell r="J3280">
            <v>227.77</v>
          </cell>
        </row>
        <row r="3281">
          <cell r="A3281" t="str">
            <v>22.10.016</v>
          </cell>
          <cell r="B3281" t="str">
            <v>DET 01 B- FORN.E INST.DE PORTÃO PÓRTICO,EM MONTANTES DE CANTON. VERT."L" DE 11/2"X1/4" FORMANDO QUADRADOS A  CADA 1,50M,BARRA CHATA DE FERRO 1"X3/16" EM "X" E DEMAIS BARRAS CHATAS DE FERRO DE 1"X1/4",INC.FECHAD.DOBRAD.E FECHO CREMONA,CHUMBADO COM ARG. C:A</v>
          </cell>
          <cell r="C3281" t="str">
            <v>M2</v>
          </cell>
          <cell r="I3281">
            <v>195.21</v>
          </cell>
          <cell r="J3281">
            <v>253.77</v>
          </cell>
        </row>
        <row r="3282">
          <cell r="A3282" t="str">
            <v>22.10.020</v>
          </cell>
          <cell r="B3282" t="str">
            <v>DET 02-A- BANCO E BANCADA EM CONCRETO ARMADO ENVERNIZADO NO RECREIO COBERTO, ENGASTADO ENTRE PILARES,INCLUSIVE PILARETES DE APOIO EM CONCRETO APARENTE PINTADO COM TINTA A ÓLEO, EMBASAMENTO DE ALVENARIA DE 1 1/2VEZ SOBRE CONCRETO MAGRO.</v>
          </cell>
          <cell r="C3282" t="str">
            <v>M</v>
          </cell>
          <cell r="I3282">
            <v>72.47</v>
          </cell>
          <cell r="J3282">
            <v>94.21</v>
          </cell>
        </row>
        <row r="3283">
          <cell r="A3283" t="str">
            <v>22.10.025</v>
          </cell>
          <cell r="B3283" t="str">
            <v>DET 02-B- BANCADA PARA DEFICIENTE EM CONCRETO APARENTE ENVERNIZADO NO RECREIO COBERTO, ENGASTADA ENTRE PILARES EXISTENTES, INCLUSIVE PILARETE DE APOIO EM CONCRETO APARENTE PINTADO COM TINTA A ÓLEO, EMBASAMENTO DE ALVENARIA DE 1 1/2VEZ SOBRE CONCRETO MAGRO</v>
          </cell>
          <cell r="C3283" t="str">
            <v>M</v>
          </cell>
          <cell r="I3283">
            <v>36.22</v>
          </cell>
          <cell r="J3283">
            <v>47.09</v>
          </cell>
        </row>
        <row r="3284">
          <cell r="A3284" t="str">
            <v>22.10.030</v>
          </cell>
          <cell r="B3284" t="str">
            <v xml:space="preserve">DET 03 E DET 20 - FORNECIMENTO E COLOCAÇÃO DE CUBA EM AÇO INOX 50X40X25CM AISI-304-18/8, INCLUSIVE VÁLVULA METÁLICA 3 1/2"" PARA  CUBA INOX E SIFÃO METÁLICO EM INOX 1 1/2"" X 2"". </v>
          </cell>
          <cell r="C3284" t="str">
            <v>UND</v>
          </cell>
          <cell r="I3284">
            <v>688.31</v>
          </cell>
          <cell r="J3284">
            <v>894.8</v>
          </cell>
        </row>
        <row r="3285">
          <cell r="A3285" t="str">
            <v>22.10.031</v>
          </cell>
          <cell r="B3285" t="str">
            <v>DET 03- PONTO DE GÁS INSTALADO EM BANCADA DE LABORATÓRIO COM DISTÂNCIA A CASA DE GÁS DE 5,00 M INCLUSIVE FORNECIMENTO DE  06 (SEIS) BICOS DE BUSEN , TUBULAÇÕES DE COBRE E ACESSÓRIOS NECESSÁRIOS SEM FORNECIMETO DO BUTIJÃO.</v>
          </cell>
          <cell r="C3285" t="str">
            <v>PT</v>
          </cell>
          <cell r="I3285">
            <v>305.99</v>
          </cell>
          <cell r="J3285">
            <v>397.79</v>
          </cell>
        </row>
        <row r="3286">
          <cell r="A3286" t="str">
            <v>22.10.032</v>
          </cell>
          <cell r="B3286" t="str">
            <v>DET. 03 - PONTO DE TOMADA 2P+T 16A/250V SHUCO - REF.5160 SILENTOQUE - PIAL OU SIMILAR (COMPLETA), INCLUSIVE TUBULAÇÃO PVC RIGIDO, FIAÇÃO, CAIXA 4X2 POL. TIGREFLEX OU SIMILAR, PLACA E DEMAIS ACESSÓRIOS, ATÉ O PONTO DE LUZ OU QUADRO DE DISTRIBUIÇÃO.</v>
          </cell>
          <cell r="C3286" t="str">
            <v>PT</v>
          </cell>
          <cell r="I3286">
            <v>77.22</v>
          </cell>
          <cell r="J3286">
            <v>100.39</v>
          </cell>
        </row>
        <row r="3287">
          <cell r="A3287" t="str">
            <v>22.10.040</v>
          </cell>
          <cell r="B3287" t="str">
            <v>DET 04 - BALCÃO  DE PIA EM AÇO INOX PARA LABORATÓRIO COM 02 CUBAS DE (40X34X12)CM, COMPRIMENTO 2,80M - INCLUINDO COLOCAÇÃO</v>
          </cell>
          <cell r="C3287" t="str">
            <v>UND</v>
          </cell>
          <cell r="I3287">
            <v>2196.83</v>
          </cell>
          <cell r="J3287">
            <v>2855.88</v>
          </cell>
        </row>
        <row r="3288">
          <cell r="A3288" t="str">
            <v>22.10.045</v>
          </cell>
          <cell r="B3288" t="str">
            <v>DET.04 - PORTAS DE ARMÁRIOS PARA FECHAMENTO DE BALCÃO COM 06 PORTAS DE 2,80X0,71M EM COMPENSADO DE 15MM REVESTIDAS EM LAMINADO NA COR AZUL MINERAL EM TODAS AS FACES, INCLUSIVE FERRAGENS.</v>
          </cell>
          <cell r="C3288" t="str">
            <v>M</v>
          </cell>
          <cell r="I3288">
            <v>129.04</v>
          </cell>
          <cell r="J3288">
            <v>167.75</v>
          </cell>
        </row>
        <row r="3289">
          <cell r="A3289" t="str">
            <v>22.10.050</v>
          </cell>
          <cell r="B3289" t="str">
            <v>DET 05 E 06-  BANCO EM CONCRETO APARENTE  DE CONTORNO DAS ÁRVORES OU DE ARREMATE DE CANTEIROS APOIADO EM ALVENARIA DE 1 VEZ, REVESTIDA COM ASSANHADINHO  EMBASAMENTO  DE  0,20 M SOBRE CONCRETO MAGRO .</v>
          </cell>
          <cell r="C3289" t="str">
            <v>M</v>
          </cell>
          <cell r="I3289">
            <v>75.08</v>
          </cell>
          <cell r="J3289">
            <v>97.6</v>
          </cell>
        </row>
        <row r="3290">
          <cell r="A3290" t="str">
            <v>22.10.090</v>
          </cell>
          <cell r="B3290" t="str">
            <v>DET.09-FORNECIMENTO E INSTALAÇÃO DE BARRA DE APOIO AOS DEFICIENTES EM TUBO DE FERRO GALVANIZADO DE 1 1/2" COM FLANGE SOLDADA NAS EXTREMIDADES, INCL.PINTURA EM ESMALTE SINTÉTICO E FUNDO PREPARARDOR GALVOPRIMER TIPO GALVITE DA SHERWIN WILLIAMS OU SIMILAR, C</v>
          </cell>
          <cell r="C3290" t="str">
            <v>M</v>
          </cell>
          <cell r="I3290">
            <v>62.89</v>
          </cell>
          <cell r="J3290">
            <v>81.760000000000005</v>
          </cell>
        </row>
        <row r="3291">
          <cell r="A3291" t="str">
            <v>22.10.091</v>
          </cell>
          <cell r="B3291" t="str">
            <v>DET.09 - FORNECIMENTO E INSTALAÇÃO DE PUXADOR EM TUBO DE FERRO GALVANIZADO DE 1.1/2" COM FLANGE SOLDADA NAS EXTREMIDADES, INCLUSIVE PINTURA EM ESMALTE SINTÉTICO E FUNDO PREPARADOR COM GALVOPRIMER TIPO GALVITE DA SHERWIN WILLIAMS OU SIMILAR, FIXADO EM PORT</v>
          </cell>
          <cell r="C3291" t="str">
            <v>M</v>
          </cell>
          <cell r="I3291">
            <v>89.52</v>
          </cell>
          <cell r="J3291">
            <v>116.38</v>
          </cell>
        </row>
        <row r="3292">
          <cell r="A3292" t="str">
            <v>22.10.092</v>
          </cell>
          <cell r="B3292" t="str">
            <v>DET.09 - FORNECIMENTO E ASSENTAMENTO DE LAVATÓRIO DE CANTO, SEM COLUNA, FAB:DECA, COR:BRANCA, LINHA IZY, REF.L101 OU SIMLAR, FIXADO COM PARAFUSO CROMADO DE COMPRIMENTO 2 1/2" E DIÂMETRO DE 1/4" COM BUCHA DE 8MM, CHICOTE PLÁSTICO COM 30CM DE 1/2", SIFÃO CO</v>
          </cell>
          <cell r="C3292" t="str">
            <v>UND</v>
          </cell>
          <cell r="I3292">
            <v>94.69</v>
          </cell>
          <cell r="J3292">
            <v>123.1</v>
          </cell>
        </row>
        <row r="3293">
          <cell r="A3293" t="str">
            <v>22.10.100</v>
          </cell>
          <cell r="B3293" t="str">
            <v>DET 10 -BALCÃO DE WC (1,80 X 0,55 M)DE GRANITO CINZA ANDORINHA ESP=2,0 CM, INCLUSIVE TESTEIRA E ESPELHO DE GRANITO 5,00 X 2,0 CM INCLUSIVE PLACA DE CONCRETO ARMADO PARA APOIO SEM FORNECIMENTO DE CUBAS.</v>
          </cell>
          <cell r="C3293" t="str">
            <v>M</v>
          </cell>
          <cell r="I3293">
            <v>377.06</v>
          </cell>
          <cell r="J3293">
            <v>490.18</v>
          </cell>
        </row>
        <row r="3294">
          <cell r="A3294" t="str">
            <v>22.10.101</v>
          </cell>
          <cell r="B3294" t="str">
            <v>DET. 10 - FORNECIMENTO E INSTALAÇÃO DE CUBA DE LOUÇA DE EMBUTIR OVAL 490X325MM, REF. 10116 CELITE OU SIMILAR, SEM A TORNEIRA, INCLUSIVE OS DEMAIS ACESSÓRIOS.</v>
          </cell>
          <cell r="C3294" t="str">
            <v>UND</v>
          </cell>
          <cell r="I3294">
            <v>115.59</v>
          </cell>
          <cell r="J3294">
            <v>150.27000000000001</v>
          </cell>
        </row>
        <row r="3295">
          <cell r="A3295" t="str">
            <v>22.10.110</v>
          </cell>
          <cell r="B3295" t="str">
            <v>DET 11  E DET 12 -BANCADA  (2,63X0,72 M) PARA BALCÃO DA SECRETARIA  E BANCADA EM L (2,10+1,78X0,72 M) PRA BALCÃO DA BIBLIOTECA EM  GRANITO CINZA ANDORINHA ESP=2,0 CM , INCLUSIVE TESTEIRA DE GRANITO 5,0X2,0 CM  INCLUSIVE PLACA DE CONCRETO ARMADO PARA APOIO</v>
          </cell>
          <cell r="C3295" t="str">
            <v>M</v>
          </cell>
          <cell r="I3295">
            <v>229.07</v>
          </cell>
          <cell r="J3295">
            <v>297.79000000000002</v>
          </cell>
        </row>
        <row r="3296">
          <cell r="A3296" t="str">
            <v>22.10.115</v>
          </cell>
          <cell r="B3296" t="str">
            <v>DET.11 E DET.12 - TAMPO (2,63X0,72)M PARA BALCÃO DA SECRETARIA E BANCADA EM "L" (2,10+1,78X0,72)M PARA BALCÃO DA BIBLIOTECA - EM GRANITO  CINZA ANDORINHA ESP.2,0CM, INCL. TESTEIRA DE GRANITO 5X2CM, SEM PLACA DE CONCRETO ARMADO PARA APOIO.</v>
          </cell>
          <cell r="C3296" t="str">
            <v>M</v>
          </cell>
          <cell r="I3296">
            <v>182.31</v>
          </cell>
          <cell r="J3296">
            <v>237</v>
          </cell>
        </row>
        <row r="3297">
          <cell r="A3297" t="str">
            <v>22.10.116</v>
          </cell>
          <cell r="B3297" t="str">
            <v>DET.11 - PORTA DE ACESSO FIXADA EM BALCÃO COM 0,80X0,60M EM COMPENSADO DE 15MM REVESTIDA COM LAMINADO TEXTURIZADO NA COR AZUL MINERAL, INCLUSIVE FERRAGENS.</v>
          </cell>
          <cell r="C3297" t="str">
            <v>UND</v>
          </cell>
          <cell r="I3297">
            <v>209.87</v>
          </cell>
          <cell r="J3297">
            <v>272.83</v>
          </cell>
        </row>
        <row r="3298">
          <cell r="A3298" t="str">
            <v>22.10.130</v>
          </cell>
          <cell r="B3298" t="str">
            <v>DET 13-A -FORNECIMENTO E EXECUÇÃO DE PRATELEIRA EM CONCRETO APARENTE POLIDO, PINTADA COM VERNIZ  ACRÍLICO .</v>
          </cell>
          <cell r="C3298" t="str">
            <v>M</v>
          </cell>
          <cell r="I3298">
            <v>35.31</v>
          </cell>
          <cell r="J3298">
            <v>45.9</v>
          </cell>
        </row>
        <row r="3299">
          <cell r="A3299" t="str">
            <v>22.10.131</v>
          </cell>
          <cell r="B3299" t="str">
            <v>DET 13-B -FORNECIMENTO E INSTALAÇÃO DE  PRATELEIRA EM CONCRETO ARMADO REVESTIDA COM AZULEJO 15X15 CM  INCLUSIVE CHAPISCO E EMBOÇO.</v>
          </cell>
          <cell r="C3299" t="str">
            <v>M</v>
          </cell>
          <cell r="I3299">
            <v>49.45</v>
          </cell>
          <cell r="J3299">
            <v>64.290000000000006</v>
          </cell>
        </row>
        <row r="3300">
          <cell r="A3300" t="str">
            <v>22.10.140</v>
          </cell>
          <cell r="B3300" t="str">
            <v>DET. 14-A - QUADRO VERDE/AVISOS DE 4,66X1,33M  EM LAMINADO VERDE PAUTADO E CARPETE CINZA COLADO, INCLUSIVE COMPENSADO DE 10MM FIXADO COM PARAFUSOS, CALHA EM CONCRETO ARMADO COM 3,16M PARA APOIO DO APAGADOR E PINCEL, E MOLDURA DE ARGAMASSA ARMADA.</v>
          </cell>
          <cell r="C3300" t="str">
            <v>UND</v>
          </cell>
          <cell r="I3300">
            <v>481.04</v>
          </cell>
          <cell r="J3300">
            <v>625.35</v>
          </cell>
        </row>
        <row r="3301">
          <cell r="A3301" t="str">
            <v>22.10.141</v>
          </cell>
          <cell r="B3301" t="str">
            <v>DET 14-A -FORNECIMENTO E  COLOCAÇÃO DE LAMINADO FENÓLICO PAUTADO ESCOLAR NA COR VERDE PARA QUADRO ESCOLAR,  INCLUSIVE COMPENSADO DE 10 MM, FIXADO COM PARAFUSOS E BUCHAS S-8.</v>
          </cell>
          <cell r="C3301" t="str">
            <v>M2</v>
          </cell>
          <cell r="I3301">
            <v>70.3</v>
          </cell>
          <cell r="J3301">
            <v>91.39</v>
          </cell>
        </row>
        <row r="3302">
          <cell r="A3302" t="str">
            <v>22.10.142</v>
          </cell>
          <cell r="B3302" t="str">
            <v>DET. 14A E 14B - FORNECIMENTO E COLOCAÇÃO DE CARPETE CINZA 4MM PARA QUADRO ESCOLAR, INCLUSIVE COMPENSADO DE 10MM, FIXADO COM PARAFUSOS E BUCHAS S-8.</v>
          </cell>
          <cell r="C3302" t="str">
            <v>M2</v>
          </cell>
          <cell r="I3302">
            <v>54.02</v>
          </cell>
          <cell r="J3302">
            <v>70.23</v>
          </cell>
        </row>
        <row r="3303">
          <cell r="A3303" t="str">
            <v>22.10.143</v>
          </cell>
          <cell r="B3303" t="str">
            <v>DET. 14 A E 14 B - FORNECIMENTO E COLOCAÇÃO DE CARPETE CINZA 4MM PARA QUADRO DE AVISO, APLICADO SOBRE COMPENSADO EXISTENTE.</v>
          </cell>
          <cell r="C3303" t="str">
            <v>M2</v>
          </cell>
          <cell r="I3303">
            <v>22.79</v>
          </cell>
          <cell r="J3303">
            <v>29.63</v>
          </cell>
        </row>
        <row r="3304">
          <cell r="A3304" t="str">
            <v>22.10.144</v>
          </cell>
          <cell r="B3304" t="str">
            <v>DET.14A - FORNECIMENTO E  COLOCAÇÃO DE LAMINADO FENÓLICO PAUTADO ESCOLAR NA COR VERDE PARA QUADRO ESCOLAR UTILIZANDO COLA.</v>
          </cell>
          <cell r="C3304" t="str">
            <v>M2</v>
          </cell>
          <cell r="I3304">
            <v>39.74</v>
          </cell>
          <cell r="J3304">
            <v>51.66</v>
          </cell>
        </row>
        <row r="3305">
          <cell r="A3305" t="str">
            <v>22.10.145</v>
          </cell>
          <cell r="B3305" t="str">
            <v>DET. 14-B - QUADRO BRANCO/AVISOS DE 4,66X1,33M  EM LAMINADO BRANCO  PAUTADO E CARPETE CINZA COLADO, INCLUSIVE COMPENSADO DE 10MM FIXADO COM PARAFUSOS, CALHA DE 0,30M DE COMPRIMENTO PARA APAGADOR E PINCEL DE CONCRETO ARMADO, E MOLDURA DE ARGAMASSA ARMADA.</v>
          </cell>
          <cell r="C3305" t="str">
            <v>UND</v>
          </cell>
          <cell r="I3305">
            <v>479.39</v>
          </cell>
          <cell r="J3305">
            <v>623.21</v>
          </cell>
        </row>
        <row r="3306">
          <cell r="A3306" t="str">
            <v>22.10.146</v>
          </cell>
          <cell r="B3306" t="str">
            <v>DET. 14B - FORNECIMENTO E COLOCAÇÃO DE LAMINADO FENÓLICO PAUTADO ESCOLAR NA COR BRANCA PARA QUADRO ESCOLAR, INCLUSIVE COMPENSADO DE 10MM, FIXADO COM PARAFUSOS E BUCHAS S-8.</v>
          </cell>
          <cell r="C3306" t="str">
            <v>M2</v>
          </cell>
          <cell r="I3306">
            <v>71.27</v>
          </cell>
          <cell r="J3306">
            <v>92.65</v>
          </cell>
        </row>
        <row r="3307">
          <cell r="A3307" t="str">
            <v>22.10.147</v>
          </cell>
          <cell r="B3307" t="str">
            <v>DET.14B - FORNECIMENTO E COLOCAÇÃO DE LAMINADO FENÓLICO PAUTADO ESCOLAR NA COR BRANCA PARA QUADRO ESCOLAR UTILIZANDO COLA.</v>
          </cell>
          <cell r="C3307" t="str">
            <v>M2</v>
          </cell>
          <cell r="I3307">
            <v>40.71</v>
          </cell>
          <cell r="J3307">
            <v>52.92</v>
          </cell>
        </row>
        <row r="3308">
          <cell r="A3308" t="str">
            <v>22.10.148</v>
          </cell>
          <cell r="B3308" t="str">
            <v>DET. 14B - FORNECIMENTO E COLOCAÇÃO DE LAMINADO LISO ESCOLAR NA COR BRANCA PARA QUADRO ESCOLAR UTILIZANDO COLA.</v>
          </cell>
          <cell r="C3308" t="str">
            <v>M2</v>
          </cell>
          <cell r="I3308">
            <v>40.61</v>
          </cell>
          <cell r="J3308">
            <v>52.79</v>
          </cell>
        </row>
        <row r="3309">
          <cell r="A3309" t="str">
            <v>22.10.150</v>
          </cell>
          <cell r="B3309" t="str">
            <v>DET. 15 - PLATAFORMA DE CONCRETO ARMADO DE 20MPA COM 03 MASTROS DE FERRO GALVANIZADO PINTADOS SENDO 02 COM ALTURA DE 6,00M E 01 COM ALTURA DE 7,00M. FUNDAÇÃO EM ALVENARIA DE 1VEZ, ATERRO COMPACTADO E CONCRETO MAGRO (1:4:8). INCLUSIVE PINTURA DA PLATAFORMA</v>
          </cell>
          <cell r="C3309" t="str">
            <v>UND</v>
          </cell>
          <cell r="I3309">
            <v>2066.35</v>
          </cell>
          <cell r="J3309">
            <v>2686.26</v>
          </cell>
        </row>
        <row r="3310">
          <cell r="A3310" t="str">
            <v>22.10.170</v>
          </cell>
          <cell r="B3310" t="str">
            <v>DET.17A E 17B - APOIO EM GRANITO CINZA ANDORINHA COM 2,00CM DE ESPESSURA DA JANELA DE ATENDIMENTO DA COZINHA E DA SECRETARIA SOBRE PLACA DE CONCRETO ARMADO, CONFORME DETALHE.</v>
          </cell>
          <cell r="C3310" t="str">
            <v>M2</v>
          </cell>
          <cell r="I3310">
            <v>246.67</v>
          </cell>
          <cell r="J3310">
            <v>320.67</v>
          </cell>
        </row>
        <row r="3311">
          <cell r="A3311" t="str">
            <v>22.10.171</v>
          </cell>
          <cell r="B3311" t="str">
            <v>DET.17B - FORNECIMENTO E INSTALAÇÃO DE GRADE DE MADEIRA COM BAGUETES PARA FIXAÇÃO DE VIDROS DIMENSÕES DE 1,20X1,25M, LARGURA DE 15CM, EM MADEIRA MASSARANDUBA OU SIMILAR. NÃO INCLUSO VIDRO.</v>
          </cell>
          <cell r="C3311" t="str">
            <v>UND</v>
          </cell>
          <cell r="I3311">
            <v>149.15</v>
          </cell>
          <cell r="J3311">
            <v>193.9</v>
          </cell>
        </row>
        <row r="3312">
          <cell r="A3312" t="str">
            <v>22.10.172</v>
          </cell>
          <cell r="B3312" t="str">
            <v>DET. 17A E 17B - BANCADA INTERNA AO APOIO DE GRANITO POLIDO CINZA ANDORINHA, ESP.2CM, LARGURA DE 60CM, INCLUSIVE TESTEIRA 5X2CM, SEM ESPELHO, SOBRE PLACA DE CONCRETO ARMADO, CONFORME DETALHE.</v>
          </cell>
          <cell r="C3312" t="str">
            <v>M</v>
          </cell>
          <cell r="I3312">
            <v>210.12</v>
          </cell>
          <cell r="J3312">
            <v>273.16000000000003</v>
          </cell>
        </row>
        <row r="3313">
          <cell r="A3313" t="str">
            <v>22.10.200</v>
          </cell>
          <cell r="B3313" t="str">
            <v>DET. 20 - BANCADA (2,80X0,60)M DA COZINHA EM GRANITO CINZA ANDORINHA PARA 02 CUBAS DE (50X40X25)CM - INCLUSIVE TESTEIRA E ESPELHO DE 2,0X5,0CM.</v>
          </cell>
          <cell r="C3313" t="str">
            <v>M</v>
          </cell>
          <cell r="I3313">
            <v>222.58</v>
          </cell>
          <cell r="J3313">
            <v>289.35000000000002</v>
          </cell>
        </row>
        <row r="3314">
          <cell r="A3314" t="str">
            <v>22.10.201</v>
          </cell>
          <cell r="B3314" t="str">
            <v>DET. 20 - COMPLEMENTO DA BANCADA DA COZINHA EM TAMPO DE GRANITO CINZA ANDORINHA 0,60M DE LARGURA, LISO, SEM FURO - INCLUSIVE TESTEIRA E ESPELHO DE 2,0X5,0CM.</v>
          </cell>
          <cell r="C3314" t="str">
            <v>M</v>
          </cell>
          <cell r="I3314">
            <v>210.55</v>
          </cell>
          <cell r="J3314">
            <v>273.72000000000003</v>
          </cell>
        </row>
        <row r="3315">
          <cell r="A3315" t="str">
            <v>22.10.205</v>
          </cell>
          <cell r="B3315" t="str">
            <v>DET.20 - TAMPO (2,80X0,60)M DA COZINHA EM GRANITO CINZA ANDORINHA PARA 02 CUBAS DE (50X40X25)CM - INCLUSIVE TESTEIRA E ESPELHO DE 2,0X5,0CM. SEM A PLACA DE CONCRETO ARMADO PARA APOIO.</v>
          </cell>
          <cell r="C3315" t="str">
            <v>M</v>
          </cell>
          <cell r="I3315">
            <v>181.62</v>
          </cell>
          <cell r="J3315">
            <v>236.11</v>
          </cell>
        </row>
        <row r="3316">
          <cell r="A3316" t="str">
            <v>22.10.210</v>
          </cell>
          <cell r="B3316" t="str">
            <v>DET.20 - PORTAS DE ARMÁRIOS PARA FECHAMENTO DE BALCÃO COM 05 PORTAS DE 2,50X0,71M EM COMPENSADO DE 15MM REVESTIDAS EM LAMINADO NA COR AZUL MINERAL EM TODAS AS FACES, INCLUSIVE FERRAGENS.</v>
          </cell>
          <cell r="C3316" t="str">
            <v>M</v>
          </cell>
          <cell r="I3316">
            <v>132.37</v>
          </cell>
          <cell r="J3316">
            <v>172.08</v>
          </cell>
        </row>
        <row r="3317">
          <cell r="A3317" t="str">
            <v>22.10.280</v>
          </cell>
          <cell r="B3317" t="str">
            <v>DET 28- FORNEC.E INSTAL.ALAMBRADO, SEM PORTÃO, EM TELA,SIMPLES TORÇÃO,GALVAN.PESADA,MALHA QUADRADA 2"X2",FIO 12BWG E ARAME AMARR.FIO 14BWG,SEM REVEST.EM PVC,FIXADA EM TUBO FERRO GALVAN. 3" E 2", INCL.SOLDA E MONTAGEM,TRATAM.ANTIFER.E PINT.ESMALTE. FUNDAÇÃ</v>
          </cell>
          <cell r="C3317" t="str">
            <v>M</v>
          </cell>
          <cell r="I3317">
            <v>582.63</v>
          </cell>
          <cell r="J3317">
            <v>757.42</v>
          </cell>
        </row>
        <row r="3318">
          <cell r="A3318" t="str">
            <v>22.10.281</v>
          </cell>
          <cell r="B3318" t="str">
            <v>DET 28-FORNEC.E INSTAL.ALAMBRADO C/PORTÃO EM TELA,SIMPLES  TORÇÃO,GALVAN.PESADA,MALHA QUADRADA 2"X2",FIO 12BWG E ARAME AMARR.FIO 14BWG,SEM REVEST.EM PVC,FIXADA EM TUBO FERRO GALVAN. 3" E 2", INCL.SOLDA E MONTAGEM,TRATAM.ANTIFER.E PINT.ESMALTE, FUNDAÇÃO CO</v>
          </cell>
          <cell r="C3318" t="str">
            <v>M</v>
          </cell>
          <cell r="I3318">
            <v>582.63</v>
          </cell>
          <cell r="J3318">
            <v>757.42</v>
          </cell>
        </row>
        <row r="3319">
          <cell r="A3319" t="str">
            <v>22.10.282</v>
          </cell>
          <cell r="B3319" t="str">
            <v>DET. 28 - INSTALAÇÃO DE ALAMBRADO CONFORME DETALHE 28, INCLUSIVE ESCAVAÇÃO, REMOÇÃO DE MATERIAL E FUNDAÇÃO EM CONCRETO MAGRO E ESTRUTURAL DE FCK 20MPA. ALTURA ÚTIL DE 5,50M. SEM O FORNECIMENTO DOS MATERIAIS DO ALAMBRADO.</v>
          </cell>
          <cell r="C3319" t="str">
            <v>M</v>
          </cell>
          <cell r="I3319">
            <v>85.88</v>
          </cell>
          <cell r="J3319">
            <v>111.64</v>
          </cell>
        </row>
        <row r="3320">
          <cell r="A3320" t="str">
            <v>22.10.300</v>
          </cell>
          <cell r="B3320" t="str">
            <v>DET 30-A- BANCO INTERNO COM TAMPO EM CONCRETO APARENTE ENVERNIZADO, MODELO 01 , PRESO NA PAREDE E APOIADO EM ALVENARIA DE 1/2 VEZ PINTADA COM TINTA PVA E EMBASAMENTO  EM ALVENARIA DE  1 VEZ  SOBRE CONCRETO MAGRO.</v>
          </cell>
          <cell r="C3320" t="str">
            <v>M</v>
          </cell>
          <cell r="I3320">
            <v>87.8</v>
          </cell>
          <cell r="J3320">
            <v>114.14</v>
          </cell>
        </row>
        <row r="3321">
          <cell r="A3321" t="str">
            <v>22.10.305</v>
          </cell>
          <cell r="B3321" t="str">
            <v>DET 30-B- BANCO INTERNO COM TAMPO EM CONCRETO APARENTE ENVERNIZADO, MODELO 02 , SOLTO DA PAREDE E APOIADO EM ALVENARIA DE 1 VEZ E PILARETE DE CONCRETO ARMADO, REVESTIDOS, PINTADOS COM TINTA PVA E EMBASAMENTO  EM ALVENARIA DE  1 VEZ  SOBRE CONCRETO MAGRO.</v>
          </cell>
          <cell r="C3321" t="str">
            <v>M</v>
          </cell>
          <cell r="I3321">
            <v>104.34</v>
          </cell>
          <cell r="J3321">
            <v>135.63999999999999</v>
          </cell>
        </row>
        <row r="3322">
          <cell r="A3322" t="str">
            <v>22.10.311</v>
          </cell>
          <cell r="B3322" t="str">
            <v>DET.31A - FORN.E INST.DE CORRIMÃO DUPLO EM TUBOS DE FERRO GALV.DE 1.1/2", ESP.DA PAREDE DO TUBO NA CHAPA 13, CHUMBADOS NA PAREDE ATRAVÉS DE SUPORTES DE APOIO EM TUBOS DE FG DE 3/4", ESP.DA PAREDE NA CHAPA 13, A CADA 1,00M. SEM PINTURA.</v>
          </cell>
          <cell r="C3322" t="str">
            <v>M</v>
          </cell>
          <cell r="I3322">
            <v>132.66999999999999</v>
          </cell>
          <cell r="J3322">
            <v>172.47</v>
          </cell>
        </row>
        <row r="3323">
          <cell r="A3323" t="str">
            <v>22.10.312</v>
          </cell>
          <cell r="B3323" t="str">
            <v>DET.31B - FORNECIMENTO E INSTALAÇÃO DE CORRIMÃO EM TUBO DE FERRO GALVANIZADO DE 1.1/2" (CHAPA 13) E MONTANTES DE 1,00M COM ALTURA UTIL DE 0,60M E SUPORTES DE APOIO EM VARÃO DE FERRO DE 5/8". PINTURA EM GALVOPRIMER</v>
          </cell>
          <cell r="C3323" t="str">
            <v>M</v>
          </cell>
          <cell r="I3323">
            <v>136.9</v>
          </cell>
          <cell r="J3323">
            <v>177.97</v>
          </cell>
        </row>
        <row r="3324">
          <cell r="A3324" t="str">
            <v>22.10.313</v>
          </cell>
          <cell r="B3324" t="str">
            <v>DET.31C - FORNECIMENTO E INST.DE CORRIMÃO EM TUBO DE FERRO GALVANIZADO DE 1.1/2" (CHAPA 13) E MONTANTES EM TUBOS DE FERRO GALV. 1.1/4" (CHAPA 13) C/ESPAÇAMENTO ENTRE OS MONTANTES DE 1,00M C/ ALTURA UTIL DE 0,90M E SUPORTES DE APOIO AO CORRIMÃO EM VARÃO DE</v>
          </cell>
          <cell r="C3324" t="str">
            <v>M</v>
          </cell>
          <cell r="I3324">
            <v>120.23</v>
          </cell>
          <cell r="J3324">
            <v>156.30000000000001</v>
          </cell>
        </row>
        <row r="3325">
          <cell r="A3325" t="str">
            <v>22.10.320</v>
          </cell>
          <cell r="B3325" t="str">
            <v>DET 32 - REVESTIMENTO EM CERÂMICA (10 X 10)CM², TIPO A, ELIZABETH  LINHA CRISTAL OU SIMILAR, ASSENTADA COM ARGAMASSA PRE-FABRICADA DE CIMENTO COLANTE SOBRE EMBOÇO PRONTO E REJUNTADO COM ARGAMASSA DE REJUNTAMENTO WEBER-COLOR FLEXÍVEL - QUARTZOLIT OU SIMILA</v>
          </cell>
          <cell r="C3325" t="str">
            <v>M2</v>
          </cell>
          <cell r="I3325">
            <v>30.35</v>
          </cell>
          <cell r="J3325">
            <v>39.46</v>
          </cell>
        </row>
        <row r="3326">
          <cell r="A3326" t="str">
            <v>22.10.340</v>
          </cell>
          <cell r="B3326" t="str">
            <v>DET 034 - MESA E BANCO DE CONCRETO APARENTE  INCLUSIVE PINTURA EM VERNIZ ACRÍLICO.</v>
          </cell>
          <cell r="C3326" t="str">
            <v>CJ</v>
          </cell>
          <cell r="I3326">
            <v>948.57</v>
          </cell>
          <cell r="J3326">
            <v>1233.1400000000001</v>
          </cell>
        </row>
        <row r="3327">
          <cell r="A3327" t="str">
            <v>22.10.350</v>
          </cell>
          <cell r="B3327" t="str">
            <v>DET 35-FORNECIMENTO E EXECUÇÃO DE REVESTIMENTO EM GRANILITE ESP. 10MM, COR CINZA, PARA BALCÃO OU BANCADA , ACABAMENTO POLIDO.</v>
          </cell>
          <cell r="C3327" t="str">
            <v>M2</v>
          </cell>
          <cell r="I3327">
            <v>40</v>
          </cell>
          <cell r="J3327">
            <v>52</v>
          </cell>
        </row>
        <row r="3328">
          <cell r="A3328" t="str">
            <v>22.10.360</v>
          </cell>
          <cell r="B3328" t="str">
            <v>DET 36- FORN E INST . DE  BICICLETÁRIO EM TUBO GALVANIZADO DE 3" , COM 2,00 M, PINTADO COM  02(DUAS) DEMÃOS DE ESMALTE SINTÉTICO SOBRE GALVOPRIMER TIPO GALVITE DA  SHERWIN WILLIANS OU SIMILAR.( MEDIR PELA PROJEÇÃO DO MESMO).</v>
          </cell>
          <cell r="C3328" t="str">
            <v>M</v>
          </cell>
          <cell r="I3328">
            <v>126.01</v>
          </cell>
          <cell r="J3328">
            <v>163.81</v>
          </cell>
        </row>
        <row r="3329">
          <cell r="A3329" t="str">
            <v>22.10.370</v>
          </cell>
          <cell r="B3329" t="str">
            <v>DET 37- PRANCHA Nº 03/03- ESCADA DE MARINHEIRO EM FERRO COM DEGRAUS EM TUBO DE 1", LATERAIS EM TUBO DE 1 1/4", PROTEÇÃO CIRCULAR E EM BARRAS VERTICAIS DE 1"X3/16" E APOIO SUPERIOR EM TUBOS DE 1" E BARRA CHATA DE 1"X3/16",SEM PINTURA.</v>
          </cell>
          <cell r="C3329" t="str">
            <v>M</v>
          </cell>
          <cell r="I3329">
            <v>186.02</v>
          </cell>
          <cell r="J3329">
            <v>241.83</v>
          </cell>
        </row>
        <row r="3330">
          <cell r="A3330" t="str">
            <v>22.10.420</v>
          </cell>
          <cell r="B3330" t="str">
            <v>FORN.E EXEC.DE PISO E=8CM,CONC.EST.FCK 25 MPA USIN. BOMB. COND. A (NBR-12655), LANÇADO,ADENSADO E NIVELADO, CONF.PROJ.DA SEDUC, ARMADO C/TELA Q61, INCL. LONA PLÁSTICA 150MICRA, ACAB. VÍTREO, FIBRA DE POLIPROPILENO,CORTE DA JUNTA (LARG.4MM E PROF.22MM) E T</v>
          </cell>
          <cell r="C3330" t="str">
            <v>M2</v>
          </cell>
          <cell r="I3330">
            <v>45.36</v>
          </cell>
          <cell r="J3330">
            <v>58.97</v>
          </cell>
        </row>
        <row r="3331">
          <cell r="A3331" t="str">
            <v>22.10.421</v>
          </cell>
          <cell r="B3331" t="str">
            <v>DET. 25, 26 E 27 - FORNECIMENTO E INSTALAÇÃO DE PEITORIL, EM TUBO DE FERRO GALVANIZADO, COM 3,35MM(1/8") DE ESPESSURA DA PAREDE E DIÂMETRO DE 3", PINTADO COM ESMALTE SINTÉTICO, CHUMBADO NA ALVENARIA, CONFORME DETALHE:"GUARDA-CORPO QUADRA". H=30CM.</v>
          </cell>
          <cell r="C3331" t="str">
            <v>M</v>
          </cell>
          <cell r="I3331">
            <v>121.07</v>
          </cell>
          <cell r="J3331">
            <v>157.38999999999999</v>
          </cell>
        </row>
        <row r="3332">
          <cell r="A3332" t="str">
            <v>23.00.000</v>
          </cell>
          <cell r="B3332" t="str">
            <v>INSTALAÇÕES ESPECIAIS</v>
          </cell>
          <cell r="I3332">
            <v>0</v>
          </cell>
          <cell r="J3332">
            <v>0</v>
          </cell>
        </row>
        <row r="3333">
          <cell r="A3333" t="str">
            <v>23.01.025</v>
          </cell>
          <cell r="B3333" t="str">
            <v>FORNECIMENTO E EXECUÇÃO DE PONTO PARA REDE LÓGICA SECO,COM ELETRODUTO DE PVC RÍGIDO DE 3/4", BUCHA E ARRUELA DE ALUMÍNIO, CAIXA PLÁSTICA, RÍGIDA, RETANGULAR 4X2" FAB. TIGRE OU SIMILAR E TAMPA CEGA 4X2" FAB.PIAL OU SIMILAR. INCLUINDO RASGO EM ALVENARIA.</v>
          </cell>
          <cell r="C3333" t="str">
            <v>PT</v>
          </cell>
          <cell r="I3333">
            <v>19.22</v>
          </cell>
          <cell r="J3333">
            <v>24.99</v>
          </cell>
        </row>
        <row r="3334">
          <cell r="A3334" t="str">
            <v xml:space="preserve">23.01.030   </v>
          </cell>
          <cell r="B3334" t="str">
            <v>FORNECIMENTO E INSTALAÇÃO DE CABEAMENTO DE LÓGICA COM CABO UTP CATEGORIA 5E-04 PARES.</v>
          </cell>
          <cell r="C3334" t="str">
            <v>M</v>
          </cell>
          <cell r="I3334">
            <v>2.62</v>
          </cell>
          <cell r="J3334">
            <v>3.41</v>
          </cell>
        </row>
        <row r="3335">
          <cell r="A3335" t="str">
            <v>23.01.031</v>
          </cell>
          <cell r="B3335" t="str">
            <v>RETIRADA E COLOCAÇÃO DE CABOS LÓGICOS, SEM FORNECIMENTO DO MATERIAL.</v>
          </cell>
          <cell r="C3335" t="str">
            <v>M</v>
          </cell>
          <cell r="I3335">
            <v>2.23</v>
          </cell>
          <cell r="J3335">
            <v>2.9</v>
          </cell>
        </row>
        <row r="3336">
          <cell r="A3336" t="str">
            <v>23.01.032</v>
          </cell>
          <cell r="B3336" t="str">
            <v>FORNECIMENTO E INSTALAÇÃO DE CABO DE PAR TRANÇADO, UTP-4 PARES, CATEGORIA 6</v>
          </cell>
          <cell r="C3336" t="str">
            <v>M</v>
          </cell>
          <cell r="I3336">
            <v>3.41</v>
          </cell>
          <cell r="J3336">
            <v>4.43</v>
          </cell>
        </row>
        <row r="3337">
          <cell r="A3337" t="str">
            <v>23.01.033</v>
          </cell>
          <cell r="B3337" t="str">
            <v>FORNECIMENTO E INSTALAÇÃO DE PATCH CABLE 110 IDC - RJ - 2,50 METROS DE COMPRIMENTO.</v>
          </cell>
          <cell r="C3337" t="str">
            <v>UND</v>
          </cell>
          <cell r="I3337">
            <v>17.13</v>
          </cell>
          <cell r="J3337">
            <v>22.27</v>
          </cell>
        </row>
        <row r="3338">
          <cell r="A3338" t="str">
            <v>23.01.034</v>
          </cell>
          <cell r="B3338" t="str">
            <v>CABO FAST-LAN 24 X 4P CATEGORIA 6, 600 MHZ</v>
          </cell>
          <cell r="C3338" t="str">
            <v>M</v>
          </cell>
          <cell r="I3338">
            <v>3.62</v>
          </cell>
          <cell r="J3338">
            <v>4.71</v>
          </cell>
        </row>
        <row r="3339">
          <cell r="A3339" t="str">
            <v>23.01.061</v>
          </cell>
          <cell r="B3339" t="str">
            <v>FORNECIMENTO E EXECUÇÃO DE PONTO SECO DE ANTENA EXTERNA, COM ELETRODUTO DE PVC RÍGIDO DE 3/4", BUCHA E ARRUELA DE ALUMÍNIO, CAIXA PVC 4X2" RÍGIDA FAB. TIGRE OU SIMILAR E TAMPA CEGA 4X2" FAB.PIAL OU SIMILAR. INCLUINDO RASGO EM ALVENARIA.</v>
          </cell>
          <cell r="C3339" t="str">
            <v>PT</v>
          </cell>
          <cell r="I3339">
            <v>37.58</v>
          </cell>
          <cell r="J3339">
            <v>48.85</v>
          </cell>
        </row>
        <row r="3340">
          <cell r="A3340" t="str">
            <v>23.01.062</v>
          </cell>
          <cell r="B3340" t="str">
            <v>PONTO DE ANTENA EXTERNO SECO, EM CONDULETES METÁLICOS, INCLUSIVE ELETRODUTOS DE PVC RÍGIDO ROSCÁVEL 3/4" COM 9,00M, LUVAS E CURVAS EM PVC, ABRAÇADEIRAS TIPO "D" BUCHAS E ARRUELAS DE ALUMÍNIO (INSTALAÇÃO APARENTE).</v>
          </cell>
          <cell r="C3340" t="str">
            <v>PT</v>
          </cell>
          <cell r="I3340">
            <v>71.08</v>
          </cell>
          <cell r="J3340">
            <v>92.4</v>
          </cell>
        </row>
        <row r="3341">
          <cell r="A3341" t="str">
            <v>23.02.010</v>
          </cell>
          <cell r="B3341" t="str">
            <v>JACK RJ45 CAT6 - 586A/B GIGALAN BEGE.</v>
          </cell>
          <cell r="C3341" t="str">
            <v>UND</v>
          </cell>
          <cell r="I3341">
            <v>22.96</v>
          </cell>
          <cell r="J3341">
            <v>29.85</v>
          </cell>
        </row>
        <row r="3342">
          <cell r="A3342" t="str">
            <v>23.02.020</v>
          </cell>
          <cell r="B3342" t="str">
            <v>ADAPTER CABLE CAT.6 - 568-A COMPRIMENTO 2,5 METROS</v>
          </cell>
          <cell r="C3342" t="str">
            <v>UND</v>
          </cell>
          <cell r="I3342">
            <v>24.49</v>
          </cell>
          <cell r="J3342">
            <v>31.84</v>
          </cell>
        </row>
        <row r="3343">
          <cell r="A3343" t="str">
            <v>23.02.030</v>
          </cell>
          <cell r="B3343" t="str">
            <v>GUIAS DE CABOS VERTICAL PARA RACK PLUS 44U</v>
          </cell>
          <cell r="C3343" t="str">
            <v>UND</v>
          </cell>
          <cell r="I3343">
            <v>464.98</v>
          </cell>
          <cell r="J3343">
            <v>604.47</v>
          </cell>
        </row>
        <row r="3344">
          <cell r="A3344" t="str">
            <v>23.02.040</v>
          </cell>
          <cell r="B3344" t="str">
            <v>GUIAS DE CABOS INFERIORES PRETO PARA RACK</v>
          </cell>
          <cell r="C3344" t="str">
            <v>UND</v>
          </cell>
          <cell r="I3344">
            <v>66.959999999999994</v>
          </cell>
          <cell r="J3344">
            <v>87.05</v>
          </cell>
        </row>
        <row r="3345">
          <cell r="A3345" t="str">
            <v>23.02.050</v>
          </cell>
          <cell r="B3345" t="str">
            <v>GUIAS DE CABOS SUPERIOR PRETO PARA RACK</v>
          </cell>
          <cell r="C3345" t="str">
            <v>UND</v>
          </cell>
          <cell r="I3345">
            <v>54.52</v>
          </cell>
          <cell r="J3345">
            <v>70.88</v>
          </cell>
        </row>
        <row r="3346">
          <cell r="A3346" t="str">
            <v>23.02.060</v>
          </cell>
          <cell r="B3346" t="str">
            <v>FORNECIMENTO E INSTALAÇÃO DE PAINEL DE FECHAMENTO 19"X1U</v>
          </cell>
          <cell r="C3346" t="str">
            <v>UND</v>
          </cell>
          <cell r="I3346">
            <v>2694</v>
          </cell>
          <cell r="J3346">
            <v>3502.2</v>
          </cell>
        </row>
        <row r="3347">
          <cell r="A3347" t="str">
            <v>23.02.070</v>
          </cell>
          <cell r="B3347" t="str">
            <v>FORNECIMENTO E INSTALAÇÃO DE PAINEL DE FECHAMENTO 19" X 4U</v>
          </cell>
          <cell r="C3347" t="str">
            <v>UND</v>
          </cell>
          <cell r="I3347">
            <v>82.25</v>
          </cell>
          <cell r="J3347">
            <v>106.93</v>
          </cell>
        </row>
        <row r="3348">
          <cell r="A3348" t="str">
            <v>23.02.080</v>
          </cell>
          <cell r="B3348" t="str">
            <v>FORNECIMENTO E INSTALAÇÃO DE PTCH PANEL 24 PORTAS CAT.6 , 568 A/B GIGALAN.</v>
          </cell>
          <cell r="C3348" t="str">
            <v>UND</v>
          </cell>
          <cell r="I3348">
            <v>471.65</v>
          </cell>
          <cell r="J3348">
            <v>613.15</v>
          </cell>
        </row>
        <row r="3349">
          <cell r="A3349" t="str">
            <v>23.02.090</v>
          </cell>
          <cell r="B3349" t="str">
            <v>FORNECIMENTO E INSTALAÇÃO DE RACK ABERTO PLUS 19" X 44U</v>
          </cell>
          <cell r="C3349" t="str">
            <v>UND</v>
          </cell>
          <cell r="I3349">
            <v>521.6</v>
          </cell>
          <cell r="J3349">
            <v>678.08</v>
          </cell>
        </row>
        <row r="3350">
          <cell r="A3350" t="str">
            <v>23.02.100</v>
          </cell>
          <cell r="B3350" t="str">
            <v>FORNECIMENTO E INSTALAÇÃO DE PAINEL 19" X 4U, COM BLOCO 110IDC, 200 PARES</v>
          </cell>
          <cell r="C3350" t="str">
            <v>UND</v>
          </cell>
          <cell r="I3350">
            <v>395.99</v>
          </cell>
          <cell r="J3350">
            <v>514.79</v>
          </cell>
        </row>
        <row r="3351">
          <cell r="A3351" t="str">
            <v>23.02.105</v>
          </cell>
          <cell r="B3351" t="str">
            <v>PLACA (ESPELHO) PARA CAIXA , 4 X 2 - 1 SAÍDA RJ 45</v>
          </cell>
          <cell r="C3351" t="str">
            <v>UND</v>
          </cell>
          <cell r="I3351">
            <v>3.09</v>
          </cell>
          <cell r="J3351">
            <v>4.0199999999999996</v>
          </cell>
        </row>
        <row r="3352">
          <cell r="A3352" t="str">
            <v>23.02.110</v>
          </cell>
          <cell r="B3352" t="str">
            <v>PLACA (ESPELHO) PARA CAIXA, 4 X 2 - 2 SAÍDAS RJ45</v>
          </cell>
          <cell r="C3352" t="str">
            <v>UND</v>
          </cell>
          <cell r="I3352">
            <v>3.09</v>
          </cell>
          <cell r="J3352">
            <v>4.0199999999999996</v>
          </cell>
        </row>
        <row r="3353">
          <cell r="A3353" t="str">
            <v>23.02.120</v>
          </cell>
          <cell r="B3353" t="str">
            <v>FORNECIMENTO E INSTALAÇÃO DE CONECTOR 110 IDC 5 PARES FÊMEA</v>
          </cell>
          <cell r="C3353" t="str">
            <v>UND</v>
          </cell>
          <cell r="I3353">
            <v>7.85</v>
          </cell>
          <cell r="J3353">
            <v>10.210000000000001</v>
          </cell>
        </row>
        <row r="3354">
          <cell r="A3354" t="str">
            <v>23.03.015</v>
          </cell>
          <cell r="B3354" t="str">
            <v>FORNECIMENTO E FIXAÇÃO DE EXTINTOR DE PÓ QUÍMICO 4KG, COM SUPORTE E PLACA DE SINALIZAÇÃO.</v>
          </cell>
          <cell r="C3354" t="str">
            <v>UND</v>
          </cell>
          <cell r="I3354">
            <v>100.66</v>
          </cell>
          <cell r="J3354">
            <v>130.86000000000001</v>
          </cell>
        </row>
        <row r="3355">
          <cell r="A3355" t="str">
            <v>23.03.025</v>
          </cell>
          <cell r="B3355" t="str">
            <v>FORNECIMENTO E FIXAÇÃO DE EXTINTOR DE PÓ QUÍMICO 6KG, COM SUPORTE E SINALIZAÇÃO</v>
          </cell>
          <cell r="C3355" t="str">
            <v>UND</v>
          </cell>
          <cell r="I3355">
            <v>119.96</v>
          </cell>
          <cell r="J3355">
            <v>155.94999999999999</v>
          </cell>
        </row>
        <row r="3356">
          <cell r="A3356" t="str">
            <v>23.03.035</v>
          </cell>
          <cell r="B3356" t="str">
            <v>FORNECIMENTO E FIXAÇÃO DE EXTINTOR DE GÁS CARBÔNICO 6KG, COM SUPORTE E PLACA DE SINALIZAÇÃO.</v>
          </cell>
          <cell r="C3356" t="str">
            <v>UND</v>
          </cell>
          <cell r="I3356">
            <v>354.59</v>
          </cell>
          <cell r="J3356">
            <v>460.97</v>
          </cell>
        </row>
        <row r="3357">
          <cell r="A3357" t="str">
            <v>23.03.045</v>
          </cell>
          <cell r="B3357" t="str">
            <v>FORNECIMENTO E FIXAÇÃO DE EXTINTOR DE ÁGUA PRESSURIZADA CAP.10L, COM SUPORTE E PLACA DE SINALIZAÇÃO.</v>
          </cell>
          <cell r="C3357" t="str">
            <v>UND</v>
          </cell>
          <cell r="I3357">
            <v>103.27</v>
          </cell>
          <cell r="J3357">
            <v>134.25</v>
          </cell>
        </row>
        <row r="3358">
          <cell r="A3358" t="str">
            <v>23.06.007</v>
          </cell>
          <cell r="B3358" t="str">
            <v>FORNECIMENTO E INSTALAÇÃO DE PLUG PARA TOMADA MONOFÁSICA INSDUSTRIAL DE 16A - 3 POLOS - 220V - COM PARTES PLÁSTICAS EM POLIAMIDA 6.6 AUTO-EXTINGUÍVEL, VEDAÇÕES E GUARNIÇÕES EM SBR E TERMINAIS EM LATÃO MACIÇO - REF. N3076 - STECK, SIEMENS OU SIMILAR.</v>
          </cell>
          <cell r="C3358" t="str">
            <v>UND</v>
          </cell>
          <cell r="I3358">
            <v>12.63</v>
          </cell>
          <cell r="J3358">
            <v>16.420000000000002</v>
          </cell>
        </row>
        <row r="3359">
          <cell r="A3359" t="str">
            <v>23.06.008</v>
          </cell>
          <cell r="B3359" t="str">
            <v>FORNECIMENTO E INSTALAÇÃO DE PLUG PARA TOMADA TRIFÁSICA INSDUSTRIAL DE 32A - 4 POLOS - 380V - COM PARTES PLÁSTICAS EM POLIAMIDA 6.6 AUTO-EXTINGUÍVEL, VEDAÇÕES E GUARNIÇÕES EM SBR E TERMINAIS EM LATÃO MACIÇO - REF. N4276 - STECK, SIEMENS OU SIMILAR.</v>
          </cell>
          <cell r="C3359" t="str">
            <v>UND</v>
          </cell>
          <cell r="I3359">
            <v>17.75</v>
          </cell>
          <cell r="J3359">
            <v>23.08</v>
          </cell>
        </row>
        <row r="3360">
          <cell r="A3360" t="str">
            <v>23.06.011</v>
          </cell>
          <cell r="B3360" t="str">
            <v>FORNECIMENTO E INSTALAÇÃO DE TOMADA MONOFÁSICA INSDUSTRIAL DE 16A - 3 POLOS - 220V - SOBREPOR, COM PARTES PLÁSTICAS EM POLIAMIDA 6.6 AUTO-EXTINGUÍVEL, VEDAÇÕES E GUARNIÇÕES EM SBR E TERMINAIS EM LATÃO MACIÇO - REF. N3006 - STECK, SIEMENS OU SIMILAR.</v>
          </cell>
          <cell r="C3360" t="str">
            <v>UND</v>
          </cell>
          <cell r="I3360">
            <v>20.95</v>
          </cell>
          <cell r="J3360">
            <v>27.24</v>
          </cell>
        </row>
        <row r="3361">
          <cell r="A3361" t="str">
            <v>23.06.021</v>
          </cell>
          <cell r="B3361" t="str">
            <v>FORNECIMENTO E INSTALAÇÃO DE TOMADA TRIFÁSICA INSDUSTRIAL DE 32A - 4 POLOS - 380V - SOBREPOR, COM PARTES PLÁSTICAS EM POLIAMIDA 6.6 AUTO-EXTINGUÍVEL, VEDAÇÕES E GUARNIÇÕES EM SBR E TERMINAIS EM LATÃO MACIÇO - REF. N4206 - STECK, SIEMENS OU SIMILAR.</v>
          </cell>
          <cell r="C3361" t="str">
            <v>UND</v>
          </cell>
          <cell r="I3361">
            <v>24.59</v>
          </cell>
          <cell r="J3361">
            <v>31.97</v>
          </cell>
        </row>
        <row r="3362">
          <cell r="A3362" t="str">
            <v>23.06.031</v>
          </cell>
          <cell r="B3362" t="str">
            <v>FORNECIMENTO E INSTALAÇÃO DE TOMADA PARA PISO TRIFÁSICA INSDUSTRIAL DE 32A - 4 POLOS - 380V - EMBUTIR, COM PARTES PLÁSTICAS EM POLIAMIDA 6.6 AUTO-EXTINGUÍVEL, VEDAÇÕES E GUARNIÇÕES EM SBR E TERMINAIS EM LATÃO MACIÇO - REF. N4246 - STECK, SIEMENS OU SIMILA</v>
          </cell>
          <cell r="C3362" t="str">
            <v>UND</v>
          </cell>
          <cell r="I3362">
            <v>25.28</v>
          </cell>
          <cell r="J3362">
            <v>32.86</v>
          </cell>
        </row>
        <row r="3363">
          <cell r="A3363" t="str">
            <v>23.06.032</v>
          </cell>
          <cell r="B3363" t="str">
            <v>FORNECIMENTO E INSTALAÇÃO DE RÉGUA PARA 8 TOMADAS.</v>
          </cell>
          <cell r="C3363" t="str">
            <v>UND</v>
          </cell>
          <cell r="I3363">
            <v>75.930000000000007</v>
          </cell>
          <cell r="J3363">
            <v>98.71</v>
          </cell>
        </row>
        <row r="3364">
          <cell r="A3364" t="str">
            <v>23.07.010</v>
          </cell>
          <cell r="B3364" t="str">
            <v>INSTALAÇÃO DE APARELHO DE AR CONDICIONADO TIPO SPLIT EM PAREDE, SEM FORNECIMENTO DE EQUIPAMENTO, INCLUINDO OS SERVIÇOS DE: INSTALAÇÃO DOS EQUIPAMENTOS (SPLIT E CONDENSADOR NO SUPORTE); EXECUÇÃO DE SOLDA E DRENO; FORNECIMENTO DO GÁS; FORNECIMENTO E INSTALA</v>
          </cell>
          <cell r="C3364" t="str">
            <v>UND</v>
          </cell>
          <cell r="I3364">
            <v>743.33</v>
          </cell>
          <cell r="J3364">
            <v>966.33</v>
          </cell>
        </row>
        <row r="3365">
          <cell r="A3365" t="str">
            <v>24.00.000</v>
          </cell>
          <cell r="B3365" t="str">
            <v>EQUIPAMENTOS</v>
          </cell>
          <cell r="I3365">
            <v>0</v>
          </cell>
          <cell r="J3365">
            <v>0</v>
          </cell>
        </row>
        <row r="3366">
          <cell r="A3366" t="str">
            <v xml:space="preserve">24.01.011   </v>
          </cell>
          <cell r="B3366" t="str">
            <v>INSTALAÇÃO DE VENTILADOR - APENAS MÃO-DE-OBRA</v>
          </cell>
          <cell r="C3366" t="str">
            <v>UND</v>
          </cell>
          <cell r="I3366">
            <v>11.42</v>
          </cell>
          <cell r="J3366">
            <v>14.85</v>
          </cell>
        </row>
        <row r="3367">
          <cell r="A3367" t="str">
            <v xml:space="preserve">24.01.012   </v>
          </cell>
          <cell r="B3367" t="str">
            <v>FORNECIMENTO E INSTALAÇÃO DE VENTILADOR DE PAREDE, DIÂMETRO DE 60CM (24") , POTÊNCIA 1/4CV-2000W, 1400RPM, BIVOLT, COM VELOCIDADE REGULÁVEL , FABRICAÇÃO VENTDELTA OU SIMILAR.</v>
          </cell>
          <cell r="C3367" t="str">
            <v>UND</v>
          </cell>
          <cell r="I3367">
            <v>151.72</v>
          </cell>
          <cell r="J3367">
            <v>197.24</v>
          </cell>
        </row>
        <row r="3368">
          <cell r="A3368" t="str">
            <v xml:space="preserve">24.01.021   </v>
          </cell>
          <cell r="B3368" t="str">
            <v>FORNECIMENTO E INSTALAÇÃO DE EXAUSTORES EÓLICOS SEM MOTOR, COM VAZÃO DE 4000M³/HORA,  DIÂMETRO DE 24", COM BASE DE APOIO.</v>
          </cell>
          <cell r="C3368" t="str">
            <v>UND</v>
          </cell>
          <cell r="I3368">
            <v>249.33</v>
          </cell>
          <cell r="J3368">
            <v>324.13</v>
          </cell>
        </row>
        <row r="3369">
          <cell r="A3369" t="str">
            <v xml:space="preserve">24.01.022   </v>
          </cell>
          <cell r="B3369" t="str">
            <v>FORNECIMENTO E INSTALAÇÃO DE TELA 60X60CM TODA EM ALUMÍNIO PARA EXAUSTORES EÓLICOS.</v>
          </cell>
          <cell r="C3369" t="str">
            <v>UND</v>
          </cell>
          <cell r="I3369">
            <v>54.3</v>
          </cell>
          <cell r="J3369">
            <v>70.59</v>
          </cell>
        </row>
        <row r="3370">
          <cell r="A3370" t="str">
            <v xml:space="preserve">24.01.023   </v>
          </cell>
          <cell r="B3370" t="str">
            <v>FORNECIMENTO E INSTALAÇÃO DE CHAPA GALVANIZADA GALVALUME ASDM 792 DE COMPLEMENTO PARA EXAUSTORES EÓLICOS.</v>
          </cell>
          <cell r="C3370" t="str">
            <v>UND</v>
          </cell>
          <cell r="I3370">
            <v>60.63</v>
          </cell>
          <cell r="J3370">
            <v>78.819999999999993</v>
          </cell>
        </row>
        <row r="3371">
          <cell r="A3371" t="str">
            <v>25.00.000</v>
          </cell>
          <cell r="B3371" t="str">
            <v>LIMPEZAS</v>
          </cell>
          <cell r="I3371">
            <v>0</v>
          </cell>
          <cell r="J3371">
            <v>0</v>
          </cell>
        </row>
        <row r="3372">
          <cell r="A3372" t="str">
            <v>25.01.071</v>
          </cell>
          <cell r="B3372" t="str">
            <v>LIMPEZA GERAL DA OBRA (POR METRO QUADRADO DE CONSTRUÇÃO)</v>
          </cell>
          <cell r="C3372" t="str">
            <v>M2</v>
          </cell>
          <cell r="I3372">
            <v>1.27</v>
          </cell>
          <cell r="J3372">
            <v>1.65</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DE PREÇO"/>
      <sheetName val="PLANILHA"/>
      <sheetName val="MC"/>
      <sheetName val="MD"/>
      <sheetName val="CRONOG"/>
      <sheetName val="RESUMO"/>
      <sheetName val="Planilha Orçamentária Impla2"/>
      <sheetName val="Planilha Orçamentária Implant."/>
      <sheetName val="Planilha Orçamentária Bl Pr (2)"/>
      <sheetName val="Planilha Orçamentária Bl Princ."/>
      <sheetName val="Planilha Orçamentária Bl Ap (2)"/>
      <sheetName val="Planilha Orçamentária Bl Apoio"/>
    </sheetNames>
    <sheetDataSet>
      <sheetData sheetId="0" refreshError="1">
        <row r="3">
          <cell r="A3">
            <v>5993</v>
          </cell>
          <cell r="B3" t="str">
            <v>EMBOCO TRACO 1:2:8 (CIMENTO, CAL E AREIA), ESPESSURA 2,0CM, PREPARO MECANICO.</v>
          </cell>
          <cell r="C3" t="str">
            <v>m2</v>
          </cell>
          <cell r="D3">
            <v>19.77</v>
          </cell>
          <cell r="E3" t="str">
            <v>SINAPI</v>
          </cell>
        </row>
        <row r="4">
          <cell r="A4">
            <v>5995</v>
          </cell>
          <cell r="B4" t="str">
            <v>REBOCO PARA PAREDES ARGAMASSA TRACO 1:4,5 (CAL E AREIA FINA PENEIRADA), ESPESSURA 0,5CM, PREPARO MECANICO.</v>
          </cell>
          <cell r="C4" t="str">
            <v>m2</v>
          </cell>
          <cell r="D4">
            <v>11.9</v>
          </cell>
          <cell r="E4" t="str">
            <v>SINAPI</v>
          </cell>
        </row>
        <row r="5">
          <cell r="A5">
            <v>6004</v>
          </cell>
          <cell r="B5" t="str">
            <v xml:space="preserve">PAPELEIRA DE LOUCA BRANCA - FORNECIMENTO E INSTALACAO. </v>
          </cell>
          <cell r="C5" t="str">
            <v>Un</v>
          </cell>
          <cell r="D5">
            <v>41.13</v>
          </cell>
          <cell r="E5" t="str">
            <v>SINAPI</v>
          </cell>
        </row>
        <row r="6">
          <cell r="A6">
            <v>6007</v>
          </cell>
          <cell r="B6" t="str">
            <v xml:space="preserve">SABONETEIRA DE LOUCA BRANCA 7,5X15CM - FORNECIMENTO E INSTALACAO. </v>
          </cell>
          <cell r="C6" t="str">
            <v>Un</v>
          </cell>
          <cell r="D6">
            <v>34.4</v>
          </cell>
          <cell r="E6" t="str">
            <v>SINAPI</v>
          </cell>
        </row>
        <row r="7">
          <cell r="A7">
            <v>6009</v>
          </cell>
          <cell r="B7" t="str">
            <v>LAVATORIO EM LOUCA BRANCA, SEM COLUNA PADRAO POPULAR, COM TORNEIRA CROMADA POPULAR , SIFAO,VALVULA E ENGATE PLASTICO.</v>
          </cell>
          <cell r="C7" t="str">
            <v>Un</v>
          </cell>
          <cell r="D7">
            <v>136.77000000000001</v>
          </cell>
          <cell r="E7" t="str">
            <v>SINAPI</v>
          </cell>
        </row>
        <row r="8">
          <cell r="A8">
            <v>6042</v>
          </cell>
          <cell r="B8" t="str">
            <v>CONCRETO NÃO ESTRUTURAL, PREPARO C/ BETONEIRA CONSUMO CIMENTO=210KG/M3 PARA LASTROS, CONTRAPISOS, CALÇADAS, ETC...</v>
          </cell>
          <cell r="C8" t="str">
            <v>m3</v>
          </cell>
          <cell r="D8">
            <v>329.63</v>
          </cell>
          <cell r="E8" t="str">
            <v>SINAPI</v>
          </cell>
        </row>
        <row r="9">
          <cell r="A9">
            <v>6514</v>
          </cell>
          <cell r="B9" t="str">
            <v>FORNECIMENTO E LANCAMENTO DE BRITA N. 4.</v>
          </cell>
          <cell r="C9" t="str">
            <v>m3</v>
          </cell>
          <cell r="D9">
            <v>108.65</v>
          </cell>
          <cell r="E9" t="str">
            <v>SINAPI</v>
          </cell>
        </row>
        <row r="10">
          <cell r="A10">
            <v>9535</v>
          </cell>
          <cell r="B10" t="str">
            <v>CHUVEIRO ELETRICO COMUM CORPO PLASTICO TIPO DUCHA, FORNECIMENTO E INSTALACAO.</v>
          </cell>
          <cell r="C10" t="str">
            <v>Un</v>
          </cell>
          <cell r="D10">
            <v>37.869999999999997</v>
          </cell>
          <cell r="E10" t="str">
            <v>SINAPI</v>
          </cell>
        </row>
        <row r="11">
          <cell r="A11">
            <v>9537</v>
          </cell>
          <cell r="B11" t="str">
            <v>LIMPEZA FINAL DA OBRA.</v>
          </cell>
          <cell r="C11" t="str">
            <v>m2</v>
          </cell>
          <cell r="D11">
            <v>1.46</v>
          </cell>
          <cell r="E11" t="str">
            <v>SINAPI</v>
          </cell>
        </row>
        <row r="12">
          <cell r="A12">
            <v>41595</v>
          </cell>
          <cell r="B12" t="str">
            <v>DEMARCACAO COM TINTA ACRILICA PARA PISOS DE FAIXAS EM QUADRA POLIESPORTIVA.</v>
          </cell>
          <cell r="C12" t="str">
            <v>m</v>
          </cell>
          <cell r="D12">
            <v>6.05</v>
          </cell>
          <cell r="E12" t="str">
            <v>SINAPI</v>
          </cell>
        </row>
        <row r="13">
          <cell r="A13">
            <v>55858</v>
          </cell>
          <cell r="B13" t="str">
            <v>ELETRODUTO DE FERRO ESMALTADO LEVE 3/4" , FORNECIMENTO E INSTALACAO.</v>
          </cell>
          <cell r="C13" t="str">
            <v>m</v>
          </cell>
          <cell r="D13">
            <v>16.88</v>
          </cell>
          <cell r="E13" t="str">
            <v>SINAPI</v>
          </cell>
        </row>
        <row r="14">
          <cell r="A14">
            <v>55859</v>
          </cell>
          <cell r="B14" t="str">
            <v xml:space="preserve"> ELETRODUTO DE FERRO ESMALTADO LEVE 1", FORNECIMENTO E INSTALACAO. </v>
          </cell>
          <cell r="C14" t="str">
            <v>m</v>
          </cell>
          <cell r="D14">
            <v>20.399999999999999</v>
          </cell>
          <cell r="E14" t="str">
            <v>SINAPI</v>
          </cell>
        </row>
        <row r="15">
          <cell r="A15">
            <v>55860</v>
          </cell>
          <cell r="B15" t="str">
            <v xml:space="preserve"> ELETRODUTO DE FERRO ESMALTADO PESADO 1 1/2", FORNECIMENTO E INSTALACAO. </v>
          </cell>
          <cell r="C15" t="str">
            <v>m</v>
          </cell>
          <cell r="D15">
            <v>31.11</v>
          </cell>
          <cell r="E15" t="str">
            <v>SINAPI</v>
          </cell>
        </row>
        <row r="16">
          <cell r="A16">
            <v>55865</v>
          </cell>
          <cell r="B16" t="str">
            <v xml:space="preserve">ELETRODUTO DE PVC RIGIDO ROSCAVEL 40MM (1 1/2"), FORNECIMENTO E INSTALACAO.  </v>
          </cell>
          <cell r="C16" t="str">
            <v>m</v>
          </cell>
          <cell r="D16">
            <v>19.37</v>
          </cell>
          <cell r="E16" t="str">
            <v>SINAPI</v>
          </cell>
        </row>
        <row r="17">
          <cell r="A17">
            <v>55866</v>
          </cell>
          <cell r="B17" t="str">
            <v>ELETRODUTO DE PVC RIGIDO ROSCAVEL 50MM (2"), FORNECIMENTO E INSTALACAO.</v>
          </cell>
          <cell r="C17" t="str">
            <v>m</v>
          </cell>
          <cell r="D17">
            <v>23.46</v>
          </cell>
          <cell r="E17" t="str">
            <v>SINAPI</v>
          </cell>
        </row>
        <row r="18">
          <cell r="A18">
            <v>68058</v>
          </cell>
          <cell r="B18" t="str">
            <v>RUFO EM CONCRETO ARMADO, LARGURA 40CM E ESPESSURA 7CM M.</v>
          </cell>
          <cell r="C18" t="str">
            <v>m</v>
          </cell>
          <cell r="D18">
            <v>55.36</v>
          </cell>
          <cell r="E18" t="str">
            <v>SINAPI</v>
          </cell>
        </row>
        <row r="19">
          <cell r="A19">
            <v>68061</v>
          </cell>
          <cell r="B19" t="str">
            <v xml:space="preserve">CHUVEIRO PLASTICO BRANCO SIMPLES - FORNECIMENTO E INSTALACAO. </v>
          </cell>
          <cell r="C19" t="str">
            <v>Un</v>
          </cell>
          <cell r="D19">
            <v>12.57</v>
          </cell>
          <cell r="E19" t="str">
            <v>SINAPI</v>
          </cell>
        </row>
        <row r="20">
          <cell r="A20">
            <v>68069</v>
          </cell>
          <cell r="B20" t="str">
            <v>HASTE COPPERWELD 5/8 X 3,0M COM CONECTOR.</v>
          </cell>
          <cell r="C20" t="str">
            <v>Un</v>
          </cell>
          <cell r="D20">
            <v>45.86</v>
          </cell>
          <cell r="E20" t="str">
            <v>SINAPI</v>
          </cell>
        </row>
        <row r="21">
          <cell r="A21">
            <v>72121</v>
          </cell>
          <cell r="B21" t="str">
            <v>VIDRO TEMPERADO COLORIDO, ESPESSURA 10MM.</v>
          </cell>
          <cell r="C21" t="str">
            <v>m2</v>
          </cell>
          <cell r="D21">
            <v>240.22</v>
          </cell>
          <cell r="E21" t="str">
            <v>SINAPI</v>
          </cell>
        </row>
        <row r="22">
          <cell r="A22">
            <v>72244</v>
          </cell>
          <cell r="B22" t="str">
            <v>DIVISORIA EM GRANITO CINZA, ESP=2CM, POLIDO DUAS FACES, INCLUSIVE ASSENTAMENTO, CONSIDERANDO 5% DE PERDAS PARA O GRANITO.</v>
          </cell>
          <cell r="C22" t="str">
            <v>m2</v>
          </cell>
          <cell r="D22">
            <v>287.62</v>
          </cell>
          <cell r="E22" t="str">
            <v>SINAPI</v>
          </cell>
        </row>
        <row r="23">
          <cell r="A23">
            <v>72312</v>
          </cell>
          <cell r="B23" t="str">
            <v xml:space="preserve"> ELETRODUTO DE ACO GALVANIZADO ELETROLÍTICO TIPO SEMI-PESADO 2 1/2", INCLUSIVE CONEXOES - FORNECIMENTO E INSTALACAO.</v>
          </cell>
          <cell r="C23" t="str">
            <v>m</v>
          </cell>
          <cell r="D23">
            <v>89.95</v>
          </cell>
          <cell r="E23" t="str">
            <v>SINAPI</v>
          </cell>
        </row>
        <row r="24">
          <cell r="A24">
            <v>73613</v>
          </cell>
          <cell r="B24" t="str">
            <v>ELETRODUTO DE PVC RÍGIDO ROSCÁVEL 20 MM (3/4") FORNECIMENTO E INSTALACAO.</v>
          </cell>
          <cell r="C24" t="str">
            <v>m</v>
          </cell>
          <cell r="D24">
            <v>5.92</v>
          </cell>
          <cell r="E24" t="str">
            <v>SINAPI</v>
          </cell>
        </row>
        <row r="25">
          <cell r="A25">
            <v>73690</v>
          </cell>
          <cell r="B25" t="str">
            <v>CABO TELEFONICO CTP-APL-50, 10 PARES (USO EXTERNO) - FORNECIMENTO E INSTALACAO.</v>
          </cell>
          <cell r="C25" t="str">
            <v>m</v>
          </cell>
          <cell r="D25">
            <v>6.37</v>
          </cell>
          <cell r="E25" t="str">
            <v>SINAPI</v>
          </cell>
        </row>
        <row r="26">
          <cell r="A26" t="str">
            <v>73751-001</v>
          </cell>
          <cell r="B26" t="str">
            <v xml:space="preserve"> FUNDO SELADOR PVA AMBIENTES INTERNOS, UMA DEMAO. </v>
          </cell>
          <cell r="C26" t="str">
            <v>m2</v>
          </cell>
          <cell r="D26">
            <v>3.13</v>
          </cell>
          <cell r="E26" t="str">
            <v>SINAPI</v>
          </cell>
        </row>
        <row r="27">
          <cell r="A27" t="str">
            <v>73753-001</v>
          </cell>
          <cell r="B27" t="str">
            <v>IMPERMEABILIZACAO DE TERRAÇOS E LAJES COM MANTA ASFALTICA ESPESSURA 3MM PROTEGIDA COM FILME DE ALUMINIO GOFRADO ESPESSURA 0,8MM, INCLUSO EMULSAO ASFALTICA.</v>
          </cell>
          <cell r="C27" t="str">
            <v>m2</v>
          </cell>
          <cell r="D27">
            <v>63.03</v>
          </cell>
          <cell r="E27" t="str">
            <v>SINAPI</v>
          </cell>
        </row>
        <row r="28">
          <cell r="A28" t="str">
            <v>73769-004</v>
          </cell>
          <cell r="B28" t="str">
            <v>POSTE DE ACO CONICO CONTINUO RETO, FLANGEADO, H=9M - FORNECIMENTO E INSTALACAO.</v>
          </cell>
          <cell r="C28" t="str">
            <v>Un</v>
          </cell>
          <cell r="D28">
            <v>1353.55</v>
          </cell>
          <cell r="E28" t="str">
            <v>SINAPI</v>
          </cell>
        </row>
        <row r="29">
          <cell r="A29" t="str">
            <v>73775-001</v>
          </cell>
          <cell r="B29" t="str">
            <v xml:space="preserve"> EXTINTOR INCENDIO TP PO QUIMICO 4KG FORNECIMENTO E COLOCACAO.</v>
          </cell>
          <cell r="C29" t="str">
            <v>Un</v>
          </cell>
          <cell r="D29">
            <v>159.32</v>
          </cell>
          <cell r="E29" t="str">
            <v>SINAPI</v>
          </cell>
        </row>
        <row r="30">
          <cell r="A30" t="str">
            <v>73775-002</v>
          </cell>
          <cell r="B30" t="str">
            <v xml:space="preserve"> EXTINTOR INCENDIO AGUA-PRESSURIZADA 10L INCL SUPORTE PAREDE CARGA   COMPLETA FORNECIMENTO E COLOCACAO.</v>
          </cell>
          <cell r="C30" t="str">
            <v>Un</v>
          </cell>
          <cell r="D30">
            <v>181.31</v>
          </cell>
          <cell r="E30" t="str">
            <v>SINAPI</v>
          </cell>
        </row>
        <row r="31">
          <cell r="A31" t="str">
            <v>73795-012</v>
          </cell>
          <cell r="B31" t="str">
            <v xml:space="preserve">VÁLVULA DE RETENÇÃO HORIZONTAL Ø 50MM (2") - FORNECIMENTO E INSTALAÇÃO. </v>
          </cell>
          <cell r="C31" t="str">
            <v>Un</v>
          </cell>
          <cell r="D31">
            <v>133.47999999999999</v>
          </cell>
          <cell r="E31" t="str">
            <v>SINAPI</v>
          </cell>
        </row>
        <row r="32">
          <cell r="A32" t="str">
            <v>73795-013</v>
          </cell>
          <cell r="B32" t="str">
            <v xml:space="preserve"> VÁLVULA DE RETENÇÃO HORIZONTAL Ø 65MM (2.1/2") - FORNECIMENTO E INSTALAÇÃO.</v>
          </cell>
          <cell r="C32" t="str">
            <v>Un</v>
          </cell>
          <cell r="D32">
            <v>176.96</v>
          </cell>
          <cell r="E32" t="str">
            <v>SINAPI</v>
          </cell>
        </row>
        <row r="33">
          <cell r="A33" t="str">
            <v>73796-004</v>
          </cell>
          <cell r="B33" t="str">
            <v xml:space="preserve">VÁLVULA DE PÉ COM CRIVO Ø 50MM (2") - FORNECIMENTO E INSTALAÇÃO. </v>
          </cell>
          <cell r="C33" t="str">
            <v>Un</v>
          </cell>
          <cell r="D33">
            <v>109.26</v>
          </cell>
          <cell r="E33" t="str">
            <v>SINAPI</v>
          </cell>
        </row>
        <row r="34">
          <cell r="A34" t="str">
            <v>73809-001</v>
          </cell>
          <cell r="B34" t="str">
            <v>JANELA DE ALUMINIO TIPO MAXIM-AIR, SERIE 25.</v>
          </cell>
          <cell r="C34" t="str">
            <v>m2</v>
          </cell>
          <cell r="D34">
            <v>353.72</v>
          </cell>
          <cell r="E34" t="str">
            <v>SINAPI</v>
          </cell>
        </row>
        <row r="35">
          <cell r="A35" t="str">
            <v>73838-001</v>
          </cell>
          <cell r="B35" t="str">
            <v>PORTA DE VIDRO TEMPERADO, 0,9X2,10M, ESPESSURA 10MM, INCLUSIVE ACESSORIOS.</v>
          </cell>
          <cell r="C35" t="str">
            <v>Un</v>
          </cell>
          <cell r="D35">
            <v>1598.61</v>
          </cell>
          <cell r="E35" t="str">
            <v>SINAPI</v>
          </cell>
        </row>
        <row r="36">
          <cell r="A36" t="str">
            <v>73860-009</v>
          </cell>
          <cell r="B36" t="str">
            <v>CABO DE COBRE ISOLADO PVC RESISTENTE A CHAMA 450/750 V 4 MM2 FORNECIMENTO E INSTALACAO.</v>
          </cell>
          <cell r="C36" t="str">
            <v>m</v>
          </cell>
          <cell r="D36">
            <v>4.18</v>
          </cell>
          <cell r="E36" t="str">
            <v>SINAPI</v>
          </cell>
        </row>
        <row r="37">
          <cell r="A37" t="str">
            <v>73860-010</v>
          </cell>
          <cell r="B37" t="str">
            <v>CABO DE COBRE ISOLADO PVC RESISTENTE A CHAMA 450/750 V 6 MM2 FORNECIMENTO E INSTALACAO.</v>
          </cell>
          <cell r="C37" t="str">
            <v>m</v>
          </cell>
          <cell r="D37">
            <v>5.82</v>
          </cell>
          <cell r="E37" t="str">
            <v>SINAPI</v>
          </cell>
        </row>
        <row r="38">
          <cell r="A38" t="str">
            <v>73860-011</v>
          </cell>
          <cell r="B38" t="str">
            <v>CABO DE COBRE ISOLADO PVC RESISTENTE A CHAMA 450/750 V 10 MM2 FORNECIMENTO E INSTALACAO.</v>
          </cell>
          <cell r="C38" t="str">
            <v>m</v>
          </cell>
          <cell r="D38">
            <v>9.35</v>
          </cell>
          <cell r="E38" t="str">
            <v>SINAPI</v>
          </cell>
        </row>
        <row r="39">
          <cell r="A39" t="str">
            <v>73860-012</v>
          </cell>
          <cell r="B39" t="str">
            <v>CABO DE COBRE ISOLADO PVC RESISTENTE A CHAMA 450/750 V 16 MM2 FORNECIMENTO E INSTALACAO.</v>
          </cell>
          <cell r="C39" t="str">
            <v>m</v>
          </cell>
          <cell r="D39">
            <v>10.77</v>
          </cell>
          <cell r="E39" t="str">
            <v>SINAPI</v>
          </cell>
        </row>
        <row r="40">
          <cell r="A40" t="str">
            <v>73860-013</v>
          </cell>
          <cell r="B40" t="str">
            <v>CABO DE COBRE ISOLADO PVC RESISTENTE A CHAMA 450/750 V 25 MM2 FORNECIMENTO E INSTALACAO.</v>
          </cell>
          <cell r="C40" t="str">
            <v>m</v>
          </cell>
          <cell r="D40">
            <v>16.010000000000002</v>
          </cell>
          <cell r="E40" t="str">
            <v>SINAPI</v>
          </cell>
        </row>
        <row r="41">
          <cell r="A41" t="str">
            <v>73910-005</v>
          </cell>
          <cell r="B41" t="str">
            <v>PORTA DE MADEIRA COMPENSADA LISA PARA PINTURA, 0,80X2,10M, INCLUSO ADUELA 2A, ALIZAR 2A E DOBRADICA.</v>
          </cell>
          <cell r="C41" t="str">
            <v>Un</v>
          </cell>
          <cell r="D41">
            <v>290.7</v>
          </cell>
          <cell r="E41" t="str">
            <v>SINAPI</v>
          </cell>
        </row>
        <row r="42">
          <cell r="A42" t="str">
            <v>73910-010</v>
          </cell>
          <cell r="B42" t="str">
            <v>PORTA DE MADEIRA COMPENSADA LISA PARA PINTURA, 0,90X2,10M, INCLUSO ADUELA 2A, ALIZAR 2A E DOBRADICA.</v>
          </cell>
          <cell r="C42" t="str">
            <v>Un</v>
          </cell>
          <cell r="D42">
            <v>305.57</v>
          </cell>
          <cell r="E42" t="str">
            <v>SINAPI</v>
          </cell>
        </row>
        <row r="43">
          <cell r="A43" t="str">
            <v>73920-001</v>
          </cell>
          <cell r="B43" t="str">
            <v>REGULARIZACAO DE PISO/BASE EM ARGAMASSA TRACO 1:3 (CIMENTO E AREIA), ESPESSURA 2,0CM, PREPARO MANUAL.</v>
          </cell>
          <cell r="C43" t="str">
            <v>m2</v>
          </cell>
          <cell r="D43">
            <v>13.57</v>
          </cell>
          <cell r="E43" t="str">
            <v>SINAPI</v>
          </cell>
        </row>
        <row r="44">
          <cell r="A44" t="str">
            <v>73924-002</v>
          </cell>
          <cell r="B44" t="str">
            <v>PINTURA ESMALTE ACETINADO, DUAS DEMAOS, PARA FERRO.</v>
          </cell>
          <cell r="C44" t="str">
            <v>m2</v>
          </cell>
          <cell r="D44">
            <v>17.98</v>
          </cell>
          <cell r="E44" t="str">
            <v>SINAPI</v>
          </cell>
        </row>
        <row r="45">
          <cell r="A45" t="str">
            <v>73925-001</v>
          </cell>
          <cell r="B45" t="str">
            <v>AZULEJO 1A 15X15CM FIXADO COM NATA DE CIMENTO, REJUNTAMENTO COM CIMENTO BRANCO.</v>
          </cell>
          <cell r="C45" t="str">
            <v>m2</v>
          </cell>
          <cell r="D45">
            <v>34.83</v>
          </cell>
          <cell r="E45" t="str">
            <v>SINAPI</v>
          </cell>
        </row>
        <row r="46">
          <cell r="A46" t="str">
            <v>73928-001</v>
          </cell>
          <cell r="B46" t="str">
            <v>CHAPISCO EM PAREDES TRACO 1:4 (CIMENTO E AREIA), ESPESSURA 0,5CM, PREPARO MANUAL.</v>
          </cell>
          <cell r="C46" t="str">
            <v>m2</v>
          </cell>
          <cell r="D46">
            <v>4.0999999999999996</v>
          </cell>
          <cell r="E46" t="str">
            <v>SINAPI</v>
          </cell>
        </row>
        <row r="47">
          <cell r="A47" t="str">
            <v>73935-001</v>
          </cell>
          <cell r="B47" t="str">
            <v>ALVENARIA EM TIJOLO CERAMICO FURADO 10X20X20CM, 1/2 VEZ, ASSENTADO EM ARGAMASSA TRACO 1:4 (CIMENTO E AREIA),E=1CM.</v>
          </cell>
          <cell r="C47" t="str">
            <v>m2</v>
          </cell>
          <cell r="D47">
            <v>37.549999999999997</v>
          </cell>
          <cell r="E47" t="str">
            <v>SINAPI</v>
          </cell>
        </row>
        <row r="48">
          <cell r="A48" t="str">
            <v>73935-002</v>
          </cell>
          <cell r="B48" t="str">
            <v>ALVENARIA EM TIJOLO CERAMICO FURADO 10X20X20CM, 1 VEZ, ASSENTADO EM ARGAMASSA TRACO 1:5 (CIMENTO E AREIA), E=1CM.</v>
          </cell>
          <cell r="C48" t="str">
            <v>m2</v>
          </cell>
          <cell r="D48">
            <v>66.569999999999993</v>
          </cell>
          <cell r="E48" t="str">
            <v>SINAPI</v>
          </cell>
        </row>
        <row r="49">
          <cell r="A49" t="str">
            <v>73937-004</v>
          </cell>
          <cell r="B49" t="str">
            <v>COBOGO DE CONCRETO (ELEMENTO VAZADO), 6X29X29CM, ASSENTADO COM ARGAMASSA TRACO 1:7 (CIMENTO E AREIA).</v>
          </cell>
          <cell r="C49" t="str">
            <v>m2</v>
          </cell>
          <cell r="D49">
            <v>146.88</v>
          </cell>
          <cell r="E49" t="str">
            <v>SINAPI</v>
          </cell>
        </row>
        <row r="50">
          <cell r="A50" t="str">
            <v>73947-011</v>
          </cell>
          <cell r="B50" t="str">
            <v>VASO SANITARIO LOUCA BRANCA CAIXA DESCARGA ACOPLADA 35X65X35CM INCL ASSENTO PLASTICO E RABICHO CROMADO EXCL COLOCACAO.</v>
          </cell>
          <cell r="C50" t="str">
            <v>Un</v>
          </cell>
          <cell r="D50">
            <v>241.51</v>
          </cell>
          <cell r="E50" t="str">
            <v>SINAPI</v>
          </cell>
        </row>
        <row r="51">
          <cell r="A51" t="str">
            <v>73948-016</v>
          </cell>
          <cell r="B51" t="str">
            <v>LIMPEZA MANUAL DO TERRENO (C/ RASPAGEM SUPERFICIAL).</v>
          </cell>
          <cell r="C51" t="str">
            <v>m2</v>
          </cell>
          <cell r="D51">
            <v>2.1800000000000002</v>
          </cell>
          <cell r="E51" t="str">
            <v>SINAPI</v>
          </cell>
        </row>
        <row r="52">
          <cell r="A52" t="str">
            <v>73949-002</v>
          </cell>
          <cell r="B52" t="str">
            <v>TORNEIRA CROMADA LONGA 1/2" OU 3/4" DE PAREDE PARA PIA, PADRAO POPULAR - FORNECIMENTO E INSTALACAO.</v>
          </cell>
          <cell r="C52" t="str">
            <v>Un</v>
          </cell>
          <cell r="D52">
            <v>38.799999999999997</v>
          </cell>
          <cell r="E52" t="str">
            <v>SINAPI</v>
          </cell>
        </row>
        <row r="53">
          <cell r="A53" t="str">
            <v>73949-003</v>
          </cell>
          <cell r="B53" t="str">
            <v>TORNEIRA CROMADA LONGA 1/2" OU 3/4" DE PAREDE PARA PIA DE COZINHA COM AREJADOR, PADRAO MEDIO - FORNECIMENTO E INSTALACAO.</v>
          </cell>
          <cell r="C53" t="str">
            <v>Un</v>
          </cell>
          <cell r="D53">
            <v>100.85</v>
          </cell>
          <cell r="E53" t="str">
            <v>SINAPI</v>
          </cell>
        </row>
        <row r="54">
          <cell r="A54" t="str">
            <v>73954-002</v>
          </cell>
          <cell r="B54" t="str">
            <v xml:space="preserve">PINTURA LATEX ACRILICA AMBIENTES INTERNOS/EXTERNOS, DUAS DEMAOS S/SELADOR.      </v>
          </cell>
          <cell r="C54" t="str">
            <v>m2</v>
          </cell>
          <cell r="D54">
            <v>13.27</v>
          </cell>
          <cell r="E54" t="str">
            <v>SINAPI</v>
          </cell>
        </row>
        <row r="55">
          <cell r="A55" t="str">
            <v>73955-002</v>
          </cell>
          <cell r="B55" t="str">
            <v>EMASSAMENTO COM MASSA LATEX PVA PARA AMBIENTES INTERNOS, DUAS DEMAOS.</v>
          </cell>
          <cell r="C55" t="str">
            <v>m2</v>
          </cell>
          <cell r="D55">
            <v>8.1300000000000008</v>
          </cell>
          <cell r="E55" t="str">
            <v>SINAPI</v>
          </cell>
        </row>
        <row r="56">
          <cell r="A56" t="str">
            <v>73959-002</v>
          </cell>
          <cell r="B56" t="str">
            <v>PONTO DE AGUA FRIA PVC 1/2" - MEDIA 5,00M DE TUBO DE PVC ROSCAVEL AGU    A FRIA 1/2" E 2 JOELHOS DE PVC ROSCAVEL 90GRAUS AGUA FRIA 1/2" - FORNE  CIMENTO E INSTALACAO.</v>
          </cell>
          <cell r="C56" t="str">
            <v>Pt</v>
          </cell>
          <cell r="D56">
            <v>68.06</v>
          </cell>
          <cell r="E56" t="str">
            <v>SINAPI</v>
          </cell>
        </row>
        <row r="57">
          <cell r="A57" t="str">
            <v>73964-004</v>
          </cell>
          <cell r="B57" t="str">
            <v xml:space="preserve">REATERRO DE VALAS / CAVAS, COMPACTADA A MAÇO, EM CAMADAS DE ATÉ 30 CM. </v>
          </cell>
          <cell r="C57" t="str">
            <v>m3</v>
          </cell>
          <cell r="D57">
            <v>18.36</v>
          </cell>
          <cell r="E57" t="str">
            <v>SINAPI</v>
          </cell>
        </row>
        <row r="58">
          <cell r="A58" t="str">
            <v>73965-010</v>
          </cell>
          <cell r="B58" t="str">
            <v>ESCAVACAO MANUAL DE VALA EM MATERIAL DE 1A CATEGORIA ATE 1,5M EXCLUINDO ESGOTAMENTO / ESCORAMENTO.</v>
          </cell>
          <cell r="C58" t="str">
            <v>m3</v>
          </cell>
          <cell r="D58">
            <v>30.6</v>
          </cell>
          <cell r="E58" t="str">
            <v>SINAPI</v>
          </cell>
        </row>
        <row r="59">
          <cell r="A59" t="str">
            <v>73965-011</v>
          </cell>
          <cell r="B59" t="str">
            <v>ESCAVACAO MANUAL DE VALA EM MATERIAL DE 1A CATEGORIA DE 1,5 ATE 3M E   XCLUINDO ESGOTAMENTO / ESCORAMENTO.</v>
          </cell>
          <cell r="C59" t="str">
            <v>m3</v>
          </cell>
          <cell r="D59">
            <v>39.35</v>
          </cell>
          <cell r="E59" t="str">
            <v>SINAPI</v>
          </cell>
        </row>
        <row r="60">
          <cell r="A60" t="str">
            <v>73967-002</v>
          </cell>
          <cell r="B60" t="str">
            <v>PLANTIO DE ARVORE COM ALTURA MAIOR DO QUE 2,00 METROS.</v>
          </cell>
          <cell r="C60" t="str">
            <v>Un</v>
          </cell>
          <cell r="D60">
            <v>51.26</v>
          </cell>
          <cell r="E60" t="str">
            <v>SINAPI</v>
          </cell>
        </row>
        <row r="61">
          <cell r="A61" t="str">
            <v>73976-008</v>
          </cell>
          <cell r="B61" t="str">
            <v>TUBO DE AÇO GALVANIZADO COM COSTURA 2.1/2" (65MM), INCLUSIVE CONEXOES - FORNECIMENTO E INSTALACAO.</v>
          </cell>
          <cell r="C61" t="str">
            <v>m</v>
          </cell>
          <cell r="D61">
            <v>113.68</v>
          </cell>
          <cell r="E61" t="str">
            <v>SINAPI</v>
          </cell>
        </row>
        <row r="62">
          <cell r="A62" t="str">
            <v>73986-001</v>
          </cell>
          <cell r="B62" t="str">
            <v>FORRO DE GESSO EM PLACAS 60X60CM, ESPESSURA 1,2CM, INCLUSIVE FIXACAO COM ARAME.</v>
          </cell>
          <cell r="C62" t="str">
            <v>m2</v>
          </cell>
          <cell r="D62">
            <v>18.079999999999998</v>
          </cell>
          <cell r="E62" t="str">
            <v>SINAPI</v>
          </cell>
        </row>
        <row r="63">
          <cell r="A63" t="str">
            <v>73992-001</v>
          </cell>
          <cell r="B63" t="str">
            <v>LOCACAO CONVENCIONAL DE OBRA, ATRAVÉS DE GABARITO DE TABUAS CORRIDAS PONTALETADAS A CADA 1,50M, SEM REAPROVEITAMENTO.</v>
          </cell>
          <cell r="C63" t="str">
            <v>m2</v>
          </cell>
          <cell r="D63">
            <v>6.46</v>
          </cell>
          <cell r="E63" t="str">
            <v>SINAPI</v>
          </cell>
        </row>
        <row r="64">
          <cell r="A64" t="str">
            <v>74023-001</v>
          </cell>
          <cell r="B64" t="str">
            <v>TRANSPORTE HORIZONTAL MANUAL DE MATERIAIS DIVERSOS A 30M.</v>
          </cell>
          <cell r="C64" t="str">
            <v>m3</v>
          </cell>
          <cell r="D64">
            <v>20.98</v>
          </cell>
          <cell r="E64" t="str">
            <v>SINAPI</v>
          </cell>
        </row>
        <row r="65">
          <cell r="A65" t="str">
            <v>74054-001</v>
          </cell>
          <cell r="B65" t="str">
            <v>PONTO DE LUZ (CAIXA, ELETRODUTO, FIOS E INTERRUPTOR)</v>
          </cell>
          <cell r="C65" t="str">
            <v>Un</v>
          </cell>
          <cell r="D65">
            <v>107.05</v>
          </cell>
          <cell r="E65" t="str">
            <v>SINAPI</v>
          </cell>
        </row>
        <row r="66">
          <cell r="A66" t="str">
            <v>74054-002</v>
          </cell>
          <cell r="B66" t="str">
            <v>PONTO DE TOMADA (CAIXA, ELETRODUTO, FIOS E TOMADA)</v>
          </cell>
          <cell r="C66" t="str">
            <v>Un</v>
          </cell>
          <cell r="D66">
            <v>89.47</v>
          </cell>
          <cell r="E66" t="str">
            <v>SINAPI</v>
          </cell>
        </row>
        <row r="67">
          <cell r="A67" t="str">
            <v>74054-003</v>
          </cell>
          <cell r="B67" t="str">
            <v xml:space="preserve">PONTO DE TOMADA PARA AR CONDICIONADO (CAIXA, ELETRODUTO, FIOS E TOMADA </v>
          </cell>
          <cell r="C67" t="str">
            <v>Un</v>
          </cell>
          <cell r="D67">
            <v>174.4</v>
          </cell>
          <cell r="E67" t="str">
            <v>SINAPI</v>
          </cell>
        </row>
        <row r="68">
          <cell r="A68" t="str">
            <v>74057-001</v>
          </cell>
          <cell r="B68" t="str">
            <v>LAVATORIO LOUCA BRANCA SUSPENSO 29,5 X 39,0CM, PADRAO POPULAR, COM CONJUNTO PARA FIXACAO - FORNECIMENTO E INSTALACAO.</v>
          </cell>
          <cell r="C68" t="str">
            <v>Un</v>
          </cell>
          <cell r="D68">
            <v>69.3</v>
          </cell>
          <cell r="E68" t="str">
            <v>SINAPI</v>
          </cell>
        </row>
        <row r="69">
          <cell r="A69" t="str">
            <v>74065-002</v>
          </cell>
          <cell r="B69" t="str">
            <v>PINTURA ESMALTE ACETINADO PARA MADEIRA, DUAS DEMAOS, INCLUSO APARELHAMENTO COM FUNDO NIVELADOR BRANCO FOSCO.</v>
          </cell>
          <cell r="C69" t="str">
            <v>m2</v>
          </cell>
          <cell r="D69">
            <v>16.38</v>
          </cell>
          <cell r="E69" t="str">
            <v>SINAPI</v>
          </cell>
        </row>
        <row r="70">
          <cell r="A70" t="str">
            <v>74069-002</v>
          </cell>
          <cell r="B70" t="str">
            <v>FECHADURA DE EMBUTIR COMPLETA, PARA PORTAS DE BANHEIRO, PADRAO DE ACABAMENTO SUPERIOR.</v>
          </cell>
          <cell r="C70" t="str">
            <v>Un</v>
          </cell>
          <cell r="D70">
            <v>193.95</v>
          </cell>
          <cell r="E70" t="str">
            <v>SINAPI</v>
          </cell>
        </row>
        <row r="71">
          <cell r="A71" t="str">
            <v>74070-001</v>
          </cell>
          <cell r="B71" t="str">
            <v>FECHADURA DE EMBUTIR COMPLETA, PARA PORTAS INTERNAS, PADRAO DE ACABAMENTO SUPERIOR.</v>
          </cell>
          <cell r="C71" t="str">
            <v>Un</v>
          </cell>
          <cell r="D71">
            <v>165.68</v>
          </cell>
          <cell r="E71" t="str">
            <v>SINAPI</v>
          </cell>
        </row>
        <row r="72">
          <cell r="A72" t="str">
            <v>74103-001</v>
          </cell>
          <cell r="B72" t="str">
            <v>ESCADA TIPO MARINHEIRO EM ACO CA-50 12,5", INCLUSO PINTURA COM FUNDO ANTI-OXIDANTE.</v>
          </cell>
          <cell r="C72" t="str">
            <v>m</v>
          </cell>
          <cell r="D72">
            <v>52.6</v>
          </cell>
          <cell r="E72" t="str">
            <v>SINAPI</v>
          </cell>
        </row>
        <row r="73">
          <cell r="A73" t="str">
            <v>74104-001</v>
          </cell>
          <cell r="B73" t="str">
            <v xml:space="preserve">CAIXA DE INSPEÇÃO EM ALVENARIA DE TIJOLO MACIÇO 60X60X60CM, REVESTIDA  INTERNAMENTO COM BARRA LISA (CIMENTO E AREIA, TRAÇO 1:4) E=2,0CM, COM TAMPA PRÉ-MOLDADA DE CONCRETO E FUNDO DE CONCRETO 15MPA TIPO C - ESCAVAÇÃO E CONFECÇÃO.   </v>
          </cell>
          <cell r="C73" t="str">
            <v>Un</v>
          </cell>
          <cell r="D73">
            <v>136.91</v>
          </cell>
          <cell r="E73" t="str">
            <v>SINAPI</v>
          </cell>
        </row>
        <row r="74">
          <cell r="A74" t="str">
            <v>74126-001</v>
          </cell>
          <cell r="B74" t="str">
            <v>GRANITO CINZA POLIDO PARA BANCADA E=2,5 CM, LARGURA 60CM - FORNECIMENTO E INSTALACAO.</v>
          </cell>
          <cell r="C74" t="str">
            <v>m</v>
          </cell>
          <cell r="D74">
            <v>203.47</v>
          </cell>
          <cell r="E74" t="str">
            <v>SINAPI</v>
          </cell>
        </row>
        <row r="75">
          <cell r="A75" t="str">
            <v>74130-001</v>
          </cell>
          <cell r="B75" t="str">
            <v>DISJUNTOR TERMOMAGNETICO MONOPOLAR PADRAO NEMA (AMERICANO) 10 A 30A 240V, FORNECIMENTO E INSTALACAO.</v>
          </cell>
          <cell r="C75" t="str">
            <v>Un</v>
          </cell>
          <cell r="D75">
            <v>10.82</v>
          </cell>
          <cell r="E75" t="str">
            <v>SINAPI</v>
          </cell>
        </row>
        <row r="76">
          <cell r="A76" t="str">
            <v>74130-004</v>
          </cell>
          <cell r="B76" t="str">
            <v>DISJUNTOR TERMOMAGNETICO TRIPOLAR PADRAO NEMA (AMERICANO) 10 A 50A 240 V, FORNECIMENTO E INSTALACAO.</v>
          </cell>
          <cell r="C76" t="str">
            <v>Un</v>
          </cell>
          <cell r="D76">
            <v>66.2</v>
          </cell>
          <cell r="E76" t="str">
            <v>SINAPI</v>
          </cell>
        </row>
        <row r="77">
          <cell r="A77" t="str">
            <v>74130-005</v>
          </cell>
          <cell r="B77" t="str">
            <v xml:space="preserve"> DISJUNTOR TERMOMAGNETICO TRIPOLAR PADRAO NEMA (AMERICANO) 60 A 100A 240V, FORNECIMENTO E INSTALACAO.</v>
          </cell>
          <cell r="C77" t="str">
            <v>Un</v>
          </cell>
          <cell r="D77">
            <v>92.91</v>
          </cell>
          <cell r="E77" t="str">
            <v>SINAPI</v>
          </cell>
        </row>
        <row r="78">
          <cell r="A78" t="str">
            <v>74131-002</v>
          </cell>
          <cell r="B78" t="str">
            <v xml:space="preserve"> QUADRO DE DISTRIBUICAO DE ENERGIA EM CHAPA METALICA, DE EMBUTIR, SEM PORTA, PARA 6 DISJUNTORES TERMOMAGNETICOS MONOPOLARES, SEM DISPOSITIVO PARA CHAVE GERAL, SEM BARRAMENTOS FASES E COM BARRAMENTO NEUTRO, FORNECIMENTO E INSTALACAO.</v>
          </cell>
          <cell r="C78" t="str">
            <v>Un</v>
          </cell>
          <cell r="D78">
            <v>77.319999999999993</v>
          </cell>
          <cell r="E78" t="str">
            <v>SINAPI</v>
          </cell>
        </row>
        <row r="79">
          <cell r="A79" t="str">
            <v>74131-003</v>
          </cell>
          <cell r="B79" t="str">
            <v>QUADRO DE DISTRIBUICAO DE ENERGIA EM CHAPA METALICA, DE EMBUTIR, SEM PORTA, PARA 12 DISJUNTORES TERMOMAGNETICOS MONOPOLARES, SEM DISPOSITIVO PARA CHAVE GERAL, SEM BARRAMENTOS FASES E COM BARRAMENTO NEUTRO, FORNECIMENTO E INSTALACAO.</v>
          </cell>
          <cell r="C79" t="str">
            <v>Un</v>
          </cell>
          <cell r="D79">
            <v>118.73</v>
          </cell>
          <cell r="E79" t="str">
            <v>SINAPI</v>
          </cell>
        </row>
        <row r="80">
          <cell r="A80" t="str">
            <v>74131-004</v>
          </cell>
          <cell r="B80" t="str">
            <v>QUADRO DE DISTRIBUICAO DE ENERGIA EM CHAPA METALICA, DE SOBREPOR, COM PORTA, PARA 18 DISJUNTORES TERMOMAGNETICOS MONOPOLARES, SEM DISPOSITIVO PARA CHAVE GERAL, COM BARRAMENTO TRIFASICO E NEUTRO, FORNECIMENTO E INSTALACAO.</v>
          </cell>
          <cell r="C80" t="str">
            <v>Un</v>
          </cell>
          <cell r="D80">
            <v>447.23</v>
          </cell>
          <cell r="E80" t="str">
            <v>SINAPI</v>
          </cell>
        </row>
        <row r="81">
          <cell r="A81" t="str">
            <v>74136-002</v>
          </cell>
          <cell r="B81" t="str">
            <v>PORTA DE ACO DE ENROLAR TIPO TIJOLINHO, VAZADA, CHAPA 24 RAIADA LARGA.</v>
          </cell>
          <cell r="C81" t="str">
            <v>m2</v>
          </cell>
          <cell r="D81">
            <v>383.32</v>
          </cell>
          <cell r="E81" t="str">
            <v>SINAPI</v>
          </cell>
        </row>
        <row r="82">
          <cell r="A82" t="str">
            <v>74139-002</v>
          </cell>
          <cell r="B82" t="str">
            <v>PORTA DE MADEIRA PARA BANHEIRO EM COMPENSADO COM LAMINADO TEXTURIZADO 0,60X1,60M, INCLUSO MARCO, DOBRADICAS E TARJETA TIPO LIVRE/OCUPADO.</v>
          </cell>
          <cell r="C82" t="str">
            <v>Un</v>
          </cell>
          <cell r="D82">
            <v>220.27</v>
          </cell>
          <cell r="E82" t="str">
            <v>SINAPI</v>
          </cell>
        </row>
        <row r="83">
          <cell r="A83" t="str">
            <v>74165-002</v>
          </cell>
          <cell r="B83" t="str">
            <v>TUBO PVC ESGOTO PREDIAL DN 50MM, INCLUSIVE CONEXOES - FORNECIMENTO E INSTALACAO.</v>
          </cell>
          <cell r="C83" t="str">
            <v>m</v>
          </cell>
          <cell r="D83">
            <v>24.26</v>
          </cell>
          <cell r="E83" t="str">
            <v>SINAPI</v>
          </cell>
        </row>
        <row r="84">
          <cell r="A84" t="str">
            <v>74165-003</v>
          </cell>
          <cell r="B84" t="str">
            <v>TUBO PVC ESGOTO PREDIAL DN 75MM, INCLUSIVE CONEXOES - FORNECIMENTO E INSTALACAO.</v>
          </cell>
          <cell r="C84" t="str">
            <v>m</v>
          </cell>
          <cell r="D84">
            <v>33.049999999999997</v>
          </cell>
          <cell r="E84" t="str">
            <v>SINAPI</v>
          </cell>
        </row>
        <row r="85">
          <cell r="A85" t="str">
            <v>74165-004</v>
          </cell>
          <cell r="B85" t="str">
            <v>TUBO PVC ESGOTO PREDIAL DN 100MM, INCLUSIVE CONEXOES - FORNECIMENTO E INSTALACAO.</v>
          </cell>
          <cell r="C85" t="str">
            <v>m</v>
          </cell>
          <cell r="D85">
            <v>35.4</v>
          </cell>
          <cell r="E85" t="str">
            <v>SINAPI</v>
          </cell>
        </row>
        <row r="86">
          <cell r="A86" t="str">
            <v>74168-001</v>
          </cell>
          <cell r="B86" t="str">
            <v>TUBO PVC ESGOTO SERIE R DN 150MM C/ ANEL DE BORRACHA - FORNECIMENTO E INSTALACAO.</v>
          </cell>
          <cell r="C86" t="str">
            <v>m</v>
          </cell>
          <cell r="D86">
            <v>55.35</v>
          </cell>
          <cell r="E86" t="str">
            <v>SINAPI</v>
          </cell>
        </row>
        <row r="87">
          <cell r="A87" t="str">
            <v>74169-001</v>
          </cell>
          <cell r="B87" t="str">
            <v>REGISTRO/VALVULA GLOBO ANGULAR 45 GRAUS EM LATAO PARA HIDRANTES DE INCÊNDIO PREDIAL DN 2.1/2" - FORNECIMENTO E INSTALACAO.</v>
          </cell>
          <cell r="C87" t="str">
            <v>Un</v>
          </cell>
          <cell r="D87">
            <v>219.56</v>
          </cell>
          <cell r="E87" t="str">
            <v>SINAPI</v>
          </cell>
        </row>
        <row r="88">
          <cell r="A88" t="str">
            <v>74175-001</v>
          </cell>
          <cell r="B88" t="str">
            <v>REGISTRO GAVETA 1" COM CANOPLA ACABAMENTO CROMADO SIMPLES - FORNECIMENTO E INSTALACAO.</v>
          </cell>
          <cell r="C88" t="str">
            <v>Un</v>
          </cell>
          <cell r="D88">
            <v>75.95</v>
          </cell>
          <cell r="E88" t="str">
            <v>SINAPI</v>
          </cell>
        </row>
        <row r="89">
          <cell r="A89" t="str">
            <v>74176-001</v>
          </cell>
          <cell r="B89" t="str">
            <v>REGISTRO GAVETA 3/4" COM CANOPLA ACABAMENTO CROMADO SIMPLES - FORNECIMENTO E INSTALACAO.</v>
          </cell>
          <cell r="C89" t="str">
            <v>Un</v>
          </cell>
          <cell r="D89">
            <v>65.61</v>
          </cell>
          <cell r="E89" t="str">
            <v>SINAPI</v>
          </cell>
        </row>
        <row r="90">
          <cell r="A90" t="str">
            <v>74179-001</v>
          </cell>
          <cell r="B90" t="str">
            <v>REGISTRO GAVETA 3" BRUTO LATAO - FORNECIMENTO E INSTALACAO.</v>
          </cell>
          <cell r="C90" t="str">
            <v>Un</v>
          </cell>
          <cell r="D90">
            <v>336.96</v>
          </cell>
          <cell r="E90" t="str">
            <v>SINAPI</v>
          </cell>
        </row>
        <row r="91">
          <cell r="A91" t="str">
            <v>74180-001</v>
          </cell>
          <cell r="B91" t="str">
            <v xml:space="preserve">REGISTRO GAVETA 2.1/2" BRUTO LATAO - FORNECIMENTO E INSTALACAO. </v>
          </cell>
          <cell r="C91" t="str">
            <v>Un</v>
          </cell>
          <cell r="D91">
            <v>230.38</v>
          </cell>
          <cell r="E91" t="str">
            <v>SINAPI</v>
          </cell>
        </row>
        <row r="92">
          <cell r="A92" t="str">
            <v>74181-001</v>
          </cell>
          <cell r="B92" t="str">
            <v>REGISTRO GAVETA 2" BRUTO LATAO - FORNECIMENTO E INSTALACAO.</v>
          </cell>
          <cell r="C92" t="str">
            <v>Un</v>
          </cell>
          <cell r="D92">
            <v>100.23</v>
          </cell>
          <cell r="E92" t="str">
            <v>SINAPI</v>
          </cell>
        </row>
        <row r="93">
          <cell r="A93" t="str">
            <v>74182-001</v>
          </cell>
          <cell r="B93" t="str">
            <v>REGISTRO GAVETA 1.1/2" BRUTO LATAO - FORNECIMENTO E INSTALACAO.</v>
          </cell>
          <cell r="C93" t="str">
            <v>Un</v>
          </cell>
          <cell r="D93">
            <v>72.959999999999994</v>
          </cell>
          <cell r="E93" t="str">
            <v>SINAPI</v>
          </cell>
        </row>
        <row r="94">
          <cell r="A94" t="str">
            <v>74183-001</v>
          </cell>
          <cell r="B94" t="str">
            <v>REGISTRO GAVETA 1.1/4" BRUTO LATAO - FORNECIMENTO E INSTALACAO.</v>
          </cell>
          <cell r="C94" t="str">
            <v>Un</v>
          </cell>
          <cell r="D94">
            <v>61.68</v>
          </cell>
          <cell r="E94" t="str">
            <v>SINAPI</v>
          </cell>
        </row>
        <row r="95">
          <cell r="A95" t="str">
            <v>74200-001</v>
          </cell>
          <cell r="B95" t="str">
            <v>VERGA 10X10CM EM CONCRETO PRÉ-MOLDADO FCK=20MPA (PREPARO COM BETONEIRA ) AÇO CA60, BITOLA FINA, INCLUSIVE FORMAS TABUA 3A.</v>
          </cell>
          <cell r="C95" t="str">
            <v>m</v>
          </cell>
          <cell r="D95">
            <v>14.08</v>
          </cell>
          <cell r="E95" t="str">
            <v>SINAPI</v>
          </cell>
        </row>
        <row r="96">
          <cell r="A96" t="str">
            <v>74209-001</v>
          </cell>
          <cell r="B96" t="str">
            <v xml:space="preserve"> PLACA DE OBRA EM CHAPA DE ACO GALVANIZADO. </v>
          </cell>
          <cell r="C96" t="str">
            <v>m2</v>
          </cell>
          <cell r="D96">
            <v>400.41</v>
          </cell>
          <cell r="E96" t="str">
            <v>SINAPI</v>
          </cell>
        </row>
        <row r="97">
          <cell r="A97" t="str">
            <v>74223-001</v>
          </cell>
          <cell r="B97" t="str">
            <v>MEIO-FIO (GUIA) DE CONCRETO PRE-MOLDADO, DIMENSÕES 12X15X30X100CM (FACE SUPERIORXFACE INFERIORXALTURAXCOMPRIMENTO),REJUNTADO C/ARGAMASSA 1:4 CIMENTO:AREIA, INCLUINDO ESCAVAÇÃO E REATERRO.</v>
          </cell>
          <cell r="C97" t="str">
            <v>m</v>
          </cell>
          <cell r="D97">
            <v>31.23</v>
          </cell>
          <cell r="E97" t="str">
            <v>SINAPI</v>
          </cell>
        </row>
        <row r="98">
          <cell r="A98" t="str">
            <v>74236-001</v>
          </cell>
          <cell r="B98" t="str">
            <v xml:space="preserve">GRAMA BATATAIS EM PLACAS. </v>
          </cell>
          <cell r="C98" t="str">
            <v>m2</v>
          </cell>
          <cell r="D98">
            <v>11.78</v>
          </cell>
          <cell r="E98" t="str">
            <v>SINAPI</v>
          </cell>
        </row>
        <row r="99">
          <cell r="A99" t="str">
            <v>74238-002</v>
          </cell>
          <cell r="B99" t="str">
            <v>PORTAO EM TELA ARAME GALVANIZADO N.12 MALHA 2" E MOLDURA EM TUBOS DE ACO COM DUAS FOLHAS DE ABRIR, INCLUSO FERRAGENS.</v>
          </cell>
          <cell r="C99" t="str">
            <v>m2</v>
          </cell>
          <cell r="D99">
            <v>658.96</v>
          </cell>
          <cell r="E99" t="str">
            <v>SINAPI</v>
          </cell>
        </row>
        <row r="100">
          <cell r="A100" t="str">
            <v>74244-001</v>
          </cell>
          <cell r="B100" t="str">
            <v>ALAMBRADO PARA QUADRA POLIESPORTIVA, ESTRUTURADA EM TUBO DE AÇO GALV. C/COSTURA DIN 2440, DIÂMETRO 2", E TELA EM ARAME GALVANIZADO 14 BWG, MALHA QUADRADA COM ABERTURA DE 2".</v>
          </cell>
          <cell r="C100" t="str">
            <v>m2</v>
          </cell>
          <cell r="D100">
            <v>102.73</v>
          </cell>
          <cell r="E100" t="str">
            <v>SINAPI</v>
          </cell>
        </row>
        <row r="101">
          <cell r="A101" t="str">
            <v>74245-001</v>
          </cell>
          <cell r="B101" t="str">
            <v>PINTURA COM TINTA ACRILICA PARA PISOS EM QUADRAS POLIESPORTIVAS.</v>
          </cell>
          <cell r="C101" t="str">
            <v>m2</v>
          </cell>
          <cell r="D101">
            <v>8.42</v>
          </cell>
          <cell r="E101" t="str">
            <v>SINAPI</v>
          </cell>
        </row>
        <row r="102">
          <cell r="A102" t="str">
            <v>74248-001</v>
          </cell>
          <cell r="B102" t="str">
            <v>CAIXA DE PASSAGEM EM ALVENARIA COM TAMPA CONCRETO 40X40X40 CM.</v>
          </cell>
          <cell r="C102" t="str">
            <v>Un</v>
          </cell>
          <cell r="D102">
            <v>71.900000000000006</v>
          </cell>
          <cell r="E102" t="str">
            <v>SINAPI</v>
          </cell>
        </row>
        <row r="103">
          <cell r="A103" t="str">
            <v>74252-001</v>
          </cell>
          <cell r="B103" t="str">
            <v>ELETRODUTO DE PVC RIGIDO ROSCAVEL 25MM (1"), FORNECIMENTO E INSTALACAO.</v>
          </cell>
          <cell r="C103" t="str">
            <v>m</v>
          </cell>
          <cell r="D103">
            <v>10.220000000000001</v>
          </cell>
          <cell r="E103" t="str">
            <v>SINAPI</v>
          </cell>
        </row>
        <row r="104">
          <cell r="A104" t="str">
            <v>75051-002</v>
          </cell>
          <cell r="B104" t="str">
            <v>TUBO DE PVC SOLDAVEL, P/ AGUA FRIA SEM CONEXOES 25MM - FORNECIMENTO E INSTALACAO.</v>
          </cell>
          <cell r="C104" t="str">
            <v>m</v>
          </cell>
          <cell r="D104">
            <v>5.1100000000000003</v>
          </cell>
          <cell r="E104" t="str">
            <v>SINAPI</v>
          </cell>
        </row>
        <row r="105">
          <cell r="A105" t="str">
            <v>75051-003</v>
          </cell>
          <cell r="B105" t="str">
            <v>TUBO DE PVC SOLDAVEL, P/ AGUA FRIA SEM CONEXOES 32MM - FORNECIMENTO E INSTALACAO.</v>
          </cell>
          <cell r="C105" t="str">
            <v>m</v>
          </cell>
          <cell r="D105">
            <v>8.7200000000000006</v>
          </cell>
          <cell r="E105" t="str">
            <v>SINAPI</v>
          </cell>
        </row>
        <row r="106">
          <cell r="A106" t="str">
            <v>75051-004</v>
          </cell>
          <cell r="B106" t="str">
            <v>TUBO DE PVC SOLDAVEL, P/ AGUA FRIA , SEM CONEXOES 40MM - FORNECIMENTO E INSTALACAO.</v>
          </cell>
          <cell r="C106" t="str">
            <v>m</v>
          </cell>
          <cell r="D106">
            <v>12.36</v>
          </cell>
          <cell r="E106" t="str">
            <v>SINAPI</v>
          </cell>
        </row>
        <row r="107">
          <cell r="A107" t="str">
            <v>75051-005</v>
          </cell>
          <cell r="B107" t="str">
            <v>TUBO DE PVC SOLDAVEL, P/  AGUA FRIA, SEM CONEXOES 50MM - FORNECIMENTO E INSTALACAO.</v>
          </cell>
          <cell r="C107" t="str">
            <v>m</v>
          </cell>
          <cell r="D107">
            <v>14.61</v>
          </cell>
          <cell r="E107" t="str">
            <v>SINAPI</v>
          </cell>
        </row>
        <row r="108">
          <cell r="A108" t="str">
            <v>75051-006</v>
          </cell>
          <cell r="B108" t="str">
            <v>TUBO DE PVC SOLDAVEL, P/ AGUA FRIA, SEM CONEXOES 60MM - FORNECIMENTO E INSTALACAO.</v>
          </cell>
          <cell r="C108" t="str">
            <v>m</v>
          </cell>
          <cell r="D108">
            <v>24.17</v>
          </cell>
          <cell r="E108" t="str">
            <v>SINAPI</v>
          </cell>
        </row>
        <row r="109">
          <cell r="A109" t="str">
            <v>75051-007</v>
          </cell>
          <cell r="B109" t="str">
            <v>TUBO DE PVC SOLDAVEL, P/ AGUA FRIA, SEM CONEXOES 85MM - FORNECIMENTO E INSTALACAO.</v>
          </cell>
          <cell r="C109" t="str">
            <v>m</v>
          </cell>
          <cell r="D109">
            <v>47.05</v>
          </cell>
          <cell r="E109" t="str">
            <v>SINAPI</v>
          </cell>
        </row>
        <row r="110">
          <cell r="A110" t="str">
            <v>75381-001</v>
          </cell>
          <cell r="B110" t="str">
            <v>COBERTURA COM TELHA CHAPA AÇO ZINCADO, ONDULADA, ESP=0,5MM.</v>
          </cell>
          <cell r="C110" t="str">
            <v>m2</v>
          </cell>
          <cell r="D110">
            <v>36.53</v>
          </cell>
          <cell r="E110" t="str">
            <v>SINAPI</v>
          </cell>
        </row>
        <row r="111">
          <cell r="A111" t="str">
            <v>TABELA EMLURB - ABRIL 2011</v>
          </cell>
        </row>
        <row r="112">
          <cell r="A112" t="str">
            <v>Cod</v>
          </cell>
          <cell r="B112" t="str">
            <v>Descrição</v>
          </cell>
          <cell r="C112" t="str">
            <v>Unid</v>
          </cell>
          <cell r="D112" t="str">
            <v>Preço(BDI25%)</v>
          </cell>
          <cell r="E112" t="str">
            <v>Fonte</v>
          </cell>
        </row>
        <row r="113">
          <cell r="A113" t="str">
            <v>04.03.150</v>
          </cell>
          <cell r="B113" t="str">
            <v>REMOCAO DE METRALHA EM CAMINHAO BASCULANTE D.M.T 12 KM, INCLUSIVE CARGA MANUAL E DESCARGA MECANICA.</v>
          </cell>
          <cell r="C113" t="str">
            <v>m3</v>
          </cell>
          <cell r="D113">
            <v>41.78</v>
          </cell>
          <cell r="E113" t="str">
            <v>EMLURB</v>
          </cell>
        </row>
        <row r="114">
          <cell r="A114" t="str">
            <v>05.02.040</v>
          </cell>
          <cell r="B114" t="str">
            <v>EXECUCAO DE ATERRO ABRANGENDO ESPALHAMENTO, HOMOGENEIZACAO , UMEDECIMENTO E COMPACTACAO MANUAL EM CAMADAS DE 20 CM DE ESPESSURA, INCLUSIVE O FORNECIMENTO DO BARRO PROVENIENTE DE JAZIDA A UMA DISTANCIA MAXIMA DE 12 KM .</v>
          </cell>
          <cell r="C114" t="str">
            <v>m3</v>
          </cell>
          <cell r="D114">
            <v>48.11</v>
          </cell>
          <cell r="E114" t="str">
            <v>EMLURB</v>
          </cell>
        </row>
        <row r="115">
          <cell r="A115" t="str">
            <v>06.03.104</v>
          </cell>
          <cell r="B115" t="str">
            <v>CONCRETO ARMADO PRONTO, FCK 30 MPA CONDICAO A (NBR 12655), LANCADO EM FUNDACOES E ADENSADO, INCLUSIVE FORMA, ESCORAMENTO E FERRAGEM.</v>
          </cell>
          <cell r="C115" t="str">
            <v>m3</v>
          </cell>
          <cell r="D115">
            <v>1501.68</v>
          </cell>
          <cell r="E115" t="str">
            <v>EMLURB</v>
          </cell>
        </row>
        <row r="116">
          <cell r="A116" t="str">
            <v>06.03.114</v>
          </cell>
          <cell r="B116" t="str">
            <v>CONCRETO ARMADO PRONTO, FCK 30 MPA,CONDICAO A (NBR 12655), LANCADO EM LAJES E ADENSADO, INCLUSIVE FORMA, ESCORAMENTO E FERRAGEM.</v>
          </cell>
          <cell r="C116" t="str">
            <v>m3</v>
          </cell>
          <cell r="D116">
            <v>1824.96</v>
          </cell>
          <cell r="E116" t="str">
            <v>EMLURB</v>
          </cell>
        </row>
        <row r="117">
          <cell r="A117" t="str">
            <v>06.03.124</v>
          </cell>
          <cell r="B117" t="str">
            <v>CONCRETO ARMADO PRONTO, FCK 30 MPA,CONDICAO A (NBR 12655), LANCADO EM VIGAS E ADENSADO, INCLUSIVE FORMA, ESCORAMENTO E FERRAGEM.</v>
          </cell>
          <cell r="C117" t="str">
            <v>m3</v>
          </cell>
          <cell r="D117">
            <v>2166</v>
          </cell>
          <cell r="E117" t="str">
            <v>EMLURB</v>
          </cell>
        </row>
        <row r="118">
          <cell r="A118" t="str">
            <v>06.03.134</v>
          </cell>
          <cell r="B118" t="str">
            <v>CONCRETO ARMADO PRONTO, FCK 30 MPA,CONDICAO A (NBR 12655),LANCADO EM PILARES E ADENSADO,INCLUSIVE FORMA, ESCORAMENTO E FERRAGEM.</v>
          </cell>
          <cell r="C118" t="str">
            <v>m3</v>
          </cell>
          <cell r="D118">
            <v>2530.41</v>
          </cell>
          <cell r="E118" t="str">
            <v>EMLURB</v>
          </cell>
        </row>
        <row r="119">
          <cell r="A119" t="str">
            <v>06.03.144</v>
          </cell>
          <cell r="B119" t="str">
            <v>CONCRETO ARMADO PRONTO, FCK 30 MPA,CONDICAO A (NBR 12655),LANCADO EM QUALQUER TIPO DE ESTRUTURA E ADENSADO, INCLUSIVE FORMA, ESCORAMENTO E FERRAGEM.</v>
          </cell>
          <cell r="C119" t="str">
            <v>m3</v>
          </cell>
          <cell r="D119">
            <v>2158.3200000000002</v>
          </cell>
          <cell r="E119" t="str">
            <v>EMLURB</v>
          </cell>
        </row>
        <row r="120">
          <cell r="A120" t="str">
            <v>08.04.010</v>
          </cell>
          <cell r="B120" t="str">
            <v>IMPERMEABILIZACAO,EMPREGANDO ARGAMASSA DE CIMENTO E AREIA GROSSA NO TRACO 1:3 COM SIKA 1 -ESPESSURA DE 3 CM.</v>
          </cell>
          <cell r="C120" t="str">
            <v>m2</v>
          </cell>
          <cell r="D120">
            <v>30.67</v>
          </cell>
          <cell r="E120" t="str">
            <v>EMLURB</v>
          </cell>
        </row>
        <row r="121">
          <cell r="A121" t="str">
            <v>09.02.020</v>
          </cell>
          <cell r="B121" t="str">
            <v>GRADE DE PROTECAO DE PORTA EM FERRO C/ VAROES DE 1/2", ESPAC=10CM E ACABAMENTO EM BARRA CHATA DE 1" X 1/4", INCLUSIVE FECHADURA DE SOBREPOR BRASIL OU SIMILAR E ASSENTAMENTO.</v>
          </cell>
          <cell r="C121" t="str">
            <v>m2</v>
          </cell>
          <cell r="D121">
            <v>234.55</v>
          </cell>
          <cell r="E121" t="str">
            <v>EMLURB</v>
          </cell>
        </row>
        <row r="122">
          <cell r="A122" t="str">
            <v>11.07.020</v>
          </cell>
          <cell r="B122" t="str">
            <v>REVESTIMENTO EM PAREDES COM PASTILHAS ESMALTADAS , ASSENTADAS EM ARGAMASSA DE CIMENTO , CAL E AREIA, NO TRACO 1:1:6, INCLUSIVE EMBOCO COM ARGAMASSA DE CIMENTO, SAIBRO E AREIA NO TRACO 1:4:4.</v>
          </cell>
          <cell r="C122" t="str">
            <v>m2</v>
          </cell>
          <cell r="D122">
            <v>121.01</v>
          </cell>
          <cell r="E122" t="str">
            <v>EMLURB</v>
          </cell>
        </row>
        <row r="123">
          <cell r="A123" t="str">
            <v>12.02.020</v>
          </cell>
          <cell r="B123" t="str">
            <v>FORNECIMENTO E ASSENTAMENTO DE FORROPACOTE DA EUCATEX, PADRAO LISO, MONTADO COM PERFIS APARENTES DE ALUMINIO ANODIZADO.</v>
          </cell>
          <cell r="C123" t="str">
            <v>m2</v>
          </cell>
          <cell r="D123">
            <v>52.4</v>
          </cell>
          <cell r="E123" t="str">
            <v>EMLURB</v>
          </cell>
        </row>
        <row r="124">
          <cell r="A124" t="str">
            <v>13.02.010</v>
          </cell>
          <cell r="B124" t="str">
            <v>REGULARIZACAO DE CONTRA-PISO PARA REVESTIMENTO DE PISOS COM TACOS, ALCATIFAS, PAVIFLEX, ETC. EMPREGANDO ARGAMASSA DE CIMENTO E AREIA NO TRACO 1:4, COM 3,0 CM DE ESPESSURA.</v>
          </cell>
          <cell r="C124" t="str">
            <v>m2</v>
          </cell>
          <cell r="D124">
            <v>23.68</v>
          </cell>
          <cell r="E124" t="str">
            <v>EMLURB</v>
          </cell>
        </row>
        <row r="125">
          <cell r="A125" t="str">
            <v>13.03.110</v>
          </cell>
          <cell r="B125" t="str">
            <v>PISO EM LENCOL DE GRANITO ARTIFICIAL ( MARMORITE ) COM JUNTAS DE PLASTICO , FORMANDO QUADROS DE 1,0 X 1,0 M,NA COR PRETA OU VERMELHA. (OBS. DA SE: PREÇO INCLUSIVE COM REGULARIZAÇÃO)</v>
          </cell>
          <cell r="C125" t="str">
            <v>m2</v>
          </cell>
          <cell r="D125">
            <v>75.930000000000007</v>
          </cell>
          <cell r="E125" t="str">
            <v>EMLURB</v>
          </cell>
        </row>
        <row r="126">
          <cell r="A126" t="str">
            <v>13.03.250</v>
          </cell>
          <cell r="B126" t="str">
            <v>PISO INDUSTRIAL DURBETON , KORODUR OU SIMILAR DE ALTA RESISTENCIA COM 8 MM DE ESPESSURA,COM JUNTAS DE PLASTICO FORMANDO QUADROS DE 1,0 X 1,0 M , NA COR VERDE E COM ACABAMENTO RASPADO POLIDO, INCLUSIVE BASE REGULARIZADA.</v>
          </cell>
          <cell r="C126" t="str">
            <v>m2</v>
          </cell>
          <cell r="D126">
            <v>86.66</v>
          </cell>
          <cell r="E126" t="str">
            <v>EMLURB</v>
          </cell>
        </row>
        <row r="127">
          <cell r="A127" t="str">
            <v>17.03.020</v>
          </cell>
          <cell r="B127" t="str">
            <v>PREPARO DE SOLO PARA GRAMADO COM 10,0 CM DE ESPESSURA , FEITO COM BARRO DE JARDIM E ESTRUME BOVINO CURTIDO, TRACO 4:1, COM TODO MATERIAL FORNECIDO PELO EMPREITEIRO.</v>
          </cell>
          <cell r="C127" t="str">
            <v>m2</v>
          </cell>
          <cell r="D127">
            <v>10.130000000000001</v>
          </cell>
          <cell r="E127" t="str">
            <v>EMLURB</v>
          </cell>
        </row>
        <row r="128">
          <cell r="A128" t="str">
            <v>17.05.290</v>
          </cell>
          <cell r="B128" t="str">
            <v>FORNECIMENTO E ASSENTAMENTO DE BARRAS PARA FUTEBOL DE SALAO (MOVEIS) TUBO 2 POL,REF.411,GIRASSOL OU SIMILAR,INCLUSIVE PINTURA E TRANSPORTE PARA REGIAO METROPOLITANA DO GRANDE RECIFE.</v>
          </cell>
          <cell r="C128" t="str">
            <v>PAR</v>
          </cell>
          <cell r="D128">
            <v>1675.26</v>
          </cell>
          <cell r="E128" t="str">
            <v>EMLURB</v>
          </cell>
        </row>
        <row r="129">
          <cell r="A129" t="str">
            <v>18.02.110</v>
          </cell>
          <cell r="B129" t="str">
            <v>POSTE CURVO DUPLO GALV. A FOGO COM 6.00M, FLANGEADO, 02 ESTAGIOS - 88.90 MM, INCLUSIVE COLOCACAO.</v>
          </cell>
          <cell r="C129" t="str">
            <v>Un</v>
          </cell>
          <cell r="D129">
            <v>1022.72</v>
          </cell>
          <cell r="E129" t="str">
            <v>EMLURB</v>
          </cell>
        </row>
        <row r="130">
          <cell r="A130" t="str">
            <v>18.15.010</v>
          </cell>
          <cell r="B130" t="str">
            <v>CAIXA 4 X 2 POL. TIGREFLEX OU SIMILAR, INCLUSIVE ASSENTAMENTO.</v>
          </cell>
          <cell r="C130" t="str">
            <v>Un</v>
          </cell>
          <cell r="D130">
            <v>5.07</v>
          </cell>
          <cell r="E130" t="str">
            <v>EMLURB</v>
          </cell>
        </row>
        <row r="131">
          <cell r="A131" t="str">
            <v>18.15.020</v>
          </cell>
          <cell r="B131" t="str">
            <v>CAIXA 4 X 4 POL. TIGREFLEX OU SIMILAR, INCLUSIVE ASSENTAMENTO.</v>
          </cell>
          <cell r="C131" t="str">
            <v>Un</v>
          </cell>
          <cell r="D131">
            <v>6.57</v>
          </cell>
          <cell r="E131" t="str">
            <v>EMLURB</v>
          </cell>
        </row>
        <row r="132">
          <cell r="A132" t="str">
            <v>18.20.010</v>
          </cell>
          <cell r="B132" t="str">
            <v>DISJUNTOR MONOPOLAR TERMOMAGNETICO ATE 30A, 220V, PIAL OU SIMILAR, INCLUSIVE INSTALACAO EM QUADRO DE DISTRIBUICAO.</v>
          </cell>
          <cell r="C132" t="str">
            <v>Un</v>
          </cell>
          <cell r="D132">
            <v>13.15</v>
          </cell>
          <cell r="E132" t="str">
            <v>EMLURB</v>
          </cell>
        </row>
        <row r="133">
          <cell r="A133" t="str">
            <v>18.20.030</v>
          </cell>
          <cell r="B133" t="str">
            <v>DISJUNTOR TRIPOLAR TERMOMAGNETICO ATE 50A, 380V, PIAL OU SIMILAR, INCLUSIVE INSTALACAO EM QUADRO DE DISTRIBUICAO.</v>
          </cell>
          <cell r="C133" t="str">
            <v>Un</v>
          </cell>
          <cell r="D133">
            <v>78.209999999999994</v>
          </cell>
          <cell r="E133" t="str">
            <v>EMLURB</v>
          </cell>
        </row>
        <row r="134">
          <cell r="A134" t="str">
            <v>18.22.020</v>
          </cell>
          <cell r="B134" t="str">
            <v>PONTO DE INTERRUPTOR DE UMA SECCAO, PIAL OU SIMILAR,INCLUSIVE TUBULACAO PVC RIGIDO, FIACAO, CX. 4 X 2 POL. TIGREFLEX OU SIMILAR PLACA E DEMAIS ACESSORIOS, ATE O PONTO DE LUZ.</v>
          </cell>
          <cell r="C134" t="str">
            <v>Pt</v>
          </cell>
          <cell r="D134">
            <v>62.35</v>
          </cell>
          <cell r="E134" t="str">
            <v>EMLURB</v>
          </cell>
        </row>
        <row r="135">
          <cell r="A135" t="str">
            <v>18.22.030</v>
          </cell>
          <cell r="B135" t="str">
            <v>PONTO DE INTERRUPTOR DE 2 SECCOES, PIAL OU SIMILAR, INCLUSIVE TUBULACAO PVC RIGIDO, FIACAO CAIXA 4 X 2 POL. TIGREFLEX OU SIMILAR, PLACA E DEMAIS ACESSORIOS, ATE O PONTO DE LUZ.</v>
          </cell>
          <cell r="C135" t="str">
            <v>Pt</v>
          </cell>
          <cell r="D135">
            <v>95.35</v>
          </cell>
          <cell r="E135" t="str">
            <v>EMLURB</v>
          </cell>
        </row>
        <row r="136">
          <cell r="A136" t="str">
            <v>18.22.060</v>
          </cell>
          <cell r="B136" t="str">
            <v>PONTO DE TOMADA UNIV.(2P+1 T) PIAL OU SIMILAR INCLUSIVE TUBULACAO PVC RIGIDO, FIACAO, CAIXA 4 X 2 POL. TIGREFLEX OU SIMILAR, PLACA E DEMAIS ACESSORIOS, ATE O PONTO DE LUZ OU QUADRO DE DISTRIBUICAO.</v>
          </cell>
          <cell r="C136" t="str">
            <v>Pt</v>
          </cell>
          <cell r="D136">
            <v>110.85</v>
          </cell>
          <cell r="E136" t="str">
            <v>EMLURB</v>
          </cell>
        </row>
        <row r="137">
          <cell r="A137" t="str">
            <v>18.22.080</v>
          </cell>
          <cell r="B137" t="str">
            <v>PONTO DE TOMADA P/AR CONDICIONADO C/CONJ. TIPO ARSTOP OU SIMILAR,EM CAIXA TIGREFLEX OU SIMILAR 4 X 4 POL.,C/PLACA, TOMADA TRIP. P/PINO CHATO E DISJ. TERMOMAG. DE 25A, INCLUSIVE TUBULACAO PVC RIGIDO, FIACAO, ATERRAMENTO E DEMAIS ACESS. ATE O QUADRO DE DIST</v>
          </cell>
          <cell r="C137" t="str">
            <v>Pt</v>
          </cell>
          <cell r="D137">
            <v>213.35</v>
          </cell>
          <cell r="E137" t="str">
            <v>EMLURB</v>
          </cell>
        </row>
        <row r="138">
          <cell r="A138" t="str">
            <v>18.24.020</v>
          </cell>
          <cell r="B138" t="str">
            <v>CAIXA DE PASSAGEM SUBTERRANEA PARA ENTRADA DE REDE TELEFONICA,TIPO R1 (ATE 35 PONTOS), COM DIMENSOES INTERNAS 0,60 X 0,35 M, ALTURA 0,50 M,PAREDES EM ALVENARIA, LAJE DE TAMPA E FUNDO EM CONCRETO,INCLUSIVE ESCAVACAO, REMOCAO E REATERRO.</v>
          </cell>
          <cell r="C138" t="str">
            <v>Un</v>
          </cell>
          <cell r="D138">
            <v>88.47</v>
          </cell>
          <cell r="E138" t="str">
            <v>EMLURB</v>
          </cell>
        </row>
        <row r="139">
          <cell r="A139" t="str">
            <v>18.25.070</v>
          </cell>
          <cell r="B139" t="str">
            <v>LUMINARIA TIPO SOBREPOR, ABERTA, PARA 01 LAMPADA FLUORES. DE 40 W,REF. 211-R A.B. LEAO OU SIM., INCLUSIVE REATOR ALTO FATOR DE POTENCIA LAMPADA, DEMAIS ACESSORIOS E INSTALACAO.</v>
          </cell>
          <cell r="C139" t="str">
            <v>Cj</v>
          </cell>
          <cell r="D139">
            <v>78.17</v>
          </cell>
          <cell r="E139" t="str">
            <v>EMLURB</v>
          </cell>
        </row>
        <row r="140">
          <cell r="A140" t="str">
            <v>18.25.170</v>
          </cell>
          <cell r="B140" t="str">
            <v>LUMINARIA PARA LAMPADA A VAPOR DE MERCURIO DE 125 W, REF. ABL 50/F A. B. LEAO OU SIMILAR, COMPLETA, INCLUSIVE BRACO, LAMPADA, REATOR ALTO FATOR DE POTENCIA E INSTALACAO.</v>
          </cell>
          <cell r="C140" t="str">
            <v>Cj</v>
          </cell>
          <cell r="D140">
            <v>550.02</v>
          </cell>
          <cell r="E140" t="str">
            <v>EMLURB</v>
          </cell>
        </row>
        <row r="141">
          <cell r="A141" t="str">
            <v>18.25.220</v>
          </cell>
          <cell r="B141" t="str">
            <v>FORNEC.DE CONJ.C/ LUMINARIA FECHADA P/LAMP.VS 70 W C/ DIFUSOR EM POLICARBONATO,SOQUETE E-27 SUPORTE DE ALUM. FUNDIDO REF.1 PLP 1000,POLIMETAL OU SIM.,INCLUSIVE REATOR UE VS 70WX220V (ACOPLADO),LAMP.,BRACO RETO 3/4 POL.X1M C/PARAFUSO P/FIX.EM POSTE,FIO 1,5</v>
          </cell>
          <cell r="C141" t="str">
            <v>Un</v>
          </cell>
          <cell r="D141">
            <v>462.42</v>
          </cell>
          <cell r="E141" t="str">
            <v>EMLURB</v>
          </cell>
        </row>
        <row r="142">
          <cell r="A142" t="str">
            <v>19.01.010</v>
          </cell>
          <cell r="B142" t="str">
            <v>PONTO DE ESGOTO PARA BACIA SANITARIA, INCLUSIVE TUBULACOES E CONEXOES EM PVC RIGIDO SOLDAVEIS, ATE A COLUNA OU O SUB-COLETOR.</v>
          </cell>
          <cell r="C142" t="str">
            <v>Pt</v>
          </cell>
          <cell r="D142">
            <v>64.58</v>
          </cell>
          <cell r="E142" t="str">
            <v>EMLURB</v>
          </cell>
        </row>
        <row r="143">
          <cell r="A143" t="str">
            <v>19.01.020</v>
          </cell>
          <cell r="B143" t="str">
            <v>PONTO DE ESGOTO PARA PIA OU LAVANDARIA,INCLUSIVE TUBULACOES E CONEXOES EM PVC RIGIDO SOLDAVEIS, ATE A COLUNA OU O SUB-COLETOR.</v>
          </cell>
          <cell r="C143" t="str">
            <v>Pt</v>
          </cell>
          <cell r="D143">
            <v>60.73</v>
          </cell>
          <cell r="E143" t="str">
            <v>EMLURB</v>
          </cell>
        </row>
        <row r="144">
          <cell r="A144" t="str">
            <v>19.01.030</v>
          </cell>
          <cell r="B144" t="str">
            <v>PONTO DE ESGOTO PARA LAVATORIO OU MICTORIO, INCLUSIVE TUBULACOES E CONEXOES EM PVC RIGIDO SOLDAVEIS, ATE A COLUNA OU O SUB-COLETOR</v>
          </cell>
          <cell r="C144" t="str">
            <v>Pt</v>
          </cell>
          <cell r="D144">
            <v>58.17</v>
          </cell>
          <cell r="E144" t="str">
            <v>EMLURB</v>
          </cell>
        </row>
        <row r="145">
          <cell r="A145" t="str">
            <v>19.01.040</v>
          </cell>
          <cell r="B145" t="str">
            <v>PONTO DE ESGOTO PARA RALO SIFONADO, INCLUSIVE RALO, TUBULACOES E CONEXOES EM PVC RIGIDO SOLDAVEIS, ATE A COLUNA OU O SUB-COLETOR.</v>
          </cell>
          <cell r="C145" t="str">
            <v>Pt</v>
          </cell>
          <cell r="D145">
            <v>63.36</v>
          </cell>
          <cell r="E145" t="str">
            <v>EMLURB</v>
          </cell>
        </row>
        <row r="146">
          <cell r="A146" t="str">
            <v>19.05.090</v>
          </cell>
          <cell r="B146" t="str">
            <v>FORNECIMENTO E ASSENTAMENTO DE TUBOS SOLDAVEIS DE PVC RIGIDO DIAM.110 MM, INCLUSIVE CONEXOES E ABERTURA DE RASGOS EM ALVENARIA, PARA COLUNAS DE AGUA.</v>
          </cell>
          <cell r="C146" t="str">
            <v>m</v>
          </cell>
          <cell r="D146">
            <v>69.650000000000006</v>
          </cell>
          <cell r="E146" t="str">
            <v>EMLURB</v>
          </cell>
        </row>
        <row r="147">
          <cell r="A147" t="str">
            <v>19.07.285</v>
          </cell>
          <cell r="B147" t="str">
            <v>FORNECIMENTO DE TORNEIRA DE PRESSAO PARA LAVATORIO, COM ACABAMENTO CROMADO, DIAM.1/2 POL., REF.1190 DL, FABRIMAR OU SIMILAR, INCLUSIVE FIXACAO.</v>
          </cell>
          <cell r="C147" t="str">
            <v>Un</v>
          </cell>
          <cell r="D147">
            <v>103.41</v>
          </cell>
          <cell r="E147" t="str">
            <v>EMLURB</v>
          </cell>
        </row>
        <row r="148">
          <cell r="A148" t="str">
            <v>19.07.340</v>
          </cell>
          <cell r="B148" t="str">
            <v>FORNECIMENTO DE REGISTRO DE PRESSAO COM CANOPLA, ACABAMENTO CROMADO, REF.1416, FABRIMAR OU SIMILAR DE 1/2 POL., INCLUSIVE FIXACAO.</v>
          </cell>
          <cell r="C148" t="str">
            <v>Un</v>
          </cell>
          <cell r="D148">
            <v>63.66</v>
          </cell>
          <cell r="E148" t="str">
            <v>EMLURB</v>
          </cell>
        </row>
        <row r="149">
          <cell r="A149" t="str">
            <v>19.07.525</v>
          </cell>
          <cell r="B149" t="str">
            <v>FORNECIMENTO DE BOMBA 3/4 HP, INCLUSIVE ACESSORIOS, FIXACAO E INSTALACAO.</v>
          </cell>
          <cell r="C149" t="str">
            <v>Cj</v>
          </cell>
          <cell r="D149">
            <v>815.45</v>
          </cell>
          <cell r="E149" t="str">
            <v>EMLURB</v>
          </cell>
        </row>
        <row r="150">
          <cell r="A150" t="str">
            <v>21.01.030</v>
          </cell>
          <cell r="B150" t="str">
            <v>GRADE DE CONCRETO DE 0,30 X 0,95 M, INCLUSIVE ASSENTAMENTO E TRANSPORTE.</v>
          </cell>
          <cell r="C150" t="str">
            <v>Un</v>
          </cell>
          <cell r="D150">
            <v>69.63</v>
          </cell>
          <cell r="E150" t="str">
            <v>EMLURB</v>
          </cell>
        </row>
        <row r="151">
          <cell r="A151" t="str">
            <v>21.06.050</v>
          </cell>
          <cell r="B151" t="str">
            <v>GALERIA DE TUBOS DE CONCRETO C2-0,30 M DE DIAMETRO, INCLUSIVE ESCAVACAO MANUAL DAS VALAS ATE 1,50 M DE PROFUNDIDADE, REATERRO COMPACTADO , REMOCAO DO MATERIAL EXCEDENTE E AINDA FORNECIMENTO E ASSENTAMENTO DOS TUBOS.</v>
          </cell>
          <cell r="C151" t="str">
            <v>m</v>
          </cell>
          <cell r="D151">
            <v>75.41</v>
          </cell>
          <cell r="E151" t="str">
            <v>EMLURB</v>
          </cell>
        </row>
        <row r="152">
          <cell r="A152" t="str">
            <v>21.13.010</v>
          </cell>
          <cell r="B152" t="str">
            <v>CONSTRUCAO DE CALHA PRE-MOLDADA DE CONCRETO, DIAM. 30 CM, INCLUSIVE ESCAVACAO, REMOCAO, COLCHAO DE AREIA E REJUNTE COM ARGAMASSA DE CIMENTO E AREIA NO TRACO 1:4.</v>
          </cell>
          <cell r="C152" t="str">
            <v>m</v>
          </cell>
          <cell r="D152">
            <v>23.26</v>
          </cell>
          <cell r="E152" t="str">
            <v>EMLURB</v>
          </cell>
        </row>
        <row r="153">
          <cell r="A153" t="str">
            <v>TABELA SEDUC - MARÇO 2011</v>
          </cell>
        </row>
        <row r="154">
          <cell r="A154" t="str">
            <v>Cod</v>
          </cell>
          <cell r="B154" t="str">
            <v>Descrição</v>
          </cell>
          <cell r="C154" t="str">
            <v>Unid</v>
          </cell>
          <cell r="D154" t="str">
            <v>Preço(BDI25%)</v>
          </cell>
          <cell r="E154" t="str">
            <v>Fonte</v>
          </cell>
        </row>
        <row r="155">
          <cell r="A155">
            <v>17010050</v>
          </cell>
          <cell r="B155" t="str">
            <v>Fornecimento e instalação de placa medindo 0,60x0,13m em pvc expandido de 4mm para aplicação de vinil adesivo calandrado impresso pelo sistema digital, detalhes laterais em pvc de 8mm com aplicação de tinta vinilica nas cores indicadas, instalada com util</v>
          </cell>
          <cell r="C155" t="str">
            <v>Un</v>
          </cell>
          <cell r="D155">
            <v>119.15</v>
          </cell>
          <cell r="E155" t="str">
            <v>SEDUC</v>
          </cell>
        </row>
        <row r="156">
          <cell r="A156" t="str">
            <v>07.02.035</v>
          </cell>
          <cell r="B156" t="str">
            <v>FORNECIMENTO E EXECUÇÃO DE ELEMENTO  VAZADO DE CONCRETO , JUNTAS DE 15 MM, COM ARGAMASSSA DE CIMENTO E AREIA NO TRAÇO 1:4, DIMENSÕES 15 X15X15CM</v>
          </cell>
          <cell r="C156" t="str">
            <v>m2</v>
          </cell>
          <cell r="D156">
            <v>120.62</v>
          </cell>
          <cell r="E156" t="str">
            <v>SEDUC</v>
          </cell>
        </row>
        <row r="157">
          <cell r="A157" t="str">
            <v>07.06.010</v>
          </cell>
          <cell r="B157" t="str">
            <v>FORNECIMENTO E INSTALAÇÃO DE DIVISÓRIA DE GESSO ACARTONADO (DRYWALL), COM ESPESSURA DE 10MM.</v>
          </cell>
          <cell r="C157" t="str">
            <v>m2</v>
          </cell>
          <cell r="D157">
            <v>74.33</v>
          </cell>
          <cell r="E157" t="str">
            <v>SEDUC</v>
          </cell>
        </row>
        <row r="158">
          <cell r="A158" t="str">
            <v>08.04.070</v>
          </cell>
          <cell r="B158" t="str">
            <v>PROTEÇÃO MECÂNICA DE IMPERMEABILIZAÇÃO COM ARGAMASSA DE CIMENTO E AREIA TRAÇO 1:3, ESPESSURA DE 3 CM E ACABAMENTO ÁSPERO, INCLUINDO JUNTA DE RETRAÇÃO.</v>
          </cell>
          <cell r="C158" t="str">
            <v>m2</v>
          </cell>
          <cell r="D158">
            <v>23.6</v>
          </cell>
          <cell r="E158" t="str">
            <v>SEDUC</v>
          </cell>
        </row>
        <row r="159">
          <cell r="A159" t="str">
            <v>08.04.091</v>
          </cell>
          <cell r="B159" t="str">
            <v>IMPERMEABILIZAÇÃO DE COBERTURA PLANA, UTILIZANDO MANTA ASFÁLTICA ESTRUTURADA COM NÃO TECIDO DE POLIÉSTER, COM 3MM DE ESPESSURA SOBRE PRIMER DE TINTA BETUMINOSA.</v>
          </cell>
          <cell r="C159" t="str">
            <v>m2</v>
          </cell>
          <cell r="D159">
            <v>29.98</v>
          </cell>
          <cell r="E159" t="str">
            <v>SEDUC</v>
          </cell>
        </row>
        <row r="160">
          <cell r="A160" t="str">
            <v>09.01.069</v>
          </cell>
          <cell r="B160" t="str">
            <v>FORNECIMENTO E COLOCAÇÃO DE GRADE DE PORTA   COMPLETA EM MADEIRA DE LEI PARA VÃO DE 0,60X2,10 M, ATÉ 0,90X2,10M , ESP= 3,00 CM , LARGURA 14 CM.</v>
          </cell>
          <cell r="C160" t="str">
            <v>Un</v>
          </cell>
          <cell r="D160">
            <v>161.03</v>
          </cell>
          <cell r="E160" t="str">
            <v>SEDUC</v>
          </cell>
        </row>
        <row r="161">
          <cell r="A161" t="str">
            <v>09.01.075</v>
          </cell>
          <cell r="B161" t="str">
            <v>FORNECIMENTO E COLOCAÇÃO DE GRADE DE PORTA  COMPLETA DE CANTO, EM MADEIRA DE LEI COM  LARG =7,00CM , ESP = 3,00 CM, DIMENSÃO DE 0,60 X 1,60M.</v>
          </cell>
          <cell r="C161" t="str">
            <v>Un</v>
          </cell>
          <cell r="D161">
            <v>109.21</v>
          </cell>
          <cell r="E161" t="str">
            <v>SEDUC</v>
          </cell>
        </row>
        <row r="162">
          <cell r="A162" t="str">
            <v>09.02.101</v>
          </cell>
          <cell r="B162" t="str">
            <v>FORNECIMENTO E INSTALAÇÃO DE PORTÃO EM ALUMÍNIO ANODIZADO DE GIRO, TIPO BÚZIOS, NA COR BRONZE.</v>
          </cell>
          <cell r="C162" t="str">
            <v>m2</v>
          </cell>
          <cell r="D162">
            <v>385.33</v>
          </cell>
          <cell r="E162" t="str">
            <v>SEDUC</v>
          </cell>
        </row>
        <row r="163">
          <cell r="A163" t="str">
            <v>11.02.020</v>
          </cell>
          <cell r="B163" t="str">
            <v>REVESTIMENTO EM CHAPISCO PARA PAREDE E  TETO , INTERNOS OU EXTERNOS, COM ARGAMASSA DE CIMENTO E AREIA TRAÇO 1:3, COM BIANCO.</v>
          </cell>
          <cell r="C163" t="str">
            <v>m2</v>
          </cell>
          <cell r="D163">
            <v>6.07</v>
          </cell>
          <cell r="E163" t="str">
            <v>SEDUC</v>
          </cell>
        </row>
        <row r="164">
          <cell r="A164" t="str">
            <v>12.01.026</v>
          </cell>
          <cell r="B164" t="str">
            <v>FORNECIMENTO E INSTALAÇÃO DE FORRO EM GESSO ACARTONADO</v>
          </cell>
          <cell r="C164" t="str">
            <v>m2</v>
          </cell>
          <cell r="D164">
            <v>46.98</v>
          </cell>
          <cell r="E164" t="str">
            <v>SEDUC</v>
          </cell>
        </row>
        <row r="165">
          <cell r="A165" t="str">
            <v>13.03.305</v>
          </cell>
          <cell r="B165" t="str">
            <v>PISO EM GRANITO PRETO CEARÁ POLIDO, ESPESSURA 2CM, APLICADO COM ARGAMASSA INDUSTRIALIZADA AC-I, NÃO INCLUSO REGULARIZAÇÃO DE BASE.</v>
          </cell>
          <cell r="C165" t="str">
            <v>m2</v>
          </cell>
          <cell r="D165">
            <v>319.05</v>
          </cell>
          <cell r="E165" t="str">
            <v>SEDUC</v>
          </cell>
        </row>
        <row r="166">
          <cell r="A166" t="str">
            <v>18.15.021</v>
          </cell>
          <cell r="B166" t="str">
            <v>FORNECIMENTO E COLOCAÇÃO DE CAIXA DE PASSAGEM ELÉTRICA 20X20CM</v>
          </cell>
          <cell r="C166" t="str">
            <v>Un</v>
          </cell>
          <cell r="D166">
            <v>44.56</v>
          </cell>
          <cell r="E166" t="str">
            <v>SEDUC</v>
          </cell>
        </row>
        <row r="167">
          <cell r="A167" t="str">
            <v>18.15.023</v>
          </cell>
          <cell r="B167" t="str">
            <v>FORNECIMENTO E COLOCAÇÃO DE CAIXA METÁLICA PARA PASSAGEM DE CABOS COM DIMENSÕES 10 X 10 X 5 CM.</v>
          </cell>
          <cell r="C167" t="str">
            <v>Un</v>
          </cell>
          <cell r="D167">
            <v>30.7</v>
          </cell>
          <cell r="E167" t="str">
            <v>SEDUC</v>
          </cell>
        </row>
        <row r="168">
          <cell r="A168" t="str">
            <v>18.20.210</v>
          </cell>
          <cell r="B168" t="str">
            <v>FORNECIMENTO E INSTALAÇÃO DE DISPOSITIVO DE PROTEÇÃO DR, TIPO AC, CORRENTE NOMINAL RESIDUAL 30mA, TETRAPOLAR, CORRENTE NOMINAL 25A, FAB.:SIEMENS OU SIMILAR.</v>
          </cell>
          <cell r="C168" t="str">
            <v>Un</v>
          </cell>
          <cell r="D168">
            <v>188.73</v>
          </cell>
          <cell r="E168" t="str">
            <v>SEDUC</v>
          </cell>
        </row>
        <row r="169">
          <cell r="A169" t="str">
            <v>18.20.211</v>
          </cell>
          <cell r="B169" t="str">
            <v>FORNECIMENTO E INSTALAÇÃO DE DISPOSITIVO DE PROTEÇÃO DR, TIPO AC, CORRENTE NOMINAL RESIDUAL 30mA, TETRAPOLAR, CORRENTE NOMINAL 40A, FAB.:SIEMENS OU SIMILAR.</v>
          </cell>
          <cell r="C169" t="str">
            <v>Un</v>
          </cell>
          <cell r="D169">
            <v>192.63</v>
          </cell>
          <cell r="E169" t="str">
            <v>SEDUC</v>
          </cell>
        </row>
        <row r="170">
          <cell r="A170" t="str">
            <v>18.20.212</v>
          </cell>
          <cell r="B170" t="str">
            <v>FORNECIMENTO E INSTALAÇÃO DE DISPOSITIVO DE PROTEÇÃO DR, TIPO AC, CORRENTE NOMINAL RESIDUAL 30mA, TETRAPOLAR, CORRENTE NOMINAL 63A, FAB.:SIEMENS OU SIMILAR.</v>
          </cell>
          <cell r="C170" t="str">
            <v>Un</v>
          </cell>
          <cell r="D170">
            <v>234.72</v>
          </cell>
          <cell r="E170" t="str">
            <v>SEDUC</v>
          </cell>
        </row>
        <row r="171">
          <cell r="A171" t="str">
            <v>18.23.060</v>
          </cell>
          <cell r="B171" t="str">
            <v>PONTO DE LÓGICA SECO, EM CONDULETES METÁLICOS, INCLUSIVE ELETRODUTOS DE PVC RÍGIDO ROSCÁVEL 3/4" COM 9,00M, LUVAS E CURVAS EM PVC, ABRAÇADEIRAS TIPO "D", BUCHAS E ARRUELAS DE ALUMÍNIO (INSTALAÇÃO APARENTE)</v>
          </cell>
          <cell r="C171" t="str">
            <v>Pt</v>
          </cell>
          <cell r="D171">
            <v>100.21</v>
          </cell>
          <cell r="E171" t="str">
            <v>SEDUC</v>
          </cell>
        </row>
        <row r="172">
          <cell r="A172" t="str">
            <v>18.24.049</v>
          </cell>
          <cell r="B172" t="str">
            <v>FORNECIMENTO E EXECUÇÃO DE CAIXA DE PASSAGEM ELÉTRICA, DIMENSÕES INTERNAS  30 X 30 X 60CM, EM ALVENARIA, REVESTIDA, COM FUNDO FALSO EM BRITA E TAMPA DE CONCRETO ARMADO COM REFORÇO DE CANTONEIRA EM FERRO DE 3/4"X1/8" NAS BORDAS.INCLUSIVE ESCAVAÇÃO, REATERR</v>
          </cell>
          <cell r="C172" t="str">
            <v>Un</v>
          </cell>
          <cell r="D172">
            <v>231.28</v>
          </cell>
          <cell r="E172" t="str">
            <v>SEDUC</v>
          </cell>
        </row>
        <row r="173">
          <cell r="A173" t="str">
            <v>18.24.080</v>
          </cell>
          <cell r="B173" t="str">
            <v>CAIXA DE PASSAGEM EM CHAPA DE AÇO COM TAMPA PARAFUSADA, DIMENSÕES 150 X 150 X 80MM</v>
          </cell>
          <cell r="C173" t="str">
            <v>Un</v>
          </cell>
          <cell r="D173">
            <v>28.18</v>
          </cell>
          <cell r="E173" t="str">
            <v>SEDUC</v>
          </cell>
        </row>
        <row r="174">
          <cell r="A174" t="str">
            <v>18.25.026</v>
          </cell>
          <cell r="B174" t="str">
            <v>FORN. E INST. DE LUMINÁRIA DE EMBUTIR COM REFLETOR DE ALUMÍNIO, ALETAS PLANAS BRANCAS PARA 2 LÂMPADAS PL-C LUZ DO DIA DE 26W, PHILLPS OU SIMILAR REF.FBN 260, INCLUSIVE REATOR DE PARTIDA RÁPIDA, LÂMPADAS E ACESSÓRIOS.</v>
          </cell>
          <cell r="C174" t="str">
            <v>Cj</v>
          </cell>
          <cell r="D174">
            <v>196</v>
          </cell>
          <cell r="E174" t="str">
            <v>SEDUC</v>
          </cell>
        </row>
        <row r="175">
          <cell r="A175" t="str">
            <v>18.25.620</v>
          </cell>
          <cell r="B175" t="str">
            <v>FORNECIMENTO E INSTALAÇÃO  DE LUMINÁRIA DE EMERGÊNCIA COM 2 LÂMPADAS DE 8 WATTS BIVOLT, COM BATERIA INTERNA</v>
          </cell>
          <cell r="C175" t="str">
            <v>Un</v>
          </cell>
          <cell r="D175">
            <v>53.83</v>
          </cell>
          <cell r="E175" t="str">
            <v>SEDUC</v>
          </cell>
        </row>
        <row r="176">
          <cell r="A176" t="str">
            <v>18.25.814</v>
          </cell>
          <cell r="B176" t="str">
            <v>FORNEC. E INSTAL.PROJETOR RETANG., CORPO REFLETOR EM CHAPA ALUMÍNIO ESTAMP.REFORÇ.NAS LATERAIS,C/SUPORTE Q PERM.REGUL.VERT. E HORIZ.,SOQUETE PORCELANA E-40, P/ LÂMPADA VAPOR METÁLICO 400W. REFRATOR EM LENTE DE VIDRO TEMP.,REF.MLE502-EDESA OU SIMILAR.INC.L</v>
          </cell>
          <cell r="C176" t="str">
            <v>Un</v>
          </cell>
          <cell r="D176">
            <v>361.75</v>
          </cell>
          <cell r="E176" t="str">
            <v>SEDUC</v>
          </cell>
        </row>
        <row r="177">
          <cell r="A177" t="str">
            <v>18.29.025</v>
          </cell>
          <cell r="B177" t="str">
            <v>SUBESTAÇÃO AÉREA C/TRANSFORMADOR TRIF.DE 225KVA-13800/11400V-380/220V, INCL.POSTE DT 600/11, PÁRA-RAIOS, CRUZETA, ATERR., CX.DE MEDIÇÃO TIPO F3, ELET.E DEMAIS ACESSÓRIOS NECESSÁRIOS AO PERFEITO FUNCIONAMENTO - INSTALADA C/ PROJETO APROVADO - CELPE E ART.N</v>
          </cell>
          <cell r="C177" t="str">
            <v>Un</v>
          </cell>
          <cell r="D177">
            <v>38747.93</v>
          </cell>
          <cell r="E177" t="str">
            <v>SEDUC</v>
          </cell>
        </row>
        <row r="178">
          <cell r="A178" t="str">
            <v>19.04.056</v>
          </cell>
          <cell r="B178" t="str">
            <v>FORNECIMENTO E ASSENTAMENTO DE TUBOS DE PVC RÍGIDO COM ANÉIS, PONTA E BOLSA PARA COLETORES DE ESGOTO OU ÁGUAS PLUVIAIS, DIAM. 200MM, VINILFORT - TIGRE OU SIMILAR, INCLUSIVE ABERTURA E FECHAMENTO DE VALAS.</v>
          </cell>
          <cell r="C178" t="str">
            <v>m</v>
          </cell>
          <cell r="D178">
            <v>69.45</v>
          </cell>
          <cell r="E178" t="str">
            <v>SEDUC</v>
          </cell>
        </row>
        <row r="179">
          <cell r="A179" t="str">
            <v>19.06.070</v>
          </cell>
          <cell r="B179" t="str">
            <v>FORNECIMENTO E EXECUÇÃO DE CAIXA COLETORA COM GRELHA TIPO C2, EM ALVENARIA DE 1 VEZ DE TIJOLOS MACIÇOS PRENSADOS NAS DIMENSÕES INTERNAS (0,70X0,70X1,00) M, REVESTIDA INTERNAMENTE,INCLUSIVE ESCAVAÇÃO, REATERRO COMPACTADO E REMOÇÃO DO MATERIAL EXCEDENTE.</v>
          </cell>
          <cell r="C179" t="str">
            <v>Un</v>
          </cell>
          <cell r="D179">
            <v>666.22</v>
          </cell>
          <cell r="E179" t="str">
            <v>SEDUC</v>
          </cell>
        </row>
        <row r="180">
          <cell r="A180" t="str">
            <v>19.07.028</v>
          </cell>
          <cell r="B180" t="str">
            <v>ASSENTAMENTO DE BACIA SANITÁRIA DE LOUÇA DECA VOGUE PLUS LINHA CONFORT  MOD P51 (P/DEFICIENTES), ACESSÓRIOS (PARAFUSOS DE FIXAÇÃO, ANEL DE VEDAÇÃO, TUBO DE LIGAÇÃO DE PVC CROMADO ASTRA  OU SIMILAR ) E ASSSENTO SANITÁRIO EM MDF LAQUEADO BRANCO SICMOL OU SI</v>
          </cell>
          <cell r="C180" t="str">
            <v>Un</v>
          </cell>
          <cell r="D180">
            <v>578.91999999999996</v>
          </cell>
          <cell r="E180" t="str">
            <v>SEDUC</v>
          </cell>
        </row>
        <row r="181">
          <cell r="A181" t="str">
            <v>19.07.091</v>
          </cell>
          <cell r="B181" t="str">
            <v>Fornecimento e instalação de balcão de inox com 60cm de largura e 02 cubas de 40x34x12cm, inclusive válvula e sifão para pia cromados.</v>
          </cell>
          <cell r="C181" t="str">
            <v>m</v>
          </cell>
          <cell r="D181">
            <v>928.07</v>
          </cell>
          <cell r="E181" t="str">
            <v>SEDUC</v>
          </cell>
        </row>
        <row r="182">
          <cell r="A182" t="str">
            <v>22.10.030</v>
          </cell>
          <cell r="B182" t="str">
            <v xml:space="preserve">DET 03 E DET 20 - FORNECIMENTO E COLOCAÇÃO DE CUBA EM AÇO INOX 50X40X25CM AISI-304-18/8, INCLUSIVE VÁLVULA METÁLICA 3 1/2"" PARA  CUBA INOX E SIFÃO METÁLICO EM INOX 1 1/2"" X 2"". </v>
          </cell>
          <cell r="C182" t="str">
            <v>Un</v>
          </cell>
          <cell r="D182">
            <v>970.36</v>
          </cell>
          <cell r="E182" t="str">
            <v>SEDUC</v>
          </cell>
        </row>
        <row r="183">
          <cell r="A183" t="str">
            <v>22.10.090</v>
          </cell>
          <cell r="B183" t="str">
            <v>DET.09-FORNECIMENTO E INSTALAÇÃO DE BARRA DE APOIO AOS DEFICIENTES EM TUBO DE FERRO GALVANIZADO DE 1 1/2" COM FLANGE SOLDADA NAS EXTREMIDADES, INCL.PINTURA EM ESMALTE SINTÉTICO E FUNDO PREPARARDOR GALVOPRIMER TIPO GALVITE DA SHERWIN WILLIAMS OU SIMILAR, C</v>
          </cell>
          <cell r="C183" t="str">
            <v>m</v>
          </cell>
          <cell r="D183">
            <v>88.66</v>
          </cell>
          <cell r="E183" t="str">
            <v>SEDUC</v>
          </cell>
        </row>
        <row r="184">
          <cell r="A184" t="str">
            <v>22.10.091</v>
          </cell>
          <cell r="B184" t="str">
            <v>DET.09 - FORNECIMENTO E INSTALAÇÃO DE PUXADOR EM TUBO DE FERRO GALVANIZADO DE 1.1/2" COM FLANGE SOLDADA NAS EXTREMIDADES, INCLUSIVE PINTURA EM ESMALTE SINTÉTICO E FUNDO PREPARADOR COM GALVOPRIMER TIPO GALVITE DA SHERWIN WILLIAMS OU SIMILAR, FIXADO EM PORT</v>
          </cell>
          <cell r="C184" t="str">
            <v>m</v>
          </cell>
          <cell r="D184">
            <v>126.2</v>
          </cell>
          <cell r="E184" t="str">
            <v>SEDUC</v>
          </cell>
        </row>
        <row r="185">
          <cell r="A185" t="str">
            <v>22.10.092</v>
          </cell>
          <cell r="B185" t="str">
            <v>DET.09 - FORNECIMENTO E ASSENTAMENTO DE LAVATÓRIO DE CANTO, SEM COLUNA, FAB:DECA, COR:BRANCA, LINHA IZY, REF.L101 OU SIMLAR, FIXADO COM PARAFUSO CROMADO DE COMPRIMENTO 2 1/2" E DIÂMETRO DE 1/4" COM BUCHA DE 8MM, CHICOTE PLÁSTICO COM 30CM DE 1/2", SIFÃO CO</v>
          </cell>
          <cell r="C185" t="str">
            <v>Un</v>
          </cell>
          <cell r="D185">
            <v>133.47999999999999</v>
          </cell>
          <cell r="E185" t="str">
            <v>SEDUC</v>
          </cell>
        </row>
        <row r="186">
          <cell r="A186" t="str">
            <v>22.10.100</v>
          </cell>
          <cell r="B186" t="str">
            <v>DET 10 -BALCÃO DE WC (1,80 X 0,55 M)DE GRANITO CINZA ANDORINHA ESP=2,0 CM, INCLUSIVE TESTEIRA E ESPELHO DE GRANITO 5,00 X 2,0 CM INCLUSIVE PLACA DE CONCRETO ARMADO PARA APOIO SEM FORNECIMENTO DE CUBAS.</v>
          </cell>
          <cell r="C186" t="str">
            <v>m</v>
          </cell>
          <cell r="D186">
            <v>531.57000000000005</v>
          </cell>
          <cell r="E186" t="str">
            <v>SEDUC</v>
          </cell>
        </row>
        <row r="187">
          <cell r="A187" t="str">
            <v>22.10.200</v>
          </cell>
          <cell r="B187" t="str">
            <v>DET. 20 - BANCADA (2,80X0,60)M DA COZINHA EM GRANITO CINZA ANDORINHA PARA 02 CUBAS DE (50X40X25)CM - INCLUSIVE TESTEIRA E ESPELHO DE 2,0X5,0CM.</v>
          </cell>
          <cell r="C187" t="str">
            <v>m</v>
          </cell>
          <cell r="D187">
            <v>313.77999999999997</v>
          </cell>
          <cell r="E187" t="str">
            <v>SEDUC</v>
          </cell>
        </row>
        <row r="188">
          <cell r="A188" t="str">
            <v>22.10.210</v>
          </cell>
          <cell r="B188" t="str">
            <v>DET.20 - PORTAS DE ARMÁRIOS PARA FECHAMENTO DE BALCÃO COM 05 PORTAS DE 2,50X0,71M EM COMPENSADO DE 15MM REVESTIDAS EM LAMINADO NA COR AZUL MINERAL EM TODAS AS FACES, INCLUSIVE FERRAGENS.</v>
          </cell>
          <cell r="C188" t="str">
            <v>m</v>
          </cell>
          <cell r="D188">
            <v>186.61</v>
          </cell>
          <cell r="E188" t="str">
            <v>SEDUC</v>
          </cell>
        </row>
        <row r="189">
          <cell r="A189" t="str">
            <v>23.01.032</v>
          </cell>
          <cell r="B189" t="str">
            <v>FORNECIMENTO E INSTALAÇÃO DE CABO DE PAR TRANÇADO, UTP-4 PARES, CATEGORIA 6</v>
          </cell>
          <cell r="C189" t="str">
            <v>m</v>
          </cell>
          <cell r="D189">
            <v>4.8099999999999996</v>
          </cell>
          <cell r="E189" t="str">
            <v>SEDUC</v>
          </cell>
        </row>
        <row r="190">
          <cell r="A190" t="str">
            <v>23.01.033</v>
          </cell>
          <cell r="B190" t="str">
            <v>FORNECIMENTO E INSTALAÇÃO DE PATCH CABLE 110 IDC - RJ - 2,50 METROS DE COMPRIMENTO.</v>
          </cell>
          <cell r="C190" t="str">
            <v>Un</v>
          </cell>
          <cell r="D190">
            <v>24.15</v>
          </cell>
          <cell r="E190" t="str">
            <v>SEDUC</v>
          </cell>
        </row>
        <row r="191">
          <cell r="A191" t="str">
            <v>23.01.034</v>
          </cell>
          <cell r="B191" t="str">
            <v>CABO FAST-LAN 24 X 4P CATEGORIA 6, 600 MHZ</v>
          </cell>
          <cell r="C191" t="str">
            <v>m</v>
          </cell>
          <cell r="D191">
            <v>5.0999999999999996</v>
          </cell>
          <cell r="E191" t="str">
            <v>SEDUC</v>
          </cell>
        </row>
        <row r="192">
          <cell r="A192" t="str">
            <v>23.02.010</v>
          </cell>
          <cell r="B192" t="str">
            <v>JACK RJ45 CAT6 - 586A/B GIGALAN BEGE.</v>
          </cell>
          <cell r="C192" t="str">
            <v>Un</v>
          </cell>
          <cell r="D192">
            <v>32.36</v>
          </cell>
          <cell r="E192" t="str">
            <v>SEDUC</v>
          </cell>
        </row>
        <row r="193">
          <cell r="A193" t="str">
            <v>23.02.020</v>
          </cell>
          <cell r="B193" t="str">
            <v>ADAPTER CABLE CAT.6 - 568-A COMPRIMENTO 2,5 METROS</v>
          </cell>
          <cell r="C193" t="str">
            <v>Un</v>
          </cell>
          <cell r="D193">
            <v>34.520000000000003</v>
          </cell>
          <cell r="E193" t="str">
            <v>SEDUC</v>
          </cell>
        </row>
        <row r="194">
          <cell r="A194" t="str">
            <v>23.02.080</v>
          </cell>
          <cell r="B194" t="str">
            <v>FORNECIMENTO E INSTALAÇÃO DE PTCH PANEL 24 PORTAS CAT.6 , 568 A/B GIGALAN.</v>
          </cell>
          <cell r="C194" t="str">
            <v>Un</v>
          </cell>
          <cell r="D194">
            <v>664.92</v>
          </cell>
          <cell r="E194" t="str">
            <v>SEDUC</v>
          </cell>
        </row>
        <row r="195">
          <cell r="A195" t="str">
            <v>23.02.090</v>
          </cell>
          <cell r="B195" t="str">
            <v>FORNECIMENTO E INSTALAÇÃO DE RACK ABERTO PLUS 19" X 44U</v>
          </cell>
          <cell r="C195" t="str">
            <v>Un</v>
          </cell>
          <cell r="D195">
            <v>735.33</v>
          </cell>
          <cell r="E195" t="str">
            <v>SEDUC</v>
          </cell>
        </row>
        <row r="196">
          <cell r="A196" t="str">
            <v>23.02.105</v>
          </cell>
          <cell r="B196" t="str">
            <v>PLACA (ESPELHO) PARA CAIXA , 4 X 2 - 1 SAÍDA RJ 45</v>
          </cell>
          <cell r="C196" t="str">
            <v>Un</v>
          </cell>
          <cell r="D196">
            <v>4.3499999999999996</v>
          </cell>
          <cell r="E196" t="str">
            <v>SEDUC</v>
          </cell>
        </row>
        <row r="197">
          <cell r="A197" t="str">
            <v>23.02.120</v>
          </cell>
          <cell r="B197" t="str">
            <v>FORNECIMENTO E INSTALAÇÃO DE CONECTOR 110 IDC 5 PARES FÊMEA</v>
          </cell>
          <cell r="C197" t="str">
            <v>Un</v>
          </cell>
          <cell r="D197">
            <v>11.06</v>
          </cell>
          <cell r="E197" t="str">
            <v>SEDUC</v>
          </cell>
        </row>
        <row r="198">
          <cell r="A198" t="str">
            <v>23.03.001</v>
          </cell>
          <cell r="B198" t="str">
            <v>(72283) ABRIGO PARA HIDRANTE, 75X45X17CM, COM REGISTRO GLOBO ANGULAR 45° 2.1/2 ", ADAPTADOR STORZ 2.1/2", MANGUEIRA DE INCÊNDIO 15M, REDUÇÃO 2.1/2X1.</v>
          </cell>
          <cell r="C198" t="str">
            <v>Un</v>
          </cell>
          <cell r="D198">
            <v>1101.07</v>
          </cell>
          <cell r="E198" t="str">
            <v>SEDUC</v>
          </cell>
        </row>
        <row r="199">
          <cell r="A199" t="str">
            <v>23.03.025</v>
          </cell>
          <cell r="B199" t="str">
            <v>FORNECIMENTO E FIXAÇÃO DE EXTINTOR DE PÓ QUÍMICO 6KG, COM SUPORTE E SINALIZAÇÃO</v>
          </cell>
          <cell r="C199" t="str">
            <v>Un</v>
          </cell>
          <cell r="D199">
            <v>169.11</v>
          </cell>
          <cell r="E199" t="str">
            <v>SEDUC</v>
          </cell>
        </row>
        <row r="200">
          <cell r="A200" t="str">
            <v>23.04.010</v>
          </cell>
          <cell r="B200" t="str">
            <v>FORNECIMENTO E INSTALAÇÃO DE CENTRAL DE ALARME CONVENCIONAL.</v>
          </cell>
          <cell r="C200" t="str">
            <v>Un</v>
          </cell>
          <cell r="D200">
            <v>1232.83</v>
          </cell>
          <cell r="E200" t="str">
            <v>SEDUC</v>
          </cell>
        </row>
        <row r="201">
          <cell r="A201" t="str">
            <v>23.04.020</v>
          </cell>
          <cell r="B201" t="str">
            <v>FORNECIMENTO E INSTALAÇÃO DE ACIONADOR DE ALARME</v>
          </cell>
          <cell r="C201" t="str">
            <v>Un</v>
          </cell>
          <cell r="D201">
            <v>113</v>
          </cell>
          <cell r="E201" t="str">
            <v>SEDUC</v>
          </cell>
        </row>
        <row r="202">
          <cell r="A202" t="str">
            <v>23.04.030</v>
          </cell>
          <cell r="B202" t="str">
            <v>FORNECIMENTO E INSTALAÇÃO DE SIRENE PARA ALARME</v>
          </cell>
          <cell r="C202" t="str">
            <v>Un</v>
          </cell>
          <cell r="D202">
            <v>118.26</v>
          </cell>
          <cell r="E202" t="str">
            <v>SEDUC</v>
          </cell>
        </row>
        <row r="203">
          <cell r="A203" t="str">
            <v>23.07.010</v>
          </cell>
          <cell r="B203" t="str">
            <v>INSTALAÇÃO DE APARELHO DE AR CONDICIONADO TIPO SPLIT EM PAREDE, SEM FORNECIMENTO DE EQUIPAMENTO, INCLUINDO OS SERVIÇOS DE: INSTALAÇÃO DOS EQUIPAMENTOS (SPLIT E CONDENSADOR NO SUPORTE); EXECUÇÃO DE SOLDA E DRENO; FORNECIMENTO DO GÁS; FORNECIMENTO E INSTALA</v>
          </cell>
          <cell r="C203" t="str">
            <v>Un</v>
          </cell>
          <cell r="D203">
            <v>1047.93</v>
          </cell>
          <cell r="E203" t="str">
            <v>SEDUC</v>
          </cell>
        </row>
        <row r="204">
          <cell r="A204" t="str">
            <v>33.09.032</v>
          </cell>
          <cell r="B204" t="str">
            <v>FORNECIMENTO E INSTALAÇÃO CABO DE FIBRA OPTICA,MULTIMODO 50u, 12 FIBRAS, OMS+( LASER WAVE550), CAM. FIBRA VIDRO P/ PROT. ANTIROED. E NUCLEO GELEADO P/ PROT. UND (INDOOR-OUTDOOR) FAB. FURUKAWA OU SIM. - NOVA SEDE VÁRZEA</v>
          </cell>
          <cell r="C204" t="str">
            <v>m</v>
          </cell>
          <cell r="D204">
            <v>60.06</v>
          </cell>
          <cell r="E204" t="str">
            <v xml:space="preserve">SEDUC </v>
          </cell>
        </row>
        <row r="205">
          <cell r="A205" t="str">
            <v>33.14.001</v>
          </cell>
          <cell r="B205" t="str">
            <v>FORNECIMENTO E INSTALAÇÃO DE CARPETE AGULHADO, COM 7MM DE ESPESSURA, PARA REVESTIMENTO DE PISO ELEVADO - NOVA SEDE VÁRZEA</v>
          </cell>
          <cell r="C205" t="str">
            <v>m2</v>
          </cell>
          <cell r="D205">
            <v>98.68</v>
          </cell>
          <cell r="E205" t="str">
            <v xml:space="preserve">SEDUC </v>
          </cell>
        </row>
        <row r="206">
          <cell r="A206" t="str">
            <v>18.25.079</v>
          </cell>
          <cell r="B206" t="str">
            <v>LUMINÁRIA DE SOBREPOR TIPO ARANDELA P/  1X20W COM ILUMINAÇÃO INDIRETA COM REATOR INTEGRADO FAB. STILLUX OU SIMILAR.</v>
          </cell>
          <cell r="C206" t="str">
            <v>Un</v>
          </cell>
          <cell r="D206">
            <v>235.71</v>
          </cell>
          <cell r="E206" t="str">
            <v>SEE</v>
          </cell>
        </row>
        <row r="207">
          <cell r="A207" t="str">
            <v>30.09.017</v>
          </cell>
          <cell r="B207" t="str">
            <v>PERFIL DE ALUMÍNIO TIPO ( L- T- U ). (C1877)</v>
          </cell>
          <cell r="C207" t="str">
            <v>m</v>
          </cell>
          <cell r="D207">
            <v>14.75</v>
          </cell>
          <cell r="E207" t="str">
            <v>SEE</v>
          </cell>
        </row>
        <row r="208">
          <cell r="A208" t="str">
            <v>30.11.166</v>
          </cell>
          <cell r="B208" t="str">
            <v xml:space="preserve">TAMPA EM FERRO FUNDIDO  (0,40X0,60) cm PARA HIDRANTE DE PASSEIO.  ( 8363 - OR)  </v>
          </cell>
          <cell r="C208" t="str">
            <v>Un</v>
          </cell>
          <cell r="D208">
            <v>179.47</v>
          </cell>
          <cell r="E208" t="str">
            <v>SEE</v>
          </cell>
        </row>
        <row r="209">
          <cell r="A209" t="str">
            <v>18.25.027</v>
          </cell>
          <cell r="B209" t="str">
            <v>FORNECIMENTO E INSTALAÇÃO DE LUMINÁRIA DE EMBUTIR RETANGULAR C/ REFLETOR EM ALUMÍNIO P/2  X 32W C/ REATOR ELETRÔNICO DE 32W AFP E 02 LÂMPADA DE 32W FAB. STILLUX OU SIMILAR.</v>
          </cell>
          <cell r="C209" t="str">
            <v>Un</v>
          </cell>
          <cell r="D209">
            <v>256.52999999999997</v>
          </cell>
          <cell r="E209" t="str">
            <v>SEE</v>
          </cell>
        </row>
        <row r="210">
          <cell r="A210" t="str">
            <v>03.00.000</v>
          </cell>
          <cell r="B210" t="str">
            <v>SERVICOS PRELIMINARES</v>
          </cell>
          <cell r="D210">
            <v>0</v>
          </cell>
        </row>
        <row r="211">
          <cell r="A211" t="str">
            <v>07.00.000</v>
          </cell>
          <cell r="B211" t="str">
            <v>PAREDES, PAINES E DIVISORIAS</v>
          </cell>
          <cell r="D211">
            <v>0</v>
          </cell>
          <cell r="E211">
            <v>0</v>
          </cell>
        </row>
        <row r="212">
          <cell r="A212" t="str">
            <v>19.00.000</v>
          </cell>
          <cell r="B212" t="str">
            <v>INSTALACOES HIDRO SANITARIAS</v>
          </cell>
          <cell r="D212">
            <v>0</v>
          </cell>
          <cell r="E212">
            <v>0</v>
          </cell>
        </row>
        <row r="213">
          <cell r="A213" t="str">
            <v>04.00.000</v>
          </cell>
          <cell r="B213" t="str">
            <v>CARGA E TRANSPORTE MANUAL E MECANICO</v>
          </cell>
          <cell r="D213">
            <v>0</v>
          </cell>
        </row>
        <row r="214">
          <cell r="A214" t="str">
            <v>05.00.000</v>
          </cell>
          <cell r="B214" t="str">
            <v>TRABALHOS EM TERRA</v>
          </cell>
          <cell r="D214">
            <v>0</v>
          </cell>
        </row>
        <row r="215">
          <cell r="A215" t="str">
            <v>06.00.000</v>
          </cell>
          <cell r="B215" t="str">
            <v>ESTRUTURA DE CONCRETO</v>
          </cell>
          <cell r="D215">
            <v>0</v>
          </cell>
        </row>
        <row r="216">
          <cell r="A216" t="str">
            <v>08.00.000</v>
          </cell>
          <cell r="B216" t="str">
            <v>COBERTURAS E IMPERMEABILIZACOES</v>
          </cell>
          <cell r="D216">
            <v>0</v>
          </cell>
        </row>
        <row r="217">
          <cell r="A217" t="str">
            <v>09.00.000</v>
          </cell>
          <cell r="B217" t="str">
            <v>ESQUADRIAS</v>
          </cell>
          <cell r="D217">
            <v>0</v>
          </cell>
        </row>
        <row r="218">
          <cell r="A218" t="str">
            <v>10.00.000</v>
          </cell>
          <cell r="B218" t="str">
            <v>VIDROS</v>
          </cell>
          <cell r="D218">
            <v>0</v>
          </cell>
        </row>
        <row r="219">
          <cell r="A219" t="str">
            <v>11.00.000</v>
          </cell>
          <cell r="B219" t="str">
            <v>ARGAMASSAS E REVESTIMENTOS DE PAREDES E TETOS</v>
          </cell>
          <cell r="D219">
            <v>0</v>
          </cell>
        </row>
        <row r="220">
          <cell r="A220" t="str">
            <v>12.00.000</v>
          </cell>
          <cell r="B220" t="str">
            <v>FORROS</v>
          </cell>
          <cell r="D220">
            <v>0</v>
          </cell>
        </row>
        <row r="221">
          <cell r="A221" t="str">
            <v>13.00.000</v>
          </cell>
          <cell r="B221" t="str">
            <v>PISOS</v>
          </cell>
          <cell r="D221">
            <v>0</v>
          </cell>
        </row>
        <row r="222">
          <cell r="A222" t="str">
            <v>16.00.000</v>
          </cell>
          <cell r="B222" t="str">
            <v>PINTURA</v>
          </cell>
          <cell r="D222">
            <v>0</v>
          </cell>
        </row>
        <row r="223">
          <cell r="A223" t="str">
            <v>17.00.000</v>
          </cell>
          <cell r="B223" t="str">
            <v>URBANIZACAO</v>
          </cell>
          <cell r="D223">
            <v>0</v>
          </cell>
        </row>
        <row r="224">
          <cell r="A224" t="str">
            <v>18.00.000</v>
          </cell>
          <cell r="B224" t="str">
            <v>INSTALACOES ELETRICAS</v>
          </cell>
          <cell r="D224">
            <v>0</v>
          </cell>
        </row>
        <row r="225">
          <cell r="A225" t="str">
            <v>20.00.000</v>
          </cell>
          <cell r="B225" t="str">
            <v>PAVIMENTACAO</v>
          </cell>
          <cell r="D225">
            <v>0</v>
          </cell>
        </row>
        <row r="226">
          <cell r="A226" t="str">
            <v>21.00.000</v>
          </cell>
          <cell r="B226" t="str">
            <v>DRENAGEM</v>
          </cell>
          <cell r="D226">
            <v>0</v>
          </cell>
        </row>
        <row r="227">
          <cell r="A227" t="str">
            <v>22.00.000</v>
          </cell>
          <cell r="B227" t="str">
            <v>DETALHES DA SEDUC</v>
          </cell>
          <cell r="D227">
            <v>0</v>
          </cell>
        </row>
        <row r="228">
          <cell r="A228" t="str">
            <v>23.00.000</v>
          </cell>
          <cell r="B228" t="str">
            <v xml:space="preserve"> INSTALAÇÕES ESPECIAIS</v>
          </cell>
          <cell r="D228">
            <v>0</v>
          </cell>
        </row>
        <row r="229">
          <cell r="A229" t="str">
            <v>25.00.000</v>
          </cell>
          <cell r="B229" t="str">
            <v>LIMPEZAS</v>
          </cell>
          <cell r="D229">
            <v>0</v>
          </cell>
        </row>
      </sheetData>
      <sheetData sheetId="1" refreshError="1">
        <row r="7">
          <cell r="B7" t="str">
            <v>03.00.000</v>
          </cell>
          <cell r="C7" t="str">
            <v>SERVICOS PRELIMINARES</v>
          </cell>
          <cell r="G7">
            <v>2070.8560000000002</v>
          </cell>
        </row>
        <row r="8">
          <cell r="B8" t="str">
            <v>73992-001</v>
          </cell>
          <cell r="C8" t="str">
            <v>LOCACAO CONVENCIONAL DE OBRA, ATRAVÉS DE GABARITO DE TABUAS CORRIDAS PONTALETADAS A CADA 1,50M, SEM REAPROVEITAMENTO.</v>
          </cell>
          <cell r="D8" t="str">
            <v>m2</v>
          </cell>
          <cell r="E8">
            <v>219.8</v>
          </cell>
          <cell r="F8">
            <v>6.46</v>
          </cell>
          <cell r="G8">
            <v>1419.9080000000001</v>
          </cell>
        </row>
        <row r="9">
          <cell r="B9" t="str">
            <v>73948-016</v>
          </cell>
          <cell r="C9" t="str">
            <v>LIMPEZA MANUAL DO TERRENO (C/ RASPAGEM SUPERFICIAL).</v>
          </cell>
          <cell r="D9" t="str">
            <v>m2</v>
          </cell>
          <cell r="E9">
            <v>298.60000000000002</v>
          </cell>
          <cell r="F9">
            <v>2.1800000000000002</v>
          </cell>
          <cell r="G9">
            <v>650.94800000000009</v>
          </cell>
        </row>
        <row r="10">
          <cell r="B10" t="str">
            <v>04.00.000</v>
          </cell>
          <cell r="C10" t="str">
            <v>CARGA E TRANSPORTE MANUAL E MECANICO</v>
          </cell>
          <cell r="G10">
            <v>1236.7171799999996</v>
          </cell>
        </row>
        <row r="11">
          <cell r="B11" t="str">
            <v>74023-001</v>
          </cell>
          <cell r="C11" t="str">
            <v>TRANSPORTE HORIZONTAL MANUAL DE MATERIAIS DIVERSOS A 30M.</v>
          </cell>
          <cell r="D11" t="str">
            <v>m3</v>
          </cell>
          <cell r="E11">
            <v>19.705499999999994</v>
          </cell>
          <cell r="F11">
            <v>20.98</v>
          </cell>
          <cell r="G11">
            <v>413.42138999999986</v>
          </cell>
        </row>
        <row r="12">
          <cell r="B12" t="str">
            <v>04.03.150</v>
          </cell>
          <cell r="C12" t="str">
            <v>REMOCAO DE METRALHA EM CAMINHAO BASCULANTE D.M.T 12 KM, INCLUSIVE CARGA MANUAL E DESCARGA MECANICA.</v>
          </cell>
          <cell r="D12" t="str">
            <v>m3</v>
          </cell>
          <cell r="E12">
            <v>19.705499999999994</v>
          </cell>
          <cell r="F12">
            <v>41.78</v>
          </cell>
          <cell r="G12">
            <v>823.29578999999978</v>
          </cell>
        </row>
        <row r="13">
          <cell r="B13" t="str">
            <v>05.00.000</v>
          </cell>
          <cell r="C13" t="str">
            <v>TRABALHOS EM TERRA</v>
          </cell>
          <cell r="G13">
            <v>7297.7396849999996</v>
          </cell>
        </row>
        <row r="14">
          <cell r="B14" t="str">
            <v>73965-010</v>
          </cell>
          <cell r="C14" t="str">
            <v>ESCAVACAO MANUAL DE VALA EM MATERIAL DE 1A CATEGORIA ATE 1,5M EXCLUINDO ESGOTAMENTO / ESCORAMENTO.</v>
          </cell>
          <cell r="D14" t="str">
            <v>m3</v>
          </cell>
          <cell r="E14">
            <v>114.6048</v>
          </cell>
          <cell r="F14">
            <v>30.6</v>
          </cell>
          <cell r="G14">
            <v>3506.90688</v>
          </cell>
        </row>
        <row r="15">
          <cell r="B15" t="str">
            <v>05.02.040</v>
          </cell>
          <cell r="C15" t="str">
            <v>EXECUCAO DE ATERRO ABRANGENDO ESPALHAMENTO, HOMOGENEIZACAO , UMEDECIMENTO E COMPACTACAO MANUAL EM CAMADAS DE 20 CM DE ESPESSURA, INCLUSIVE O FORNECIMENTO DO BARRO PROVENIENTE DE JAZIDA A UMA DISTANCIA MAXIMA DE 12 KM .</v>
          </cell>
          <cell r="D15" t="str">
            <v>m3</v>
          </cell>
          <cell r="E15">
            <v>41.075099999999999</v>
          </cell>
          <cell r="F15">
            <v>48.11</v>
          </cell>
          <cell r="G15">
            <v>1976.123061</v>
          </cell>
        </row>
        <row r="16">
          <cell r="B16" t="str">
            <v>73964-004</v>
          </cell>
          <cell r="C16" t="str">
            <v xml:space="preserve">REATERRO DE VALAS / CAVAS, COMPACTADA A MAÇO, EM CAMADAS DE ATÉ 30 CM. </v>
          </cell>
          <cell r="D16" t="str">
            <v>m3</v>
          </cell>
          <cell r="E16">
            <v>98.840400000000002</v>
          </cell>
          <cell r="F16">
            <v>18.36</v>
          </cell>
          <cell r="G16">
            <v>1814.709744</v>
          </cell>
        </row>
        <row r="17">
          <cell r="B17" t="str">
            <v>06.00.000</v>
          </cell>
          <cell r="C17" t="str">
            <v>ESTRUTURA DE CONCRETO</v>
          </cell>
          <cell r="G17">
            <v>90499.093956649987</v>
          </cell>
        </row>
        <row r="18">
          <cell r="B18">
            <v>6042</v>
          </cell>
          <cell r="C18" t="str">
            <v>CONCRETO NÃO ESTRUTURAL, PREPARO C/ BETONEIRA CONSUMO CIMENTO=210KG/M3 PARA LASTROS, CONTRAPISOS, CALÇADAS, ETC...</v>
          </cell>
          <cell r="D18" t="str">
            <v>m3</v>
          </cell>
          <cell r="E18">
            <v>19.745275000000003</v>
          </cell>
          <cell r="F18">
            <v>329.63</v>
          </cell>
          <cell r="G18">
            <v>6508.6349982500005</v>
          </cell>
        </row>
        <row r="19">
          <cell r="B19" t="str">
            <v>06.03.104</v>
          </cell>
          <cell r="C19" t="str">
            <v>CONCRETO ARMADO PRONTO, FCK 30 MPA CONDICAO A (NBR 12655), LANCADO EM FUNDACOES E ADENSADO, INCLUSIVE FORMA, ESCORAMENTO E FERRAGEM.</v>
          </cell>
          <cell r="D19" t="str">
            <v>m3</v>
          </cell>
          <cell r="E19">
            <v>10.518999999999998</v>
          </cell>
          <cell r="F19">
            <v>1501.68</v>
          </cell>
          <cell r="G19">
            <v>15796.171919999999</v>
          </cell>
        </row>
        <row r="20">
          <cell r="B20" t="str">
            <v>06.03.114</v>
          </cell>
          <cell r="C20" t="str">
            <v>CONCRETO ARMADO PRONTO, FCK 30 MPA,CONDICAO A (NBR 12655), LANCADO EM LAJES E ADENSADO, INCLUSIVE FORMA, ESCORAMENTO E FERRAGEM.</v>
          </cell>
          <cell r="D20" t="str">
            <v>m3</v>
          </cell>
          <cell r="E20">
            <v>16.430039999999998</v>
          </cell>
          <cell r="F20">
            <v>1824.96</v>
          </cell>
          <cell r="G20">
            <v>29984.165798399998</v>
          </cell>
        </row>
        <row r="21">
          <cell r="B21" t="str">
            <v>06.03.124</v>
          </cell>
          <cell r="C21" t="str">
            <v>CONCRETO ARMADO PRONTO, FCK 30 MPA,CONDICAO A (NBR 12655), LANCADO EM VIGAS E ADENSADO, INCLUSIVE FORMA, ESCORAMENTO E FERRAGEM.</v>
          </cell>
          <cell r="D21" t="str">
            <v>m3</v>
          </cell>
          <cell r="E21">
            <v>12.519300000000001</v>
          </cell>
          <cell r="F21">
            <v>2166</v>
          </cell>
          <cell r="G21">
            <v>27116.803800000002</v>
          </cell>
        </row>
        <row r="22">
          <cell r="B22" t="str">
            <v>06.03.134</v>
          </cell>
          <cell r="C22" t="str">
            <v>CONCRETO ARMADO PRONTO, FCK 30 MPA,CONDICAO A (NBR 12655),LANCADO EM PILARES E ADENSADO,INCLUSIVE FORMA, ESCORAMENTO E FERRAGEM.</v>
          </cell>
          <cell r="D22" t="str">
            <v>m3</v>
          </cell>
          <cell r="E22">
            <v>4.3840000000000003</v>
          </cell>
          <cell r="F22">
            <v>2530.41</v>
          </cell>
          <cell r="G22">
            <v>11093.317440000001</v>
          </cell>
        </row>
        <row r="23">
          <cell r="B23" t="str">
            <v>07.00.000</v>
          </cell>
          <cell r="C23" t="str">
            <v>PAREDES, PAINES E DIVISORIAS</v>
          </cell>
          <cell r="G23">
            <v>34891.127975000003</v>
          </cell>
        </row>
        <row r="24">
          <cell r="B24" t="str">
            <v>73935-001</v>
          </cell>
          <cell r="C24" t="str">
            <v>ALVENARIA EM TIJOLO CERAMICO FURADO 10X20X20CM, 1/2 VEZ, ASSENTADO EM ARGAMASSA TRACO 1:4 (CIMENTO E AREIA),E=1CM.</v>
          </cell>
          <cell r="D24" t="str">
            <v>m2</v>
          </cell>
          <cell r="E24">
            <v>250.42550000000006</v>
          </cell>
          <cell r="F24">
            <v>37.549999999999997</v>
          </cell>
          <cell r="G24">
            <v>9403.4775250000021</v>
          </cell>
        </row>
        <row r="25">
          <cell r="B25" t="str">
            <v>73935-002</v>
          </cell>
          <cell r="C25" t="str">
            <v>ALVENARIA EM TIJOLO CERAMICO FURADO 10X20X20CM, 1 VEZ, ASSENTADO EM ARGAMASSA TRACO 1:5 (CIMENTO E AREIA), E=1CM.</v>
          </cell>
          <cell r="D25" t="str">
            <v>m2</v>
          </cell>
          <cell r="E25">
            <v>75.344999999999999</v>
          </cell>
          <cell r="F25">
            <v>66.569999999999993</v>
          </cell>
          <cell r="G25">
            <v>5015.7166499999994</v>
          </cell>
        </row>
        <row r="26">
          <cell r="B26" t="str">
            <v>74200-001</v>
          </cell>
          <cell r="C26" t="str">
            <v>VERGA 10X10CM EM CONCRETO PRÉ-MOLDADO FCK=20MPA (PREPARO COM BETONEIRA ) AÇO CA60, BITOLA FINA, INCLUSIVE FORMAS TABUA 3A.</v>
          </cell>
          <cell r="D26" t="str">
            <v>m</v>
          </cell>
          <cell r="E26">
            <v>35.5</v>
          </cell>
          <cell r="F26">
            <v>14.08</v>
          </cell>
          <cell r="G26">
            <v>499.84</v>
          </cell>
        </row>
        <row r="27">
          <cell r="B27">
            <v>72244</v>
          </cell>
          <cell r="C27" t="str">
            <v>DIVISORIA EM GRANITO CINZA, ESP=2CM, POLIDO DUAS FACES, INCLUSIVE ASSENTAMENTO, CONSIDERANDO 5% DE PERDAS PARA O GRANITO.</v>
          </cell>
          <cell r="D27" t="str">
            <v>m2</v>
          </cell>
          <cell r="E27">
            <v>59.04</v>
          </cell>
          <cell r="F27">
            <v>287.62</v>
          </cell>
          <cell r="G27">
            <v>16981.084800000001</v>
          </cell>
        </row>
        <row r="28">
          <cell r="B28" t="str">
            <v>74126-001</v>
          </cell>
          <cell r="C28" t="str">
            <v>GRANITO CINZA POLIDO PARA BANCADA E=2,5 CM, LARGURA 60CM - FORNECIMENTO E INSTALACAO.</v>
          </cell>
          <cell r="D28" t="str">
            <v>m</v>
          </cell>
          <cell r="E28">
            <v>14.7</v>
          </cell>
          <cell r="F28">
            <v>203.47</v>
          </cell>
          <cell r="G28">
            <v>2991.009</v>
          </cell>
        </row>
        <row r="29">
          <cell r="B29" t="str">
            <v>08.00.000</v>
          </cell>
          <cell r="C29" t="str">
            <v>COBERTURAS E IMPERMEABILIZACOES</v>
          </cell>
          <cell r="G29">
            <v>17539.9761</v>
          </cell>
        </row>
        <row r="30">
          <cell r="B30" t="str">
            <v>73753-001</v>
          </cell>
          <cell r="C30" t="str">
            <v>IMPERMEABILIZACAO DE TERRAÇOS E LAJES COM MANTA ASFALTICA ESPESSURA 3MM PROTEGIDA COM FILME DE ALUMINIO GOFRADO ESPESSURA 0,8MM, INCLUSO EMULSAO ASFALTICA.</v>
          </cell>
          <cell r="D30" t="str">
            <v>m2</v>
          </cell>
          <cell r="E30">
            <v>202.47</v>
          </cell>
          <cell r="F30">
            <v>63.03</v>
          </cell>
          <cell r="G30">
            <v>12761.6841</v>
          </cell>
        </row>
        <row r="31">
          <cell r="B31" t="str">
            <v>08.04.070</v>
          </cell>
          <cell r="C31" t="str">
            <v>PROTEÇÃO MECÂNICA DE IMPERMEABILIZAÇÃO COM ARGAMASSA DE CIMENTO E AREIA TRAÇO 1:3, ESPESSURA DE 3 CM E ACABAMENTO ÁSPERO, INCLUINDO JUNTA DE RETRAÇÃO.</v>
          </cell>
          <cell r="D31" t="str">
            <v>m2</v>
          </cell>
          <cell r="E31">
            <v>202.47</v>
          </cell>
          <cell r="F31">
            <v>23.6</v>
          </cell>
          <cell r="G31">
            <v>4778.2920000000004</v>
          </cell>
        </row>
        <row r="32">
          <cell r="B32" t="str">
            <v>09.00.000</v>
          </cell>
          <cell r="C32" t="str">
            <v>ESQUADRIAS</v>
          </cell>
          <cell r="G32">
            <v>40053.062250000003</v>
          </cell>
        </row>
        <row r="33">
          <cell r="B33" t="str">
            <v>09.01.069</v>
          </cell>
          <cell r="C33" t="str">
            <v>FORNECIMENTO E COLOCAÇÃO DE GRADE DE PORTA   COMPLETA EM MADEIRA DE LEI PARA VÃO DE 0,60X2,10 M, ATÉ 0,90X2,10M , ESP= 3,00 CM , LARGURA 14 CM.</v>
          </cell>
          <cell r="D33" t="str">
            <v>Un</v>
          </cell>
          <cell r="E33">
            <v>12</v>
          </cell>
          <cell r="F33">
            <v>161.03</v>
          </cell>
          <cell r="G33">
            <v>1932.3600000000001</v>
          </cell>
        </row>
        <row r="34">
          <cell r="B34" t="str">
            <v>09.01.075</v>
          </cell>
          <cell r="C34" t="str">
            <v>FORNECIMENTO E COLOCAÇÃO DE GRADE DE PORTA  COMPLETA DE CANTO, EM MADEIRA DE LEI COM  LARG =7,00CM , ESP = 3,00 CM, DIMENSÃO DE 0,60 X 1,60M.</v>
          </cell>
          <cell r="D34" t="str">
            <v>Un</v>
          </cell>
          <cell r="E34">
            <v>14</v>
          </cell>
          <cell r="F34">
            <v>109.21</v>
          </cell>
          <cell r="G34">
            <v>1528.9399999999998</v>
          </cell>
        </row>
        <row r="35">
          <cell r="B35" t="str">
            <v>74069-002</v>
          </cell>
          <cell r="C35" t="str">
            <v>FECHADURA DE EMBUTIR COMPLETA, PARA PORTAS DE BANHEIRO, PADRAO DE ACABAMENTO SUPERIOR.</v>
          </cell>
          <cell r="D35" t="str">
            <v>Un</v>
          </cell>
          <cell r="E35">
            <v>14</v>
          </cell>
          <cell r="F35">
            <v>193.95</v>
          </cell>
          <cell r="G35">
            <v>2715.2999999999997</v>
          </cell>
        </row>
        <row r="36">
          <cell r="B36" t="str">
            <v>74070-001</v>
          </cell>
          <cell r="C36" t="str">
            <v>FECHADURA DE EMBUTIR COMPLETA, PARA PORTAS INTERNAS, PADRAO DE ACABAMENTO SUPERIOR.</v>
          </cell>
          <cell r="D36" t="str">
            <v>Un</v>
          </cell>
          <cell r="E36">
            <v>12</v>
          </cell>
          <cell r="F36">
            <v>165.68</v>
          </cell>
          <cell r="G36">
            <v>1988.16</v>
          </cell>
        </row>
        <row r="37">
          <cell r="B37" t="str">
            <v>74136-002</v>
          </cell>
          <cell r="C37" t="str">
            <v>PORTA DE ACO DE ENROLAR TIPO TIJOLINHO, VAZADA, CHAPA 24 RAIADA LARGA.</v>
          </cell>
          <cell r="D37" t="str">
            <v>m2</v>
          </cell>
          <cell r="E37">
            <v>12</v>
          </cell>
          <cell r="F37">
            <v>383.32</v>
          </cell>
          <cell r="G37">
            <v>4599.84</v>
          </cell>
        </row>
        <row r="38">
          <cell r="B38" t="str">
            <v>09.02.101</v>
          </cell>
          <cell r="C38" t="str">
            <v>FORNECIMENTO E INSTALAÇÃO DE PORTÃO EM ALUMÍNIO ANODIZADO DE GIRO, TIPO BÚZIOS, NA COR BRONZE.</v>
          </cell>
          <cell r="D38" t="str">
            <v>m2</v>
          </cell>
          <cell r="E38">
            <v>38.625</v>
          </cell>
          <cell r="F38">
            <v>385.33</v>
          </cell>
          <cell r="G38">
            <v>14883.37125</v>
          </cell>
        </row>
        <row r="39">
          <cell r="B39" t="str">
            <v>74139-002</v>
          </cell>
          <cell r="C39" t="str">
            <v>PORTA DE MADEIRA PARA BANHEIRO EM COMPENSADO COM LAMINADO TEXTURIZADO 0,60X1,60M, INCLUSO MARCO, DOBRADICAS E TARJETA TIPO LIVRE/OCUPADO.</v>
          </cell>
          <cell r="D39" t="str">
            <v>Un</v>
          </cell>
          <cell r="E39">
            <v>14</v>
          </cell>
          <cell r="F39">
            <v>220.27</v>
          </cell>
          <cell r="G39">
            <v>3083.78</v>
          </cell>
        </row>
        <row r="40">
          <cell r="B40" t="str">
            <v>73910-005</v>
          </cell>
          <cell r="C40" t="str">
            <v>PORTA DE MADEIRA COMPENSADA LISA PARA PINTURA, 0,80X2,10M, INCLUSO ADUELA 2A, ALIZAR 2A E DOBRADICA.</v>
          </cell>
          <cell r="D40" t="str">
            <v>Un</v>
          </cell>
          <cell r="E40">
            <v>7</v>
          </cell>
          <cell r="F40">
            <v>290.7</v>
          </cell>
          <cell r="G40">
            <v>2034.8999999999999</v>
          </cell>
        </row>
        <row r="41">
          <cell r="B41" t="str">
            <v>73910-010</v>
          </cell>
          <cell r="C41" t="str">
            <v>PORTA DE MADEIRA COMPENSADA LISA PARA PINTURA, 0,90X2,10M, INCLUSO ADUELA 2A, ALIZAR 2A E DOBRADICA.</v>
          </cell>
          <cell r="D41" t="str">
            <v>Un</v>
          </cell>
          <cell r="E41">
            <v>5</v>
          </cell>
          <cell r="F41">
            <v>305.57</v>
          </cell>
          <cell r="G41">
            <v>1527.85</v>
          </cell>
        </row>
        <row r="42">
          <cell r="B42" t="str">
            <v>73809-001</v>
          </cell>
          <cell r="C42" t="str">
            <v>JANELA DE ALUMINIO TIPO MAXIM-AIR, SERIE 25.</v>
          </cell>
          <cell r="D42" t="str">
            <v>m2</v>
          </cell>
          <cell r="E42">
            <v>7.9249999999999998</v>
          </cell>
          <cell r="F42">
            <v>353.72</v>
          </cell>
          <cell r="G42">
            <v>2803.2310000000002</v>
          </cell>
        </row>
        <row r="43">
          <cell r="B43" t="str">
            <v>09.02.020</v>
          </cell>
          <cell r="C43" t="str">
            <v>GRADE DE PROTECAO DE PORTA EM FERRO C/ VAROES DE 1/2", ESPAC=10CM E ACABAMENTO EM BARRA CHATA DE 1" X 1/4", INCLUSIVE FECHADURA DE SOBREPOR BRASIL OU SIMILAR E ASSENTAMENTO.</v>
          </cell>
          <cell r="D43" t="str">
            <v>m2</v>
          </cell>
          <cell r="E43">
            <v>12.600000000000001</v>
          </cell>
          <cell r="F43">
            <v>234.55</v>
          </cell>
          <cell r="G43">
            <v>2955.3300000000004</v>
          </cell>
        </row>
        <row r="44">
          <cell r="B44" t="str">
            <v>10.00.000</v>
          </cell>
          <cell r="C44" t="str">
            <v>VIDROS</v>
          </cell>
          <cell r="G44">
            <v>7647.3495999999996</v>
          </cell>
        </row>
        <row r="45">
          <cell r="B45" t="str">
            <v>73838-001</v>
          </cell>
          <cell r="C45" t="str">
            <v>PORTA DE VIDRO TEMPERADO, 0,9X2,10M, ESPESSURA 10MM, INCLUSIVE ACESSORIOS.</v>
          </cell>
          <cell r="D45" t="str">
            <v>Un</v>
          </cell>
          <cell r="E45">
            <v>1</v>
          </cell>
          <cell r="F45">
            <v>1598.61</v>
          </cell>
          <cell r="G45">
            <v>1598.61</v>
          </cell>
        </row>
        <row r="46">
          <cell r="B46">
            <v>72121</v>
          </cell>
          <cell r="C46" t="str">
            <v>VIDRO TEMPERADO COLORIDO, ESPESSURA 10MM.</v>
          </cell>
          <cell r="D46" t="str">
            <v>m2</v>
          </cell>
          <cell r="E46">
            <v>25.18</v>
          </cell>
          <cell r="F46">
            <v>240.22</v>
          </cell>
          <cell r="G46">
            <v>6048.7395999999999</v>
          </cell>
        </row>
        <row r="47">
          <cell r="B47" t="str">
            <v>11.00.000</v>
          </cell>
          <cell r="C47" t="str">
            <v>ARGAMASSAS E REVESTIMENTOS DE PAREDES E TETOS</v>
          </cell>
          <cell r="G47">
            <v>46298.318299999992</v>
          </cell>
        </row>
        <row r="48">
          <cell r="B48" t="str">
            <v>73928-001</v>
          </cell>
          <cell r="C48" t="str">
            <v>CHAPISCO EM PAREDES TRACO 1:4 (CIMENTO E AREIA), ESPESSURA 0,5CM, PREPARO MANUAL.</v>
          </cell>
          <cell r="D48" t="str">
            <v>m2</v>
          </cell>
          <cell r="E48">
            <v>978.3075</v>
          </cell>
          <cell r="F48">
            <v>4.0999999999999996</v>
          </cell>
          <cell r="G48">
            <v>4011.0607499999996</v>
          </cell>
        </row>
        <row r="49">
          <cell r="B49">
            <v>5993</v>
          </cell>
          <cell r="C49" t="str">
            <v>EMBOCO TRACO 1:2:8 (CIMENTO, CAL E AREIA), ESPESSURA 2,0CM, PREPARO MECANICO.</v>
          </cell>
          <cell r="D49" t="str">
            <v>m2</v>
          </cell>
          <cell r="E49">
            <v>239.28499999999997</v>
          </cell>
          <cell r="F49">
            <v>19.77</v>
          </cell>
          <cell r="G49">
            <v>4730.6644499999993</v>
          </cell>
        </row>
        <row r="50">
          <cell r="B50">
            <v>5995</v>
          </cell>
          <cell r="C50" t="str">
            <v>REBOCO PARA PAREDES ARGAMASSA TRACO 1:4,5 (CAL E AREIA FINA PENEIRADA), ESPESSURA 0,5CM, PREPARO MECANICO.</v>
          </cell>
          <cell r="D50" t="str">
            <v>m2</v>
          </cell>
          <cell r="E50">
            <v>739.02250000000004</v>
          </cell>
          <cell r="F50">
            <v>11.9</v>
          </cell>
          <cell r="G50">
            <v>8794.3677500000013</v>
          </cell>
        </row>
        <row r="51">
          <cell r="B51" t="str">
            <v>11.07.020</v>
          </cell>
          <cell r="C51" t="str">
            <v>REVESTIMENTO EM PAREDES COM PASTILHAS ESMALTADAS , ASSENTADAS EM ARGAMASSA DE CIMENTO , CAL E AREIA, NO TRACO 1:1:6, INCLUSIVE EMBOCO COM ARGAMASSA DE CIMENTO, SAIBRO E AREIA NO TRACO 1:4:4.</v>
          </cell>
          <cell r="D51" t="str">
            <v>m2</v>
          </cell>
          <cell r="E51">
            <v>217.53499999999997</v>
          </cell>
          <cell r="F51">
            <v>121.01</v>
          </cell>
          <cell r="G51">
            <v>26323.910349999998</v>
          </cell>
        </row>
        <row r="52">
          <cell r="B52" t="str">
            <v>30.09.017</v>
          </cell>
          <cell r="C52" t="str">
            <v>PERFIL DE ALUMÍNIO TIPO ( L- T- U ). (C1877)</v>
          </cell>
          <cell r="D52" t="str">
            <v>m</v>
          </cell>
          <cell r="E52">
            <v>113.95</v>
          </cell>
          <cell r="F52">
            <v>14.75</v>
          </cell>
          <cell r="G52">
            <v>1680.7625</v>
          </cell>
        </row>
        <row r="53">
          <cell r="B53" t="str">
            <v>73925-001</v>
          </cell>
          <cell r="C53" t="str">
            <v>AZULEJO 1A 15X15CM FIXADO COM NATA DE CIMENTO, REJUNTAMENTO COM CIMENTO BRANCO.</v>
          </cell>
          <cell r="D53" t="str">
            <v>m2</v>
          </cell>
          <cell r="E53">
            <v>21.75</v>
          </cell>
          <cell r="F53">
            <v>34.83</v>
          </cell>
          <cell r="G53">
            <v>757.55250000000001</v>
          </cell>
        </row>
        <row r="54">
          <cell r="B54" t="str">
            <v>12.00.000</v>
          </cell>
          <cell r="C54" t="str">
            <v>FORROS</v>
          </cell>
          <cell r="G54">
            <v>11997.896999999999</v>
          </cell>
        </row>
        <row r="55">
          <cell r="B55" t="str">
            <v>12.02.020</v>
          </cell>
          <cell r="C55" t="str">
            <v>FORNECIMENTO E ASSENTAMENTO DE FORROPACOTE DA EUCATEX, PADRAO LISO, MONTADO COM PERFIS APARENTES DE ALUMINIO ANODIZADO.</v>
          </cell>
          <cell r="D55" t="str">
            <v>m2</v>
          </cell>
          <cell r="E55">
            <v>228.9675</v>
          </cell>
          <cell r="F55">
            <v>52.4</v>
          </cell>
          <cell r="G55">
            <v>11997.896999999999</v>
          </cell>
        </row>
        <row r="56">
          <cell r="B56" t="str">
            <v>13.00.000</v>
          </cell>
          <cell r="C56" t="str">
            <v>PISOS</v>
          </cell>
          <cell r="G56">
            <v>78689.497675000006</v>
          </cell>
        </row>
        <row r="57">
          <cell r="B57" t="str">
            <v>13.02.010</v>
          </cell>
          <cell r="C57" t="str">
            <v>REGULARIZACAO DE CONTRA-PISO PARA REVESTIMENTO DE PISOS COM TACOS, ALCATIFAS, PAVIFLEX, ETC. EMPREGANDO ARGAMASSA DE CIMENTO E AREIA NO TRACO 1:4, COM 3,0 CM DE ESPESSURA.</v>
          </cell>
          <cell r="D57" t="str">
            <v>m2</v>
          </cell>
          <cell r="E57">
            <v>210.51000000000002</v>
          </cell>
          <cell r="F57">
            <v>23.68</v>
          </cell>
          <cell r="G57">
            <v>4984.8768</v>
          </cell>
        </row>
        <row r="58">
          <cell r="B58" t="str">
            <v>13.03.110</v>
          </cell>
          <cell r="C58" t="str">
            <v>PISO EM LENCOL DE GRANITO ARTIFICIAL ( MARMORITE ) COM JUNTAS DE PLASTICO , FORMANDO QUADROS DE 1,0 X 1,0 M,NA COR PRETA OU VERMELHA. (OBS. DA SE: PREÇO INCLUSIVE COM REGULARIZAÇÃO)</v>
          </cell>
          <cell r="D58" t="str">
            <v>m2</v>
          </cell>
          <cell r="E58">
            <v>32.337499999999999</v>
          </cell>
          <cell r="F58">
            <v>75.930000000000007</v>
          </cell>
          <cell r="G58">
            <v>2455.386375</v>
          </cell>
        </row>
        <row r="59">
          <cell r="B59" t="str">
            <v>13.03.305</v>
          </cell>
          <cell r="C59" t="str">
            <v>PISO EM GRANITO PRETO CEARÁ POLIDO, ESPESSURA 2CM, APLICADO COM ARGAMASSA INDUSTRIALIZADA AC-I, NÃO INCLUSO REGULARIZAÇÃO DE BASE.</v>
          </cell>
          <cell r="D59" t="str">
            <v>m2</v>
          </cell>
          <cell r="E59">
            <v>210.51000000000002</v>
          </cell>
          <cell r="F59">
            <v>319.05</v>
          </cell>
          <cell r="G59">
            <v>67163.215500000006</v>
          </cell>
        </row>
        <row r="60">
          <cell r="B60" t="str">
            <v>13.03.250</v>
          </cell>
          <cell r="C60" t="str">
            <v>PISO INDUSTRIAL DURBETON , KORODUR OU SIMILAR DE ALTA RESISTENCIA COM 8 MM DE ESPESSURA,COM JUNTAS DE PLASTICO FORMANDO QUADROS DE 1,0 X 1,0 M , NA COR VERDE E COM ACABAMENTO RASPADO POLIDO, INCLUSIVE BASE REGULARIZADA.</v>
          </cell>
          <cell r="D60" t="str">
            <v>m2</v>
          </cell>
          <cell r="E60">
            <v>47.150000000000006</v>
          </cell>
          <cell r="F60">
            <v>86.66</v>
          </cell>
          <cell r="G60">
            <v>4086.0190000000002</v>
          </cell>
        </row>
        <row r="61">
          <cell r="B61" t="str">
            <v>16.00.000</v>
          </cell>
          <cell r="C61" t="str">
            <v>PINTURA</v>
          </cell>
          <cell r="G61">
            <v>17888.986250000002</v>
          </cell>
        </row>
        <row r="62">
          <cell r="B62" t="str">
            <v>73954-002</v>
          </cell>
          <cell r="C62" t="str">
            <v xml:space="preserve">PINTURA LATEX ACRILICA AMBIENTES INTERNOS/EXTERNOS, DUAS DEMAOS S/SELADOR.      </v>
          </cell>
          <cell r="D62" t="str">
            <v>m2</v>
          </cell>
          <cell r="E62">
            <v>677.54500000000007</v>
          </cell>
          <cell r="F62">
            <v>13.27</v>
          </cell>
          <cell r="G62">
            <v>8991.0221500000007</v>
          </cell>
        </row>
        <row r="63">
          <cell r="B63" t="str">
            <v>73751-001</v>
          </cell>
          <cell r="C63" t="str">
            <v xml:space="preserve"> FUNDO SELADOR PVA AMBIENTES INTERNOS, UMA DEMAO. </v>
          </cell>
          <cell r="D63" t="str">
            <v>m2</v>
          </cell>
          <cell r="E63">
            <v>677.54500000000007</v>
          </cell>
          <cell r="F63">
            <v>3.13</v>
          </cell>
          <cell r="G63">
            <v>2120.71585</v>
          </cell>
        </row>
        <row r="64">
          <cell r="B64" t="str">
            <v>73955-002</v>
          </cell>
          <cell r="C64" t="str">
            <v>EMASSAMENTO COM MASSA LATEX PVA PARA AMBIENTES INTERNOS, DUAS DEMAOS.</v>
          </cell>
          <cell r="D64" t="str">
            <v>m2</v>
          </cell>
          <cell r="E64">
            <v>677.54500000000007</v>
          </cell>
          <cell r="F64">
            <v>8.1300000000000008</v>
          </cell>
          <cell r="G64">
            <v>5508.4408500000009</v>
          </cell>
        </row>
        <row r="65">
          <cell r="B65" t="str">
            <v>74065-002</v>
          </cell>
          <cell r="C65" t="str">
            <v>PINTURA ESMALTE ACETINADO PARA MADEIRA, DUAS DEMAOS, INCLUSO APARELHAMENTO COM FUNDO NIVELADOR BRANCO FOSCO.</v>
          </cell>
          <cell r="D65" t="str">
            <v>m2</v>
          </cell>
          <cell r="E65">
            <v>63.630000000000017</v>
          </cell>
          <cell r="F65">
            <v>16.38</v>
          </cell>
          <cell r="G65">
            <v>1042.2594000000001</v>
          </cell>
        </row>
        <row r="66">
          <cell r="B66" t="str">
            <v>73924-002</v>
          </cell>
          <cell r="C66" t="str">
            <v>PINTURA ESMALTE ACETINADO, DUAS DEMAOS, PARA FERRO.</v>
          </cell>
          <cell r="D66" t="str">
            <v>m2</v>
          </cell>
          <cell r="E66">
            <v>12.600000000000001</v>
          </cell>
          <cell r="F66">
            <v>17.98</v>
          </cell>
          <cell r="G66">
            <v>226.54800000000003</v>
          </cell>
        </row>
        <row r="67">
          <cell r="B67" t="str">
            <v>18.00.000</v>
          </cell>
          <cell r="C67" t="str">
            <v>INSTALACOES ELETRICAS</v>
          </cell>
          <cell r="G67">
            <v>26625.209999999995</v>
          </cell>
        </row>
        <row r="68">
          <cell r="B68">
            <v>73613</v>
          </cell>
          <cell r="C68" t="str">
            <v>ELETRODUTO DE PVC RÍGIDO ROSCÁVEL 20 MM (3/4") FORNECIMENTO E INSTALACAO.</v>
          </cell>
          <cell r="D68" t="str">
            <v>m</v>
          </cell>
          <cell r="E68">
            <v>25</v>
          </cell>
          <cell r="F68">
            <v>5.92</v>
          </cell>
          <cell r="G68">
            <v>148</v>
          </cell>
        </row>
        <row r="69">
          <cell r="B69">
            <v>55865</v>
          </cell>
          <cell r="C69" t="str">
            <v xml:space="preserve">ELETRODUTO DE PVC RIGIDO ROSCAVEL 40MM (1 1/2"), FORNECIMENTO E INSTALACAO.  </v>
          </cell>
          <cell r="D69" t="str">
            <v>m</v>
          </cell>
          <cell r="E69">
            <v>150</v>
          </cell>
          <cell r="F69">
            <v>19.37</v>
          </cell>
          <cell r="G69">
            <v>2905.5</v>
          </cell>
        </row>
        <row r="70">
          <cell r="B70" t="str">
            <v>18.15.020</v>
          </cell>
          <cell r="C70" t="str">
            <v>CAIXA 4 X 4 POL. TIGREFLEX OU SIMILAR, INCLUSIVE ASSENTAMENTO.</v>
          </cell>
          <cell r="D70" t="str">
            <v>Un</v>
          </cell>
          <cell r="E70">
            <v>4</v>
          </cell>
          <cell r="F70">
            <v>6.57</v>
          </cell>
          <cell r="G70">
            <v>26.28</v>
          </cell>
        </row>
        <row r="71">
          <cell r="B71" t="str">
            <v>18.15.023</v>
          </cell>
          <cell r="C71" t="str">
            <v>FORNECIMENTO E COLOCAÇÃO DE CAIXA METÁLICA PARA PASSAGEM DE CABOS COM DIMENSÕES 10 X 10 X 5 CM.</v>
          </cell>
          <cell r="D71" t="str">
            <v>Un</v>
          </cell>
          <cell r="E71">
            <v>14</v>
          </cell>
          <cell r="F71">
            <v>30.7</v>
          </cell>
          <cell r="G71">
            <v>429.8</v>
          </cell>
        </row>
        <row r="72">
          <cell r="B72" t="str">
            <v>73860-012</v>
          </cell>
          <cell r="C72" t="str">
            <v>CABO DE COBRE ISOLADO PVC RESISTENTE A CHAMA 450/750 V 16 MM2 FORNECIMENTO E INSTALACAO.</v>
          </cell>
          <cell r="D72" t="str">
            <v>m</v>
          </cell>
          <cell r="E72">
            <v>750</v>
          </cell>
          <cell r="F72">
            <v>10.77</v>
          </cell>
          <cell r="G72">
            <v>8077.5</v>
          </cell>
        </row>
        <row r="73">
          <cell r="B73" t="str">
            <v>18.20.010</v>
          </cell>
          <cell r="C73" t="str">
            <v>DISJUNTOR MONOPOLAR TERMOMAGNETICO ATE 30A, 220V, PIAL OU SIMILAR, INCLUSIVE INSTALACAO EM QUADRO DE DISTRIBUICAO.</v>
          </cell>
          <cell r="D73" t="str">
            <v>Un</v>
          </cell>
          <cell r="E73">
            <v>12</v>
          </cell>
          <cell r="F73">
            <v>13.15</v>
          </cell>
          <cell r="G73">
            <v>157.80000000000001</v>
          </cell>
        </row>
        <row r="74">
          <cell r="B74" t="str">
            <v>18.20.030</v>
          </cell>
          <cell r="C74" t="str">
            <v>DISJUNTOR TRIPOLAR TERMOMAGNETICO ATE 50A, 380V, PIAL OU SIMILAR, INCLUSIVE INSTALACAO EM QUADRO DE DISTRIBUICAO.</v>
          </cell>
          <cell r="D74" t="str">
            <v>Un</v>
          </cell>
          <cell r="E74">
            <v>1</v>
          </cell>
          <cell r="F74">
            <v>78.209999999999994</v>
          </cell>
          <cell r="G74">
            <v>78.209999999999994</v>
          </cell>
        </row>
        <row r="75">
          <cell r="B75" t="str">
            <v>18.20.212</v>
          </cell>
          <cell r="C75" t="str">
            <v>FORNECIMENTO E INSTALAÇÃO DE DISPOSITIVO DE PROTEÇÃO DR, TIPO AC, CORRENTE NOMINAL RESIDUAL 30mA, TETRAPOLAR, CORRENTE NOMINAL 63A, FAB.:SIEMENS OU SIMILAR.</v>
          </cell>
          <cell r="D75" t="str">
            <v>Un</v>
          </cell>
          <cell r="E75">
            <v>1</v>
          </cell>
          <cell r="F75">
            <v>234.72</v>
          </cell>
          <cell r="G75">
            <v>234.72</v>
          </cell>
        </row>
        <row r="76">
          <cell r="B76" t="str">
            <v>74131-003</v>
          </cell>
          <cell r="C76" t="str">
            <v>QUADRO DE DISTRIBUICAO DE ENERGIA EM CHAPA METALICA, DE EMBUTIR, SEM PORTA, PARA 12 DISJUNTORES TERMOMAGNETICOS MONOPOLARES, SEM DISPOSITIVO PARA CHAVE GERAL, SEM BARRAMENTOS FASES E COM BARRAMENTO NEUTRO, FORNECIMENTO E INSTALACAO.</v>
          </cell>
          <cell r="D76" t="str">
            <v>Un</v>
          </cell>
          <cell r="E76">
            <v>1</v>
          </cell>
          <cell r="F76">
            <v>118.73</v>
          </cell>
          <cell r="G76">
            <v>118.73</v>
          </cell>
        </row>
        <row r="77">
          <cell r="B77" t="str">
            <v>74054-001</v>
          </cell>
          <cell r="C77" t="str">
            <v>PONTO DE LUZ (CAIXA, ELETRODUTO, FIOS E INTERRUPTOR)</v>
          </cell>
          <cell r="D77" t="str">
            <v>Un</v>
          </cell>
          <cell r="E77">
            <v>30</v>
          </cell>
          <cell r="F77">
            <v>107.05</v>
          </cell>
          <cell r="G77">
            <v>3211.5</v>
          </cell>
        </row>
        <row r="78">
          <cell r="B78" t="str">
            <v>18.22.020</v>
          </cell>
          <cell r="C78" t="str">
            <v>PONTO DE INTERRUPTOR DE UMA SECCAO, PIAL OU SIMILAR,INCLUSIVE TUBULACAO PVC RIGIDO, FIACAO, CX. 4 X 2 POL. TIGREFLEX OU SIMILAR PLACA E DEMAIS ACESSORIOS, ATE O PONTO DE LUZ.</v>
          </cell>
          <cell r="D78" t="str">
            <v>Pt</v>
          </cell>
          <cell r="E78">
            <v>7</v>
          </cell>
          <cell r="F78">
            <v>62.35</v>
          </cell>
          <cell r="G78">
            <v>436.45</v>
          </cell>
        </row>
        <row r="79">
          <cell r="B79" t="str">
            <v>18.22.030</v>
          </cell>
          <cell r="C79" t="str">
            <v>PONTO DE INTERRUPTOR DE 2 SECCOES, PIAL OU SIMILAR, INCLUSIVE TUBULACAO PVC RIGIDO, FIACAO CAIXA 4 X 2 POL. TIGREFLEX OU SIMILAR, PLACA E DEMAIS ACESSORIOS, ATE O PONTO DE LUZ.</v>
          </cell>
          <cell r="D79" t="str">
            <v>Pt</v>
          </cell>
          <cell r="E79">
            <v>4</v>
          </cell>
          <cell r="F79">
            <v>95.35</v>
          </cell>
          <cell r="G79">
            <v>381.4</v>
          </cell>
        </row>
        <row r="80">
          <cell r="B80" t="str">
            <v>18.22.060</v>
          </cell>
          <cell r="C80" t="str">
            <v>PONTO DE TOMADA UNIV.(2P+1 T) PIAL OU SIMILAR INCLUSIVE TUBULACAO PVC RIGIDO, FIACAO, CAIXA 4 X 2 POL. TIGREFLEX OU SIMILAR, PLACA E DEMAIS ACESSORIOS, ATE O PONTO DE LUZ OU QUADRO DE DISTRIBUICAO.</v>
          </cell>
          <cell r="D80" t="str">
            <v>Pt</v>
          </cell>
          <cell r="E80">
            <v>13</v>
          </cell>
          <cell r="F80">
            <v>110.85</v>
          </cell>
          <cell r="G80">
            <v>1441.05</v>
          </cell>
        </row>
        <row r="81">
          <cell r="B81" t="str">
            <v>18.22.080</v>
          </cell>
          <cell r="C81" t="str">
            <v>PONTO DE TOMADA P/AR CONDICIONADO C/CONJ. TIPO ARSTOP OU SIMILAR,EM CAIXA TIGREFLEX OU SIMILAR 4 X 4 POL.,C/PLACA, TOMADA TRIP. P/PINO CHATO E DISJ. TERMOMAG. DE 25A, INCLUSIVE TUBULACAO PVC RIGIDO, FIACAO, ATERRAMENTO E DEMAIS ACESS. ATE O QUADRO DE DIST</v>
          </cell>
          <cell r="D81" t="str">
            <v>Pt</v>
          </cell>
          <cell r="E81">
            <v>1</v>
          </cell>
          <cell r="F81">
            <v>213.35</v>
          </cell>
          <cell r="G81">
            <v>213.35</v>
          </cell>
        </row>
        <row r="82">
          <cell r="B82" t="str">
            <v>18.23.060</v>
          </cell>
          <cell r="C82" t="str">
            <v>PONTO DE LÓGICA SECO, EM CONDULETES METÁLICOS, INCLUSIVE ELETRODUTOS DE PVC RÍGIDO ROSCÁVEL 3/4" COM 9,00M, LUVAS E CURVAS EM PVC, ABRAÇADEIRAS TIPO "D", BUCHAS E ARRUELAS DE ALUMÍNIO (INSTALAÇÃO APARENTE)</v>
          </cell>
          <cell r="D82" t="str">
            <v>Pt</v>
          </cell>
          <cell r="E82">
            <v>14</v>
          </cell>
          <cell r="F82">
            <v>100.21</v>
          </cell>
          <cell r="G82">
            <v>1402.9399999999998</v>
          </cell>
        </row>
        <row r="83">
          <cell r="B83" t="str">
            <v>18.24.020</v>
          </cell>
          <cell r="C83" t="str">
            <v>CAIXA DE PASSAGEM SUBTERRANEA PARA ENTRADA DE REDE TELEFONICA,TIPO R1 (ATE 35 PONTOS), COM DIMENSOES INTERNAS 0,60 X 0,35 M, ALTURA 0,50 M,PAREDES EM ALVENARIA, LAJE DE TAMPA E FUNDO EM CONCRETO,INCLUSIVE ESCAVACAO, REMOCAO E REATERRO.</v>
          </cell>
          <cell r="D83" t="str">
            <v>Un</v>
          </cell>
          <cell r="E83">
            <v>1</v>
          </cell>
          <cell r="F83">
            <v>88.47</v>
          </cell>
          <cell r="G83">
            <v>88.47</v>
          </cell>
        </row>
        <row r="84">
          <cell r="B84" t="str">
            <v>18.24.080</v>
          </cell>
          <cell r="C84" t="str">
            <v>CAIXA DE PASSAGEM EM CHAPA DE AÇO COM TAMPA PARAFUSADA, DIMENSÕES 150 X 150 X 80MM</v>
          </cell>
          <cell r="D84" t="str">
            <v>Un</v>
          </cell>
          <cell r="E84">
            <v>2</v>
          </cell>
          <cell r="F84">
            <v>28.18</v>
          </cell>
          <cell r="G84">
            <v>56.36</v>
          </cell>
        </row>
        <row r="85">
          <cell r="B85" t="str">
            <v>18.25.027</v>
          </cell>
          <cell r="C85" t="str">
            <v>FORNECIMENTO E INSTALAÇÃO DE LUMINÁRIA DE EMBUTIR RETANGULAR C/ REFLETOR EM ALUMÍNIO P/2  X 32W C/ REATOR ELETRÔNICO DE 32W AFP E 02 LÂMPADA DE 32W FAB. STILLUX OU SIMILAR.</v>
          </cell>
          <cell r="D85" t="str">
            <v>Un</v>
          </cell>
          <cell r="E85">
            <v>19</v>
          </cell>
          <cell r="F85">
            <v>256.52999999999997</v>
          </cell>
          <cell r="G85">
            <v>4874.07</v>
          </cell>
        </row>
        <row r="86">
          <cell r="B86" t="str">
            <v>18.25.026</v>
          </cell>
          <cell r="C86" t="str">
            <v>FORN. E INST. DE LUMINÁRIA DE EMBUTIR COM REFLETOR DE ALUMÍNIO, ALETAS PLANAS BRANCAS PARA 2 LÂMPADAS PL-C LUZ DO DIA DE 26W, PHILLPS OU SIMILAR REF.FBN 260, INCLUSIVE REATOR DE PARTIDA RÁPIDA, LÂMPADAS E ACESSÓRIOS.</v>
          </cell>
          <cell r="D86" t="str">
            <v>Cj</v>
          </cell>
          <cell r="E86">
            <v>9</v>
          </cell>
          <cell r="F86">
            <v>196</v>
          </cell>
          <cell r="G86">
            <v>1764</v>
          </cell>
        </row>
        <row r="87">
          <cell r="B87" t="str">
            <v>18.25.079</v>
          </cell>
          <cell r="C87" t="str">
            <v>LUMINÁRIA DE SOBREPOR TIPO ARANDELA P/  1X20W COM ILUMINAÇÃO INDIRETA COM REATOR INTEGRADO FAB. STILLUX OU SIMILAR.</v>
          </cell>
          <cell r="D87" t="str">
            <v>Un</v>
          </cell>
          <cell r="E87">
            <v>2</v>
          </cell>
          <cell r="F87">
            <v>235.71</v>
          </cell>
          <cell r="G87">
            <v>471.42</v>
          </cell>
        </row>
        <row r="88">
          <cell r="B88" t="str">
            <v>18.25.620</v>
          </cell>
          <cell r="C88" t="str">
            <v>FORNECIMENTO E INSTALAÇÃO  DE LUMINÁRIA DE EMERGÊNCIA COM 2 LÂMPADAS DE 8 WATTS BIVOLT, COM BATERIA INTERNA</v>
          </cell>
          <cell r="D88" t="str">
            <v>Un</v>
          </cell>
          <cell r="E88">
            <v>2</v>
          </cell>
          <cell r="F88">
            <v>53.83</v>
          </cell>
          <cell r="G88">
            <v>107.66</v>
          </cell>
        </row>
        <row r="89">
          <cell r="B89" t="str">
            <v>19.00.000</v>
          </cell>
          <cell r="C89" t="str">
            <v>INSTALACOES HIDRO SANITARIAS</v>
          </cell>
          <cell r="G89">
            <v>15264.302</v>
          </cell>
        </row>
        <row r="90">
          <cell r="B90" t="str">
            <v>19.01.010</v>
          </cell>
          <cell r="C90" t="str">
            <v>PONTO DE ESGOTO PARA BACIA SANITARIA, INCLUSIVE TUBULACOES E CONEXOES EM PVC RIGIDO SOLDAVEIS, ATE A COLUNA OU O SUB-COLETOR.</v>
          </cell>
          <cell r="D90" t="str">
            <v>Pt</v>
          </cell>
          <cell r="E90">
            <v>8</v>
          </cell>
          <cell r="F90">
            <v>64.58</v>
          </cell>
          <cell r="G90">
            <v>516.64</v>
          </cell>
        </row>
        <row r="91">
          <cell r="B91" t="str">
            <v>19.01.020</v>
          </cell>
          <cell r="C91" t="str">
            <v>PONTO DE ESGOTO PARA PIA OU LAVANDARIA,INCLUSIVE TUBULACOES E CONEXOES EM PVC RIGIDO SOLDAVEIS, ATE A COLUNA OU O SUB-COLETOR.</v>
          </cell>
          <cell r="D91" t="str">
            <v>Pt</v>
          </cell>
          <cell r="E91">
            <v>2</v>
          </cell>
          <cell r="F91">
            <v>60.73</v>
          </cell>
          <cell r="G91">
            <v>121.46</v>
          </cell>
        </row>
        <row r="92">
          <cell r="B92" t="str">
            <v>19.01.030</v>
          </cell>
          <cell r="C92" t="str">
            <v>PONTO DE ESGOTO PARA LAVATORIO OU MICTORIO, INCLUSIVE TUBULACOES E CONEXOES EM PVC RIGIDO SOLDAVEIS, ATE A COLUNA OU O SUB-COLETOR</v>
          </cell>
          <cell r="D92" t="str">
            <v>Pt</v>
          </cell>
          <cell r="E92">
            <v>4</v>
          </cell>
          <cell r="F92">
            <v>58.17</v>
          </cell>
          <cell r="G92">
            <v>232.68</v>
          </cell>
        </row>
        <row r="93">
          <cell r="B93" t="str">
            <v>19.01.040</v>
          </cell>
          <cell r="C93" t="str">
            <v>PONTO DE ESGOTO PARA RALO SIFONADO, INCLUSIVE RALO, TUBULACOES E CONEXOES EM PVC RIGIDO SOLDAVEIS, ATE A COLUNA OU O SUB-COLETOR.</v>
          </cell>
          <cell r="D93" t="str">
            <v>Pt</v>
          </cell>
          <cell r="E93">
            <v>23</v>
          </cell>
          <cell r="F93">
            <v>63.36</v>
          </cell>
          <cell r="G93">
            <v>1457.28</v>
          </cell>
        </row>
        <row r="94">
          <cell r="B94" t="str">
            <v>73959-002</v>
          </cell>
          <cell r="C94" t="str">
            <v>PONTO DE AGUA FRIA PVC 1/2" - MEDIA 5,00M DE TUBO DE PVC ROSCAVEL AGU    A FRIA 1/2" E 2 JOELHOS DE PVC ROSCAVEL 90GRAUS AGUA FRIA 1/2" - FORNE  CIMENTO E INSTALACAO.</v>
          </cell>
          <cell r="D94" t="str">
            <v>Pt</v>
          </cell>
          <cell r="E94">
            <v>35</v>
          </cell>
          <cell r="F94">
            <v>68.06</v>
          </cell>
          <cell r="G94">
            <v>2382.1</v>
          </cell>
        </row>
        <row r="95">
          <cell r="B95" t="str">
            <v>73947-011</v>
          </cell>
          <cell r="C95" t="str">
            <v>VASO SANITARIO LOUCA BRANCA CAIXA DESCARGA ACOPLADA 35X65X35CM INCL ASSENTO PLASTICO E RABICHO CROMADO EXCL COLOCACAO.</v>
          </cell>
          <cell r="D95" t="str">
            <v>Un</v>
          </cell>
          <cell r="E95">
            <v>6</v>
          </cell>
          <cell r="F95">
            <v>241.51</v>
          </cell>
          <cell r="G95">
            <v>1449.06</v>
          </cell>
        </row>
        <row r="96">
          <cell r="B96" t="str">
            <v>19.07.028</v>
          </cell>
          <cell r="C96" t="str">
            <v>ASSENTAMENTO DE BACIA SANITÁRIA DE LOUÇA DECA VOGUE PLUS LINHA CONFORT  MOD P51 (P/DEFICIENTES), ACESSÓRIOS (PARAFUSOS DE FIXAÇÃO, ANEL DE VEDAÇÃO, TUBO DE LIGAÇÃO DE PVC CROMADO ASTRA  OU SIMILAR ) E ASSSENTO SANITÁRIO EM MDF LAQUEADO BRANCO SICMOL OU SI</v>
          </cell>
          <cell r="D96" t="str">
            <v>Un</v>
          </cell>
          <cell r="E96">
            <v>2</v>
          </cell>
          <cell r="F96">
            <v>578.91999999999996</v>
          </cell>
          <cell r="G96">
            <v>1157.8399999999999</v>
          </cell>
        </row>
        <row r="97">
          <cell r="B97">
            <v>6007</v>
          </cell>
          <cell r="C97" t="str">
            <v xml:space="preserve">SABONETEIRA DE LOUCA BRANCA 7,5X15CM - FORNECIMENTO E INSTALACAO. </v>
          </cell>
          <cell r="D97" t="str">
            <v>Un</v>
          </cell>
          <cell r="E97">
            <v>24</v>
          </cell>
          <cell r="F97">
            <v>34.4</v>
          </cell>
          <cell r="G97">
            <v>825.59999999999991</v>
          </cell>
        </row>
        <row r="98">
          <cell r="B98">
            <v>6004</v>
          </cell>
          <cell r="C98" t="str">
            <v xml:space="preserve">PAPELEIRA DE LOUCA BRANCA - FORNECIMENTO E INSTALACAO. </v>
          </cell>
          <cell r="D98" t="str">
            <v>Un</v>
          </cell>
          <cell r="E98">
            <v>8</v>
          </cell>
          <cell r="F98">
            <v>41.13</v>
          </cell>
          <cell r="G98">
            <v>329.04</v>
          </cell>
        </row>
        <row r="99">
          <cell r="B99" t="str">
            <v>73949-002</v>
          </cell>
          <cell r="C99" t="str">
            <v>TORNEIRA CROMADA LONGA 1/2" OU 3/4" DE PAREDE PARA PIA, PADRAO POPULAR - FORNECIMENTO E INSTALACAO.</v>
          </cell>
          <cell r="D99" t="str">
            <v>Un</v>
          </cell>
          <cell r="E99">
            <v>1</v>
          </cell>
          <cell r="F99">
            <v>38.799999999999997</v>
          </cell>
          <cell r="G99">
            <v>38.799999999999997</v>
          </cell>
        </row>
        <row r="100">
          <cell r="B100">
            <v>68061</v>
          </cell>
          <cell r="C100" t="str">
            <v xml:space="preserve">CHUVEIRO PLASTICO BRANCO SIMPLES - FORNECIMENTO E INSTALACAO. </v>
          </cell>
          <cell r="D100" t="str">
            <v>Un</v>
          </cell>
          <cell r="E100">
            <v>4</v>
          </cell>
          <cell r="F100">
            <v>12.57</v>
          </cell>
          <cell r="G100">
            <v>50.28</v>
          </cell>
        </row>
        <row r="101">
          <cell r="B101">
            <v>9535</v>
          </cell>
          <cell r="C101" t="str">
            <v>CHUVEIRO ELETRICO COMUM CORPO PLASTICO TIPO DUCHA, FORNECIMENTO E INSTALACAO.</v>
          </cell>
          <cell r="D101" t="str">
            <v>Un</v>
          </cell>
          <cell r="E101">
            <v>8</v>
          </cell>
          <cell r="F101">
            <v>37.869999999999997</v>
          </cell>
          <cell r="G101">
            <v>302.95999999999998</v>
          </cell>
        </row>
        <row r="102">
          <cell r="B102" t="str">
            <v>73949-003</v>
          </cell>
          <cell r="C102" t="str">
            <v>TORNEIRA CROMADA LONGA 1/2" OU 3/4" DE PAREDE PARA PIA DE COZINHA COM AREJADOR, PADRAO MEDIO - FORNECIMENTO E INSTALACAO.</v>
          </cell>
          <cell r="D102" t="str">
            <v>Un</v>
          </cell>
          <cell r="E102">
            <v>12</v>
          </cell>
          <cell r="F102">
            <v>100.85</v>
          </cell>
          <cell r="G102">
            <v>1210.1999999999998</v>
          </cell>
        </row>
        <row r="103">
          <cell r="B103" t="str">
            <v>19.07.091</v>
          </cell>
          <cell r="C103" t="str">
            <v>Fornecimento e instalação de balcão de inox com 60cm de largura e 02 cubas de 40x34x12cm, inclusive válvula e sifão para pia cromados.</v>
          </cell>
          <cell r="D103" t="str">
            <v>m</v>
          </cell>
          <cell r="E103">
            <v>4</v>
          </cell>
          <cell r="F103">
            <v>928.07</v>
          </cell>
          <cell r="G103">
            <v>3712.28</v>
          </cell>
        </row>
        <row r="104">
          <cell r="B104" t="str">
            <v>21.13.010</v>
          </cell>
          <cell r="C104" t="str">
            <v>CONSTRUCAO DE CALHA PRE-MOLDADA DE CONCRETO, DIAM. 30 CM, INCLUSIVE ESCAVACAO, REMOCAO, COLCHAO DE AREIA E REJUNTE COM ARGAMASSA DE CIMENTO E AREIA NO TRACO 1:4.</v>
          </cell>
          <cell r="D104" t="str">
            <v>m</v>
          </cell>
          <cell r="E104">
            <v>4.2</v>
          </cell>
          <cell r="F104">
            <v>23.26</v>
          </cell>
          <cell r="G104">
            <v>97.692000000000007</v>
          </cell>
        </row>
        <row r="105">
          <cell r="B105" t="str">
            <v>74176-001</v>
          </cell>
          <cell r="C105" t="str">
            <v>REGISTRO GAVETA 3/4" COM CANOPLA ACABAMENTO CROMADO SIMPLES - FORNECIMENTO E INSTALACAO.</v>
          </cell>
          <cell r="D105" t="str">
            <v>Un</v>
          </cell>
          <cell r="E105">
            <v>2</v>
          </cell>
          <cell r="F105">
            <v>65.61</v>
          </cell>
          <cell r="G105">
            <v>131.22</v>
          </cell>
        </row>
        <row r="106">
          <cell r="B106" t="str">
            <v>74175-001</v>
          </cell>
          <cell r="C106" t="str">
            <v>REGISTRO GAVETA 1" COM CANOPLA ACABAMENTO CROMADO SIMPLES - FORNECIMENTO E INSTALACAO.</v>
          </cell>
          <cell r="D106" t="str">
            <v>Un</v>
          </cell>
          <cell r="E106">
            <v>3</v>
          </cell>
          <cell r="F106">
            <v>75.95</v>
          </cell>
          <cell r="G106">
            <v>227.85000000000002</v>
          </cell>
        </row>
        <row r="107">
          <cell r="B107" t="str">
            <v>74183-001</v>
          </cell>
          <cell r="C107" t="str">
            <v>REGISTRO GAVETA 1.1/4" BRUTO LATAO - FORNECIMENTO E INSTALACAO.</v>
          </cell>
          <cell r="D107" t="str">
            <v>Un</v>
          </cell>
          <cell r="E107">
            <v>8</v>
          </cell>
          <cell r="F107">
            <v>61.68</v>
          </cell>
          <cell r="G107">
            <v>493.44</v>
          </cell>
        </row>
        <row r="108">
          <cell r="B108" t="str">
            <v>74182-001</v>
          </cell>
          <cell r="C108" t="str">
            <v>REGISTRO GAVETA 1.1/2" BRUTO LATAO - FORNECIMENTO E INSTALACAO.</v>
          </cell>
          <cell r="D108" t="str">
            <v>Un</v>
          </cell>
          <cell r="E108">
            <v>2</v>
          </cell>
          <cell r="F108">
            <v>72.959999999999994</v>
          </cell>
          <cell r="G108">
            <v>145.91999999999999</v>
          </cell>
        </row>
        <row r="109">
          <cell r="B109" t="str">
            <v>19.07.340</v>
          </cell>
          <cell r="C109" t="str">
            <v>FORNECIMENTO DE REGISTRO DE PRESSAO COM CANOPLA, ACABAMENTO CROMADO, REF.1416, FABRIMAR OU SIMILAR DE 1/2 POL., INCLUSIVE FIXACAO.</v>
          </cell>
          <cell r="D109" t="str">
            <v>Un</v>
          </cell>
          <cell r="E109">
            <v>6</v>
          </cell>
          <cell r="F109">
            <v>63.66</v>
          </cell>
          <cell r="G109">
            <v>381.96</v>
          </cell>
        </row>
        <row r="110">
          <cell r="B110" t="str">
            <v>22.00.000</v>
          </cell>
          <cell r="C110" t="str">
            <v>DETALHES DA SEDUC</v>
          </cell>
          <cell r="G110">
            <v>1636.096</v>
          </cell>
        </row>
        <row r="111">
          <cell r="B111" t="str">
            <v>22.10.090</v>
          </cell>
          <cell r="C111" t="str">
            <v>DET.09-FORNECIMENTO E INSTALAÇÃO DE BARRA DE APOIO AOS DEFICIENTES EM TUBO DE FERRO GALVANIZADO DE 1 1/2" COM FLANGE SOLDADA NAS EXTREMIDADES, INCL.PINTURA EM ESMALTE SINTÉTICO E FUNDO PREPARARDOR GALVOPRIMER TIPO GALVITE DA SHERWIN WILLIAMS OU SIMILAR, C</v>
          </cell>
          <cell r="D111" t="str">
            <v>m</v>
          </cell>
          <cell r="E111">
            <v>5.6</v>
          </cell>
          <cell r="F111">
            <v>88.66</v>
          </cell>
          <cell r="G111">
            <v>496.49599999999992</v>
          </cell>
        </row>
        <row r="112">
          <cell r="B112" t="str">
            <v>22.10.091</v>
          </cell>
          <cell r="C112" t="str">
            <v>DET.09 - FORNECIMENTO E INSTALAÇÃO DE PUXADOR EM TUBO DE FERRO GALVANIZADO DE 1.1/2" COM FLANGE SOLDADA NAS EXTREMIDADES, INCLUSIVE PINTURA EM ESMALTE SINTÉTICO E FUNDO PREPARADOR COM GALVOPRIMER TIPO GALVITE DA SHERWIN WILLIAMS OU SIMILAR, FIXADO EM PORT</v>
          </cell>
          <cell r="D112" t="str">
            <v>m</v>
          </cell>
          <cell r="E112">
            <v>1</v>
          </cell>
          <cell r="F112">
            <v>126.2</v>
          </cell>
          <cell r="G112">
            <v>126.2</v>
          </cell>
        </row>
        <row r="113">
          <cell r="B113" t="str">
            <v>22.10.092</v>
          </cell>
          <cell r="C113" t="str">
            <v>DET.09 - FORNECIMENTO E ASSENTAMENTO DE LAVATÓRIO DE CANTO, SEM COLUNA, FAB:DECA, COR:BRANCA, LINHA IZY, REF.L101 OU SIMLAR, FIXADO COM PARAFUSO CROMADO DE COMPRIMENTO 2 1/2" E DIÂMETRO DE 1/4" COM BUCHA DE 8MM, CHICOTE PLÁSTICO COM 30CM DE 1/2", SIFÃO CO</v>
          </cell>
          <cell r="D113" t="str">
            <v>Un</v>
          </cell>
          <cell r="E113">
            <v>2</v>
          </cell>
          <cell r="F113">
            <v>133.47999999999999</v>
          </cell>
          <cell r="G113">
            <v>266.95999999999998</v>
          </cell>
        </row>
        <row r="114">
          <cell r="B114" t="str">
            <v>22.10.210</v>
          </cell>
          <cell r="C114" t="str">
            <v>DET.20 - PORTAS DE ARMÁRIOS PARA FECHAMENTO DE BALCÃO COM 05 PORTAS DE 2,50X0,71M EM COMPENSADO DE 15MM REVESTIDAS EM LAMINADO NA COR AZUL MINERAL EM TODAS AS FACES, INCLUSIVE FERRAGENS.</v>
          </cell>
          <cell r="D114" t="str">
            <v>m</v>
          </cell>
          <cell r="E114">
            <v>4</v>
          </cell>
          <cell r="F114">
            <v>186.61</v>
          </cell>
          <cell r="G114">
            <v>746.44</v>
          </cell>
        </row>
        <row r="115">
          <cell r="B115" t="str">
            <v>23.00.000</v>
          </cell>
          <cell r="C115" t="str">
            <v xml:space="preserve"> INSTALAÇÕES ESPECIAIS</v>
          </cell>
          <cell r="G115">
            <v>7004.73</v>
          </cell>
        </row>
        <row r="116">
          <cell r="B116" t="str">
            <v>23.07.010</v>
          </cell>
          <cell r="C116" t="str">
            <v>INSTALAÇÃO DE APARELHO DE AR CONDICIONADO TIPO SPLIT EM PAREDE, SEM FORNECIMENTO DE EQUIPAMENTO, INCLUINDO OS SERVIÇOS DE: INSTALAÇÃO DOS EQUIPAMENTOS (SPLIT E CONDENSADOR NO SUPORTE); EXECUÇÃO DE SOLDA E DRENO; FORNECIMENTO DO GÁS; FORNECIMENTO E INSTALA</v>
          </cell>
          <cell r="D116" t="str">
            <v>Un</v>
          </cell>
          <cell r="E116">
            <v>1</v>
          </cell>
          <cell r="F116">
            <v>1047.93</v>
          </cell>
          <cell r="G116">
            <v>1047.93</v>
          </cell>
        </row>
        <row r="117">
          <cell r="B117" t="str">
            <v>23.01.034</v>
          </cell>
          <cell r="C117" t="str">
            <v>CABO FAST-LAN 24 X 4P CATEGORIA 6, 600 MHZ</v>
          </cell>
          <cell r="D117" t="str">
            <v>m</v>
          </cell>
          <cell r="E117">
            <v>259</v>
          </cell>
          <cell r="F117">
            <v>5.0999999999999996</v>
          </cell>
          <cell r="G117">
            <v>1320.8999999999999</v>
          </cell>
        </row>
        <row r="118">
          <cell r="B118" t="str">
            <v>23.01.033</v>
          </cell>
          <cell r="C118" t="str">
            <v>FORNECIMENTO E INSTALAÇÃO DE PATCH CABLE 110 IDC - RJ - 2,50 METROS DE COMPRIMENTO.</v>
          </cell>
          <cell r="D118" t="str">
            <v>Un</v>
          </cell>
          <cell r="E118">
            <v>14</v>
          </cell>
          <cell r="F118">
            <v>24.15</v>
          </cell>
          <cell r="G118">
            <v>338.09999999999997</v>
          </cell>
        </row>
        <row r="119">
          <cell r="B119" t="str">
            <v>23.02.010</v>
          </cell>
          <cell r="C119" t="str">
            <v>JACK RJ45 CAT6 - 586A/B GIGALAN BEGE.</v>
          </cell>
          <cell r="D119" t="str">
            <v>Un</v>
          </cell>
          <cell r="E119">
            <v>14</v>
          </cell>
          <cell r="F119">
            <v>32.36</v>
          </cell>
          <cell r="G119">
            <v>453.03999999999996</v>
          </cell>
        </row>
        <row r="120">
          <cell r="B120" t="str">
            <v>23.02.020</v>
          </cell>
          <cell r="C120" t="str">
            <v>ADAPTER CABLE CAT.6 - 568-A COMPRIMENTO 2,5 METROS</v>
          </cell>
          <cell r="D120" t="str">
            <v>Un</v>
          </cell>
          <cell r="E120">
            <v>14</v>
          </cell>
          <cell r="F120">
            <v>34.520000000000003</v>
          </cell>
          <cell r="G120">
            <v>483.28000000000003</v>
          </cell>
        </row>
        <row r="121">
          <cell r="B121" t="str">
            <v>23.02.080</v>
          </cell>
          <cell r="C121" t="str">
            <v>FORNECIMENTO E INSTALAÇÃO DE PTCH PANEL 24 PORTAS CAT.6 , 568 A/B GIGALAN.</v>
          </cell>
          <cell r="D121" t="str">
            <v>Un</v>
          </cell>
          <cell r="E121">
            <v>2</v>
          </cell>
          <cell r="F121">
            <v>664.92</v>
          </cell>
          <cell r="G121">
            <v>1329.84</v>
          </cell>
        </row>
        <row r="122">
          <cell r="B122" t="str">
            <v>23.02.090</v>
          </cell>
          <cell r="C122" t="str">
            <v>FORNECIMENTO E INSTALAÇÃO DE RACK ABERTO PLUS 19" X 44U</v>
          </cell>
          <cell r="D122" t="str">
            <v>Un</v>
          </cell>
          <cell r="E122">
            <v>2</v>
          </cell>
          <cell r="F122">
            <v>735.33</v>
          </cell>
          <cell r="G122">
            <v>1470.66</v>
          </cell>
        </row>
        <row r="123">
          <cell r="B123" t="str">
            <v>23.02.105</v>
          </cell>
          <cell r="C123" t="str">
            <v>PLACA (ESPELHO) PARA CAIXA , 4 X 2 - 1 SAÍDA RJ 45</v>
          </cell>
          <cell r="D123" t="str">
            <v>Un</v>
          </cell>
          <cell r="E123">
            <v>14</v>
          </cell>
          <cell r="F123">
            <v>4.3499999999999996</v>
          </cell>
          <cell r="G123">
            <v>60.899999999999991</v>
          </cell>
        </row>
        <row r="124">
          <cell r="B124" t="str">
            <v>23.02.120</v>
          </cell>
          <cell r="C124" t="str">
            <v>FORNECIMENTO E INSTALAÇÃO DE CONECTOR 110 IDC 5 PARES FÊMEA</v>
          </cell>
          <cell r="D124" t="str">
            <v>Un</v>
          </cell>
          <cell r="E124">
            <v>2</v>
          </cell>
          <cell r="F124">
            <v>11.06</v>
          </cell>
          <cell r="G124">
            <v>22.12</v>
          </cell>
        </row>
        <row r="125">
          <cell r="B125" t="str">
            <v>73775-001</v>
          </cell>
          <cell r="C125" t="str">
            <v xml:space="preserve"> EXTINTOR INCENDIO TP PO QUIMICO 4KG FORNECIMENTO E COLOCACAO.</v>
          </cell>
          <cell r="D125" t="str">
            <v>Un</v>
          </cell>
          <cell r="E125">
            <v>3</v>
          </cell>
          <cell r="F125">
            <v>159.32</v>
          </cell>
          <cell r="G125">
            <v>477.96</v>
          </cell>
        </row>
        <row r="126">
          <cell r="B126" t="str">
            <v>25.00.000</v>
          </cell>
          <cell r="C126" t="str">
            <v>LIMPEZAS</v>
          </cell>
          <cell r="G126">
            <v>299.54819999999995</v>
          </cell>
        </row>
        <row r="127">
          <cell r="B127">
            <v>9537</v>
          </cell>
          <cell r="C127" t="str">
            <v>LIMPEZA FINAL DA OBRA.</v>
          </cell>
          <cell r="D127" t="str">
            <v>m2</v>
          </cell>
          <cell r="E127">
            <v>205.17</v>
          </cell>
          <cell r="F127">
            <v>1.46</v>
          </cell>
          <cell r="G127">
            <v>299.54819999999995</v>
          </cell>
        </row>
      </sheetData>
      <sheetData sheetId="2" refreshError="1">
        <row r="8">
          <cell r="A8" t="str">
            <v>73992-001</v>
          </cell>
          <cell r="B8" t="str">
            <v>LOCACAO CONVENCIONAL DE OBRA, ATRAVÉS DE GABARITO DE TABUAS CORRIDAS PONTALETADAS A CADA 1,50M, SEM REAPROVEITAMENTO.</v>
          </cell>
          <cell r="I8">
            <v>219.8</v>
          </cell>
          <cell r="J8">
            <v>6.46</v>
          </cell>
          <cell r="K8">
            <v>1419.9080000000001</v>
          </cell>
        </row>
        <row r="9">
          <cell r="B9" t="str">
            <v>BLOCO DE APOIO</v>
          </cell>
          <cell r="C9">
            <v>219.8</v>
          </cell>
          <cell r="G9">
            <v>219.8</v>
          </cell>
        </row>
        <row r="10">
          <cell r="G10">
            <v>219.8</v>
          </cell>
          <cell r="H10" t="str">
            <v>m2</v>
          </cell>
        </row>
        <row r="11">
          <cell r="A11"/>
          <cell r="J11"/>
          <cell r="K11"/>
        </row>
        <row r="12">
          <cell r="A12" t="str">
            <v>73948-016</v>
          </cell>
          <cell r="B12" t="str">
            <v>LIMPEZA MANUAL DO TERRENO (C/ RASPAGEM SUPERFICIAL).</v>
          </cell>
          <cell r="I12">
            <v>298.60000000000002</v>
          </cell>
          <cell r="J12">
            <v>2.1800000000000002</v>
          </cell>
          <cell r="K12">
            <v>650.94800000000009</v>
          </cell>
        </row>
        <row r="13">
          <cell r="B13" t="str">
            <v>BLOCO DE APOIO</v>
          </cell>
          <cell r="C13">
            <v>298.60000000000002</v>
          </cell>
          <cell r="G13">
            <v>298.60000000000002</v>
          </cell>
        </row>
        <row r="14">
          <cell r="G14">
            <v>298.60000000000002</v>
          </cell>
          <cell r="H14" t="str">
            <v>m2</v>
          </cell>
        </row>
        <row r="15">
          <cell r="A15"/>
          <cell r="J15"/>
          <cell r="K15"/>
        </row>
        <row r="16">
          <cell r="A16" t="str">
            <v>04.00.000</v>
          </cell>
          <cell r="B16" t="str">
            <v>CARGA E TRANSPORTE MANUAL E MECANICO</v>
          </cell>
        </row>
        <row r="17">
          <cell r="A17" t="str">
            <v>74023-001</v>
          </cell>
          <cell r="B17" t="str">
            <v>TRANSPORTE HORIZONTAL MANUAL DE MATERIAIS DIVERSOS A 30M.</v>
          </cell>
          <cell r="I17">
            <v>19.705499999999994</v>
          </cell>
          <cell r="J17">
            <v>20.98</v>
          </cell>
          <cell r="K17">
            <v>413.42138999999986</v>
          </cell>
        </row>
        <row r="18">
          <cell r="B18" t="str">
            <v>ESCAVAÇÃO - REATERRO</v>
          </cell>
          <cell r="C18">
            <v>15.764399999999995</v>
          </cell>
          <cell r="F18">
            <v>1.25</v>
          </cell>
          <cell r="G18">
            <v>19.705499999999994</v>
          </cell>
        </row>
        <row r="19">
          <cell r="B19" t="str">
            <v>TOTAL</v>
          </cell>
          <cell r="G19">
            <v>19.705499999999994</v>
          </cell>
          <cell r="H19" t="str">
            <v>m3</v>
          </cell>
        </row>
        <row r="20">
          <cell r="A20"/>
        </row>
        <row r="21">
          <cell r="A21" t="str">
            <v>04.03.150</v>
          </cell>
          <cell r="B21" t="str">
            <v>REMOCAO DE METRALHA EM CAMINHAO BASCULANTE D.M.T 12 KM, INCLUSIVE CARGA MANUAL E DESCARGA MECANICA.</v>
          </cell>
          <cell r="I21">
            <v>19.705499999999994</v>
          </cell>
          <cell r="J21">
            <v>41.78</v>
          </cell>
          <cell r="K21">
            <v>823.29578999999978</v>
          </cell>
        </row>
        <row r="22">
          <cell r="B22" t="str">
            <v>ESCAVAÇÃO - REATERRO</v>
          </cell>
          <cell r="C22">
            <v>15.764399999999995</v>
          </cell>
          <cell r="F22">
            <v>1.25</v>
          </cell>
          <cell r="G22">
            <v>19.705499999999994</v>
          </cell>
        </row>
        <row r="23">
          <cell r="A23"/>
          <cell r="B23" t="str">
            <v>TOTAL</v>
          </cell>
          <cell r="G23">
            <v>19.705499999999994</v>
          </cell>
          <cell r="H23" t="str">
            <v>m3</v>
          </cell>
          <cell r="K23"/>
        </row>
        <row r="24">
          <cell r="A24"/>
          <cell r="K24"/>
        </row>
        <row r="25">
          <cell r="A25" t="str">
            <v>05.00.000</v>
          </cell>
          <cell r="B25" t="str">
            <v>TRABALHOS EM TERRA</v>
          </cell>
        </row>
        <row r="26">
          <cell r="A26" t="str">
            <v>73965-010</v>
          </cell>
          <cell r="B26" t="str">
            <v>ESCAVACAO MANUAL DE VALA EM MATERIAL DE 1A CATEGORIA ATE 1,5M EXCLUINDO ESGOTAMENTO / ESCORAMENTO.</v>
          </cell>
          <cell r="I26">
            <v>114.6048</v>
          </cell>
          <cell r="J26">
            <v>30.6</v>
          </cell>
          <cell r="K26">
            <v>3506.90688</v>
          </cell>
        </row>
        <row r="27">
          <cell r="B27" t="str">
            <v>SC1 E SC2</v>
          </cell>
          <cell r="C27">
            <v>110.46</v>
          </cell>
          <cell r="D27">
            <v>0.8</v>
          </cell>
          <cell r="E27">
            <v>0.65</v>
          </cell>
          <cell r="G27">
            <v>57.4392</v>
          </cell>
        </row>
        <row r="28">
          <cell r="B28" t="str">
            <v>SC3</v>
          </cell>
          <cell r="C28">
            <v>18.96</v>
          </cell>
          <cell r="D28">
            <v>0.89999999999999991</v>
          </cell>
          <cell r="E28">
            <v>0.65</v>
          </cell>
          <cell r="G28">
            <v>11.0916</v>
          </cell>
        </row>
        <row r="29">
          <cell r="B29" t="str">
            <v>S1</v>
          </cell>
          <cell r="C29">
            <v>1.9000000000000001</v>
          </cell>
          <cell r="D29">
            <v>2.2000000000000002</v>
          </cell>
          <cell r="E29">
            <v>1.05</v>
          </cell>
          <cell r="F29">
            <v>1</v>
          </cell>
          <cell r="G29">
            <v>4.3890000000000011</v>
          </cell>
        </row>
        <row r="30">
          <cell r="B30" t="str">
            <v>S2</v>
          </cell>
          <cell r="C30">
            <v>1.6</v>
          </cell>
          <cell r="D30">
            <v>1.8</v>
          </cell>
          <cell r="E30">
            <v>1.05</v>
          </cell>
          <cell r="F30">
            <v>1</v>
          </cell>
          <cell r="G30">
            <v>3.0240000000000005</v>
          </cell>
        </row>
        <row r="31">
          <cell r="B31" t="str">
            <v>S3</v>
          </cell>
          <cell r="C31">
            <v>1.8</v>
          </cell>
          <cell r="D31">
            <v>2.4</v>
          </cell>
          <cell r="E31">
            <v>1.05</v>
          </cell>
          <cell r="F31">
            <v>1</v>
          </cell>
          <cell r="G31">
            <v>4.5360000000000005</v>
          </cell>
        </row>
        <row r="32">
          <cell r="B32" t="str">
            <v>S4 E S5 / S7 A S11</v>
          </cell>
          <cell r="C32">
            <v>1.6</v>
          </cell>
          <cell r="D32">
            <v>1.8</v>
          </cell>
          <cell r="E32">
            <v>1.05</v>
          </cell>
          <cell r="F32">
            <v>7</v>
          </cell>
          <cell r="G32">
            <v>21.168000000000003</v>
          </cell>
        </row>
        <row r="33">
          <cell r="B33" t="str">
            <v>S6 E S12</v>
          </cell>
          <cell r="C33">
            <v>1.5</v>
          </cell>
          <cell r="D33">
            <v>1.5</v>
          </cell>
          <cell r="E33">
            <v>1.05</v>
          </cell>
          <cell r="F33">
            <v>2</v>
          </cell>
          <cell r="G33">
            <v>4.7250000000000005</v>
          </cell>
        </row>
        <row r="34">
          <cell r="B34" t="str">
            <v>S13 A S16</v>
          </cell>
          <cell r="C34">
            <v>1.4000000000000001</v>
          </cell>
          <cell r="D34">
            <v>1.4000000000000001</v>
          </cell>
          <cell r="E34">
            <v>1.05</v>
          </cell>
          <cell r="F34">
            <v>4</v>
          </cell>
          <cell r="G34">
            <v>8.2320000000000029</v>
          </cell>
        </row>
        <row r="35">
          <cell r="A35"/>
          <cell r="B35" t="str">
            <v>TOTAL</v>
          </cell>
          <cell r="G35">
            <v>114.6048</v>
          </cell>
          <cell r="H35" t="str">
            <v>m3</v>
          </cell>
        </row>
        <row r="36">
          <cell r="A36"/>
        </row>
        <row r="37">
          <cell r="A37" t="str">
            <v>05.02.040</v>
          </cell>
          <cell r="B37" t="str">
            <v>EXECUCAO DE ATERRO ABRANGENDO ESPALHAMENTO, HOMOGENEIZACAO , UMEDECIMENTO E COMPACTACAO MANUAL EM CAMADAS DE 20 CM DE ESPESSURA, INCLUSIVE O FORNECIMENTO DO BARRO PROVENIENTE DE JAZIDA A UMA DISTANCIA MAXIMA DE 12 KM .</v>
          </cell>
          <cell r="I37">
            <v>41.075099999999999</v>
          </cell>
          <cell r="J37">
            <v>48.11</v>
          </cell>
          <cell r="K37">
            <v>1976.123061</v>
          </cell>
        </row>
        <row r="38">
          <cell r="B38" t="str">
            <v>ATERRO DO CAIXÃO</v>
          </cell>
          <cell r="C38">
            <v>4.47</v>
          </cell>
          <cell r="D38">
            <v>1.65</v>
          </cell>
          <cell r="F38">
            <v>0.2</v>
          </cell>
          <cell r="G38">
            <v>1.4750999999999999</v>
          </cell>
          <cell r="J38"/>
          <cell r="K38"/>
        </row>
        <row r="39">
          <cell r="C39">
            <v>198</v>
          </cell>
          <cell r="F39">
            <v>0.2</v>
          </cell>
          <cell r="G39">
            <v>39.6</v>
          </cell>
          <cell r="J39"/>
          <cell r="K39"/>
        </row>
        <row r="40">
          <cell r="A40"/>
          <cell r="B40" t="str">
            <v>TOTAL</v>
          </cell>
          <cell r="G40">
            <v>41.075099999999999</v>
          </cell>
          <cell r="H40" t="str">
            <v>m3</v>
          </cell>
        </row>
        <row r="41">
          <cell r="A41"/>
        </row>
        <row r="42">
          <cell r="A42" t="str">
            <v>73964-004</v>
          </cell>
          <cell r="B42" t="str">
            <v xml:space="preserve">REATERRO DE VALAS / CAVAS, COMPACTADA A MAÇO, EM CAMADAS DE ATÉ 30 CM. </v>
          </cell>
          <cell r="I42">
            <v>98.840400000000002</v>
          </cell>
          <cell r="J42">
            <v>18.36</v>
          </cell>
          <cell r="K42">
            <v>1814.709744</v>
          </cell>
        </row>
        <row r="43">
          <cell r="B43" t="str">
            <v>ESCAVAÇÃO - CONCRETO DE FUNDAÇÃO</v>
          </cell>
          <cell r="C43">
            <v>98.840400000000002</v>
          </cell>
          <cell r="G43">
            <v>98.840400000000002</v>
          </cell>
        </row>
        <row r="44">
          <cell r="A44"/>
          <cell r="B44" t="str">
            <v>TOTAL</v>
          </cell>
          <cell r="G44">
            <v>98.840400000000002</v>
          </cell>
          <cell r="H44" t="str">
            <v>m3</v>
          </cell>
        </row>
        <row r="45">
          <cell r="A45"/>
        </row>
        <row r="46">
          <cell r="A46" t="str">
            <v>06.00.000</v>
          </cell>
          <cell r="B46" t="str">
            <v>ESTRUTURA DE CONCRETO</v>
          </cell>
        </row>
        <row r="47">
          <cell r="A47">
            <v>6042</v>
          </cell>
          <cell r="B47" t="str">
            <v>CONCRETO NÃO ESTRUTURAL, PREPARO C/ BETONEIRA CONSUMO CIMENTO=210KG/M3 PARA LASTROS, CONTRAPISOS, CALÇADAS, ETC...</v>
          </cell>
          <cell r="I47">
            <v>19.745275000000003</v>
          </cell>
          <cell r="J47">
            <v>329.63</v>
          </cell>
          <cell r="K47">
            <v>6508.6349982500005</v>
          </cell>
        </row>
        <row r="48">
          <cell r="B48" t="str">
            <v>SC1 E SC2</v>
          </cell>
          <cell r="C48">
            <v>110.46</v>
          </cell>
          <cell r="D48">
            <v>0.60000000000000009</v>
          </cell>
          <cell r="E48">
            <v>0.05</v>
          </cell>
          <cell r="G48">
            <v>3.3138000000000005</v>
          </cell>
        </row>
        <row r="49">
          <cell r="B49" t="str">
            <v>SC3</v>
          </cell>
          <cell r="C49">
            <v>18.96</v>
          </cell>
          <cell r="D49">
            <v>0.7</v>
          </cell>
          <cell r="E49">
            <v>0.05</v>
          </cell>
          <cell r="G49">
            <v>0.66360000000000008</v>
          </cell>
        </row>
        <row r="50">
          <cell r="B50" t="str">
            <v>S1</v>
          </cell>
          <cell r="C50">
            <v>1.5</v>
          </cell>
          <cell r="D50">
            <v>1.8</v>
          </cell>
          <cell r="E50">
            <v>0.05</v>
          </cell>
          <cell r="F50">
            <v>1</v>
          </cell>
          <cell r="G50">
            <v>0.13500000000000001</v>
          </cell>
        </row>
        <row r="51">
          <cell r="B51" t="str">
            <v>S2</v>
          </cell>
          <cell r="C51">
            <v>1.2</v>
          </cell>
          <cell r="D51">
            <v>1.4</v>
          </cell>
          <cell r="E51">
            <v>0.05</v>
          </cell>
          <cell r="F51">
            <v>1</v>
          </cell>
          <cell r="G51">
            <v>8.4000000000000005E-2</v>
          </cell>
        </row>
        <row r="52">
          <cell r="B52" t="str">
            <v>S3</v>
          </cell>
          <cell r="C52">
            <v>1.4</v>
          </cell>
          <cell r="D52">
            <v>2</v>
          </cell>
          <cell r="E52">
            <v>0.05</v>
          </cell>
          <cell r="F52">
            <v>1</v>
          </cell>
          <cell r="G52">
            <v>0.13999999999999999</v>
          </cell>
        </row>
        <row r="53">
          <cell r="B53" t="str">
            <v>S4 E S5 / S7 A S11</v>
          </cell>
          <cell r="C53">
            <v>1.2</v>
          </cell>
          <cell r="D53">
            <v>1.4</v>
          </cell>
          <cell r="E53">
            <v>0.05</v>
          </cell>
          <cell r="F53">
            <v>7</v>
          </cell>
          <cell r="G53">
            <v>0.58800000000000008</v>
          </cell>
        </row>
        <row r="54">
          <cell r="B54" t="str">
            <v>S6 E S12</v>
          </cell>
          <cell r="C54">
            <v>1.1000000000000001</v>
          </cell>
          <cell r="D54">
            <v>1.1000000000000001</v>
          </cell>
          <cell r="E54">
            <v>0.05</v>
          </cell>
          <cell r="F54">
            <v>2</v>
          </cell>
          <cell r="G54">
            <v>0.12100000000000002</v>
          </cell>
        </row>
        <row r="55">
          <cell r="B55" t="str">
            <v>S13 A S16</v>
          </cell>
          <cell r="C55">
            <v>1</v>
          </cell>
          <cell r="D55">
            <v>1</v>
          </cell>
          <cell r="E55">
            <v>0.05</v>
          </cell>
          <cell r="F55">
            <v>4</v>
          </cell>
          <cell r="G55">
            <v>0.2</v>
          </cell>
        </row>
        <row r="56">
          <cell r="B56" t="str">
            <v>LASTRO DE PISO</v>
          </cell>
          <cell r="G56">
            <v>0</v>
          </cell>
        </row>
        <row r="57">
          <cell r="B57" t="str">
            <v>DEP. MÉDICO</v>
          </cell>
          <cell r="C57">
            <v>4.2</v>
          </cell>
          <cell r="D57">
            <v>3</v>
          </cell>
          <cell r="E57">
            <v>0.05</v>
          </cell>
          <cell r="G57">
            <v>0.63000000000000012</v>
          </cell>
        </row>
        <row r="58">
          <cell r="B58" t="str">
            <v>DEPOSITO</v>
          </cell>
          <cell r="C58">
            <v>3.55</v>
          </cell>
          <cell r="D58">
            <v>1.65</v>
          </cell>
          <cell r="E58">
            <v>0.05</v>
          </cell>
          <cell r="G58">
            <v>0.29287499999999994</v>
          </cell>
        </row>
        <row r="59">
          <cell r="B59" t="str">
            <v>VÃO AO LADO DA LIXEIRA 01</v>
          </cell>
          <cell r="C59">
            <v>4.4000000000000004</v>
          </cell>
          <cell r="D59">
            <v>1.2</v>
          </cell>
          <cell r="E59">
            <v>0.05</v>
          </cell>
          <cell r="G59">
            <v>0.26400000000000001</v>
          </cell>
        </row>
        <row r="60">
          <cell r="B60" t="str">
            <v>VÃO AO LADO DA LIXEIRA 02</v>
          </cell>
          <cell r="C60">
            <v>3.95</v>
          </cell>
          <cell r="E60">
            <v>0.05</v>
          </cell>
          <cell r="G60">
            <v>0.19750000000000001</v>
          </cell>
        </row>
        <row r="61">
          <cell r="B61" t="str">
            <v>ÁREA DOS CHUVEIROS</v>
          </cell>
          <cell r="C61">
            <v>4.6500000000000004</v>
          </cell>
          <cell r="E61">
            <v>0.05</v>
          </cell>
          <cell r="G61">
            <v>0.23250000000000004</v>
          </cell>
        </row>
        <row r="62">
          <cell r="B62" t="str">
            <v>GUARITA</v>
          </cell>
          <cell r="C62">
            <v>2.9</v>
          </cell>
          <cell r="D62">
            <v>2.9</v>
          </cell>
          <cell r="E62">
            <v>0.05</v>
          </cell>
          <cell r="G62">
            <v>0.42050000000000004</v>
          </cell>
        </row>
        <row r="63">
          <cell r="B63" t="str">
            <v>WC MASCULINO</v>
          </cell>
          <cell r="C63">
            <v>10.85</v>
          </cell>
          <cell r="D63">
            <v>3.8</v>
          </cell>
          <cell r="E63">
            <v>0.05</v>
          </cell>
          <cell r="G63">
            <v>2.0615000000000001</v>
          </cell>
        </row>
        <row r="64">
          <cell r="B64" t="str">
            <v>WC FEMININO</v>
          </cell>
          <cell r="C64">
            <v>10.85</v>
          </cell>
          <cell r="D64">
            <v>3.8</v>
          </cell>
          <cell r="E64">
            <v>0.05</v>
          </cell>
          <cell r="G64">
            <v>2.0615000000000001</v>
          </cell>
        </row>
        <row r="65">
          <cell r="B65" t="str">
            <v>WC ESPECIAL MASCULINO</v>
          </cell>
          <cell r="C65">
            <v>24</v>
          </cell>
          <cell r="D65">
            <v>1.7</v>
          </cell>
          <cell r="E65">
            <v>0.05</v>
          </cell>
          <cell r="G65">
            <v>2.04</v>
          </cell>
        </row>
        <row r="66">
          <cell r="B66" t="str">
            <v>WC ESPECIAL FEMININO</v>
          </cell>
          <cell r="C66">
            <v>24</v>
          </cell>
          <cell r="D66">
            <v>1.7</v>
          </cell>
          <cell r="E66">
            <v>0.05</v>
          </cell>
          <cell r="G66">
            <v>2.04</v>
          </cell>
        </row>
        <row r="67">
          <cell r="B67" t="str">
            <v>LANCHONETE</v>
          </cell>
          <cell r="C67">
            <v>4.3</v>
          </cell>
          <cell r="D67">
            <v>4.8</v>
          </cell>
          <cell r="E67">
            <v>0.05</v>
          </cell>
          <cell r="G67">
            <v>1.0319999999999998</v>
          </cell>
        </row>
        <row r="68">
          <cell r="B68" t="str">
            <v xml:space="preserve">COZINHA </v>
          </cell>
          <cell r="C68">
            <v>17.399999999999999</v>
          </cell>
          <cell r="E68">
            <v>0.05</v>
          </cell>
          <cell r="G68">
            <v>0.87</v>
          </cell>
        </row>
        <row r="69">
          <cell r="B69" t="str">
            <v>ÁREA EXTERNA DO BLOCO (FULGET)</v>
          </cell>
          <cell r="C69">
            <v>47.150000000000006</v>
          </cell>
          <cell r="E69">
            <v>0.05</v>
          </cell>
          <cell r="G69">
            <v>2.3575000000000004</v>
          </cell>
        </row>
        <row r="70">
          <cell r="A70"/>
          <cell r="B70" t="str">
            <v>TOTAL</v>
          </cell>
          <cell r="G70">
            <v>19.745275000000003</v>
          </cell>
          <cell r="H70" t="str">
            <v>m3</v>
          </cell>
        </row>
        <row r="71">
          <cell r="A71"/>
        </row>
        <row r="72">
          <cell r="A72" t="str">
            <v>06.03.104</v>
          </cell>
          <cell r="B72" t="str">
            <v>CONCRETO ARMADO PRONTO, FCK 30 MPA CONDICAO A (NBR 12655), LANCADO EM FUNDACOES E ADENSADO, INCLUSIVE FORMA, ESCORAMENTO E FERRAGEM.</v>
          </cell>
          <cell r="I72">
            <v>10.518999999999998</v>
          </cell>
          <cell r="J72">
            <v>1501.68</v>
          </cell>
          <cell r="K72">
            <v>15796.171919999999</v>
          </cell>
        </row>
        <row r="73">
          <cell r="B73" t="str">
            <v>S1</v>
          </cell>
          <cell r="C73">
            <v>1.03</v>
          </cell>
          <cell r="F73">
            <v>1</v>
          </cell>
          <cell r="G73">
            <v>1.03</v>
          </cell>
        </row>
        <row r="74">
          <cell r="B74" t="str">
            <v>S2</v>
          </cell>
          <cell r="C74">
            <v>0.34</v>
          </cell>
          <cell r="F74">
            <v>1</v>
          </cell>
          <cell r="G74">
            <v>0.34</v>
          </cell>
        </row>
        <row r="75">
          <cell r="B75" t="str">
            <v>S3</v>
          </cell>
          <cell r="C75">
            <v>0.6</v>
          </cell>
          <cell r="F75">
            <v>1</v>
          </cell>
          <cell r="G75">
            <v>0.6</v>
          </cell>
        </row>
        <row r="76">
          <cell r="B76" t="str">
            <v>S4 E S5 / S7 A S11</v>
          </cell>
          <cell r="C76">
            <v>0.34</v>
          </cell>
          <cell r="F76">
            <v>7</v>
          </cell>
          <cell r="G76">
            <v>2.3800000000000003</v>
          </cell>
          <cell r="J76"/>
          <cell r="K76"/>
        </row>
        <row r="77">
          <cell r="B77" t="str">
            <v>S6 E S12</v>
          </cell>
          <cell r="C77">
            <v>0.23</v>
          </cell>
          <cell r="F77">
            <v>2</v>
          </cell>
          <cell r="G77">
            <v>0.46</v>
          </cell>
        </row>
        <row r="78">
          <cell r="B78" t="str">
            <v>S13 A S16</v>
          </cell>
          <cell r="C78">
            <v>0.18</v>
          </cell>
          <cell r="F78">
            <v>4</v>
          </cell>
          <cell r="G78">
            <v>0.72</v>
          </cell>
        </row>
        <row r="79">
          <cell r="B79" t="str">
            <v>RADIER</v>
          </cell>
          <cell r="C79">
            <v>110.46</v>
          </cell>
          <cell r="D79">
            <v>0.2</v>
          </cell>
          <cell r="E79">
            <v>0.15</v>
          </cell>
          <cell r="G79">
            <v>3.3137999999999996</v>
          </cell>
        </row>
        <row r="80">
          <cell r="C80">
            <v>18.96</v>
          </cell>
          <cell r="D80">
            <v>0.3</v>
          </cell>
          <cell r="E80">
            <v>0.15</v>
          </cell>
          <cell r="G80">
            <v>0.85319999999999996</v>
          </cell>
        </row>
        <row r="81">
          <cell r="B81" t="str">
            <v>PESCOÇO DE PILAR</v>
          </cell>
          <cell r="G81">
            <v>0</v>
          </cell>
        </row>
        <row r="82">
          <cell r="B82" t="str">
            <v>P4=P5=P6=P7=P8=P9=P10=P11=P12 Lance 1</v>
          </cell>
          <cell r="C82">
            <v>0.3</v>
          </cell>
          <cell r="D82">
            <v>0.2</v>
          </cell>
          <cell r="E82">
            <v>0.6</v>
          </cell>
          <cell r="F82">
            <v>9</v>
          </cell>
          <cell r="G82">
            <v>0.32399999999999995</v>
          </cell>
        </row>
        <row r="83">
          <cell r="B83" t="str">
            <v>P3 Lance 1</v>
          </cell>
          <cell r="C83">
            <v>0.3</v>
          </cell>
          <cell r="D83">
            <v>0.2</v>
          </cell>
          <cell r="E83">
            <v>0.6</v>
          </cell>
          <cell r="F83">
            <v>1</v>
          </cell>
          <cell r="G83">
            <v>3.5999999999999997E-2</v>
          </cell>
        </row>
        <row r="84">
          <cell r="B84" t="str">
            <v>P13=P14=P15=P16 Lance 1</v>
          </cell>
          <cell r="C84">
            <v>0.2</v>
          </cell>
          <cell r="D84">
            <v>0.2</v>
          </cell>
          <cell r="E84">
            <v>0.6</v>
          </cell>
          <cell r="F84">
            <v>4</v>
          </cell>
          <cell r="G84">
            <v>9.6000000000000016E-2</v>
          </cell>
        </row>
        <row r="85">
          <cell r="B85" t="str">
            <v>P1 Lance 1</v>
          </cell>
          <cell r="C85">
            <v>2.2000000000000002</v>
          </cell>
          <cell r="D85">
            <v>0.25</v>
          </cell>
          <cell r="E85">
            <v>0.6</v>
          </cell>
          <cell r="F85">
            <v>1</v>
          </cell>
          <cell r="G85">
            <v>0.33</v>
          </cell>
          <cell r="K85"/>
        </row>
        <row r="86">
          <cell r="B86" t="str">
            <v>P2 Lance 1</v>
          </cell>
          <cell r="C86">
            <v>0.3</v>
          </cell>
          <cell r="D86">
            <v>0.2</v>
          </cell>
          <cell r="E86">
            <v>0.6</v>
          </cell>
          <cell r="F86">
            <v>1</v>
          </cell>
          <cell r="G86">
            <v>3.5999999999999997E-2</v>
          </cell>
        </row>
        <row r="87">
          <cell r="A87"/>
          <cell r="B87" t="str">
            <v>TOTAL</v>
          </cell>
          <cell r="G87">
            <v>10.518999999999998</v>
          </cell>
          <cell r="H87" t="str">
            <v>m3</v>
          </cell>
        </row>
        <row r="88">
          <cell r="A88"/>
          <cell r="J88"/>
          <cell r="K88"/>
        </row>
        <row r="89">
          <cell r="A89" t="str">
            <v>06.03.114</v>
          </cell>
          <cell r="B89" t="str">
            <v>CONCRETO ARMADO PRONTO, FCK 30 MPA,CONDICAO A (NBR 12655), LANCADO EM LAJES E ADENSADO, INCLUSIVE FORMA, ESCORAMENTO E FERRAGEM.</v>
          </cell>
          <cell r="I89">
            <v>16.430039999999998</v>
          </cell>
          <cell r="J89">
            <v>1824.96</v>
          </cell>
          <cell r="K89">
            <v>29984.165798399998</v>
          </cell>
        </row>
        <row r="90">
          <cell r="B90" t="str">
            <v>LAJE MACIÇA</v>
          </cell>
          <cell r="C90">
            <v>4.47</v>
          </cell>
          <cell r="D90">
            <v>1.65</v>
          </cell>
          <cell r="E90">
            <v>0.08</v>
          </cell>
          <cell r="G90">
            <v>0.5900399999999999</v>
          </cell>
          <cell r="K90"/>
        </row>
        <row r="91">
          <cell r="C91">
            <v>198</v>
          </cell>
          <cell r="E91">
            <v>0.08</v>
          </cell>
          <cell r="G91">
            <v>15.84</v>
          </cell>
          <cell r="J91"/>
          <cell r="K91"/>
        </row>
        <row r="92">
          <cell r="A92"/>
          <cell r="B92" t="str">
            <v>TOTAL</v>
          </cell>
          <cell r="G92">
            <v>16.430039999999998</v>
          </cell>
          <cell r="H92" t="str">
            <v>m3</v>
          </cell>
          <cell r="J92"/>
          <cell r="K92"/>
        </row>
        <row r="93">
          <cell r="A93"/>
          <cell r="K93"/>
        </row>
        <row r="94">
          <cell r="A94" t="str">
            <v>06.03.124</v>
          </cell>
          <cell r="B94" t="str">
            <v>CONCRETO ARMADO PRONTO, FCK 30 MPA,CONDICAO A (NBR 12655), LANCADO EM VIGAS E ADENSADO, INCLUSIVE FORMA, ESCORAMENTO E FERRAGEM.</v>
          </cell>
          <cell r="I94">
            <v>12.519300000000001</v>
          </cell>
          <cell r="J94">
            <v>2166</v>
          </cell>
          <cell r="K94">
            <v>27116.803800000002</v>
          </cell>
        </row>
        <row r="95">
          <cell r="B95" t="str">
            <v>V9</v>
          </cell>
          <cell r="C95">
            <v>16.05</v>
          </cell>
          <cell r="D95">
            <v>0.14000000000000001</v>
          </cell>
          <cell r="E95">
            <v>0.6</v>
          </cell>
          <cell r="G95">
            <v>1.3482000000000001</v>
          </cell>
        </row>
        <row r="96">
          <cell r="B96" t="str">
            <v>V3</v>
          </cell>
          <cell r="C96">
            <v>12.05</v>
          </cell>
          <cell r="D96">
            <v>0.16</v>
          </cell>
          <cell r="E96">
            <v>0.5</v>
          </cell>
          <cell r="G96">
            <v>0.96400000000000008</v>
          </cell>
        </row>
        <row r="97">
          <cell r="B97" t="str">
            <v>V11</v>
          </cell>
          <cell r="C97">
            <v>13.9</v>
          </cell>
          <cell r="D97">
            <v>0.25</v>
          </cell>
          <cell r="E97">
            <v>0.6</v>
          </cell>
          <cell r="G97">
            <v>2.085</v>
          </cell>
        </row>
        <row r="98">
          <cell r="B98" t="str">
            <v>V5</v>
          </cell>
          <cell r="C98">
            <v>6.8</v>
          </cell>
          <cell r="D98">
            <v>0.14000000000000001</v>
          </cell>
          <cell r="E98">
            <v>0.6</v>
          </cell>
          <cell r="G98">
            <v>0.57120000000000004</v>
          </cell>
        </row>
        <row r="99">
          <cell r="B99" t="str">
            <v>V2</v>
          </cell>
          <cell r="C99">
            <v>9.4499999999999993</v>
          </cell>
          <cell r="D99">
            <v>0.16</v>
          </cell>
          <cell r="E99">
            <v>0.6</v>
          </cell>
          <cell r="G99">
            <v>0.90720000000000001</v>
          </cell>
        </row>
        <row r="100">
          <cell r="B100" t="str">
            <v>V10</v>
          </cell>
          <cell r="C100">
            <v>11.25</v>
          </cell>
          <cell r="D100">
            <v>0.2</v>
          </cell>
          <cell r="E100">
            <v>0.6</v>
          </cell>
          <cell r="G100">
            <v>1.3499999999999999</v>
          </cell>
        </row>
        <row r="101">
          <cell r="B101" t="str">
            <v>V14</v>
          </cell>
          <cell r="C101">
            <v>10.55</v>
          </cell>
          <cell r="D101">
            <v>0.16</v>
          </cell>
          <cell r="E101">
            <v>0.6</v>
          </cell>
          <cell r="G101">
            <v>1.0128000000000001</v>
          </cell>
        </row>
        <row r="102">
          <cell r="B102" t="str">
            <v>V1</v>
          </cell>
          <cell r="C102">
            <v>7.6</v>
          </cell>
          <cell r="D102">
            <v>0.25</v>
          </cell>
          <cell r="E102">
            <v>0.6</v>
          </cell>
          <cell r="G102">
            <v>1.1399999999999999</v>
          </cell>
        </row>
        <row r="103">
          <cell r="B103" t="str">
            <v>V15</v>
          </cell>
          <cell r="C103">
            <v>8.4499999999999993</v>
          </cell>
          <cell r="D103">
            <v>0.16</v>
          </cell>
          <cell r="E103">
            <v>0.6</v>
          </cell>
          <cell r="G103">
            <v>0.81119999999999992</v>
          </cell>
        </row>
        <row r="104">
          <cell r="B104" t="str">
            <v>V13</v>
          </cell>
          <cell r="C104">
            <v>5.15</v>
          </cell>
          <cell r="D104">
            <v>0.14000000000000001</v>
          </cell>
          <cell r="E104">
            <v>0.5</v>
          </cell>
          <cell r="G104">
            <v>0.36050000000000004</v>
          </cell>
        </row>
        <row r="105">
          <cell r="B105" t="str">
            <v>V7</v>
          </cell>
          <cell r="C105">
            <v>4.5</v>
          </cell>
          <cell r="D105">
            <v>0.14000000000000001</v>
          </cell>
          <cell r="E105">
            <v>0.6</v>
          </cell>
          <cell r="G105">
            <v>0.37800000000000006</v>
          </cell>
        </row>
        <row r="106">
          <cell r="B106" t="str">
            <v>V6</v>
          </cell>
          <cell r="C106">
            <v>4.5</v>
          </cell>
          <cell r="D106">
            <v>0.14000000000000001</v>
          </cell>
          <cell r="E106">
            <v>0.6</v>
          </cell>
          <cell r="G106">
            <v>0.37800000000000006</v>
          </cell>
        </row>
        <row r="107">
          <cell r="B107" t="str">
            <v>V12</v>
          </cell>
          <cell r="C107">
            <v>1.65</v>
          </cell>
          <cell r="D107">
            <v>0.14000000000000001</v>
          </cell>
          <cell r="E107">
            <v>0.6</v>
          </cell>
          <cell r="G107">
            <v>0.1386</v>
          </cell>
        </row>
        <row r="108">
          <cell r="B108" t="str">
            <v>V8</v>
          </cell>
          <cell r="C108">
            <v>1.65</v>
          </cell>
          <cell r="D108">
            <v>0.14000000000000001</v>
          </cell>
          <cell r="E108">
            <v>0.6</v>
          </cell>
          <cell r="G108">
            <v>0.1386</v>
          </cell>
        </row>
        <row r="109">
          <cell r="B109" t="str">
            <v>V4</v>
          </cell>
          <cell r="C109">
            <v>9.75</v>
          </cell>
          <cell r="D109">
            <v>0.16</v>
          </cell>
          <cell r="E109">
            <v>0.6</v>
          </cell>
          <cell r="G109">
            <v>0.93599999999999994</v>
          </cell>
        </row>
        <row r="110">
          <cell r="A110"/>
          <cell r="B110" t="str">
            <v>TOTAL</v>
          </cell>
          <cell r="G110">
            <v>12.519300000000001</v>
          </cell>
          <cell r="H110" t="str">
            <v>m3</v>
          </cell>
        </row>
        <row r="112">
          <cell r="A112" t="str">
            <v>06.03.134</v>
          </cell>
          <cell r="B112" t="str">
            <v>CONCRETO ARMADO PRONTO, FCK 30 MPA,CONDICAO A (NBR 12655),LANCADO EM PILARES E ADENSADO,INCLUSIVE FORMA, ESCORAMENTO E FERRAGEM.</v>
          </cell>
          <cell r="I112">
            <v>4.3840000000000003</v>
          </cell>
          <cell r="J112">
            <v>2530.41</v>
          </cell>
          <cell r="K112">
            <v>11093.317440000001</v>
          </cell>
        </row>
        <row r="113">
          <cell r="B113" t="str">
            <v>P4=P5=P6=P7=P8=P9=P10=P11=P12 Lance 1</v>
          </cell>
          <cell r="C113">
            <v>0.3</v>
          </cell>
          <cell r="D113">
            <v>0.2</v>
          </cell>
          <cell r="E113">
            <v>3.2</v>
          </cell>
          <cell r="F113">
            <v>9</v>
          </cell>
          <cell r="G113">
            <v>1.728</v>
          </cell>
        </row>
        <row r="114">
          <cell r="B114" t="str">
            <v>P3 Lance 1</v>
          </cell>
          <cell r="C114">
            <v>0.3</v>
          </cell>
          <cell r="D114">
            <v>0.2</v>
          </cell>
          <cell r="E114">
            <v>3.2</v>
          </cell>
          <cell r="F114">
            <v>1</v>
          </cell>
          <cell r="G114">
            <v>0.192</v>
          </cell>
        </row>
        <row r="115">
          <cell r="B115" t="str">
            <v>P13=P14=P15=P16 Lance 1</v>
          </cell>
          <cell r="C115">
            <v>0.2</v>
          </cell>
          <cell r="D115">
            <v>0.2</v>
          </cell>
          <cell r="E115">
            <v>3.2</v>
          </cell>
          <cell r="F115">
            <v>4</v>
          </cell>
          <cell r="G115">
            <v>0.51200000000000012</v>
          </cell>
        </row>
        <row r="116">
          <cell r="B116" t="str">
            <v>P1 Lance 1</v>
          </cell>
          <cell r="C116">
            <v>2.2000000000000002</v>
          </cell>
          <cell r="D116">
            <v>0.25</v>
          </cell>
          <cell r="E116">
            <v>3.2</v>
          </cell>
          <cell r="F116">
            <v>1</v>
          </cell>
          <cell r="G116">
            <v>1.7600000000000002</v>
          </cell>
          <cell r="K116"/>
        </row>
        <row r="117">
          <cell r="B117" t="str">
            <v>P2 Lance 1</v>
          </cell>
          <cell r="C117">
            <v>0.3</v>
          </cell>
          <cell r="D117">
            <v>0.2</v>
          </cell>
          <cell r="E117">
            <v>3.2</v>
          </cell>
          <cell r="F117">
            <v>1</v>
          </cell>
          <cell r="G117">
            <v>0.192</v>
          </cell>
        </row>
        <row r="118">
          <cell r="A118"/>
          <cell r="B118" t="str">
            <v>TOTAL</v>
          </cell>
          <cell r="G118">
            <v>4.3840000000000003</v>
          </cell>
          <cell r="H118" t="str">
            <v>m3</v>
          </cell>
        </row>
        <row r="119">
          <cell r="J119"/>
          <cell r="K119"/>
        </row>
        <row r="120">
          <cell r="A120" t="str">
            <v>07.00.000</v>
          </cell>
          <cell r="B120" t="str">
            <v>PAREDES, PAINEIS E DIVISÓRIAS</v>
          </cell>
          <cell r="K120"/>
        </row>
        <row r="121">
          <cell r="A121" t="str">
            <v>73935-001</v>
          </cell>
          <cell r="B121" t="str">
            <v>ALVENARIA EM TIJOLO CERAMICO FURADO 10X20X20CM, 1/2 VEZ, ASSENTADO EM ARGAMASSA TRACO 1:4 (CIMENTO E AREIA),E=1CM.</v>
          </cell>
          <cell r="I121">
            <v>250.42550000000006</v>
          </cell>
          <cell r="J121">
            <v>37.549999999999997</v>
          </cell>
          <cell r="K121">
            <v>9403.4775250000021</v>
          </cell>
        </row>
        <row r="122">
          <cell r="B122" t="str">
            <v>PAREDES HORIZONTAIS</v>
          </cell>
          <cell r="C122">
            <v>37.21</v>
          </cell>
          <cell r="D122">
            <v>2.95</v>
          </cell>
          <cell r="G122">
            <v>109.76950000000001</v>
          </cell>
          <cell r="K122"/>
        </row>
        <row r="123">
          <cell r="B123" t="str">
            <v>PAREDES VERTICAIS</v>
          </cell>
          <cell r="C123">
            <v>47.680000000000007</v>
          </cell>
          <cell r="D123">
            <v>2.95</v>
          </cell>
          <cell r="G123">
            <v>140.65600000000003</v>
          </cell>
          <cell r="K123"/>
        </row>
        <row r="124">
          <cell r="A124"/>
          <cell r="B124" t="str">
            <v>TOTAL</v>
          </cell>
          <cell r="G124">
            <v>250.42550000000006</v>
          </cell>
          <cell r="H124" t="str">
            <v>m2</v>
          </cell>
        </row>
        <row r="126">
          <cell r="A126" t="str">
            <v>73935-002</v>
          </cell>
          <cell r="B126" t="str">
            <v>ALVENARIA EM TIJOLO CERAMICO FURADO 10X20X20CM, 1 VEZ, ASSENTADO EM ARGAMASSA TRACO 1:5 (CIMENTO E AREIA), E=1CM.</v>
          </cell>
          <cell r="I126">
            <v>75.344999999999999</v>
          </cell>
          <cell r="J126">
            <v>66.569999999999993</v>
          </cell>
          <cell r="K126">
            <v>5015.7166499999994</v>
          </cell>
        </row>
        <row r="127">
          <cell r="B127" t="str">
            <v>PAREDES HORIZONTAIS</v>
          </cell>
          <cell r="C127">
            <v>18.96</v>
          </cell>
          <cell r="D127">
            <v>2.95</v>
          </cell>
          <cell r="G127">
            <v>55.932000000000009</v>
          </cell>
        </row>
        <row r="128">
          <cell r="B128" t="str">
            <v>SC1 E SC2</v>
          </cell>
          <cell r="C128">
            <v>110.46</v>
          </cell>
          <cell r="D128">
            <v>0.15</v>
          </cell>
          <cell r="G128">
            <v>16.568999999999999</v>
          </cell>
        </row>
        <row r="129">
          <cell r="B129" t="str">
            <v>SC3</v>
          </cell>
          <cell r="C129">
            <v>18.96</v>
          </cell>
          <cell r="D129">
            <v>0.15</v>
          </cell>
          <cell r="G129">
            <v>2.8439999999999999</v>
          </cell>
        </row>
        <row r="130">
          <cell r="A130"/>
          <cell r="B130" t="str">
            <v>TOTAL</v>
          </cell>
          <cell r="G130">
            <v>75.344999999999999</v>
          </cell>
          <cell r="H130" t="str">
            <v>m2</v>
          </cell>
        </row>
        <row r="131">
          <cell r="J131"/>
          <cell r="K131"/>
        </row>
        <row r="132">
          <cell r="A132" t="str">
            <v>74200-001</v>
          </cell>
          <cell r="B132" t="str">
            <v>VERGA 10X10CM EM CONCRETO PRÉ-MOLDADO FCK=20MPA (PREPARO COM BETONEIRA ) AÇO CA60, BITOLA FINA, INCLUSIVE FORMAS TABUA 3A.</v>
          </cell>
          <cell r="I132">
            <v>35.5</v>
          </cell>
          <cell r="J132">
            <v>14.08</v>
          </cell>
          <cell r="K132">
            <v>499.84</v>
          </cell>
        </row>
        <row r="133">
          <cell r="B133" t="str">
            <v>JANELAS</v>
          </cell>
        </row>
        <row r="134">
          <cell r="B134" t="str">
            <v>WC MASCULINO/FEMININO/COZINHA</v>
          </cell>
          <cell r="C134">
            <v>16.850000000000001</v>
          </cell>
          <cell r="F134">
            <v>2</v>
          </cell>
          <cell r="G134">
            <v>33.700000000000003</v>
          </cell>
        </row>
        <row r="135">
          <cell r="B135" t="str">
            <v>DEPOSITO</v>
          </cell>
          <cell r="C135">
            <v>0.9</v>
          </cell>
          <cell r="F135">
            <v>2</v>
          </cell>
          <cell r="G135">
            <v>1.8</v>
          </cell>
        </row>
        <row r="136">
          <cell r="B136" t="str">
            <v>Total</v>
          </cell>
          <cell r="G136">
            <v>35.5</v>
          </cell>
          <cell r="H136" t="str">
            <v>m</v>
          </cell>
        </row>
        <row r="138">
          <cell r="A138">
            <v>72244</v>
          </cell>
          <cell r="B138" t="str">
            <v>DIVISORIA EM GRANITO CINZA, ESP=2CM, POLIDO DUAS FACES, INCLUSIVE ASSENTAMENTO, CONSIDERANDO 5% DE PERDAS PARA O GRANITO.</v>
          </cell>
          <cell r="I138">
            <v>59.04</v>
          </cell>
          <cell r="J138">
            <v>287.62</v>
          </cell>
          <cell r="K138">
            <v>16981.084800000001</v>
          </cell>
        </row>
        <row r="139">
          <cell r="B139" t="str">
            <v>BWCS MASCULINO</v>
          </cell>
          <cell r="C139">
            <v>16.399999999999999</v>
          </cell>
          <cell r="D139">
            <v>1.8</v>
          </cell>
          <cell r="G139">
            <v>29.52</v>
          </cell>
        </row>
        <row r="140">
          <cell r="B140" t="str">
            <v>BWCS FEMININO</v>
          </cell>
          <cell r="C140">
            <v>16.399999999999999</v>
          </cell>
          <cell r="D140">
            <v>1.8</v>
          </cell>
          <cell r="G140">
            <v>29.52</v>
          </cell>
        </row>
        <row r="141">
          <cell r="A141"/>
          <cell r="B141" t="str">
            <v>TOTAL</v>
          </cell>
          <cell r="G141">
            <v>59.04</v>
          </cell>
          <cell r="H141" t="str">
            <v>m2</v>
          </cell>
        </row>
        <row r="142">
          <cell r="A142"/>
        </row>
        <row r="143">
          <cell r="A143" t="str">
            <v>74126-001</v>
          </cell>
          <cell r="B143" t="str">
            <v>GRANITO CINZA POLIDO PARA BANCADA E=2,5 CM, LARGURA 60CM - FORNECIMENTO E INSTALACAO.</v>
          </cell>
          <cell r="I143">
            <v>14.7</v>
          </cell>
          <cell r="J143">
            <v>203.47</v>
          </cell>
          <cell r="K143">
            <v>2991.009</v>
          </cell>
        </row>
        <row r="144">
          <cell r="B144" t="str">
            <v>BWCS MASCULINO</v>
          </cell>
          <cell r="C144">
            <v>2.5499999999999998</v>
          </cell>
          <cell r="G144">
            <v>2.5499999999999998</v>
          </cell>
        </row>
        <row r="145">
          <cell r="B145" t="str">
            <v>BWCS FEMININO</v>
          </cell>
          <cell r="C145">
            <v>2.5499999999999998</v>
          </cell>
          <cell r="G145">
            <v>2.5499999999999998</v>
          </cell>
        </row>
        <row r="146">
          <cell r="B146" t="str">
            <v>LANCHONETE</v>
          </cell>
          <cell r="C146">
            <v>4.8</v>
          </cell>
          <cell r="F146">
            <v>2</v>
          </cell>
          <cell r="G146">
            <v>9.6</v>
          </cell>
        </row>
        <row r="147">
          <cell r="A147"/>
          <cell r="B147" t="str">
            <v>TOTAL</v>
          </cell>
          <cell r="G147">
            <v>14.7</v>
          </cell>
          <cell r="H147" t="str">
            <v>m</v>
          </cell>
        </row>
        <row r="148">
          <cell r="A148"/>
        </row>
        <row r="149">
          <cell r="A149" t="str">
            <v>08.00.000</v>
          </cell>
          <cell r="B149" t="str">
            <v>COBERTURAS E IMPERMEABILIZAÇÕES</v>
          </cell>
        </row>
        <row r="150">
          <cell r="A150" t="str">
            <v>73753-001</v>
          </cell>
          <cell r="B150" t="str">
            <v>IMPERMEABILIZACAO DE TERRAÇOS E LAJES COM MANTA ASFALTICA ESPESSURA 3MM PROTEGIDA COM FILME DE ALUMINIO GOFRADO ESPESSURA 0,8MM, INCLUSO EMULSAO ASFALTICA.</v>
          </cell>
          <cell r="I150">
            <v>202.47</v>
          </cell>
          <cell r="J150">
            <v>63.03</v>
          </cell>
          <cell r="K150">
            <v>12761.6841</v>
          </cell>
        </row>
        <row r="151">
          <cell r="B151" t="str">
            <v>TODA A COBERTA</v>
          </cell>
          <cell r="C151">
            <v>202.47</v>
          </cell>
          <cell r="G151">
            <v>202.47</v>
          </cell>
          <cell r="J151"/>
          <cell r="K151"/>
        </row>
        <row r="152">
          <cell r="B152" t="str">
            <v>TOTAL</v>
          </cell>
          <cell r="G152">
            <v>202.47</v>
          </cell>
          <cell r="H152" t="str">
            <v>m2</v>
          </cell>
          <cell r="J152"/>
          <cell r="K152"/>
        </row>
        <row r="153">
          <cell r="A153"/>
          <cell r="K153"/>
        </row>
        <row r="154">
          <cell r="A154" t="str">
            <v>08.04.070</v>
          </cell>
          <cell r="B154" t="str">
            <v>PROTEÇÃO MECÂNICA DE IMPERMEABILIZAÇÃO COM ARGAMASSA DE CIMENTO E AREIA TRAÇO 1:3, ESPESSURA DE 3 CM E ACABAMENTO ÁSPERO, INCLUINDO JUNTA DE RETRAÇÃO.</v>
          </cell>
          <cell r="I154">
            <v>202.47</v>
          </cell>
          <cell r="J154">
            <v>23.6</v>
          </cell>
          <cell r="K154">
            <v>4778.2920000000004</v>
          </cell>
        </row>
        <row r="155">
          <cell r="B155" t="str">
            <v>TODA A COBERTA</v>
          </cell>
          <cell r="C155">
            <v>202.47</v>
          </cell>
          <cell r="G155">
            <v>202.47</v>
          </cell>
          <cell r="J155"/>
          <cell r="K155"/>
        </row>
        <row r="156">
          <cell r="B156" t="str">
            <v>TOTAL</v>
          </cell>
          <cell r="G156">
            <v>202.47</v>
          </cell>
          <cell r="H156" t="str">
            <v>m2</v>
          </cell>
        </row>
        <row r="158">
          <cell r="A158" t="str">
            <v>09.00.000</v>
          </cell>
          <cell r="B158" t="str">
            <v>ESQUADRIAS</v>
          </cell>
        </row>
        <row r="159">
          <cell r="A159" t="str">
            <v>09.01.069</v>
          </cell>
          <cell r="B159" t="str">
            <v>FORNECIMENTO E COLOCAÇÃO DE GRADE DE PORTA   COMPLETA EM MADEIRA DE LEI PARA VÃO DE 0,60X2,10 M, ATÉ 0,90X2,10M , ESP= 3,00 CM , LARGURA 14 CM.</v>
          </cell>
          <cell r="I159">
            <v>12</v>
          </cell>
          <cell r="J159">
            <v>161.03</v>
          </cell>
          <cell r="K159">
            <v>1932.3600000000001</v>
          </cell>
        </row>
        <row r="160">
          <cell r="B160" t="str">
            <v>PORTAS DO WC MASCULINO</v>
          </cell>
          <cell r="F160">
            <v>1</v>
          </cell>
          <cell r="G160">
            <v>1</v>
          </cell>
          <cell r="K160"/>
        </row>
        <row r="161">
          <cell r="B161" t="str">
            <v>PORTAS DO WC FEMININO</v>
          </cell>
          <cell r="F161">
            <v>1</v>
          </cell>
          <cell r="G161">
            <v>1</v>
          </cell>
          <cell r="J161"/>
          <cell r="K161"/>
        </row>
        <row r="162">
          <cell r="F162">
            <v>1</v>
          </cell>
          <cell r="G162">
            <v>1</v>
          </cell>
        </row>
        <row r="163">
          <cell r="B163" t="str">
            <v>PORTA WC ESPECIAL MASCULINO</v>
          </cell>
          <cell r="F163">
            <v>1</v>
          </cell>
          <cell r="G163">
            <v>1</v>
          </cell>
        </row>
        <row r="164">
          <cell r="B164" t="str">
            <v>PORTA WC ESPECIAL FEMININO</v>
          </cell>
          <cell r="F164">
            <v>1</v>
          </cell>
          <cell r="G164">
            <v>1</v>
          </cell>
        </row>
        <row r="165">
          <cell r="B165" t="str">
            <v>DEPOSITO</v>
          </cell>
          <cell r="F165">
            <v>1</v>
          </cell>
          <cell r="G165">
            <v>1</v>
          </cell>
        </row>
        <row r="166">
          <cell r="B166" t="str">
            <v>GUARITA</v>
          </cell>
          <cell r="F166">
            <v>1</v>
          </cell>
          <cell r="G166">
            <v>1</v>
          </cell>
        </row>
        <row r="167">
          <cell r="B167" t="str">
            <v>DEP. MÉDICO</v>
          </cell>
          <cell r="F167">
            <v>1</v>
          </cell>
          <cell r="G167">
            <v>1</v>
          </cell>
        </row>
        <row r="168">
          <cell r="B168" t="str">
            <v>COZINHA</v>
          </cell>
          <cell r="F168">
            <v>2</v>
          </cell>
          <cell r="G168">
            <v>2</v>
          </cell>
        </row>
        <row r="169">
          <cell r="B169" t="str">
            <v>VÃO AO LADO DA LIXEIRA 01</v>
          </cell>
          <cell r="F169">
            <v>1</v>
          </cell>
          <cell r="G169">
            <v>1</v>
          </cell>
        </row>
        <row r="170">
          <cell r="B170" t="str">
            <v>VÃO AO LADO DA LIXEIRA 02</v>
          </cell>
          <cell r="F170">
            <v>1</v>
          </cell>
          <cell r="G170">
            <v>1</v>
          </cell>
        </row>
        <row r="171">
          <cell r="A171"/>
          <cell r="B171" t="str">
            <v>TOTAL</v>
          </cell>
          <cell r="G171">
            <v>12</v>
          </cell>
          <cell r="H171" t="str">
            <v>Un</v>
          </cell>
          <cell r="K171"/>
        </row>
        <row r="172">
          <cell r="A172"/>
        </row>
        <row r="173">
          <cell r="A173" t="str">
            <v>09.01.075</v>
          </cell>
          <cell r="B173" t="str">
            <v>FORNECIMENTO E COLOCAÇÃO DE GRADE DE PORTA  COMPLETA DE CANTO, EM MADEIRA DE LEI COM  LARG =7,00CM , ESP = 3,00 CM, DIMENSÃO DE 0,60 X 1,60M.</v>
          </cell>
          <cell r="I173">
            <v>14</v>
          </cell>
          <cell r="J173">
            <v>109.21</v>
          </cell>
          <cell r="K173">
            <v>1528.9399999999998</v>
          </cell>
        </row>
        <row r="174">
          <cell r="B174" t="str">
            <v>PORTAS DO WC MASCULINO</v>
          </cell>
          <cell r="F174">
            <v>7</v>
          </cell>
          <cell r="G174">
            <v>7</v>
          </cell>
          <cell r="K174"/>
        </row>
        <row r="175">
          <cell r="B175" t="str">
            <v>PORTAS DO WC FEMININO</v>
          </cell>
          <cell r="F175">
            <v>7</v>
          </cell>
          <cell r="G175">
            <v>7</v>
          </cell>
        </row>
        <row r="176">
          <cell r="A176"/>
          <cell r="B176" t="str">
            <v>TOTAL</v>
          </cell>
          <cell r="G176">
            <v>14</v>
          </cell>
          <cell r="H176" t="str">
            <v>Un</v>
          </cell>
          <cell r="J176"/>
          <cell r="K176"/>
        </row>
        <row r="177">
          <cell r="A177"/>
        </row>
        <row r="178">
          <cell r="A178" t="str">
            <v>74069-002</v>
          </cell>
          <cell r="B178" t="str">
            <v>FECHADURA DE EMBUTIR COMPLETA, PARA PORTAS DE BANHEIRO, PADRAO DE ACABAMENTO SUPERIOR.</v>
          </cell>
          <cell r="I178">
            <v>14</v>
          </cell>
          <cell r="J178">
            <v>193.95</v>
          </cell>
          <cell r="K178">
            <v>2715.2999999999997</v>
          </cell>
        </row>
        <row r="179">
          <cell r="B179" t="str">
            <v>PORTAS DO WC MASCULINO</v>
          </cell>
          <cell r="F179">
            <v>7</v>
          </cell>
          <cell r="G179">
            <v>7</v>
          </cell>
          <cell r="K179"/>
        </row>
        <row r="180">
          <cell r="B180" t="str">
            <v>PORTAS DO WC FEMININO</v>
          </cell>
          <cell r="F180">
            <v>7</v>
          </cell>
          <cell r="G180">
            <v>7</v>
          </cell>
        </row>
        <row r="181">
          <cell r="A181"/>
          <cell r="B181" t="str">
            <v>TOTAL</v>
          </cell>
          <cell r="G181">
            <v>14</v>
          </cell>
          <cell r="H181" t="str">
            <v>Un</v>
          </cell>
          <cell r="J181"/>
          <cell r="K181"/>
        </row>
        <row r="182">
          <cell r="A182"/>
        </row>
        <row r="183">
          <cell r="A183" t="str">
            <v>74070-001</v>
          </cell>
          <cell r="B183" t="str">
            <v>FECHADURA DE EMBUTIR COMPLETA, PARA PORTAS INTERNAS, PADRAO DE ACABAMENTO SUPERIOR.</v>
          </cell>
          <cell r="I183">
            <v>12</v>
          </cell>
          <cell r="J183">
            <v>165.68</v>
          </cell>
          <cell r="K183">
            <v>1988.16</v>
          </cell>
        </row>
        <row r="184">
          <cell r="B184" t="str">
            <v>PORTAS DO WC MASCULINO</v>
          </cell>
          <cell r="F184">
            <v>1</v>
          </cell>
          <cell r="G184">
            <v>1</v>
          </cell>
          <cell r="K184"/>
        </row>
        <row r="185">
          <cell r="B185" t="str">
            <v>PORTAS DO WC FEMININO</v>
          </cell>
          <cell r="F185">
            <v>1</v>
          </cell>
          <cell r="G185">
            <v>1</v>
          </cell>
          <cell r="K185"/>
        </row>
        <row r="186">
          <cell r="F186">
            <v>1</v>
          </cell>
          <cell r="G186">
            <v>1</v>
          </cell>
        </row>
        <row r="187">
          <cell r="B187" t="str">
            <v>PORTA WC ESPECIAL MASCULINO</v>
          </cell>
          <cell r="F187">
            <v>1</v>
          </cell>
          <cell r="G187">
            <v>1</v>
          </cell>
        </row>
        <row r="188">
          <cell r="B188" t="str">
            <v>PORTA WC ESPECIAL FEMININO</v>
          </cell>
          <cell r="F188">
            <v>1</v>
          </cell>
          <cell r="G188">
            <v>1</v>
          </cell>
        </row>
        <row r="189">
          <cell r="B189" t="str">
            <v>DEPOSITO</v>
          </cell>
          <cell r="F189">
            <v>1</v>
          </cell>
          <cell r="G189">
            <v>1</v>
          </cell>
        </row>
        <row r="190">
          <cell r="B190" t="str">
            <v>GUARITA</v>
          </cell>
          <cell r="F190">
            <v>1</v>
          </cell>
          <cell r="G190">
            <v>1</v>
          </cell>
        </row>
        <row r="191">
          <cell r="B191" t="str">
            <v>DEP. MÉDICO</v>
          </cell>
          <cell r="F191">
            <v>1</v>
          </cell>
          <cell r="G191">
            <v>1</v>
          </cell>
        </row>
        <row r="192">
          <cell r="B192" t="str">
            <v>COZINHA</v>
          </cell>
          <cell r="F192">
            <v>2</v>
          </cell>
          <cell r="G192">
            <v>2</v>
          </cell>
        </row>
        <row r="193">
          <cell r="B193" t="str">
            <v>VÃO AO LADO DA LIXEIRA 01</v>
          </cell>
          <cell r="F193">
            <v>1</v>
          </cell>
          <cell r="G193">
            <v>1</v>
          </cell>
        </row>
        <row r="194">
          <cell r="B194" t="str">
            <v>VÃO AO LADO DA LIXEIRA 02</v>
          </cell>
          <cell r="F194">
            <v>1</v>
          </cell>
          <cell r="G194">
            <v>1</v>
          </cell>
        </row>
        <row r="195">
          <cell r="A195"/>
          <cell r="B195" t="str">
            <v>TOTAL</v>
          </cell>
          <cell r="G195">
            <v>12</v>
          </cell>
          <cell r="H195" t="str">
            <v>Un</v>
          </cell>
          <cell r="K195"/>
        </row>
        <row r="196">
          <cell r="A196"/>
        </row>
        <row r="197">
          <cell r="A197" t="str">
            <v>74136-002</v>
          </cell>
          <cell r="B197" t="str">
            <v>PORTA DE ACO DE ENROLAR TIPO TIJOLINHO, VAZADA, CHAPA 24 RAIADA LARGA.</v>
          </cell>
          <cell r="I197">
            <v>12</v>
          </cell>
          <cell r="J197">
            <v>383.32</v>
          </cell>
          <cell r="K197">
            <v>4599.84</v>
          </cell>
        </row>
        <row r="198">
          <cell r="B198" t="str">
            <v>COZINHA</v>
          </cell>
          <cell r="C198">
            <v>4.8</v>
          </cell>
          <cell r="D198">
            <v>2.5</v>
          </cell>
          <cell r="G198">
            <v>12</v>
          </cell>
          <cell r="K198"/>
        </row>
        <row r="199">
          <cell r="A199"/>
          <cell r="B199" t="str">
            <v>TOTAL</v>
          </cell>
          <cell r="G199">
            <v>12</v>
          </cell>
          <cell r="H199" t="str">
            <v>m2</v>
          </cell>
          <cell r="J199"/>
          <cell r="K199"/>
        </row>
        <row r="200">
          <cell r="A200"/>
        </row>
        <row r="201">
          <cell r="A201" t="str">
            <v>09.02.101</v>
          </cell>
          <cell r="B201" t="str">
            <v>FORNECIMENTO E INSTALAÇÃO DE PORTÃO EM ALUMÍNIO ANODIZADO DE GIRO, TIPO BÚZIOS, NA COR BRONZE.</v>
          </cell>
          <cell r="I201">
            <v>38.625</v>
          </cell>
          <cell r="J201">
            <v>385.33</v>
          </cell>
          <cell r="K201">
            <v>14883.37125</v>
          </cell>
        </row>
        <row r="202">
          <cell r="B202" t="str">
            <v>ENTRADA</v>
          </cell>
          <cell r="C202">
            <v>12.5</v>
          </cell>
          <cell r="D202">
            <v>2.5</v>
          </cell>
          <cell r="G202">
            <v>31.25</v>
          </cell>
        </row>
        <row r="203">
          <cell r="B203" t="str">
            <v>AO LADO DA COZINHA</v>
          </cell>
          <cell r="C203">
            <v>2.95</v>
          </cell>
          <cell r="D203">
            <v>2.5</v>
          </cell>
          <cell r="G203">
            <v>7.375</v>
          </cell>
        </row>
        <row r="204">
          <cell r="A204"/>
          <cell r="B204" t="str">
            <v>TOTAL</v>
          </cell>
          <cell r="G204">
            <v>38.625</v>
          </cell>
          <cell r="H204" t="str">
            <v>m2</v>
          </cell>
        </row>
        <row r="206">
          <cell r="A206" t="str">
            <v>74139-002</v>
          </cell>
          <cell r="B206" t="str">
            <v>PORTA DE MADEIRA PARA BANHEIRO EM COMPENSADO COM LAMINADO TEXTURIZADO 0,60X1,60M, INCLUSO MARCO, DOBRADICAS E TARJETA TIPO LIVRE/OCUPADO.</v>
          </cell>
          <cell r="I206">
            <v>14</v>
          </cell>
          <cell r="J206">
            <v>220.27</v>
          </cell>
          <cell r="K206">
            <v>3083.78</v>
          </cell>
        </row>
        <row r="207">
          <cell r="B207" t="str">
            <v>PORTAS DO WC MASCULINO</v>
          </cell>
          <cell r="F207">
            <v>7</v>
          </cell>
          <cell r="G207">
            <v>7</v>
          </cell>
          <cell r="K207"/>
        </row>
        <row r="208">
          <cell r="B208" t="str">
            <v>PORTAS DO WC FEMININO</v>
          </cell>
          <cell r="F208">
            <v>7</v>
          </cell>
          <cell r="G208">
            <v>7</v>
          </cell>
          <cell r="J208"/>
          <cell r="K208"/>
        </row>
        <row r="209">
          <cell r="A209"/>
          <cell r="B209" t="str">
            <v>TOTAL</v>
          </cell>
          <cell r="G209">
            <v>14</v>
          </cell>
          <cell r="H209" t="str">
            <v>Un</v>
          </cell>
        </row>
        <row r="210">
          <cell r="J210"/>
          <cell r="K210"/>
        </row>
        <row r="211">
          <cell r="A211" t="str">
            <v>73910-005</v>
          </cell>
          <cell r="B211" t="str">
            <v>PORTA DE MADEIRA COMPENSADA LISA PARA PINTURA, 0,80X2,10M, INCLUSO ADUELA 2A, ALIZAR 2A E DOBRADICA.</v>
          </cell>
          <cell r="I211">
            <v>7</v>
          </cell>
          <cell r="J211">
            <v>290.7</v>
          </cell>
          <cell r="K211">
            <v>2034.8999999999999</v>
          </cell>
        </row>
        <row r="212">
          <cell r="B212" t="str">
            <v>PORTAS DO WC FEMININO</v>
          </cell>
          <cell r="F212">
            <v>1</v>
          </cell>
          <cell r="G212">
            <v>1</v>
          </cell>
        </row>
        <row r="213">
          <cell r="B213" t="str">
            <v>DEPOSITO</v>
          </cell>
          <cell r="F213">
            <v>1</v>
          </cell>
          <cell r="G213">
            <v>1</v>
          </cell>
        </row>
        <row r="214">
          <cell r="B214" t="str">
            <v>GUARITA</v>
          </cell>
          <cell r="F214">
            <v>1</v>
          </cell>
          <cell r="G214">
            <v>1</v>
          </cell>
        </row>
        <row r="215">
          <cell r="B215" t="str">
            <v>DEP. MÉDICO</v>
          </cell>
          <cell r="F215">
            <v>1</v>
          </cell>
          <cell r="G215">
            <v>1</v>
          </cell>
        </row>
        <row r="216">
          <cell r="B216" t="str">
            <v>COZINHA</v>
          </cell>
          <cell r="F216">
            <v>2</v>
          </cell>
          <cell r="G216">
            <v>2</v>
          </cell>
        </row>
        <row r="217">
          <cell r="B217" t="str">
            <v>VÃO AO LADO DA LIXEIRA 01</v>
          </cell>
          <cell r="F217">
            <v>1</v>
          </cell>
          <cell r="G217">
            <v>1</v>
          </cell>
        </row>
        <row r="218">
          <cell r="A218"/>
          <cell r="B218" t="str">
            <v>TOTAL</v>
          </cell>
          <cell r="G218">
            <v>7</v>
          </cell>
          <cell r="H218" t="str">
            <v>Un</v>
          </cell>
          <cell r="J218"/>
          <cell r="K218"/>
        </row>
        <row r="219">
          <cell r="A219"/>
        </row>
        <row r="220">
          <cell r="A220" t="str">
            <v>73910-010</v>
          </cell>
          <cell r="B220" t="str">
            <v>PORTA DE MADEIRA COMPENSADA LISA PARA PINTURA, 0,90X2,10M, INCLUSO ADUELA 2A, ALIZAR 2A E DOBRADICA.</v>
          </cell>
          <cell r="I220">
            <v>5</v>
          </cell>
          <cell r="J220">
            <v>305.57</v>
          </cell>
          <cell r="K220">
            <v>1527.85</v>
          </cell>
        </row>
        <row r="221">
          <cell r="B221" t="str">
            <v>PORTAS DO WC MASCULINO</v>
          </cell>
          <cell r="F221">
            <v>1</v>
          </cell>
          <cell r="G221">
            <v>1</v>
          </cell>
          <cell r="K221"/>
        </row>
        <row r="222">
          <cell r="B222" t="str">
            <v>PORTAS DO WC FEMININO</v>
          </cell>
          <cell r="F222">
            <v>1</v>
          </cell>
          <cell r="G222">
            <v>1</v>
          </cell>
          <cell r="K222"/>
        </row>
        <row r="223">
          <cell r="B223" t="str">
            <v>PORTA WC ESPECIAL MASCULINO</v>
          </cell>
          <cell r="F223">
            <v>1</v>
          </cell>
          <cell r="G223">
            <v>1</v>
          </cell>
        </row>
        <row r="224">
          <cell r="B224" t="str">
            <v>PORTA WC ESPECIAL FEMININO</v>
          </cell>
          <cell r="F224">
            <v>1</v>
          </cell>
          <cell r="G224">
            <v>1</v>
          </cell>
        </row>
        <row r="225">
          <cell r="B225" t="str">
            <v>VÃO AO LADO DA LIXEIRA 02</v>
          </cell>
          <cell r="F225">
            <v>1</v>
          </cell>
          <cell r="G225">
            <v>1</v>
          </cell>
        </row>
        <row r="226">
          <cell r="A226"/>
          <cell r="B226" t="str">
            <v>TOTAL</v>
          </cell>
          <cell r="G226">
            <v>5</v>
          </cell>
          <cell r="H226" t="str">
            <v>Un</v>
          </cell>
        </row>
        <row r="227">
          <cell r="A227"/>
          <cell r="J227"/>
          <cell r="K227"/>
        </row>
        <row r="228">
          <cell r="A228" t="str">
            <v>73809-001</v>
          </cell>
          <cell r="B228" t="str">
            <v>JANELA DE ALUMINIO TIPO MAXIM-AIR, SERIE 25.</v>
          </cell>
          <cell r="I228">
            <v>7.9249999999999998</v>
          </cell>
          <cell r="J228">
            <v>353.72</v>
          </cell>
          <cell r="K228">
            <v>2803.2310000000002</v>
          </cell>
        </row>
        <row r="229">
          <cell r="B229" t="str">
            <v>WC MASCULINO/FEMININO/COZINHA</v>
          </cell>
          <cell r="C229">
            <v>13.85</v>
          </cell>
          <cell r="D229">
            <v>0.5</v>
          </cell>
          <cell r="G229">
            <v>6.9249999999999998</v>
          </cell>
        </row>
        <row r="230">
          <cell r="B230" t="str">
            <v>DEPOSITO</v>
          </cell>
          <cell r="C230">
            <v>0.5</v>
          </cell>
          <cell r="D230">
            <v>2</v>
          </cell>
          <cell r="G230">
            <v>1</v>
          </cell>
        </row>
        <row r="231">
          <cell r="A231"/>
          <cell r="B231" t="str">
            <v>TOTAL</v>
          </cell>
          <cell r="G231">
            <v>7.9249999999999998</v>
          </cell>
          <cell r="H231" t="str">
            <v>m2</v>
          </cell>
        </row>
        <row r="232">
          <cell r="A232"/>
          <cell r="J232"/>
          <cell r="K232"/>
        </row>
        <row r="233">
          <cell r="A233" t="str">
            <v>09.02.020</v>
          </cell>
          <cell r="B233" t="str">
            <v>GRADE DE PROTECAO DE PORTA EM FERRO C/ VAROES DE 1/2", ESPAC=10CM E ACABAMENTO EM BARRA CHATA DE 1" X 1/4", INCLUSIVE FECHADURA DE SOBREPOR BRASIL OU SIMILAR E ASSENTAMENTO.</v>
          </cell>
          <cell r="I233">
            <v>12.600000000000001</v>
          </cell>
          <cell r="J233">
            <v>234.55</v>
          </cell>
          <cell r="K233">
            <v>2955.3300000000004</v>
          </cell>
        </row>
        <row r="234">
          <cell r="B234" t="str">
            <v>LIXEIRA</v>
          </cell>
          <cell r="C234">
            <v>4.2</v>
          </cell>
          <cell r="D234">
            <v>3</v>
          </cell>
          <cell r="G234">
            <v>12.600000000000001</v>
          </cell>
        </row>
        <row r="235">
          <cell r="A235"/>
          <cell r="B235" t="str">
            <v>TOTAL</v>
          </cell>
          <cell r="G235">
            <v>12.600000000000001</v>
          </cell>
          <cell r="H235" t="str">
            <v>m2</v>
          </cell>
        </row>
        <row r="236">
          <cell r="A236"/>
          <cell r="J236"/>
          <cell r="K236"/>
        </row>
        <row r="237">
          <cell r="A237" t="str">
            <v>10.00.000</v>
          </cell>
          <cell r="B237" t="str">
            <v>VIDROS</v>
          </cell>
        </row>
        <row r="238">
          <cell r="A238" t="str">
            <v>73838-001</v>
          </cell>
          <cell r="B238" t="str">
            <v>PORTA DE VIDRO TEMPERADO, 0,9X2,10M, ESPESSURA 10MM, INCLUSIVE ACESSORIOS.</v>
          </cell>
          <cell r="I238">
            <v>1</v>
          </cell>
          <cell r="J238">
            <v>1598.61</v>
          </cell>
          <cell r="K238">
            <v>1598.61</v>
          </cell>
        </row>
        <row r="239">
          <cell r="B239" t="str">
            <v>GUARITA</v>
          </cell>
          <cell r="C239">
            <v>1</v>
          </cell>
          <cell r="G239">
            <v>1</v>
          </cell>
          <cell r="K239"/>
        </row>
        <row r="240">
          <cell r="A240"/>
          <cell r="B240" t="str">
            <v>TOTAL</v>
          </cell>
          <cell r="G240">
            <v>1</v>
          </cell>
          <cell r="H240" t="str">
            <v>Un</v>
          </cell>
        </row>
        <row r="241">
          <cell r="A241"/>
        </row>
        <row r="242">
          <cell r="A242">
            <v>72121</v>
          </cell>
          <cell r="B242" t="str">
            <v>VIDRO TEMPERADO COLORIDO, ESPESSURA 10MM.</v>
          </cell>
          <cell r="I242">
            <v>25.18</v>
          </cell>
          <cell r="J242">
            <v>240.22</v>
          </cell>
          <cell r="K242">
            <v>6048.7395999999999</v>
          </cell>
        </row>
        <row r="243">
          <cell r="B243" t="str">
            <v>GUARITA</v>
          </cell>
          <cell r="C243">
            <v>5.7</v>
          </cell>
          <cell r="D243">
            <v>3</v>
          </cell>
          <cell r="G243">
            <v>17.100000000000001</v>
          </cell>
          <cell r="K243"/>
        </row>
        <row r="244">
          <cell r="B244" t="str">
            <v>BANDEIRAS</v>
          </cell>
          <cell r="G244">
            <v>0</v>
          </cell>
        </row>
        <row r="245">
          <cell r="B245" t="str">
            <v>PORTAS DO WC FEMININO</v>
          </cell>
          <cell r="C245">
            <v>0.8</v>
          </cell>
          <cell r="D245">
            <v>0.8</v>
          </cell>
          <cell r="F245">
            <v>1</v>
          </cell>
          <cell r="G245">
            <v>0.64000000000000012</v>
          </cell>
        </row>
        <row r="246">
          <cell r="B246" t="str">
            <v>DEPOSITO</v>
          </cell>
          <cell r="C246">
            <v>0.8</v>
          </cell>
          <cell r="D246">
            <v>0.8</v>
          </cell>
          <cell r="F246">
            <v>1</v>
          </cell>
          <cell r="G246">
            <v>0.64000000000000012</v>
          </cell>
        </row>
        <row r="247">
          <cell r="B247" t="str">
            <v>GUARITA</v>
          </cell>
          <cell r="C247">
            <v>0.8</v>
          </cell>
          <cell r="D247">
            <v>0.8</v>
          </cell>
          <cell r="F247">
            <v>1</v>
          </cell>
          <cell r="G247">
            <v>0.64000000000000012</v>
          </cell>
        </row>
        <row r="248">
          <cell r="B248" t="str">
            <v>DEP. MÉDICO</v>
          </cell>
          <cell r="C248">
            <v>0.8</v>
          </cell>
          <cell r="D248">
            <v>0.8</v>
          </cell>
          <cell r="F248">
            <v>1</v>
          </cell>
          <cell r="G248">
            <v>0.64000000000000012</v>
          </cell>
        </row>
        <row r="249">
          <cell r="B249" t="str">
            <v>COZINHA</v>
          </cell>
          <cell r="C249">
            <v>0.8</v>
          </cell>
          <cell r="D249">
            <v>0.8</v>
          </cell>
          <cell r="F249">
            <v>2</v>
          </cell>
          <cell r="G249">
            <v>1.2800000000000002</v>
          </cell>
        </row>
        <row r="250">
          <cell r="B250" t="str">
            <v>VÃO AO LADO DA LIXEIRA 01</v>
          </cell>
          <cell r="C250">
            <v>0.8</v>
          </cell>
          <cell r="D250">
            <v>0.8</v>
          </cell>
          <cell r="F250">
            <v>1</v>
          </cell>
          <cell r="G250">
            <v>0.64000000000000012</v>
          </cell>
        </row>
        <row r="251">
          <cell r="B251" t="str">
            <v>PORTAS DO WC MASCULINO</v>
          </cell>
          <cell r="C251">
            <v>0.9</v>
          </cell>
          <cell r="D251">
            <v>0.8</v>
          </cell>
          <cell r="F251">
            <v>1</v>
          </cell>
          <cell r="G251">
            <v>0.72000000000000008</v>
          </cell>
          <cell r="K251"/>
        </row>
        <row r="252">
          <cell r="B252" t="str">
            <v>PORTAS DO WC FEMININO</v>
          </cell>
          <cell r="C252">
            <v>0.9</v>
          </cell>
          <cell r="D252">
            <v>0.8</v>
          </cell>
          <cell r="F252">
            <v>1</v>
          </cell>
          <cell r="G252">
            <v>0.72000000000000008</v>
          </cell>
          <cell r="K252"/>
        </row>
        <row r="253">
          <cell r="B253" t="str">
            <v>PORTA WC ESPECIAL MASCULINO</v>
          </cell>
          <cell r="C253">
            <v>0.9</v>
          </cell>
          <cell r="D253">
            <v>0.8</v>
          </cell>
          <cell r="F253">
            <v>1</v>
          </cell>
          <cell r="G253">
            <v>0.72000000000000008</v>
          </cell>
        </row>
        <row r="254">
          <cell r="B254" t="str">
            <v>PORTA WC ESPECIAL FEMININO</v>
          </cell>
          <cell r="C254">
            <v>0.9</v>
          </cell>
          <cell r="D254">
            <v>0.8</v>
          </cell>
          <cell r="F254">
            <v>1</v>
          </cell>
          <cell r="G254">
            <v>0.72000000000000008</v>
          </cell>
        </row>
        <row r="255">
          <cell r="B255" t="str">
            <v>VÃO AO LADO DA LIXEIRA 02</v>
          </cell>
          <cell r="C255">
            <v>0.9</v>
          </cell>
          <cell r="D255">
            <v>0.8</v>
          </cell>
          <cell r="F255">
            <v>1</v>
          </cell>
          <cell r="G255">
            <v>0.72000000000000008</v>
          </cell>
        </row>
        <row r="256">
          <cell r="A256"/>
          <cell r="B256" t="str">
            <v>TOTAL</v>
          </cell>
          <cell r="G256">
            <v>25.18</v>
          </cell>
          <cell r="H256" t="str">
            <v>m2</v>
          </cell>
        </row>
        <row r="257">
          <cell r="A257"/>
        </row>
        <row r="258">
          <cell r="A258" t="str">
            <v>11.00.000</v>
          </cell>
          <cell r="B258" t="str">
            <v>ARGAMASSAS E REVESTIMENTOS DE PAREDES E TETOS</v>
          </cell>
        </row>
        <row r="259">
          <cell r="A259" t="str">
            <v>73928-001</v>
          </cell>
          <cell r="B259" t="str">
            <v>CHAPISCO EM PAREDES TRACO 1:4 (CIMENTO E AREIA), ESPESSURA 0,5CM, PREPARO MANUAL.</v>
          </cell>
          <cell r="I259">
            <v>978.3075</v>
          </cell>
          <cell r="J259">
            <v>4.0999999999999996</v>
          </cell>
          <cell r="K259">
            <v>4011.0607499999996</v>
          </cell>
        </row>
        <row r="260">
          <cell r="B260" t="str">
            <v>PAREDES HORIZONTAIS</v>
          </cell>
          <cell r="C260">
            <v>37.21</v>
          </cell>
          <cell r="D260">
            <v>2.95</v>
          </cell>
          <cell r="F260">
            <v>2</v>
          </cell>
          <cell r="G260">
            <v>219.53900000000002</v>
          </cell>
          <cell r="K260"/>
        </row>
        <row r="261">
          <cell r="C261">
            <v>19.149999999999999</v>
          </cell>
          <cell r="D261">
            <v>2.95</v>
          </cell>
          <cell r="F261">
            <v>2</v>
          </cell>
          <cell r="G261">
            <v>112.985</v>
          </cell>
        </row>
        <row r="262">
          <cell r="B262" t="str">
            <v>PAREDES VERTICAIS</v>
          </cell>
          <cell r="C262">
            <v>47.680000000000007</v>
          </cell>
          <cell r="D262">
            <v>2.95</v>
          </cell>
          <cell r="F262">
            <v>2</v>
          </cell>
          <cell r="G262">
            <v>281.31200000000007</v>
          </cell>
          <cell r="K262"/>
        </row>
        <row r="263">
          <cell r="B263" t="str">
            <v>SC1 E SC2</v>
          </cell>
          <cell r="C263">
            <v>110.46</v>
          </cell>
          <cell r="D263">
            <v>0.60000000000000009</v>
          </cell>
          <cell r="F263">
            <v>2</v>
          </cell>
          <cell r="G263">
            <v>132.55200000000002</v>
          </cell>
        </row>
        <row r="264">
          <cell r="B264" t="str">
            <v>SC3</v>
          </cell>
          <cell r="C264">
            <v>18.96</v>
          </cell>
          <cell r="D264">
            <v>0.7</v>
          </cell>
          <cell r="F264">
            <v>2</v>
          </cell>
          <cell r="G264">
            <v>26.544</v>
          </cell>
        </row>
        <row r="265">
          <cell r="B265" t="str">
            <v>LAJE MACIÇA</v>
          </cell>
          <cell r="C265">
            <v>4.47</v>
          </cell>
          <cell r="D265">
            <v>1.65</v>
          </cell>
          <cell r="G265">
            <v>7.3754999999999988</v>
          </cell>
          <cell r="K265"/>
        </row>
        <row r="266">
          <cell r="C266">
            <v>198</v>
          </cell>
          <cell r="G266">
            <v>198</v>
          </cell>
          <cell r="K266"/>
        </row>
        <row r="267">
          <cell r="A267"/>
          <cell r="B267" t="str">
            <v>TOTAL</v>
          </cell>
          <cell r="G267">
            <v>978.3075</v>
          </cell>
          <cell r="H267" t="str">
            <v>m2</v>
          </cell>
        </row>
        <row r="268">
          <cell r="A268"/>
        </row>
        <row r="269">
          <cell r="A269">
            <v>5993</v>
          </cell>
          <cell r="B269" t="str">
            <v>EMBOCO TRACO 1:2:8 (CIMENTO, CAL E AREIA), ESPESSURA 2,0CM, PREPARO MECANICO.</v>
          </cell>
          <cell r="I269">
            <v>239.28499999999997</v>
          </cell>
          <cell r="J269">
            <v>19.77</v>
          </cell>
          <cell r="K269">
            <v>4730.6644499999993</v>
          </cell>
        </row>
        <row r="270">
          <cell r="B270" t="str">
            <v>PASTILHAS</v>
          </cell>
        </row>
        <row r="271">
          <cell r="B271" t="str">
            <v>COZINHA</v>
          </cell>
          <cell r="C271">
            <v>17.649999999999999</v>
          </cell>
          <cell r="D271">
            <v>1.8</v>
          </cell>
          <cell r="G271">
            <v>31.77</v>
          </cell>
        </row>
        <row r="272">
          <cell r="B272" t="str">
            <v>LANCHONETE</v>
          </cell>
          <cell r="C272">
            <v>13.55</v>
          </cell>
          <cell r="D272">
            <v>1.8</v>
          </cell>
          <cell r="G272">
            <v>24.39</v>
          </cell>
        </row>
        <row r="273">
          <cell r="B273" t="str">
            <v>BWCS MASCULINO</v>
          </cell>
          <cell r="C273">
            <v>29.55</v>
          </cell>
          <cell r="D273">
            <v>1.8</v>
          </cell>
          <cell r="G273">
            <v>53.190000000000005</v>
          </cell>
        </row>
        <row r="274">
          <cell r="B274" t="str">
            <v>BWCS FEMININO</v>
          </cell>
          <cell r="C274">
            <v>29.700000000000003</v>
          </cell>
          <cell r="D274">
            <v>1.8</v>
          </cell>
          <cell r="G274">
            <v>53.460000000000008</v>
          </cell>
        </row>
        <row r="275">
          <cell r="B275" t="str">
            <v>WC ESPECIAL MASCULINO</v>
          </cell>
          <cell r="C275">
            <v>8.1999999999999993</v>
          </cell>
          <cell r="D275">
            <v>1.8</v>
          </cell>
          <cell r="G275">
            <v>14.76</v>
          </cell>
        </row>
        <row r="276">
          <cell r="B276" t="str">
            <v>WC ESPECIAL FEMININO</v>
          </cell>
          <cell r="C276">
            <v>8.1999999999999993</v>
          </cell>
          <cell r="D276">
            <v>1.8</v>
          </cell>
          <cell r="G276">
            <v>14.76</v>
          </cell>
        </row>
        <row r="277">
          <cell r="B277" t="str">
            <v>ÁREA DOS CHUVEIROS</v>
          </cell>
          <cell r="C277">
            <v>7.1</v>
          </cell>
          <cell r="D277">
            <v>3.55</v>
          </cell>
          <cell r="G277">
            <v>25.204999999999998</v>
          </cell>
        </row>
        <row r="278">
          <cell r="B278" t="str">
            <v>AZULEJO</v>
          </cell>
          <cell r="G278">
            <v>0</v>
          </cell>
        </row>
        <row r="279">
          <cell r="B279" t="str">
            <v>LIXEIRA</v>
          </cell>
          <cell r="C279">
            <v>7.25</v>
          </cell>
          <cell r="D279">
            <v>3</v>
          </cell>
          <cell r="G279">
            <v>21.75</v>
          </cell>
        </row>
        <row r="280">
          <cell r="A280"/>
          <cell r="B280" t="str">
            <v>TOTAL</v>
          </cell>
          <cell r="G280">
            <v>239.28499999999997</v>
          </cell>
          <cell r="H280" t="str">
            <v>m2</v>
          </cell>
        </row>
        <row r="281">
          <cell r="A281"/>
        </row>
        <row r="282">
          <cell r="A282">
            <v>5995</v>
          </cell>
          <cell r="B282" t="str">
            <v>REBOCO PARA PAREDES ARGAMASSA TRACO 1:4,5 (CAL E AREIA FINA PENEIRADA), ESPESSURA 0,5CM, PREPARO MECANICO.</v>
          </cell>
          <cell r="I282">
            <v>739.02250000000004</v>
          </cell>
          <cell r="J282">
            <v>11.9</v>
          </cell>
          <cell r="K282">
            <v>8794.3677500000013</v>
          </cell>
        </row>
        <row r="283">
          <cell r="B283" t="str">
            <v>CHAPISCO - EMBOÇO</v>
          </cell>
          <cell r="C283">
            <v>739.02250000000004</v>
          </cell>
          <cell r="G283">
            <v>739.02250000000004</v>
          </cell>
        </row>
        <row r="284">
          <cell r="A284"/>
          <cell r="B284" t="str">
            <v>TOTAL</v>
          </cell>
          <cell r="G284">
            <v>739.02250000000004</v>
          </cell>
          <cell r="H284" t="str">
            <v>m2</v>
          </cell>
        </row>
        <row r="285">
          <cell r="A285"/>
        </row>
        <row r="286">
          <cell r="A286" t="str">
            <v>11.07.020</v>
          </cell>
          <cell r="B286" t="str">
            <v>REVESTIMENTO EM PAREDES COM PASTILHAS ESMALTADAS , ASSENTADAS EM ARGAMASSA DE CIMENTO , CAL E AREIA, NO TRACO 1:1:6, INCLUSIVE EMBOCO COM ARGAMASSA DE CIMENTO, SAIBRO E AREIA NO TRACO 1:4:4.</v>
          </cell>
          <cell r="I286">
            <v>217.53499999999997</v>
          </cell>
          <cell r="J286">
            <v>121.01</v>
          </cell>
          <cell r="K286">
            <v>26323.910349999998</v>
          </cell>
        </row>
        <row r="287">
          <cell r="B287" t="str">
            <v>PASTILHAS</v>
          </cell>
        </row>
        <row r="288">
          <cell r="B288" t="str">
            <v>COZINHA</v>
          </cell>
          <cell r="C288">
            <v>17.649999999999999</v>
          </cell>
          <cell r="D288">
            <v>1.8</v>
          </cell>
          <cell r="G288">
            <v>31.77</v>
          </cell>
        </row>
        <row r="289">
          <cell r="B289" t="str">
            <v>LANCHONETE</v>
          </cell>
          <cell r="C289">
            <v>13.55</v>
          </cell>
          <cell r="D289">
            <v>1.8</v>
          </cell>
          <cell r="G289">
            <v>24.39</v>
          </cell>
        </row>
        <row r="290">
          <cell r="B290" t="str">
            <v>BWCS MASCULINO</v>
          </cell>
          <cell r="C290">
            <v>29.55</v>
          </cell>
          <cell r="D290">
            <v>1.8</v>
          </cell>
          <cell r="G290">
            <v>53.190000000000005</v>
          </cell>
        </row>
        <row r="291">
          <cell r="B291" t="str">
            <v>BWCS FEMININO</v>
          </cell>
          <cell r="C291">
            <v>29.700000000000003</v>
          </cell>
          <cell r="D291">
            <v>1.8</v>
          </cell>
          <cell r="G291">
            <v>53.460000000000008</v>
          </cell>
        </row>
        <row r="292">
          <cell r="B292" t="str">
            <v>WC ESPECIAL MASCULINO</v>
          </cell>
          <cell r="C292">
            <v>8.1999999999999993</v>
          </cell>
          <cell r="D292">
            <v>1.8</v>
          </cell>
          <cell r="G292">
            <v>14.76</v>
          </cell>
        </row>
        <row r="293">
          <cell r="B293" t="str">
            <v>WC ESPECIAL FEMININO</v>
          </cell>
          <cell r="C293">
            <v>8.1999999999999993</v>
          </cell>
          <cell r="D293">
            <v>1.8</v>
          </cell>
          <cell r="G293">
            <v>14.76</v>
          </cell>
        </row>
        <row r="294">
          <cell r="B294" t="str">
            <v>ÁREA DOS CHUVEIROS</v>
          </cell>
          <cell r="C294">
            <v>7.1</v>
          </cell>
          <cell r="D294">
            <v>3.55</v>
          </cell>
          <cell r="G294">
            <v>25.204999999999998</v>
          </cell>
        </row>
        <row r="295">
          <cell r="A295"/>
          <cell r="B295" t="str">
            <v>TOTAL</v>
          </cell>
          <cell r="G295">
            <v>217.53499999999997</v>
          </cell>
          <cell r="H295" t="str">
            <v>m2</v>
          </cell>
        </row>
        <row r="296">
          <cell r="A296"/>
        </row>
        <row r="297">
          <cell r="A297" t="str">
            <v>30.09.017</v>
          </cell>
          <cell r="B297" t="str">
            <v>PERFIL DE ALUMÍNIO TIPO ( L- T- U ). (C1877)</v>
          </cell>
          <cell r="I297">
            <v>113.95</v>
          </cell>
          <cell r="J297">
            <v>14.75</v>
          </cell>
          <cell r="K297">
            <v>1680.7625</v>
          </cell>
        </row>
        <row r="298">
          <cell r="B298" t="str">
            <v>COZINHA</v>
          </cell>
          <cell r="C298">
            <v>17.649999999999999</v>
          </cell>
          <cell r="G298">
            <v>17.649999999999999</v>
          </cell>
        </row>
        <row r="299">
          <cell r="B299" t="str">
            <v>LANCHONETE</v>
          </cell>
          <cell r="C299">
            <v>13.55</v>
          </cell>
          <cell r="G299">
            <v>13.55</v>
          </cell>
        </row>
        <row r="300">
          <cell r="B300" t="str">
            <v>BWCS MASCULINO</v>
          </cell>
          <cell r="C300">
            <v>29.55</v>
          </cell>
          <cell r="G300">
            <v>29.55</v>
          </cell>
        </row>
        <row r="301">
          <cell r="B301" t="str">
            <v>BWCS FEMININO</v>
          </cell>
          <cell r="C301">
            <v>29.700000000000003</v>
          </cell>
          <cell r="G301">
            <v>29.700000000000003</v>
          </cell>
        </row>
        <row r="302">
          <cell r="B302" t="str">
            <v>WC ESPECIAL MASCULINO</v>
          </cell>
          <cell r="C302">
            <v>8.1999999999999993</v>
          </cell>
          <cell r="G302">
            <v>8.1999999999999993</v>
          </cell>
        </row>
        <row r="303">
          <cell r="B303" t="str">
            <v>WC ESPECIAL FEMININO</v>
          </cell>
          <cell r="C303">
            <v>8.1999999999999993</v>
          </cell>
          <cell r="G303">
            <v>8.1999999999999993</v>
          </cell>
        </row>
        <row r="304">
          <cell r="B304" t="str">
            <v>ÁREA DOS CHUVEIROS</v>
          </cell>
          <cell r="C304">
            <v>7.1</v>
          </cell>
          <cell r="G304">
            <v>7.1</v>
          </cell>
        </row>
        <row r="305">
          <cell r="A305"/>
          <cell r="B305" t="str">
            <v>TOTAL</v>
          </cell>
          <cell r="G305">
            <v>113.95</v>
          </cell>
          <cell r="H305" t="str">
            <v>m</v>
          </cell>
        </row>
        <row r="306">
          <cell r="A306"/>
        </row>
        <row r="307">
          <cell r="A307" t="str">
            <v>73925-001</v>
          </cell>
          <cell r="B307" t="str">
            <v>AZULEJO 1A 15X15CM FIXADO COM NATA DE CIMENTO, REJUNTAMENTO COM CIMENTO BRANCO.</v>
          </cell>
          <cell r="I307">
            <v>21.75</v>
          </cell>
          <cell r="J307">
            <v>34.83</v>
          </cell>
          <cell r="K307">
            <v>757.55250000000001</v>
          </cell>
        </row>
        <row r="308">
          <cell r="B308" t="str">
            <v>AZULEJO</v>
          </cell>
        </row>
        <row r="309">
          <cell r="B309" t="str">
            <v>LIXEIRA</v>
          </cell>
          <cell r="C309">
            <v>7.25</v>
          </cell>
          <cell r="D309">
            <v>3</v>
          </cell>
          <cell r="G309">
            <v>21.75</v>
          </cell>
        </row>
        <row r="310">
          <cell r="A310"/>
          <cell r="B310" t="str">
            <v>TOTAL</v>
          </cell>
          <cell r="G310">
            <v>21.75</v>
          </cell>
          <cell r="H310" t="str">
            <v>m2</v>
          </cell>
        </row>
        <row r="311">
          <cell r="A311"/>
        </row>
        <row r="312">
          <cell r="A312" t="str">
            <v>12.00.000</v>
          </cell>
          <cell r="B312" t="str">
            <v>FORROS</v>
          </cell>
        </row>
        <row r="313">
          <cell r="A313" t="str">
            <v>12.02.020</v>
          </cell>
          <cell r="B313" t="str">
            <v>FORNECIMENTO E ASSENTAMENTO DE FORROPACOTE DA EUCATEX, PADRAO LISO, MONTADO COM PERFIS APARENTES DE ALUMINIO ANODIZADO.</v>
          </cell>
          <cell r="I313">
            <v>228.9675</v>
          </cell>
          <cell r="J313">
            <v>52.4</v>
          </cell>
          <cell r="K313">
            <v>11997.896999999999</v>
          </cell>
        </row>
        <row r="314">
          <cell r="B314" t="str">
            <v>DEP. MÉDICO</v>
          </cell>
          <cell r="C314">
            <v>4.2</v>
          </cell>
          <cell r="D314">
            <v>3</v>
          </cell>
          <cell r="G314">
            <v>12.600000000000001</v>
          </cell>
        </row>
        <row r="315">
          <cell r="B315" t="str">
            <v>DEPOSITO</v>
          </cell>
          <cell r="C315">
            <v>3.55</v>
          </cell>
          <cell r="D315">
            <v>1.65</v>
          </cell>
          <cell r="G315">
            <v>5.857499999999999</v>
          </cell>
        </row>
        <row r="316">
          <cell r="B316" t="str">
            <v>GUARITA</v>
          </cell>
          <cell r="C316">
            <v>2.9</v>
          </cell>
          <cell r="D316">
            <v>2.9</v>
          </cell>
          <cell r="G316">
            <v>8.41</v>
          </cell>
        </row>
        <row r="317">
          <cell r="B317" t="str">
            <v>WC MASCULINO</v>
          </cell>
          <cell r="C317">
            <v>10.85</v>
          </cell>
          <cell r="D317">
            <v>3.8</v>
          </cell>
          <cell r="G317">
            <v>41.23</v>
          </cell>
        </row>
        <row r="318">
          <cell r="B318" t="str">
            <v>WC FEMININO</v>
          </cell>
          <cell r="C318">
            <v>10.85</v>
          </cell>
          <cell r="D318">
            <v>3.8</v>
          </cell>
          <cell r="G318">
            <v>41.23</v>
          </cell>
        </row>
        <row r="319">
          <cell r="B319" t="str">
            <v>WC ESPECIAL MASCULINO</v>
          </cell>
          <cell r="C319">
            <v>24</v>
          </cell>
          <cell r="D319">
            <v>1.7</v>
          </cell>
          <cell r="G319">
            <v>40.799999999999997</v>
          </cell>
        </row>
        <row r="320">
          <cell r="B320" t="str">
            <v>WC ESPECIAL FEMININO</v>
          </cell>
          <cell r="C320">
            <v>24</v>
          </cell>
          <cell r="D320">
            <v>1.7</v>
          </cell>
          <cell r="G320">
            <v>40.799999999999997</v>
          </cell>
        </row>
        <row r="321">
          <cell r="B321" t="str">
            <v>LANCHONETE</v>
          </cell>
          <cell r="C321">
            <v>4.3</v>
          </cell>
          <cell r="D321">
            <v>4.8</v>
          </cell>
          <cell r="G321">
            <v>20.639999999999997</v>
          </cell>
        </row>
        <row r="322">
          <cell r="B322" t="str">
            <v xml:space="preserve">COZINHA </v>
          </cell>
          <cell r="C322">
            <v>17.399999999999999</v>
          </cell>
          <cell r="G322">
            <v>17.399999999999999</v>
          </cell>
        </row>
        <row r="323">
          <cell r="A323"/>
          <cell r="B323" t="str">
            <v>TOTAL</v>
          </cell>
          <cell r="G323">
            <v>228.9675</v>
          </cell>
          <cell r="H323" t="str">
            <v>m2</v>
          </cell>
        </row>
        <row r="324">
          <cell r="A324"/>
        </row>
        <row r="325">
          <cell r="A325" t="str">
            <v>13.00.000</v>
          </cell>
          <cell r="B325" t="str">
            <v>PISOS</v>
          </cell>
        </row>
        <row r="326">
          <cell r="A326" t="str">
            <v>13.02.010</v>
          </cell>
          <cell r="B326" t="str">
            <v>REGULARIZACAO DE CONTRA-PISO PARA REVESTIMENTO DE PISOS COM TACOS, ALCATIFAS, PAVIFLEX, ETC. EMPREGANDO ARGAMASSA DE CIMENTO E AREIA NO TRACO 1:4, COM 3,0 CM DE ESPESSURA.</v>
          </cell>
          <cell r="I326">
            <v>210.51000000000002</v>
          </cell>
          <cell r="J326">
            <v>23.68</v>
          </cell>
          <cell r="K326">
            <v>4984.8768</v>
          </cell>
        </row>
        <row r="327">
          <cell r="B327" t="str">
            <v>GUARITA</v>
          </cell>
          <cell r="C327">
            <v>2.9</v>
          </cell>
          <cell r="D327">
            <v>2.9</v>
          </cell>
          <cell r="G327">
            <v>8.41</v>
          </cell>
        </row>
        <row r="328">
          <cell r="B328" t="str">
            <v>WC MASCULINO</v>
          </cell>
          <cell r="C328">
            <v>10.85</v>
          </cell>
          <cell r="D328">
            <v>3.8</v>
          </cell>
          <cell r="G328">
            <v>41.23</v>
          </cell>
        </row>
        <row r="329">
          <cell r="B329" t="str">
            <v>WC FEMININO</v>
          </cell>
          <cell r="C329">
            <v>10.85</v>
          </cell>
          <cell r="D329">
            <v>3.8</v>
          </cell>
          <cell r="G329">
            <v>41.23</v>
          </cell>
        </row>
        <row r="330">
          <cell r="B330" t="str">
            <v>WC ESPECIAL MASCULINO</v>
          </cell>
          <cell r="C330">
            <v>24</v>
          </cell>
          <cell r="D330">
            <v>1.7</v>
          </cell>
          <cell r="G330">
            <v>40.799999999999997</v>
          </cell>
        </row>
        <row r="331">
          <cell r="B331" t="str">
            <v>WC ESPECIAL FEMININO</v>
          </cell>
          <cell r="C331">
            <v>24</v>
          </cell>
          <cell r="D331">
            <v>1.7</v>
          </cell>
          <cell r="G331">
            <v>40.799999999999997</v>
          </cell>
        </row>
        <row r="332">
          <cell r="B332" t="str">
            <v>LANCHONETE</v>
          </cell>
          <cell r="C332">
            <v>4.3</v>
          </cell>
          <cell r="D332">
            <v>4.8</v>
          </cell>
          <cell r="G332">
            <v>20.639999999999997</v>
          </cell>
        </row>
        <row r="333">
          <cell r="B333" t="str">
            <v xml:space="preserve">COZINHA </v>
          </cell>
          <cell r="C333">
            <v>17.399999999999999</v>
          </cell>
          <cell r="G333">
            <v>17.399999999999999</v>
          </cell>
        </row>
        <row r="334">
          <cell r="A334"/>
          <cell r="B334" t="str">
            <v>TOTAL</v>
          </cell>
          <cell r="G334">
            <v>210.51000000000002</v>
          </cell>
          <cell r="H334" t="str">
            <v>m2</v>
          </cell>
        </row>
        <row r="335">
          <cell r="A335"/>
        </row>
        <row r="336">
          <cell r="A336" t="str">
            <v>13.03.110</v>
          </cell>
          <cell r="B336" t="str">
            <v>PISO EM LENCOL DE GRANITO ARTIFICIAL ( MARMORITE ) COM JUNTAS DE PLASTICO , FORMANDO QUADROS DE 1,0 X 1,0 M,NA COR PRETA OU VERMELHA. (OBS. DA SE: PREÇO INCLUSIVE COM REGULARIZAÇÃO)</v>
          </cell>
          <cell r="I336">
            <v>32.337499999999999</v>
          </cell>
          <cell r="J336">
            <v>75.930000000000007</v>
          </cell>
          <cell r="K336">
            <v>2455.386375</v>
          </cell>
        </row>
        <row r="337">
          <cell r="B337" t="str">
            <v>DEP. MÉDICO</v>
          </cell>
          <cell r="C337">
            <v>4.2</v>
          </cell>
          <cell r="D337">
            <v>3</v>
          </cell>
          <cell r="G337">
            <v>12.600000000000001</v>
          </cell>
        </row>
        <row r="338">
          <cell r="B338" t="str">
            <v>DEPOSITO</v>
          </cell>
          <cell r="C338">
            <v>3.55</v>
          </cell>
          <cell r="D338">
            <v>1.65</v>
          </cell>
          <cell r="G338">
            <v>5.857499999999999</v>
          </cell>
        </row>
        <row r="339">
          <cell r="B339" t="str">
            <v>VÃO AO LADO DA LIXEIRA 01</v>
          </cell>
          <cell r="C339">
            <v>4.4000000000000004</v>
          </cell>
          <cell r="D339">
            <v>1.2</v>
          </cell>
          <cell r="G339">
            <v>5.28</v>
          </cell>
        </row>
        <row r="340">
          <cell r="B340" t="str">
            <v>VÃO AO LADO DA LIXEIRA 02</v>
          </cell>
          <cell r="C340">
            <v>3.95</v>
          </cell>
          <cell r="G340">
            <v>3.95</v>
          </cell>
        </row>
        <row r="341">
          <cell r="B341" t="str">
            <v>ÁREA DOS CHUVEIROS</v>
          </cell>
          <cell r="C341">
            <v>4.6500000000000004</v>
          </cell>
          <cell r="G341">
            <v>4.6500000000000004</v>
          </cell>
        </row>
        <row r="342">
          <cell r="A342"/>
          <cell r="B342" t="str">
            <v>TOTAL</v>
          </cell>
          <cell r="G342">
            <v>32.337499999999999</v>
          </cell>
          <cell r="H342" t="str">
            <v>m2</v>
          </cell>
        </row>
        <row r="343">
          <cell r="A343"/>
        </row>
        <row r="344">
          <cell r="A344" t="str">
            <v>13.03.305</v>
          </cell>
          <cell r="B344" t="str">
            <v>PISO EM GRANITO PRETO CEARÁ POLIDO, ESPESSURA 2CM, APLICADO COM ARGAMASSA INDUSTRIALIZADA AC-I, NÃO INCLUSO REGULARIZAÇÃO DE BASE.</v>
          </cell>
          <cell r="I344">
            <v>210.51000000000002</v>
          </cell>
          <cell r="J344">
            <v>319.05</v>
          </cell>
          <cell r="K344">
            <v>67163.215500000006</v>
          </cell>
        </row>
        <row r="345">
          <cell r="B345" t="str">
            <v>GUARITA</v>
          </cell>
          <cell r="C345">
            <v>2.9</v>
          </cell>
          <cell r="D345">
            <v>2.9</v>
          </cell>
          <cell r="G345">
            <v>8.41</v>
          </cell>
        </row>
        <row r="346">
          <cell r="B346" t="str">
            <v>WC MASCULINO</v>
          </cell>
          <cell r="C346">
            <v>10.85</v>
          </cell>
          <cell r="D346">
            <v>3.8</v>
          </cell>
          <cell r="G346">
            <v>41.23</v>
          </cell>
        </row>
        <row r="347">
          <cell r="B347" t="str">
            <v>WC FEMININO</v>
          </cell>
          <cell r="C347">
            <v>10.85</v>
          </cell>
          <cell r="D347">
            <v>3.8</v>
          </cell>
          <cell r="G347">
            <v>41.23</v>
          </cell>
        </row>
        <row r="348">
          <cell r="B348" t="str">
            <v>WC ESPECIAL MASCULINO</v>
          </cell>
          <cell r="C348">
            <v>24</v>
          </cell>
          <cell r="D348">
            <v>1.7</v>
          </cell>
          <cell r="G348">
            <v>40.799999999999997</v>
          </cell>
        </row>
        <row r="349">
          <cell r="B349" t="str">
            <v>WC ESPECIAL FEMININO</v>
          </cell>
          <cell r="C349">
            <v>24</v>
          </cell>
          <cell r="D349">
            <v>1.7</v>
          </cell>
          <cell r="G349">
            <v>40.799999999999997</v>
          </cell>
        </row>
        <row r="350">
          <cell r="B350" t="str">
            <v>LANCHONETE</v>
          </cell>
          <cell r="C350">
            <v>4.3</v>
          </cell>
          <cell r="D350">
            <v>4.8</v>
          </cell>
          <cell r="G350">
            <v>20.639999999999997</v>
          </cell>
        </row>
        <row r="351">
          <cell r="B351" t="str">
            <v xml:space="preserve">COZINHA </v>
          </cell>
          <cell r="C351">
            <v>17.399999999999999</v>
          </cell>
          <cell r="G351">
            <v>17.399999999999999</v>
          </cell>
        </row>
        <row r="352">
          <cell r="A352"/>
          <cell r="B352" t="str">
            <v>TOTAL</v>
          </cell>
          <cell r="G352">
            <v>210.51000000000002</v>
          </cell>
          <cell r="H352" t="str">
            <v>m2</v>
          </cell>
        </row>
        <row r="353">
          <cell r="A353"/>
        </row>
        <row r="354">
          <cell r="A354" t="str">
            <v>13.03.250</v>
          </cell>
          <cell r="B354" t="str">
            <v>PISO INDUSTRIAL DURBETON , KORODUR OU SIMILAR DE ALTA RESISTENCIA COM 8 MM DE ESPESSURA,COM JUNTAS DE PLASTICO FORMANDO QUADROS DE 1,0 X 1,0 M , NA COR VERDE E COM ACABAMENTO RASPADO POLIDO, INCLUSIVE BASE REGULARIZADA.</v>
          </cell>
          <cell r="I354">
            <v>47.150000000000006</v>
          </cell>
          <cell r="J354">
            <v>86.66</v>
          </cell>
          <cell r="K354">
            <v>4086.0190000000002</v>
          </cell>
        </row>
        <row r="355">
          <cell r="B355" t="str">
            <v>ÁREA EXTERNA DO BLOCO (FULGET)</v>
          </cell>
          <cell r="C355">
            <v>47.150000000000006</v>
          </cell>
          <cell r="G355">
            <v>47.150000000000006</v>
          </cell>
        </row>
        <row r="356">
          <cell r="A356"/>
          <cell r="B356" t="str">
            <v>TOTAL</v>
          </cell>
          <cell r="G356">
            <v>47.150000000000006</v>
          </cell>
          <cell r="H356" t="str">
            <v>m2</v>
          </cell>
        </row>
        <row r="357">
          <cell r="A357"/>
        </row>
        <row r="358">
          <cell r="A358" t="str">
            <v>16.00.000</v>
          </cell>
          <cell r="B358" t="str">
            <v>PINTURA</v>
          </cell>
        </row>
        <row r="359">
          <cell r="A359" t="str">
            <v>73954-002</v>
          </cell>
          <cell r="B359" t="str">
            <v xml:space="preserve">PINTURA LATEX ACRILICA AMBIENTES INTERNOS/EXTERNOS, DUAS DEMAOS S/SELADOR.      </v>
          </cell>
          <cell r="I359">
            <v>677.54500000000007</v>
          </cell>
          <cell r="J359">
            <v>13.27</v>
          </cell>
          <cell r="K359">
            <v>8991.0221500000007</v>
          </cell>
        </row>
        <row r="360">
          <cell r="B360" t="str">
            <v>GUARITA</v>
          </cell>
          <cell r="C360">
            <v>11.55</v>
          </cell>
          <cell r="D360">
            <v>2.95</v>
          </cell>
          <cell r="G360">
            <v>34.072500000000005</v>
          </cell>
        </row>
        <row r="361">
          <cell r="B361" t="str">
            <v>DEP. MÉDICO</v>
          </cell>
          <cell r="C361">
            <v>13.95</v>
          </cell>
          <cell r="D361">
            <v>2.95</v>
          </cell>
          <cell r="G361">
            <v>41.152500000000003</v>
          </cell>
        </row>
        <row r="362">
          <cell r="B362" t="str">
            <v>DEPOSITO</v>
          </cell>
          <cell r="C362">
            <v>10.4</v>
          </cell>
          <cell r="D362">
            <v>2.95</v>
          </cell>
          <cell r="G362">
            <v>30.680000000000003</v>
          </cell>
        </row>
        <row r="363">
          <cell r="B363" t="str">
            <v>VÃO AO LADO DA LIXEIRA 01</v>
          </cell>
          <cell r="C363">
            <v>10.65</v>
          </cell>
          <cell r="D363">
            <v>2.95</v>
          </cell>
          <cell r="G363">
            <v>31.417500000000004</v>
          </cell>
        </row>
        <row r="364">
          <cell r="B364" t="str">
            <v>VÃO AO LADO DA LIXEIRA 02</v>
          </cell>
          <cell r="C364">
            <v>8.5</v>
          </cell>
          <cell r="D364">
            <v>2.95</v>
          </cell>
          <cell r="G364">
            <v>25.075000000000003</v>
          </cell>
        </row>
        <row r="365">
          <cell r="B365" t="str">
            <v>FACHADA</v>
          </cell>
          <cell r="C365">
            <v>52</v>
          </cell>
          <cell r="D365">
            <v>3.65</v>
          </cell>
          <cell r="G365">
            <v>189.79999999999998</v>
          </cell>
        </row>
        <row r="366">
          <cell r="B366" t="str">
            <v>ACIMA DAS PASTILHAS</v>
          </cell>
          <cell r="G366">
            <v>0</v>
          </cell>
        </row>
        <row r="367">
          <cell r="B367" t="str">
            <v>COZINHA</v>
          </cell>
          <cell r="C367">
            <v>17.649999999999999</v>
          </cell>
          <cell r="D367">
            <v>1.1499999999999999</v>
          </cell>
          <cell r="G367">
            <v>20.297499999999996</v>
          </cell>
        </row>
        <row r="368">
          <cell r="B368" t="str">
            <v>LANCHONETE</v>
          </cell>
          <cell r="C368">
            <v>13.55</v>
          </cell>
          <cell r="D368">
            <v>1.1499999999999999</v>
          </cell>
          <cell r="G368">
            <v>15.5825</v>
          </cell>
        </row>
        <row r="369">
          <cell r="B369" t="str">
            <v>BWCS MASCULINO</v>
          </cell>
          <cell r="C369">
            <v>29.55</v>
          </cell>
          <cell r="D369">
            <v>1.1499999999999999</v>
          </cell>
          <cell r="G369">
            <v>33.982500000000002</v>
          </cell>
        </row>
        <row r="370">
          <cell r="B370" t="str">
            <v>BWCS FEMININO</v>
          </cell>
          <cell r="C370">
            <v>29.700000000000003</v>
          </cell>
          <cell r="D370">
            <v>1.1499999999999999</v>
          </cell>
          <cell r="G370">
            <v>34.155000000000001</v>
          </cell>
        </row>
        <row r="371">
          <cell r="B371" t="str">
            <v>WC ESPECIAL MASCULINO</v>
          </cell>
          <cell r="C371">
            <v>8.1999999999999993</v>
          </cell>
          <cell r="D371">
            <v>1.1499999999999999</v>
          </cell>
          <cell r="G371">
            <v>9.4299999999999979</v>
          </cell>
        </row>
        <row r="372">
          <cell r="B372" t="str">
            <v>WC ESPECIAL FEMININO</v>
          </cell>
          <cell r="C372">
            <v>8.1999999999999993</v>
          </cell>
          <cell r="D372">
            <v>1.1499999999999999</v>
          </cell>
          <cell r="G372">
            <v>9.4299999999999979</v>
          </cell>
        </row>
        <row r="373">
          <cell r="B373" t="str">
            <v>COBERTA</v>
          </cell>
          <cell r="C373">
            <v>202.47</v>
          </cell>
          <cell r="G373">
            <v>202.47</v>
          </cell>
        </row>
        <row r="374">
          <cell r="A374"/>
          <cell r="B374" t="str">
            <v>TOTAL</v>
          </cell>
          <cell r="G374">
            <v>677.54500000000007</v>
          </cell>
          <cell r="H374" t="str">
            <v>m2</v>
          </cell>
        </row>
        <row r="375">
          <cell r="A375"/>
          <cell r="K375"/>
        </row>
        <row r="376">
          <cell r="A376" t="str">
            <v>73751-001</v>
          </cell>
          <cell r="B376" t="str">
            <v xml:space="preserve"> FUNDO SELADOR PVA AMBIENTES INTERNOS, UMA DEMAO. </v>
          </cell>
          <cell r="I376">
            <v>677.54500000000007</v>
          </cell>
          <cell r="J376">
            <v>3.13</v>
          </cell>
          <cell r="K376">
            <v>2120.71585</v>
          </cell>
        </row>
        <row r="377">
          <cell r="B377" t="str">
            <v>GUARITA</v>
          </cell>
          <cell r="C377">
            <v>11.55</v>
          </cell>
          <cell r="D377">
            <v>2.95</v>
          </cell>
          <cell r="G377">
            <v>34.072500000000005</v>
          </cell>
        </row>
        <row r="378">
          <cell r="B378" t="str">
            <v>DEP. MÉDICO</v>
          </cell>
          <cell r="C378">
            <v>13.95</v>
          </cell>
          <cell r="D378">
            <v>2.95</v>
          </cell>
          <cell r="G378">
            <v>41.152500000000003</v>
          </cell>
        </row>
        <row r="379">
          <cell r="B379" t="str">
            <v>DEPOSITO</v>
          </cell>
          <cell r="C379">
            <v>10.4</v>
          </cell>
          <cell r="D379">
            <v>2.95</v>
          </cell>
          <cell r="G379">
            <v>30.680000000000003</v>
          </cell>
        </row>
        <row r="380">
          <cell r="B380" t="str">
            <v>VÃO AO LADO DA LIXEIRA 01</v>
          </cell>
          <cell r="C380">
            <v>10.65</v>
          </cell>
          <cell r="D380">
            <v>2.95</v>
          </cell>
          <cell r="G380">
            <v>31.417500000000004</v>
          </cell>
        </row>
        <row r="381">
          <cell r="B381" t="str">
            <v>VÃO AO LADO DA LIXEIRA 02</v>
          </cell>
          <cell r="C381">
            <v>8.5</v>
          </cell>
          <cell r="D381">
            <v>2.95</v>
          </cell>
          <cell r="G381">
            <v>25.075000000000003</v>
          </cell>
        </row>
        <row r="382">
          <cell r="B382" t="str">
            <v>FACHADA</v>
          </cell>
          <cell r="C382">
            <v>52</v>
          </cell>
          <cell r="D382">
            <v>3.65</v>
          </cell>
          <cell r="G382">
            <v>189.79999999999998</v>
          </cell>
        </row>
        <row r="383">
          <cell r="B383" t="str">
            <v>ACIMA DAS PASTILHAS</v>
          </cell>
          <cell r="G383">
            <v>0</v>
          </cell>
        </row>
        <row r="384">
          <cell r="B384" t="str">
            <v>COZINHA</v>
          </cell>
          <cell r="C384">
            <v>17.649999999999999</v>
          </cell>
          <cell r="D384">
            <v>1.1499999999999999</v>
          </cell>
          <cell r="G384">
            <v>20.297499999999996</v>
          </cell>
        </row>
        <row r="385">
          <cell r="B385" t="str">
            <v>LANCHONETE</v>
          </cell>
          <cell r="C385">
            <v>13.55</v>
          </cell>
          <cell r="D385">
            <v>1.1499999999999999</v>
          </cell>
          <cell r="G385">
            <v>15.5825</v>
          </cell>
        </row>
        <row r="386">
          <cell r="B386" t="str">
            <v>BWCS MASCULINO</v>
          </cell>
          <cell r="C386">
            <v>29.55</v>
          </cell>
          <cell r="D386">
            <v>1.1499999999999999</v>
          </cell>
          <cell r="G386">
            <v>33.982500000000002</v>
          </cell>
        </row>
        <row r="387">
          <cell r="B387" t="str">
            <v>BWCS FEMININO</v>
          </cell>
          <cell r="C387">
            <v>29.700000000000003</v>
          </cell>
          <cell r="D387">
            <v>1.1499999999999999</v>
          </cell>
          <cell r="G387">
            <v>34.155000000000001</v>
          </cell>
        </row>
        <row r="388">
          <cell r="B388" t="str">
            <v>WC ESPECIAL MASCULINO</v>
          </cell>
          <cell r="C388">
            <v>8.1999999999999993</v>
          </cell>
          <cell r="D388">
            <v>1.1499999999999999</v>
          </cell>
          <cell r="G388">
            <v>9.4299999999999979</v>
          </cell>
        </row>
        <row r="389">
          <cell r="B389" t="str">
            <v>WC ESPECIAL FEMININO</v>
          </cell>
          <cell r="C389">
            <v>8.1999999999999993</v>
          </cell>
          <cell r="D389">
            <v>1.1499999999999999</v>
          </cell>
          <cell r="G389">
            <v>9.4299999999999979</v>
          </cell>
        </row>
        <row r="390">
          <cell r="B390" t="str">
            <v>COBERTA</v>
          </cell>
          <cell r="C390">
            <v>202.47</v>
          </cell>
          <cell r="G390">
            <v>202.47</v>
          </cell>
        </row>
        <row r="391">
          <cell r="A391"/>
          <cell r="B391" t="str">
            <v>TOTAL</v>
          </cell>
          <cell r="G391">
            <v>677.54500000000007</v>
          </cell>
          <cell r="H391" t="str">
            <v>m2</v>
          </cell>
        </row>
        <row r="392">
          <cell r="A392"/>
        </row>
        <row r="393">
          <cell r="A393" t="str">
            <v>73955-002</v>
          </cell>
          <cell r="B393" t="str">
            <v>EMASSAMENTO COM MASSA LATEX PVA PARA AMBIENTES INTERNOS, DUAS DEMAOS.</v>
          </cell>
          <cell r="I393">
            <v>677.54500000000007</v>
          </cell>
          <cell r="J393">
            <v>8.1300000000000008</v>
          </cell>
          <cell r="K393">
            <v>5508.4408500000009</v>
          </cell>
        </row>
        <row r="394">
          <cell r="B394" t="str">
            <v>GUARITA</v>
          </cell>
          <cell r="C394">
            <v>11.55</v>
          </cell>
          <cell r="D394">
            <v>2.95</v>
          </cell>
          <cell r="G394">
            <v>34.072500000000005</v>
          </cell>
        </row>
        <row r="395">
          <cell r="B395" t="str">
            <v>DEP. MÉDICO</v>
          </cell>
          <cell r="C395">
            <v>13.95</v>
          </cell>
          <cell r="D395">
            <v>2.95</v>
          </cell>
          <cell r="G395">
            <v>41.152500000000003</v>
          </cell>
        </row>
        <row r="396">
          <cell r="B396" t="str">
            <v>DEPOSITO</v>
          </cell>
          <cell r="C396">
            <v>10.4</v>
          </cell>
          <cell r="D396">
            <v>2.95</v>
          </cell>
          <cell r="G396">
            <v>30.680000000000003</v>
          </cell>
        </row>
        <row r="397">
          <cell r="B397" t="str">
            <v>VÃO AO LADO DA LIXEIRA 01</v>
          </cell>
          <cell r="C397">
            <v>10.65</v>
          </cell>
          <cell r="D397">
            <v>2.95</v>
          </cell>
          <cell r="G397">
            <v>31.417500000000004</v>
          </cell>
        </row>
        <row r="398">
          <cell r="B398" t="str">
            <v>VÃO AO LADO DA LIXEIRA 02</v>
          </cell>
          <cell r="C398">
            <v>8.5</v>
          </cell>
          <cell r="D398">
            <v>2.95</v>
          </cell>
          <cell r="G398">
            <v>25.075000000000003</v>
          </cell>
        </row>
        <row r="399">
          <cell r="B399" t="str">
            <v>FACHADA</v>
          </cell>
          <cell r="C399">
            <v>52</v>
          </cell>
          <cell r="D399">
            <v>3.65</v>
          </cell>
          <cell r="G399">
            <v>189.79999999999998</v>
          </cell>
        </row>
        <row r="400">
          <cell r="B400" t="str">
            <v>ACIMA DAS PASTILHAS</v>
          </cell>
          <cell r="G400">
            <v>0</v>
          </cell>
        </row>
        <row r="401">
          <cell r="B401" t="str">
            <v>COZINHA</v>
          </cell>
          <cell r="C401">
            <v>17.649999999999999</v>
          </cell>
          <cell r="D401">
            <v>1.1499999999999999</v>
          </cell>
          <cell r="G401">
            <v>20.297499999999996</v>
          </cell>
        </row>
        <row r="402">
          <cell r="B402" t="str">
            <v>LANCHONETE</v>
          </cell>
          <cell r="C402">
            <v>13.55</v>
          </cell>
          <cell r="D402">
            <v>1.1499999999999999</v>
          </cell>
          <cell r="G402">
            <v>15.5825</v>
          </cell>
        </row>
        <row r="403">
          <cell r="B403" t="str">
            <v>BWCS MASCULINO</v>
          </cell>
          <cell r="C403">
            <v>29.55</v>
          </cell>
          <cell r="D403">
            <v>1.1499999999999999</v>
          </cell>
          <cell r="G403">
            <v>33.982500000000002</v>
          </cell>
        </row>
        <row r="404">
          <cell r="B404" t="str">
            <v>BWCS FEMININO</v>
          </cell>
          <cell r="C404">
            <v>29.700000000000003</v>
          </cell>
          <cell r="D404">
            <v>1.1499999999999999</v>
          </cell>
          <cell r="G404">
            <v>34.155000000000001</v>
          </cell>
        </row>
        <row r="405">
          <cell r="B405" t="str">
            <v>WC ESPECIAL MASCULINO</v>
          </cell>
          <cell r="C405">
            <v>8.1999999999999993</v>
          </cell>
          <cell r="D405">
            <v>1.1499999999999999</v>
          </cell>
          <cell r="G405">
            <v>9.4299999999999979</v>
          </cell>
        </row>
        <row r="406">
          <cell r="B406" t="str">
            <v>WC ESPECIAL FEMININO</v>
          </cell>
          <cell r="C406">
            <v>8.1999999999999993</v>
          </cell>
          <cell r="D406">
            <v>1.1499999999999999</v>
          </cell>
          <cell r="G406">
            <v>9.4299999999999979</v>
          </cell>
        </row>
        <row r="407">
          <cell r="B407" t="str">
            <v>COBERTA</v>
          </cell>
          <cell r="C407">
            <v>202.47</v>
          </cell>
          <cell r="G407">
            <v>202.47</v>
          </cell>
        </row>
        <row r="408">
          <cell r="A408"/>
          <cell r="B408" t="str">
            <v>TOTAL</v>
          </cell>
          <cell r="G408">
            <v>677.54500000000007</v>
          </cell>
          <cell r="H408" t="str">
            <v>m2</v>
          </cell>
        </row>
        <row r="409">
          <cell r="J409"/>
          <cell r="K409"/>
        </row>
        <row r="410">
          <cell r="A410" t="str">
            <v>74065-002</v>
          </cell>
          <cell r="B410" t="str">
            <v>PINTURA ESMALTE ACETINADO PARA MADEIRA, DUAS DEMAOS, INCLUSO APARELHAMENTO COM FUNDO NIVELADOR BRANCO FOSCO.</v>
          </cell>
          <cell r="I410">
            <v>63.630000000000017</v>
          </cell>
          <cell r="J410">
            <v>16.38</v>
          </cell>
          <cell r="K410">
            <v>1042.2594000000001</v>
          </cell>
        </row>
        <row r="411">
          <cell r="B411" t="str">
            <v>PORTAS DO WC FEMININO</v>
          </cell>
          <cell r="C411">
            <v>0.8</v>
          </cell>
          <cell r="D411">
            <v>2.1</v>
          </cell>
          <cell r="E411">
            <v>3</v>
          </cell>
          <cell r="F411">
            <v>1</v>
          </cell>
          <cell r="G411">
            <v>5.0400000000000009</v>
          </cell>
        </row>
        <row r="412">
          <cell r="B412" t="str">
            <v>DEPOSITO</v>
          </cell>
          <cell r="C412">
            <v>0.8</v>
          </cell>
          <cell r="D412">
            <v>2.1</v>
          </cell>
          <cell r="E412">
            <v>3</v>
          </cell>
          <cell r="F412">
            <v>1</v>
          </cell>
          <cell r="G412">
            <v>5.0400000000000009</v>
          </cell>
        </row>
        <row r="413">
          <cell r="B413" t="str">
            <v>GUARITA</v>
          </cell>
          <cell r="C413">
            <v>0.8</v>
          </cell>
          <cell r="D413">
            <v>2.1</v>
          </cell>
          <cell r="E413">
            <v>3</v>
          </cell>
          <cell r="F413">
            <v>1</v>
          </cell>
          <cell r="G413">
            <v>5.0400000000000009</v>
          </cell>
        </row>
        <row r="414">
          <cell r="B414" t="str">
            <v>DEP. MÉDICO</v>
          </cell>
          <cell r="C414">
            <v>0.8</v>
          </cell>
          <cell r="D414">
            <v>2.1</v>
          </cell>
          <cell r="E414">
            <v>3</v>
          </cell>
          <cell r="F414">
            <v>1</v>
          </cell>
          <cell r="G414">
            <v>5.0400000000000009</v>
          </cell>
        </row>
        <row r="415">
          <cell r="B415" t="str">
            <v>COZINHA</v>
          </cell>
          <cell r="C415">
            <v>0.8</v>
          </cell>
          <cell r="D415">
            <v>2.1</v>
          </cell>
          <cell r="E415">
            <v>3</v>
          </cell>
          <cell r="F415">
            <v>2</v>
          </cell>
          <cell r="G415">
            <v>10.080000000000002</v>
          </cell>
        </row>
        <row r="416">
          <cell r="B416" t="str">
            <v>VÃO AO LADO DA LIXEIRA 01</v>
          </cell>
          <cell r="C416">
            <v>0.8</v>
          </cell>
          <cell r="D416">
            <v>2.1</v>
          </cell>
          <cell r="E416">
            <v>3</v>
          </cell>
          <cell r="F416">
            <v>1</v>
          </cell>
          <cell r="G416">
            <v>5.0400000000000009</v>
          </cell>
        </row>
        <row r="417">
          <cell r="B417" t="str">
            <v>PORTAS DO WC MASCULINO</v>
          </cell>
          <cell r="C417">
            <v>0.9</v>
          </cell>
          <cell r="D417">
            <v>2.1</v>
          </cell>
          <cell r="E417">
            <v>3</v>
          </cell>
          <cell r="F417">
            <v>1</v>
          </cell>
          <cell r="G417">
            <v>5.67</v>
          </cell>
          <cell r="K417"/>
        </row>
        <row r="418">
          <cell r="B418" t="str">
            <v>PORTAS DO WC FEMININO</v>
          </cell>
          <cell r="C418">
            <v>0.9</v>
          </cell>
          <cell r="D418">
            <v>2.1</v>
          </cell>
          <cell r="E418">
            <v>3</v>
          </cell>
          <cell r="F418">
            <v>1</v>
          </cell>
          <cell r="G418">
            <v>5.67</v>
          </cell>
          <cell r="K418"/>
        </row>
        <row r="419">
          <cell r="B419" t="str">
            <v>PORTA WC ESPECIAL MASCULINO</v>
          </cell>
          <cell r="C419">
            <v>0.9</v>
          </cell>
          <cell r="D419">
            <v>2.1</v>
          </cell>
          <cell r="E419">
            <v>3</v>
          </cell>
          <cell r="F419">
            <v>1</v>
          </cell>
          <cell r="G419">
            <v>5.67</v>
          </cell>
        </row>
        <row r="420">
          <cell r="B420" t="str">
            <v>PORTA WC ESPECIAL FEMININO</v>
          </cell>
          <cell r="C420">
            <v>0.9</v>
          </cell>
          <cell r="D420">
            <v>2.1</v>
          </cell>
          <cell r="E420">
            <v>3</v>
          </cell>
          <cell r="F420">
            <v>1</v>
          </cell>
          <cell r="G420">
            <v>5.67</v>
          </cell>
        </row>
        <row r="421">
          <cell r="B421" t="str">
            <v>VÃO AO LADO DA LIXEIRA 02</v>
          </cell>
          <cell r="C421">
            <v>0.9</v>
          </cell>
          <cell r="D421">
            <v>2.1</v>
          </cell>
          <cell r="E421">
            <v>3</v>
          </cell>
          <cell r="F421">
            <v>1</v>
          </cell>
          <cell r="G421">
            <v>5.67</v>
          </cell>
        </row>
        <row r="422">
          <cell r="A422"/>
          <cell r="B422" t="str">
            <v>TOTAL</v>
          </cell>
          <cell r="G422">
            <v>63.630000000000017</v>
          </cell>
          <cell r="H422" t="str">
            <v>m2</v>
          </cell>
        </row>
        <row r="424">
          <cell r="A424" t="str">
            <v>73924-002</v>
          </cell>
          <cell r="B424" t="str">
            <v>PINTURA ESMALTE ACETINADO, DUAS DEMAOS, PARA FERRO.</v>
          </cell>
          <cell r="I424">
            <v>12.600000000000001</v>
          </cell>
          <cell r="J424">
            <v>17.98</v>
          </cell>
          <cell r="K424">
            <v>226.54800000000003</v>
          </cell>
        </row>
        <row r="425">
          <cell r="B425" t="str">
            <v>LIXEIRA</v>
          </cell>
          <cell r="C425">
            <v>4.2</v>
          </cell>
          <cell r="D425">
            <v>3</v>
          </cell>
          <cell r="G425">
            <v>12.600000000000001</v>
          </cell>
        </row>
        <row r="426">
          <cell r="A426"/>
          <cell r="B426" t="str">
            <v>TOTAL</v>
          </cell>
          <cell r="G426">
            <v>12.600000000000001</v>
          </cell>
          <cell r="H426" t="str">
            <v>m2</v>
          </cell>
        </row>
        <row r="428">
          <cell r="A428" t="str">
            <v>18.00.000</v>
          </cell>
          <cell r="B428" t="str">
            <v>INSTALAÇÕES ELÉTRICAS</v>
          </cell>
        </row>
        <row r="429">
          <cell r="A429">
            <v>73613</v>
          </cell>
          <cell r="B429" t="str">
            <v>ELETRODUTO DE PVC RÍGIDO ROSCÁVEL 20 MM (3/4") FORNECIMENTO E INSTALACAO.</v>
          </cell>
          <cell r="I429">
            <v>25</v>
          </cell>
          <cell r="J429">
            <v>5.92</v>
          </cell>
          <cell r="K429">
            <v>148</v>
          </cell>
        </row>
        <row r="430">
          <cell r="B430" t="str">
            <v>CLIMATIZAÇÃO</v>
          </cell>
          <cell r="C430">
            <v>25</v>
          </cell>
          <cell r="G430">
            <v>25</v>
          </cell>
        </row>
        <row r="431">
          <cell r="A431"/>
          <cell r="B431" t="str">
            <v>TOTAL</v>
          </cell>
          <cell r="G431">
            <v>25</v>
          </cell>
          <cell r="H431" t="str">
            <v>m</v>
          </cell>
          <cell r="J431"/>
          <cell r="K431"/>
        </row>
        <row r="432">
          <cell r="A432"/>
          <cell r="J432"/>
          <cell r="K432"/>
        </row>
        <row r="433">
          <cell r="A433">
            <v>55865</v>
          </cell>
          <cell r="B433" t="str">
            <v xml:space="preserve">ELETRODUTO DE PVC RIGIDO ROSCAVEL 40MM (1 1/2"), FORNECIMENTO E INSTALACAO.  </v>
          </cell>
          <cell r="I433">
            <v>150</v>
          </cell>
          <cell r="J433">
            <v>19.37</v>
          </cell>
          <cell r="K433">
            <v>2905.5</v>
          </cell>
        </row>
        <row r="434">
          <cell r="B434" t="str">
            <v>LIGAÇÃO QD -C</v>
          </cell>
          <cell r="C434">
            <v>150</v>
          </cell>
          <cell r="G434">
            <v>150</v>
          </cell>
        </row>
        <row r="435">
          <cell r="A435"/>
          <cell r="B435" t="str">
            <v>TOTAL</v>
          </cell>
          <cell r="G435">
            <v>150</v>
          </cell>
          <cell r="H435" t="str">
            <v>m</v>
          </cell>
          <cell r="J435"/>
          <cell r="K435"/>
        </row>
        <row r="437">
          <cell r="A437" t="str">
            <v>18.15.020</v>
          </cell>
          <cell r="B437" t="str">
            <v>CAIXA 4 X 4 POL. TIGREFLEX OU SIMILAR, INCLUSIVE ASSENTAMENTO.</v>
          </cell>
          <cell r="I437">
            <v>4</v>
          </cell>
          <cell r="J437">
            <v>6.57</v>
          </cell>
          <cell r="K437">
            <v>26.28</v>
          </cell>
        </row>
        <row r="438">
          <cell r="B438" t="str">
            <v>CLIMATIZAÇÃO</v>
          </cell>
          <cell r="C438">
            <v>4</v>
          </cell>
          <cell r="G438">
            <v>4</v>
          </cell>
        </row>
        <row r="439">
          <cell r="A439"/>
          <cell r="B439" t="str">
            <v>TOTAL</v>
          </cell>
          <cell r="G439">
            <v>4</v>
          </cell>
          <cell r="H439" t="str">
            <v>Un</v>
          </cell>
          <cell r="J439"/>
          <cell r="K439"/>
        </row>
        <row r="441">
          <cell r="A441" t="str">
            <v>18.15.023</v>
          </cell>
          <cell r="B441" t="str">
            <v>FORNECIMENTO E COLOCAÇÃO DE CAIXA METÁLICA PARA PASSAGEM DE CABOS COM DIMENSÕES 10 X 10 X 5 CM.</v>
          </cell>
          <cell r="I441">
            <v>14</v>
          </cell>
          <cell r="J441">
            <v>30.7</v>
          </cell>
          <cell r="K441">
            <v>429.8</v>
          </cell>
        </row>
        <row r="442">
          <cell r="B442" t="str">
            <v>LÓGICA</v>
          </cell>
          <cell r="C442">
            <v>6</v>
          </cell>
          <cell r="G442">
            <v>6</v>
          </cell>
          <cell r="J442"/>
          <cell r="K442"/>
        </row>
        <row r="443">
          <cell r="B443" t="str">
            <v>CFTV</v>
          </cell>
          <cell r="C443">
            <v>8</v>
          </cell>
          <cell r="G443">
            <v>8</v>
          </cell>
        </row>
        <row r="444">
          <cell r="A444"/>
          <cell r="B444" t="str">
            <v>TOTAL</v>
          </cell>
          <cell r="G444">
            <v>14</v>
          </cell>
          <cell r="H444" t="str">
            <v>Un</v>
          </cell>
        </row>
        <row r="446">
          <cell r="A446" t="str">
            <v>73860-012</v>
          </cell>
          <cell r="B446" t="str">
            <v>CABO DE COBRE ISOLADO PVC RESISTENTE A CHAMA 450/750 V 16 MM2 FORNECIMENTO E INSTALACAO.</v>
          </cell>
          <cell r="I446">
            <v>750</v>
          </cell>
          <cell r="J446">
            <v>10.77</v>
          </cell>
          <cell r="K446">
            <v>8077.5</v>
          </cell>
        </row>
        <row r="447">
          <cell r="B447" t="str">
            <v>LIGAÇÃO QD -C</v>
          </cell>
          <cell r="C447">
            <v>150</v>
          </cell>
          <cell r="F447">
            <v>5</v>
          </cell>
          <cell r="G447">
            <v>750</v>
          </cell>
        </row>
        <row r="448">
          <cell r="B448" t="str">
            <v>TOTAL</v>
          </cell>
          <cell r="G448">
            <v>750</v>
          </cell>
          <cell r="H448" t="str">
            <v>m</v>
          </cell>
        </row>
        <row r="449">
          <cell r="A449"/>
          <cell r="J449"/>
          <cell r="K449"/>
        </row>
        <row r="450">
          <cell r="A450" t="str">
            <v>18.20.010</v>
          </cell>
          <cell r="B450" t="str">
            <v>DISJUNTOR MONOPOLAR TERMOMAGNETICO ATE 30A, 220V, PIAL OU SIMILAR, INCLUSIVE INSTALACAO EM QUADRO DE DISTRIBUICAO.</v>
          </cell>
          <cell r="I450">
            <v>12</v>
          </cell>
          <cell r="J450">
            <v>13.15</v>
          </cell>
          <cell r="K450">
            <v>157.80000000000001</v>
          </cell>
        </row>
        <row r="451">
          <cell r="B451" t="str">
            <v>LIGAÇÃO QD -C</v>
          </cell>
          <cell r="C451">
            <v>11</v>
          </cell>
          <cell r="G451">
            <v>11</v>
          </cell>
        </row>
        <row r="452">
          <cell r="B452" t="str">
            <v>CLIMATIZAÇÃO</v>
          </cell>
          <cell r="C452">
            <v>1</v>
          </cell>
          <cell r="G452">
            <v>1</v>
          </cell>
        </row>
        <row r="453">
          <cell r="A453"/>
          <cell r="B453" t="str">
            <v>TOTAL</v>
          </cell>
          <cell r="G453">
            <v>12</v>
          </cell>
          <cell r="H453" t="str">
            <v>Un</v>
          </cell>
          <cell r="J453"/>
          <cell r="K453"/>
        </row>
        <row r="454">
          <cell r="A454"/>
          <cell r="J454"/>
          <cell r="K454"/>
        </row>
        <row r="455">
          <cell r="A455" t="str">
            <v>18.20.030</v>
          </cell>
          <cell r="B455" t="str">
            <v>DISJUNTOR TRIPOLAR TERMOMAGNETICO ATE 50A, 380V, PIAL OU SIMILAR, INCLUSIVE INSTALACAO EM QUADRO DE DISTRIBUICAO.</v>
          </cell>
          <cell r="I455">
            <v>1</v>
          </cell>
          <cell r="J455">
            <v>78.209999999999994</v>
          </cell>
          <cell r="K455">
            <v>78.209999999999994</v>
          </cell>
        </row>
        <row r="456">
          <cell r="B456" t="str">
            <v>BLOCO DE APOIO</v>
          </cell>
          <cell r="C456">
            <v>1</v>
          </cell>
          <cell r="G456">
            <v>1</v>
          </cell>
        </row>
        <row r="457">
          <cell r="B457" t="str">
            <v>TOTAL</v>
          </cell>
          <cell r="G457">
            <v>1</v>
          </cell>
          <cell r="H457" t="str">
            <v>Un</v>
          </cell>
        </row>
        <row r="459">
          <cell r="A459" t="str">
            <v>18.20.212</v>
          </cell>
          <cell r="B459" t="str">
            <v>FORNECIMENTO E INSTALAÇÃO DE DISPOSITIVO DE PROTEÇÃO DR, TIPO AC, CORRENTE NOMINAL RESIDUAL 30mA, TETRAPOLAR, CORRENTE NOMINAL 63A, FAB.:SIEMENS OU SIMILAR.</v>
          </cell>
          <cell r="I459">
            <v>1</v>
          </cell>
          <cell r="J459">
            <v>234.72</v>
          </cell>
          <cell r="K459">
            <v>234.72</v>
          </cell>
        </row>
        <row r="460">
          <cell r="B460" t="str">
            <v>BLOCO DE APOIO</v>
          </cell>
          <cell r="C460">
            <v>1</v>
          </cell>
          <cell r="G460">
            <v>1</v>
          </cell>
        </row>
        <row r="461">
          <cell r="B461" t="str">
            <v>TOTAL</v>
          </cell>
          <cell r="G461">
            <v>1</v>
          </cell>
          <cell r="H461" t="str">
            <v>Un</v>
          </cell>
        </row>
        <row r="463">
          <cell r="A463" t="str">
            <v>74131-003</v>
          </cell>
          <cell r="B463" t="str">
            <v>QUADRO DE DISTRIBUICAO DE ENERGIA EM CHAPA METALICA, DE EMBUTIR, SEM PORTA, PARA 12 DISJUNTORES TERMOMAGNETICOS MONOPOLARES, SEM DISPOSITIVO PARA CHAVE GERAL, SEM BARRAMENTOS FASES E COM BARRAMENTO NEUTRO, FORNECIMENTO E INSTALACAO.</v>
          </cell>
          <cell r="I463">
            <v>1</v>
          </cell>
          <cell r="J463">
            <v>118.73</v>
          </cell>
          <cell r="K463">
            <v>118.73</v>
          </cell>
        </row>
        <row r="464">
          <cell r="B464" t="str">
            <v>BLOCO DE APOIO</v>
          </cell>
          <cell r="C464">
            <v>1</v>
          </cell>
          <cell r="G464">
            <v>1</v>
          </cell>
          <cell r="J464"/>
          <cell r="K464"/>
        </row>
        <row r="465">
          <cell r="A465"/>
          <cell r="B465" t="str">
            <v>TOTAL</v>
          </cell>
          <cell r="G465">
            <v>1</v>
          </cell>
          <cell r="H465" t="str">
            <v>Un</v>
          </cell>
        </row>
        <row r="466">
          <cell r="A466"/>
        </row>
        <row r="467">
          <cell r="A467" t="str">
            <v>74054-001</v>
          </cell>
          <cell r="B467" t="str">
            <v>PONTO DE LUZ (CAIXA, ELETRODUTO, FIOS E INTERRUPTOR)</v>
          </cell>
          <cell r="I467">
            <v>30</v>
          </cell>
          <cell r="J467">
            <v>107.05</v>
          </cell>
          <cell r="K467">
            <v>3211.5</v>
          </cell>
        </row>
        <row r="468">
          <cell r="B468" t="str">
            <v>2X23W</v>
          </cell>
        </row>
        <row r="469">
          <cell r="B469" t="str">
            <v>ACESSO</v>
          </cell>
          <cell r="C469">
            <v>3</v>
          </cell>
          <cell r="G469">
            <v>3</v>
          </cell>
        </row>
        <row r="470">
          <cell r="B470" t="str">
            <v>WC MASCULINO</v>
          </cell>
          <cell r="C470">
            <v>1</v>
          </cell>
          <cell r="G470">
            <v>1</v>
          </cell>
        </row>
        <row r="471">
          <cell r="B471" t="str">
            <v>WC FEMININO</v>
          </cell>
          <cell r="C471">
            <v>1</v>
          </cell>
          <cell r="G471">
            <v>1</v>
          </cell>
        </row>
        <row r="472">
          <cell r="B472" t="str">
            <v>DEPOSITO</v>
          </cell>
          <cell r="C472">
            <v>1</v>
          </cell>
          <cell r="G472">
            <v>1</v>
          </cell>
        </row>
        <row r="473">
          <cell r="B473" t="str">
            <v>LANCHONETE</v>
          </cell>
          <cell r="C473">
            <v>3</v>
          </cell>
          <cell r="G473">
            <v>3</v>
          </cell>
        </row>
        <row r="474">
          <cell r="B474" t="str">
            <v>1X23W</v>
          </cell>
          <cell r="G474">
            <v>0</v>
          </cell>
        </row>
        <row r="475">
          <cell r="B475" t="str">
            <v>WC MASCULINO</v>
          </cell>
          <cell r="C475">
            <v>1</v>
          </cell>
          <cell r="G475">
            <v>1</v>
          </cell>
        </row>
        <row r="476">
          <cell r="B476" t="str">
            <v>WC FEMININO</v>
          </cell>
          <cell r="C476">
            <v>1</v>
          </cell>
          <cell r="G476">
            <v>1</v>
          </cell>
        </row>
        <row r="477">
          <cell r="B477" t="str">
            <v>2X32W</v>
          </cell>
          <cell r="G477">
            <v>0</v>
          </cell>
        </row>
        <row r="478">
          <cell r="B478" t="str">
            <v>DEP MEDICO</v>
          </cell>
          <cell r="C478">
            <v>3</v>
          </cell>
          <cell r="G478">
            <v>3</v>
          </cell>
        </row>
        <row r="479">
          <cell r="B479" t="str">
            <v>GUARITA</v>
          </cell>
          <cell r="C479">
            <v>1</v>
          </cell>
          <cell r="G479">
            <v>1</v>
          </cell>
        </row>
        <row r="480">
          <cell r="B480" t="str">
            <v>WC MASCULINO</v>
          </cell>
          <cell r="C480">
            <v>5</v>
          </cell>
          <cell r="G480">
            <v>5</v>
          </cell>
        </row>
        <row r="481">
          <cell r="B481" t="str">
            <v>WC FEMININO</v>
          </cell>
          <cell r="C481">
            <v>5</v>
          </cell>
          <cell r="G481">
            <v>5</v>
          </cell>
        </row>
        <row r="482">
          <cell r="B482" t="str">
            <v>WC ESPECIAL MASCULINO</v>
          </cell>
          <cell r="C482">
            <v>1</v>
          </cell>
          <cell r="G482">
            <v>1</v>
          </cell>
          <cell r="K482"/>
        </row>
        <row r="483">
          <cell r="B483" t="str">
            <v xml:space="preserve">WC ESPECIAL FEMININO </v>
          </cell>
          <cell r="C483">
            <v>1</v>
          </cell>
          <cell r="G483">
            <v>1</v>
          </cell>
        </row>
        <row r="484">
          <cell r="B484" t="str">
            <v>COZINHA</v>
          </cell>
          <cell r="C484">
            <v>3</v>
          </cell>
          <cell r="G484">
            <v>3</v>
          </cell>
        </row>
        <row r="485">
          <cell r="A485"/>
          <cell r="B485" t="str">
            <v>TOTAL</v>
          </cell>
          <cell r="G485">
            <v>30</v>
          </cell>
          <cell r="H485" t="str">
            <v>Un</v>
          </cell>
          <cell r="J485"/>
          <cell r="K485"/>
        </row>
        <row r="486">
          <cell r="A486"/>
        </row>
        <row r="487">
          <cell r="A487" t="str">
            <v>18.22.020</v>
          </cell>
          <cell r="B487" t="str">
            <v>PONTO DE INTERRUPTOR DE UMA SECCAO, PIAL OU SIMILAR,INCLUSIVE TUBULACAO PVC RIGIDO, FIACAO, CX. 4 X 2 POL. TIGREFLEX OU SIMILAR PLACA E DEMAIS ACESSORIOS, ATE O PONTO DE LUZ.</v>
          </cell>
          <cell r="I487">
            <v>7</v>
          </cell>
          <cell r="J487">
            <v>62.35</v>
          </cell>
          <cell r="K487">
            <v>436.45</v>
          </cell>
        </row>
        <row r="488">
          <cell r="B488" t="str">
            <v>DEP MEDICO</v>
          </cell>
          <cell r="C488">
            <v>1</v>
          </cell>
          <cell r="G488">
            <v>1</v>
          </cell>
        </row>
        <row r="489">
          <cell r="B489" t="str">
            <v>GUARITA</v>
          </cell>
          <cell r="C489">
            <v>1</v>
          </cell>
          <cell r="G489">
            <v>1</v>
          </cell>
        </row>
        <row r="490">
          <cell r="B490" t="str">
            <v>DEPOSITO</v>
          </cell>
          <cell r="C490">
            <v>1</v>
          </cell>
          <cell r="G490">
            <v>1</v>
          </cell>
        </row>
        <row r="491">
          <cell r="B491" t="str">
            <v>ENTRADA DOS WC MASCULINO</v>
          </cell>
          <cell r="C491">
            <v>1</v>
          </cell>
          <cell r="G491">
            <v>1</v>
          </cell>
        </row>
        <row r="492">
          <cell r="B492" t="str">
            <v>ENTRADA DOS WC FEMININO</v>
          </cell>
          <cell r="C492">
            <v>1</v>
          </cell>
          <cell r="G492">
            <v>1</v>
          </cell>
        </row>
        <row r="493">
          <cell r="B493" t="str">
            <v>WC ESPECIAL MASCULINO</v>
          </cell>
          <cell r="C493">
            <v>1</v>
          </cell>
          <cell r="G493">
            <v>1</v>
          </cell>
        </row>
        <row r="494">
          <cell r="B494" t="str">
            <v xml:space="preserve">WC ESPECIAL FEMININO </v>
          </cell>
          <cell r="C494">
            <v>1</v>
          </cell>
          <cell r="G494">
            <v>1</v>
          </cell>
        </row>
        <row r="495">
          <cell r="A495"/>
          <cell r="B495" t="str">
            <v>TOTAL</v>
          </cell>
          <cell r="G495">
            <v>7</v>
          </cell>
          <cell r="H495" t="str">
            <v>Pt</v>
          </cell>
        </row>
        <row r="496">
          <cell r="A496"/>
          <cell r="K496"/>
        </row>
        <row r="497">
          <cell r="A497" t="str">
            <v>18.22.030</v>
          </cell>
          <cell r="B497" t="str">
            <v>PONTO DE INTERRUPTOR DE 2 SECCOES, PIAL OU SIMILAR, INCLUSIVE TUBULACAO PVC RIGIDO, FIACAO CAIXA 4 X 2 POL. TIGREFLEX OU SIMILAR, PLACA E DEMAIS ACESSORIOS, ATE O PONTO DE LUZ.</v>
          </cell>
          <cell r="I497">
            <v>4</v>
          </cell>
          <cell r="J497">
            <v>95.35</v>
          </cell>
          <cell r="K497">
            <v>381.4</v>
          </cell>
        </row>
        <row r="498">
          <cell r="B498" t="str">
            <v>WC MASCULINO</v>
          </cell>
          <cell r="C498">
            <v>1</v>
          </cell>
          <cell r="G498">
            <v>1</v>
          </cell>
        </row>
        <row r="499">
          <cell r="B499" t="str">
            <v>WC FEMININO</v>
          </cell>
          <cell r="C499">
            <v>1</v>
          </cell>
          <cell r="G499">
            <v>1</v>
          </cell>
        </row>
        <row r="500">
          <cell r="B500" t="str">
            <v>LANCHONETE</v>
          </cell>
          <cell r="C500">
            <v>1</v>
          </cell>
          <cell r="G500">
            <v>1</v>
          </cell>
        </row>
        <row r="501">
          <cell r="B501" t="str">
            <v>COZINHA</v>
          </cell>
          <cell r="C501">
            <v>1</v>
          </cell>
          <cell r="G501">
            <v>1</v>
          </cell>
        </row>
        <row r="502">
          <cell r="A502"/>
          <cell r="B502" t="str">
            <v>TOTAL</v>
          </cell>
          <cell r="G502">
            <v>4</v>
          </cell>
          <cell r="H502" t="str">
            <v>Pt</v>
          </cell>
        </row>
        <row r="503">
          <cell r="A503"/>
          <cell r="J503"/>
          <cell r="K503"/>
        </row>
        <row r="504">
          <cell r="A504" t="str">
            <v>18.22.060</v>
          </cell>
          <cell r="B504" t="str">
            <v>PONTO DE TOMADA UNIV.(2P+1 T) PIAL OU SIMILAR INCLUSIVE TUBULACAO PVC RIGIDO, FIACAO, CAIXA 4 X 2 POL. TIGREFLEX OU SIMILAR, PLACA E DEMAIS ACESSORIOS, ATE O PONTO DE LUZ OU QUADRO DE DISTRIBUICAO.</v>
          </cell>
          <cell r="I504">
            <v>13</v>
          </cell>
          <cell r="J504">
            <v>110.85</v>
          </cell>
          <cell r="K504">
            <v>1441.05</v>
          </cell>
        </row>
        <row r="505">
          <cell r="B505" t="str">
            <v>LANCHONETE</v>
          </cell>
          <cell r="C505">
            <v>2</v>
          </cell>
          <cell r="G505">
            <v>2</v>
          </cell>
        </row>
        <row r="506">
          <cell r="B506" t="str">
            <v>DEP MEDICO</v>
          </cell>
          <cell r="C506">
            <v>3</v>
          </cell>
          <cell r="G506">
            <v>3</v>
          </cell>
        </row>
        <row r="507">
          <cell r="B507" t="str">
            <v>GUARITA</v>
          </cell>
          <cell r="C507">
            <v>3</v>
          </cell>
          <cell r="G507">
            <v>3</v>
          </cell>
        </row>
        <row r="508">
          <cell r="B508" t="str">
            <v>COZINHA</v>
          </cell>
          <cell r="C508">
            <v>5</v>
          </cell>
          <cell r="G508">
            <v>5</v>
          </cell>
        </row>
        <row r="509">
          <cell r="A509"/>
          <cell r="B509" t="str">
            <v>TOTAL</v>
          </cell>
          <cell r="G509">
            <v>13</v>
          </cell>
          <cell r="H509" t="str">
            <v>Pt</v>
          </cell>
          <cell r="J509"/>
          <cell r="K509"/>
        </row>
        <row r="510">
          <cell r="A510"/>
        </row>
        <row r="511">
          <cell r="A511" t="str">
            <v>18.22.080</v>
          </cell>
          <cell r="B511" t="str">
            <v>PONTO DE TOMADA P/AR CONDICIONADO C/CONJ. TIPO ARSTOP OU SIMILAR,EM CAIXA TIGREFLEX OU SIMILAR 4 X 4 POL.,C/PLACA, TOMADA TRIP. P/PINO CHATO E DISJ. TERMOMAG. DE 25A, INCLUSIVE TUBULACAO PVC RIGIDO, FIACAO, ATERRAMENTO E DEMAIS ACESS. ATE O QUADRO DE DIST</v>
          </cell>
          <cell r="I511">
            <v>1</v>
          </cell>
          <cell r="J511">
            <v>213.35</v>
          </cell>
          <cell r="K511">
            <v>213.35</v>
          </cell>
        </row>
        <row r="512">
          <cell r="B512" t="str">
            <v>DEP MEDICO</v>
          </cell>
          <cell r="C512">
            <v>1</v>
          </cell>
          <cell r="G512">
            <v>1</v>
          </cell>
        </row>
        <row r="513">
          <cell r="A513"/>
          <cell r="B513" t="str">
            <v>TOTAL</v>
          </cell>
          <cell r="G513">
            <v>1</v>
          </cell>
          <cell r="H513" t="str">
            <v>Pt</v>
          </cell>
          <cell r="J513"/>
          <cell r="K513"/>
        </row>
        <row r="514">
          <cell r="A514"/>
        </row>
        <row r="515">
          <cell r="A515" t="str">
            <v>18.23.060</v>
          </cell>
          <cell r="B515" t="str">
            <v>PONTO DE LÓGICA SECO, EM CONDULETES METÁLICOS, INCLUSIVE ELETRODUTOS DE PVC RÍGIDO ROSCÁVEL 3/4" COM 9,00M, LUVAS E CURVAS EM PVC, ABRAÇADEIRAS TIPO "D", BUCHAS E ARRUELAS DE ALUMÍNIO (INSTALAÇÃO APARENTE)</v>
          </cell>
          <cell r="I515">
            <v>14</v>
          </cell>
          <cell r="J515">
            <v>100.21</v>
          </cell>
          <cell r="K515">
            <v>1402.9399999999998</v>
          </cell>
        </row>
        <row r="516">
          <cell r="B516" t="str">
            <v>RACK 02 LÓGICA</v>
          </cell>
          <cell r="C516">
            <v>9</v>
          </cell>
          <cell r="G516">
            <v>9</v>
          </cell>
          <cell r="J516"/>
          <cell r="K516"/>
        </row>
        <row r="517">
          <cell r="B517" t="str">
            <v>RACK 02 CFTV</v>
          </cell>
          <cell r="C517">
            <v>5</v>
          </cell>
          <cell r="G517">
            <v>5</v>
          </cell>
        </row>
        <row r="518">
          <cell r="A518"/>
          <cell r="B518" t="str">
            <v>TOTAL</v>
          </cell>
          <cell r="G518">
            <v>14</v>
          </cell>
          <cell r="H518" t="str">
            <v>Pt</v>
          </cell>
        </row>
        <row r="520">
          <cell r="A520" t="str">
            <v>18.24.020</v>
          </cell>
          <cell r="B520" t="str">
            <v>CAIXA DE PASSAGEM SUBTERRANEA PARA ENTRADA DE REDE TELEFONICA,TIPO R1 (ATE 35 PONTOS), COM DIMENSOES INTERNAS 0,60 X 0,35 M, ALTURA 0,50 M,PAREDES EM ALVENARIA, LAJE DE TAMPA E FUNDO EM CONCRETO,INCLUSIVE ESCAVACAO, REMOCAO E REATERRO.</v>
          </cell>
          <cell r="I520">
            <v>1</v>
          </cell>
          <cell r="J520">
            <v>88.47</v>
          </cell>
          <cell r="K520">
            <v>88.47</v>
          </cell>
        </row>
        <row r="521">
          <cell r="B521" t="str">
            <v>LÓGICA</v>
          </cell>
          <cell r="C521">
            <v>1</v>
          </cell>
          <cell r="G521">
            <v>1</v>
          </cell>
          <cell r="J521"/>
          <cell r="K521"/>
        </row>
        <row r="522">
          <cell r="A522"/>
          <cell r="B522" t="str">
            <v>TOTAL</v>
          </cell>
          <cell r="G522">
            <v>1</v>
          </cell>
          <cell r="H522" t="str">
            <v>Un</v>
          </cell>
          <cell r="J522"/>
          <cell r="K522"/>
        </row>
        <row r="524">
          <cell r="A524" t="str">
            <v>18.24.080</v>
          </cell>
          <cell r="B524" t="str">
            <v>CAIXA DE PASSAGEM EM CHAPA DE AÇO COM TAMPA PARAFUSADA, DIMENSÕES 150 X 150 X 80MM</v>
          </cell>
          <cell r="I524">
            <v>2</v>
          </cell>
          <cell r="J524">
            <v>28.18</v>
          </cell>
          <cell r="K524">
            <v>56.36</v>
          </cell>
        </row>
        <row r="525">
          <cell r="B525" t="str">
            <v>LÓGICA</v>
          </cell>
          <cell r="C525">
            <v>2</v>
          </cell>
          <cell r="G525">
            <v>2</v>
          </cell>
        </row>
        <row r="526">
          <cell r="A526"/>
          <cell r="B526" t="str">
            <v>TOTAL</v>
          </cell>
          <cell r="G526">
            <v>2</v>
          </cell>
          <cell r="H526" t="str">
            <v>Un</v>
          </cell>
        </row>
        <row r="527">
          <cell r="K527"/>
        </row>
        <row r="528">
          <cell r="A528" t="str">
            <v>18.25.027</v>
          </cell>
          <cell r="B528" t="str">
            <v>FORNECIMENTO E INSTALAÇÃO DE LUMINÁRIA DE EMBUTIR RETANGULAR C/ REFLETOR EM ALUMÍNIO P/2  X 32W C/ REATOR ELETRÔNICO DE 32W AFP E 02 LÂMPADA DE 32W FAB. STILLUX OU SIMILAR.</v>
          </cell>
          <cell r="I528">
            <v>19</v>
          </cell>
          <cell r="J528">
            <v>256.52999999999997</v>
          </cell>
          <cell r="K528">
            <v>4874.07</v>
          </cell>
        </row>
        <row r="529">
          <cell r="B529" t="str">
            <v>2X32W</v>
          </cell>
          <cell r="G529">
            <v>0</v>
          </cell>
        </row>
        <row r="530">
          <cell r="B530" t="str">
            <v>DEP MEDICO</v>
          </cell>
          <cell r="C530">
            <v>3</v>
          </cell>
          <cell r="G530">
            <v>3</v>
          </cell>
        </row>
        <row r="531">
          <cell r="B531" t="str">
            <v>GUARITA</v>
          </cell>
          <cell r="C531">
            <v>1</v>
          </cell>
          <cell r="G531">
            <v>1</v>
          </cell>
        </row>
        <row r="532">
          <cell r="B532" t="str">
            <v>WC MASCULINO</v>
          </cell>
          <cell r="C532">
            <v>5</v>
          </cell>
          <cell r="G532">
            <v>5</v>
          </cell>
        </row>
        <row r="533">
          <cell r="B533" t="str">
            <v>WC FEMININO</v>
          </cell>
          <cell r="C533">
            <v>5</v>
          </cell>
          <cell r="G533">
            <v>5</v>
          </cell>
        </row>
        <row r="534">
          <cell r="B534" t="str">
            <v>WC ESPECIAL MASCULINO</v>
          </cell>
          <cell r="C534">
            <v>1</v>
          </cell>
          <cell r="G534">
            <v>1</v>
          </cell>
          <cell r="K534"/>
        </row>
        <row r="535">
          <cell r="B535" t="str">
            <v xml:space="preserve">WC ESPECIAL FEMININO </v>
          </cell>
          <cell r="C535">
            <v>1</v>
          </cell>
          <cell r="G535">
            <v>1</v>
          </cell>
        </row>
        <row r="536">
          <cell r="B536" t="str">
            <v>COZINHA</v>
          </cell>
          <cell r="C536">
            <v>3</v>
          </cell>
          <cell r="G536">
            <v>3</v>
          </cell>
        </row>
        <row r="537">
          <cell r="A537"/>
          <cell r="B537" t="str">
            <v>TOTAL</v>
          </cell>
          <cell r="G537">
            <v>19</v>
          </cell>
          <cell r="H537" t="str">
            <v>Un</v>
          </cell>
        </row>
        <row r="538">
          <cell r="A538"/>
        </row>
        <row r="539">
          <cell r="A539" t="str">
            <v>18.25.026</v>
          </cell>
          <cell r="B539" t="str">
            <v>FORN. E INST. DE LUMINÁRIA DE EMBUTIR COM REFLETOR DE ALUMÍNIO, ALETAS PLANAS BRANCAS PARA 2 LÂMPADAS PL-C LUZ DO DIA DE 26W, PHILLPS OU SIMILAR REF.FBN 260, INCLUSIVE REATOR DE PARTIDA RÁPIDA, LÂMPADAS E ACESSÓRIOS.</v>
          </cell>
          <cell r="I539">
            <v>9</v>
          </cell>
          <cell r="J539">
            <v>196</v>
          </cell>
          <cell r="K539">
            <v>1764</v>
          </cell>
        </row>
        <row r="540">
          <cell r="B540" t="str">
            <v>2X23W</v>
          </cell>
        </row>
        <row r="541">
          <cell r="B541" t="str">
            <v>ACESSO</v>
          </cell>
          <cell r="C541">
            <v>3</v>
          </cell>
          <cell r="G541">
            <v>3</v>
          </cell>
        </row>
        <row r="542">
          <cell r="B542" t="str">
            <v>WC MASCULINO</v>
          </cell>
          <cell r="C542">
            <v>1</v>
          </cell>
          <cell r="G542">
            <v>1</v>
          </cell>
        </row>
        <row r="543">
          <cell r="B543" t="str">
            <v>WC FEMININO</v>
          </cell>
          <cell r="C543">
            <v>1</v>
          </cell>
          <cell r="G543">
            <v>1</v>
          </cell>
        </row>
        <row r="544">
          <cell r="B544" t="str">
            <v>DEPOSITO</v>
          </cell>
          <cell r="C544">
            <v>1</v>
          </cell>
          <cell r="G544">
            <v>1</v>
          </cell>
        </row>
        <row r="545">
          <cell r="B545" t="str">
            <v>LANCHONETE</v>
          </cell>
          <cell r="C545">
            <v>3</v>
          </cell>
          <cell r="G545">
            <v>3</v>
          </cell>
        </row>
        <row r="546">
          <cell r="A546"/>
          <cell r="B546" t="str">
            <v>TOTAL</v>
          </cell>
          <cell r="G546">
            <v>9</v>
          </cell>
          <cell r="H546" t="str">
            <v>Cj</v>
          </cell>
        </row>
        <row r="547">
          <cell r="A547"/>
          <cell r="J547" t="e">
            <v>#REF!</v>
          </cell>
          <cell r="K547"/>
        </row>
        <row r="548">
          <cell r="A548" t="str">
            <v>18.25.079</v>
          </cell>
          <cell r="B548" t="str">
            <v>LUMINÁRIA DE SOBREPOR TIPO ARANDELA P/  1X20W COM ILUMINAÇÃO INDIRETA COM REATOR INTEGRADO FAB. STILLUX OU SIMILAR.</v>
          </cell>
          <cell r="I548">
            <v>2</v>
          </cell>
          <cell r="J548">
            <v>235.71</v>
          </cell>
          <cell r="K548">
            <v>471.42</v>
          </cell>
        </row>
        <row r="549">
          <cell r="B549" t="str">
            <v>1X23W</v>
          </cell>
          <cell r="G549">
            <v>0</v>
          </cell>
        </row>
        <row r="550">
          <cell r="B550" t="str">
            <v>WC MASCULINO</v>
          </cell>
          <cell r="C550">
            <v>1</v>
          </cell>
          <cell r="G550">
            <v>1</v>
          </cell>
        </row>
        <row r="551">
          <cell r="B551" t="str">
            <v>WC FEMININO</v>
          </cell>
          <cell r="C551">
            <v>1</v>
          </cell>
          <cell r="G551">
            <v>1</v>
          </cell>
        </row>
        <row r="552">
          <cell r="A552"/>
          <cell r="B552" t="str">
            <v>TOTAL</v>
          </cell>
          <cell r="G552">
            <v>2</v>
          </cell>
          <cell r="H552" t="str">
            <v>Un</v>
          </cell>
          <cell r="J552"/>
          <cell r="K552"/>
        </row>
        <row r="553">
          <cell r="A553"/>
          <cell r="K553"/>
        </row>
        <row r="554">
          <cell r="A554" t="str">
            <v>18.25.620</v>
          </cell>
          <cell r="B554" t="str">
            <v>FORNECIMENTO E INSTALAÇÃO  DE LUMINÁRIA DE EMERGÊNCIA COM 2 LÂMPADAS DE 8 WATTS BIVOLT, COM BATERIA INTERNA</v>
          </cell>
          <cell r="I554">
            <v>2</v>
          </cell>
          <cell r="J554">
            <v>53.83</v>
          </cell>
          <cell r="K554">
            <v>107.66</v>
          </cell>
        </row>
        <row r="555">
          <cell r="B555" t="str">
            <v>ESTERNA</v>
          </cell>
          <cell r="C555">
            <v>1</v>
          </cell>
          <cell r="G555">
            <v>1</v>
          </cell>
        </row>
        <row r="556">
          <cell r="B556" t="str">
            <v>COZINHA</v>
          </cell>
          <cell r="C556">
            <v>1</v>
          </cell>
          <cell r="G556">
            <v>1</v>
          </cell>
        </row>
        <row r="557">
          <cell r="A557"/>
          <cell r="B557" t="str">
            <v>TOTAL</v>
          </cell>
          <cell r="G557">
            <v>2</v>
          </cell>
          <cell r="H557" t="str">
            <v>Un</v>
          </cell>
        </row>
        <row r="558">
          <cell r="J558"/>
          <cell r="K558"/>
        </row>
        <row r="559">
          <cell r="A559" t="str">
            <v>19.00.000</v>
          </cell>
          <cell r="B559" t="str">
            <v>INSTALAÇÕES HIDRO SANITÁRIAS</v>
          </cell>
        </row>
        <row r="560">
          <cell r="A560" t="str">
            <v>19.01.010</v>
          </cell>
          <cell r="B560" t="str">
            <v>PONTO DE ESGOTO PARA BACIA SANITARIA, INCLUSIVE TUBULACOES E CONEXOES EM PVC RIGIDO SOLDAVEIS, ATE A COLUNA OU O SUB-COLETOR.</v>
          </cell>
          <cell r="I560">
            <v>8</v>
          </cell>
          <cell r="J560">
            <v>64.58</v>
          </cell>
          <cell r="K560">
            <v>516.64</v>
          </cell>
        </row>
        <row r="561">
          <cell r="B561" t="str">
            <v>WC MASCULINO</v>
          </cell>
          <cell r="C561">
            <v>3</v>
          </cell>
          <cell r="G561">
            <v>3</v>
          </cell>
        </row>
        <row r="562">
          <cell r="B562" t="str">
            <v>WC FEMININO</v>
          </cell>
          <cell r="C562">
            <v>3</v>
          </cell>
          <cell r="G562">
            <v>3</v>
          </cell>
        </row>
        <row r="563">
          <cell r="B563" t="str">
            <v>WC ESPECIAL MASCULINO</v>
          </cell>
          <cell r="C563">
            <v>1</v>
          </cell>
          <cell r="G563">
            <v>1</v>
          </cell>
        </row>
        <row r="564">
          <cell r="B564" t="str">
            <v>WC ESPECIAL FEMININO</v>
          </cell>
          <cell r="C564">
            <v>1</v>
          </cell>
          <cell r="G564">
            <v>1</v>
          </cell>
        </row>
        <row r="565">
          <cell r="A565"/>
          <cell r="B565" t="str">
            <v>TOTAL</v>
          </cell>
          <cell r="G565">
            <v>8</v>
          </cell>
          <cell r="H565" t="str">
            <v>Pt</v>
          </cell>
        </row>
        <row r="566">
          <cell r="A566"/>
          <cell r="J566"/>
          <cell r="K566"/>
        </row>
        <row r="567">
          <cell r="A567" t="str">
            <v>19.01.020</v>
          </cell>
          <cell r="B567" t="str">
            <v>PONTO DE ESGOTO PARA PIA OU LAVANDARIA,INCLUSIVE TUBULACOES E CONEXOES EM PVC RIGIDO SOLDAVEIS, ATE A COLUNA OU O SUB-COLETOR.</v>
          </cell>
          <cell r="I567">
            <v>2</v>
          </cell>
          <cell r="J567">
            <v>60.73</v>
          </cell>
          <cell r="K567">
            <v>121.46</v>
          </cell>
        </row>
        <row r="568">
          <cell r="A568"/>
          <cell r="B568" t="str">
            <v>COZINHA</v>
          </cell>
          <cell r="C568">
            <v>2</v>
          </cell>
          <cell r="G568">
            <v>2</v>
          </cell>
          <cell r="J568"/>
          <cell r="K568"/>
        </row>
        <row r="569">
          <cell r="A569"/>
          <cell r="B569" t="str">
            <v>TOTAL</v>
          </cell>
          <cell r="G569">
            <v>2</v>
          </cell>
          <cell r="H569" t="str">
            <v>Pt</v>
          </cell>
          <cell r="J569"/>
          <cell r="K569"/>
        </row>
        <row r="570">
          <cell r="A570"/>
        </row>
        <row r="571">
          <cell r="A571" t="str">
            <v>19.01.030</v>
          </cell>
          <cell r="B571" t="str">
            <v>PONTO DE ESGOTO PARA LAVATORIO OU MICTORIO, INCLUSIVE TUBULACOES E CONEXOES EM PVC RIGIDO SOLDAVEIS, ATE A COLUNA OU O SUB-COLETOR</v>
          </cell>
          <cell r="I571">
            <v>4</v>
          </cell>
          <cell r="J571">
            <v>58.17</v>
          </cell>
          <cell r="K571">
            <v>232.68</v>
          </cell>
        </row>
        <row r="572">
          <cell r="B572" t="str">
            <v>WC MASCULINO</v>
          </cell>
          <cell r="C572">
            <v>1</v>
          </cell>
          <cell r="G572">
            <v>1</v>
          </cell>
        </row>
        <row r="573">
          <cell r="B573" t="str">
            <v>WC FEMININO</v>
          </cell>
          <cell r="C573">
            <v>1</v>
          </cell>
          <cell r="G573">
            <v>1</v>
          </cell>
        </row>
        <row r="574">
          <cell r="B574" t="str">
            <v>WC ESPECIAL MASCULINO</v>
          </cell>
          <cell r="C574">
            <v>1</v>
          </cell>
          <cell r="G574">
            <v>1</v>
          </cell>
        </row>
        <row r="575">
          <cell r="B575" t="str">
            <v>WC ESPECIAL FEMININO</v>
          </cell>
          <cell r="C575">
            <v>1</v>
          </cell>
          <cell r="G575">
            <v>1</v>
          </cell>
        </row>
        <row r="576">
          <cell r="A576"/>
          <cell r="B576" t="str">
            <v>TOTAL</v>
          </cell>
          <cell r="G576">
            <v>4</v>
          </cell>
          <cell r="H576" t="str">
            <v>Pt</v>
          </cell>
        </row>
        <row r="578">
          <cell r="A578" t="str">
            <v>19.01.040</v>
          </cell>
          <cell r="B578" t="str">
            <v>PONTO DE ESGOTO PARA RALO SIFONADO, INCLUSIVE RALO, TUBULACOES E CONEXOES EM PVC RIGIDO SOLDAVEIS, ATE A COLUNA OU O SUB-COLETOR.</v>
          </cell>
          <cell r="I578">
            <v>23</v>
          </cell>
          <cell r="J578">
            <v>63.36</v>
          </cell>
          <cell r="K578">
            <v>1457.28</v>
          </cell>
        </row>
        <row r="579">
          <cell r="B579" t="str">
            <v>WC MASCULINO</v>
          </cell>
          <cell r="C579">
            <v>9</v>
          </cell>
          <cell r="G579">
            <v>9</v>
          </cell>
        </row>
        <row r="580">
          <cell r="B580" t="str">
            <v>WC FEMININO</v>
          </cell>
          <cell r="C580">
            <v>9</v>
          </cell>
          <cell r="G580">
            <v>9</v>
          </cell>
        </row>
        <row r="581">
          <cell r="B581" t="str">
            <v>WC ESPECIAL MASCULINO</v>
          </cell>
          <cell r="C581">
            <v>2</v>
          </cell>
          <cell r="G581">
            <v>2</v>
          </cell>
        </row>
        <row r="582">
          <cell r="B582" t="str">
            <v>WC ESPECIAL FEMININO</v>
          </cell>
          <cell r="C582">
            <v>2</v>
          </cell>
          <cell r="G582">
            <v>2</v>
          </cell>
        </row>
        <row r="583">
          <cell r="A583"/>
          <cell r="B583" t="str">
            <v>LIXEIRA</v>
          </cell>
          <cell r="C583">
            <v>1</v>
          </cell>
          <cell r="G583">
            <v>1</v>
          </cell>
          <cell r="J583"/>
          <cell r="K583"/>
        </row>
        <row r="584">
          <cell r="A584"/>
          <cell r="B584" t="str">
            <v>TOTAL</v>
          </cell>
          <cell r="G584">
            <v>23</v>
          </cell>
          <cell r="H584" t="str">
            <v>Pt</v>
          </cell>
        </row>
        <row r="586">
          <cell r="A586" t="str">
            <v>73959-002</v>
          </cell>
          <cell r="B586" t="str">
            <v>PONTO DE AGUA FRIA PVC 1/2" - MEDIA 5,00M DE TUBO DE PVC ROSCAVEL AGU    A FRIA 1/2" E 2 JOELHOS DE PVC ROSCAVEL 90GRAUS AGUA FRIA 1/2" - FORNE  CIMENTO E INSTALACAO.</v>
          </cell>
          <cell r="I586">
            <v>35</v>
          </cell>
          <cell r="J586">
            <v>68.06</v>
          </cell>
          <cell r="K586">
            <v>2382.1</v>
          </cell>
        </row>
        <row r="587">
          <cell r="B587" t="str">
            <v>COZINHA</v>
          </cell>
          <cell r="C587">
            <v>2</v>
          </cell>
          <cell r="G587">
            <v>2</v>
          </cell>
        </row>
        <row r="588">
          <cell r="B588" t="str">
            <v>WC MASCULINO</v>
          </cell>
          <cell r="C588">
            <v>11</v>
          </cell>
          <cell r="G588">
            <v>11</v>
          </cell>
        </row>
        <row r="589">
          <cell r="B589" t="str">
            <v>WC FEMININO</v>
          </cell>
          <cell r="C589">
            <v>11</v>
          </cell>
          <cell r="G589">
            <v>11</v>
          </cell>
        </row>
        <row r="590">
          <cell r="A590"/>
          <cell r="B590" t="str">
            <v>WC ESPECIAL MASCULINO</v>
          </cell>
          <cell r="C590">
            <v>3</v>
          </cell>
          <cell r="G590">
            <v>3</v>
          </cell>
          <cell r="J590"/>
          <cell r="K590"/>
        </row>
        <row r="591">
          <cell r="B591" t="str">
            <v>WC ESPECIAL FEMININO</v>
          </cell>
          <cell r="C591">
            <v>3</v>
          </cell>
          <cell r="G591">
            <v>3</v>
          </cell>
        </row>
        <row r="592">
          <cell r="B592" t="str">
            <v>LIXEIRA</v>
          </cell>
          <cell r="C592">
            <v>1</v>
          </cell>
          <cell r="G592">
            <v>1</v>
          </cell>
        </row>
        <row r="593">
          <cell r="A593"/>
          <cell r="B593" t="str">
            <v>CHUVEIROS</v>
          </cell>
          <cell r="C593">
            <v>4</v>
          </cell>
          <cell r="G593">
            <v>4</v>
          </cell>
        </row>
        <row r="594">
          <cell r="A594"/>
          <cell r="B594" t="str">
            <v>TOTAL</v>
          </cell>
          <cell r="G594">
            <v>35</v>
          </cell>
          <cell r="H594" t="str">
            <v>Pt</v>
          </cell>
        </row>
        <row r="595">
          <cell r="A595"/>
        </row>
        <row r="596">
          <cell r="A596" t="str">
            <v>73947-011</v>
          </cell>
          <cell r="B596" t="str">
            <v>VASO SANITARIO LOUCA BRANCA CAIXA DESCARGA ACOPLADA 35X65X35CM INCL ASSENTO PLASTICO E RABICHO CROMADO EXCL COLOCACAO.</v>
          </cell>
          <cell r="I596">
            <v>6</v>
          </cell>
          <cell r="J596">
            <v>241.51</v>
          </cell>
          <cell r="K596">
            <v>1449.06</v>
          </cell>
        </row>
        <row r="597">
          <cell r="A597"/>
          <cell r="B597" t="str">
            <v>WC MASCULINO</v>
          </cell>
          <cell r="C597">
            <v>3</v>
          </cell>
          <cell r="G597">
            <v>3</v>
          </cell>
          <cell r="J597"/>
          <cell r="K597"/>
        </row>
        <row r="598">
          <cell r="B598" t="str">
            <v>WC FEMININO</v>
          </cell>
          <cell r="C598">
            <v>3</v>
          </cell>
          <cell r="G598">
            <v>3</v>
          </cell>
          <cell r="J598"/>
          <cell r="K598"/>
        </row>
        <row r="599">
          <cell r="A599"/>
          <cell r="B599" t="str">
            <v>TOTAL</v>
          </cell>
          <cell r="G599">
            <v>6</v>
          </cell>
          <cell r="H599" t="str">
            <v>M</v>
          </cell>
          <cell r="J599"/>
          <cell r="K599"/>
        </row>
        <row r="600">
          <cell r="A600"/>
        </row>
        <row r="601">
          <cell r="A601" t="str">
            <v>19.07.028</v>
          </cell>
          <cell r="B601" t="str">
            <v>ASSENTAMENTO DE BACIA SANITÁRIA DE LOUÇA DECA VOGUE PLUS LINHA CONFORT  MOD P51 (P/DEFICIENTES), ACESSÓRIOS (PARAFUSOS DE FIXAÇÃO, ANEL DE VEDAÇÃO, TUBO DE LIGAÇÃO DE PVC CROMADO ASTRA  OU SIMILAR ) E ASSSENTO SANITÁRIO EM MDF LAQUEADO BRANCO SICMOL OU SI</v>
          </cell>
          <cell r="I601">
            <v>2</v>
          </cell>
          <cell r="J601">
            <v>578.91999999999996</v>
          </cell>
          <cell r="K601">
            <v>1157.8399999999999</v>
          </cell>
        </row>
        <row r="602">
          <cell r="A602"/>
          <cell r="B602" t="str">
            <v>WC ESPECIAL MASCULINO</v>
          </cell>
          <cell r="C602">
            <v>1</v>
          </cell>
          <cell r="G602">
            <v>1</v>
          </cell>
          <cell r="J602"/>
          <cell r="K602"/>
        </row>
        <row r="603">
          <cell r="B603" t="str">
            <v>WC ESPECIAL FEMININO</v>
          </cell>
          <cell r="C603">
            <v>1</v>
          </cell>
          <cell r="G603">
            <v>1</v>
          </cell>
          <cell r="J603"/>
          <cell r="K603"/>
        </row>
        <row r="604">
          <cell r="A604"/>
          <cell r="B604" t="str">
            <v>TOTAL</v>
          </cell>
          <cell r="G604">
            <v>2</v>
          </cell>
          <cell r="H604" t="str">
            <v>M</v>
          </cell>
          <cell r="J604"/>
          <cell r="K604"/>
        </row>
        <row r="605">
          <cell r="A605"/>
          <cell r="J605"/>
          <cell r="K605"/>
        </row>
        <row r="606">
          <cell r="A606">
            <v>6007</v>
          </cell>
          <cell r="B606" t="str">
            <v xml:space="preserve">SABONETEIRA DE LOUCA BRANCA 7,5X15CM - FORNECIMENTO E INSTALACAO. </v>
          </cell>
          <cell r="I606">
            <v>24</v>
          </cell>
          <cell r="J606">
            <v>34.4</v>
          </cell>
          <cell r="K606">
            <v>825.59999999999991</v>
          </cell>
        </row>
        <row r="607">
          <cell r="A607"/>
          <cell r="B607" t="str">
            <v>WC MASCULINO</v>
          </cell>
          <cell r="C607">
            <v>7</v>
          </cell>
          <cell r="G607">
            <v>7</v>
          </cell>
          <cell r="K607"/>
        </row>
        <row r="608">
          <cell r="B608" t="str">
            <v>WC FEMININO</v>
          </cell>
          <cell r="C608">
            <v>7</v>
          </cell>
          <cell r="G608">
            <v>7</v>
          </cell>
          <cell r="J608"/>
          <cell r="K608"/>
        </row>
        <row r="609">
          <cell r="A609"/>
          <cell r="B609" t="str">
            <v>WC ESPECIAL MASCULINO</v>
          </cell>
          <cell r="C609">
            <v>2</v>
          </cell>
          <cell r="G609">
            <v>2</v>
          </cell>
          <cell r="J609"/>
          <cell r="K609"/>
        </row>
        <row r="610">
          <cell r="B610" t="str">
            <v>WC ESPECIAL FEMININO</v>
          </cell>
          <cell r="C610">
            <v>2</v>
          </cell>
          <cell r="G610">
            <v>2</v>
          </cell>
          <cell r="J610"/>
          <cell r="K610"/>
        </row>
        <row r="611">
          <cell r="B611" t="str">
            <v>COZINHA</v>
          </cell>
          <cell r="C611">
            <v>2</v>
          </cell>
          <cell r="G611">
            <v>2</v>
          </cell>
        </row>
        <row r="612">
          <cell r="B612" t="str">
            <v>CHUVEIROS</v>
          </cell>
          <cell r="C612">
            <v>4</v>
          </cell>
          <cell r="G612">
            <v>4</v>
          </cell>
        </row>
        <row r="613">
          <cell r="A613"/>
          <cell r="B613" t="str">
            <v>TOTAL</v>
          </cell>
          <cell r="G613">
            <v>24</v>
          </cell>
          <cell r="H613" t="str">
            <v>M</v>
          </cell>
          <cell r="J613"/>
          <cell r="K613"/>
        </row>
        <row r="614">
          <cell r="A614"/>
          <cell r="J614"/>
          <cell r="K614"/>
        </row>
        <row r="615">
          <cell r="A615">
            <v>6004</v>
          </cell>
          <cell r="B615" t="str">
            <v xml:space="preserve">PAPELEIRA DE LOUCA BRANCA - FORNECIMENTO E INSTALACAO. </v>
          </cell>
          <cell r="I615">
            <v>8</v>
          </cell>
          <cell r="J615">
            <v>41.13</v>
          </cell>
          <cell r="K615">
            <v>329.04</v>
          </cell>
        </row>
        <row r="616">
          <cell r="B616" t="str">
            <v>WC MASCULINO</v>
          </cell>
          <cell r="C616">
            <v>3</v>
          </cell>
          <cell r="G616">
            <v>3</v>
          </cell>
        </row>
        <row r="617">
          <cell r="B617" t="str">
            <v>WC FEMININO</v>
          </cell>
          <cell r="C617">
            <v>3</v>
          </cell>
          <cell r="G617">
            <v>3</v>
          </cell>
        </row>
        <row r="618">
          <cell r="B618" t="str">
            <v>WC ESPECIAL MASCULINO</v>
          </cell>
          <cell r="C618">
            <v>1</v>
          </cell>
          <cell r="G618">
            <v>1</v>
          </cell>
        </row>
        <row r="619">
          <cell r="B619" t="str">
            <v>WC ESPECIAL FEMININO</v>
          </cell>
          <cell r="C619">
            <v>1</v>
          </cell>
          <cell r="G619">
            <v>1</v>
          </cell>
        </row>
        <row r="620">
          <cell r="A620"/>
          <cell r="B620" t="str">
            <v>TOTAL</v>
          </cell>
          <cell r="G620">
            <v>8</v>
          </cell>
          <cell r="H620" t="str">
            <v>Un</v>
          </cell>
          <cell r="J620"/>
          <cell r="K620"/>
        </row>
        <row r="621">
          <cell r="A621"/>
          <cell r="K621"/>
        </row>
        <row r="622">
          <cell r="A622" t="str">
            <v>73949-002</v>
          </cell>
          <cell r="B622" t="str">
            <v>TORNEIRA CROMADA LONGA 1/2" OU 3/4" DE PAREDE PARA PIA, PADRAO POPULAR - FORNECIMENTO E INSTALACAO.</v>
          </cell>
          <cell r="I622">
            <v>1</v>
          </cell>
          <cell r="J622">
            <v>38.799999999999997</v>
          </cell>
          <cell r="K622">
            <v>38.799999999999997</v>
          </cell>
        </row>
        <row r="623">
          <cell r="B623" t="str">
            <v>LIXEIRA</v>
          </cell>
          <cell r="C623">
            <v>1</v>
          </cell>
          <cell r="G623">
            <v>1</v>
          </cell>
          <cell r="J623"/>
          <cell r="K623"/>
        </row>
        <row r="624">
          <cell r="A624"/>
          <cell r="B624" t="str">
            <v>TOTAL</v>
          </cell>
          <cell r="G624">
            <v>1</v>
          </cell>
          <cell r="H624" t="str">
            <v>Un</v>
          </cell>
          <cell r="K624"/>
        </row>
        <row r="625">
          <cell r="A625"/>
        </row>
        <row r="626">
          <cell r="A626">
            <v>68061</v>
          </cell>
          <cell r="B626" t="str">
            <v xml:space="preserve">CHUVEIRO PLASTICO BRANCO SIMPLES - FORNECIMENTO E INSTALACAO. </v>
          </cell>
          <cell r="I626">
            <v>4</v>
          </cell>
          <cell r="J626">
            <v>12.57</v>
          </cell>
          <cell r="K626">
            <v>50.28</v>
          </cell>
        </row>
        <row r="627">
          <cell r="B627" t="str">
            <v>ÁREA DOS CHUVEIROS</v>
          </cell>
          <cell r="C627">
            <v>4</v>
          </cell>
          <cell r="G627">
            <v>4</v>
          </cell>
          <cell r="J627"/>
          <cell r="K627"/>
        </row>
        <row r="628">
          <cell r="A628"/>
          <cell r="B628" t="str">
            <v>TOTAL</v>
          </cell>
          <cell r="G628">
            <v>4</v>
          </cell>
          <cell r="H628" t="str">
            <v>Un</v>
          </cell>
        </row>
        <row r="629">
          <cell r="A629"/>
        </row>
        <row r="630">
          <cell r="A630">
            <v>9535</v>
          </cell>
          <cell r="B630" t="str">
            <v>CHUVEIRO ELETRICO COMUM CORPO PLASTICO TIPO DUCHA, FORNECIMENTO E INSTALACAO.</v>
          </cell>
          <cell r="I630">
            <v>8</v>
          </cell>
          <cell r="J630">
            <v>37.869999999999997</v>
          </cell>
          <cell r="K630">
            <v>302.95999999999998</v>
          </cell>
        </row>
        <row r="631">
          <cell r="B631" t="str">
            <v>WC MASCULINO</v>
          </cell>
          <cell r="C631">
            <v>4</v>
          </cell>
          <cell r="G631">
            <v>4</v>
          </cell>
          <cell r="J631"/>
          <cell r="K631"/>
        </row>
        <row r="632">
          <cell r="A632"/>
          <cell r="B632" t="str">
            <v>WC FEMININO</v>
          </cell>
          <cell r="C632">
            <v>4</v>
          </cell>
          <cell r="G632">
            <v>4</v>
          </cell>
          <cell r="J632"/>
          <cell r="K632"/>
        </row>
        <row r="633">
          <cell r="A633"/>
          <cell r="B633" t="str">
            <v>TOTAL</v>
          </cell>
          <cell r="G633">
            <v>8</v>
          </cell>
          <cell r="H633" t="str">
            <v>Un</v>
          </cell>
        </row>
        <row r="634">
          <cell r="A634"/>
        </row>
        <row r="635">
          <cell r="A635" t="str">
            <v>73949-003</v>
          </cell>
          <cell r="B635" t="str">
            <v>TORNEIRA CROMADA LONGA 1/2" OU 3/4" DE PAREDE PARA PIA DE COZINHA COM AREJADOR, PADRAO MEDIO - FORNECIMENTO E INSTALACAO.</v>
          </cell>
          <cell r="I635">
            <v>12</v>
          </cell>
          <cell r="J635">
            <v>100.85</v>
          </cell>
          <cell r="K635">
            <v>1210.1999999999998</v>
          </cell>
        </row>
        <row r="636">
          <cell r="A636"/>
          <cell r="B636" t="str">
            <v>WC MASCULINO</v>
          </cell>
          <cell r="C636">
            <v>4</v>
          </cell>
          <cell r="G636">
            <v>4</v>
          </cell>
          <cell r="K636"/>
        </row>
        <row r="637">
          <cell r="B637" t="str">
            <v>WC FEMININO</v>
          </cell>
          <cell r="C637">
            <v>4</v>
          </cell>
          <cell r="G637">
            <v>4</v>
          </cell>
          <cell r="J637"/>
          <cell r="K637"/>
        </row>
        <row r="638">
          <cell r="B638" t="str">
            <v>WC ESPECIAL MASCULINO</v>
          </cell>
          <cell r="C638">
            <v>1</v>
          </cell>
          <cell r="G638">
            <v>1</v>
          </cell>
        </row>
        <row r="639">
          <cell r="A639"/>
          <cell r="B639" t="str">
            <v>WC ESPECIAL FEMININO</v>
          </cell>
          <cell r="C639">
            <v>1</v>
          </cell>
          <cell r="G639">
            <v>1</v>
          </cell>
        </row>
        <row r="640">
          <cell r="B640" t="str">
            <v>COZINHA</v>
          </cell>
          <cell r="C640">
            <v>2</v>
          </cell>
          <cell r="G640">
            <v>2</v>
          </cell>
        </row>
        <row r="641">
          <cell r="A641"/>
          <cell r="B641" t="str">
            <v>TOTAL</v>
          </cell>
          <cell r="G641">
            <v>12</v>
          </cell>
          <cell r="H641" t="str">
            <v>Un</v>
          </cell>
        </row>
        <row r="642">
          <cell r="A642"/>
        </row>
        <row r="643">
          <cell r="A643" t="str">
            <v>19.07.091</v>
          </cell>
          <cell r="B643" t="str">
            <v>Fornecimento e instalação de balcão de inox com 60cm de largura e 02 cubas de 40x34x12cm, inclusive válvula e sifão para pia cromados.</v>
          </cell>
          <cell r="I643">
            <v>4</v>
          </cell>
          <cell r="J643">
            <v>928.07</v>
          </cell>
          <cell r="K643">
            <v>3712.28</v>
          </cell>
        </row>
        <row r="644">
          <cell r="A644"/>
          <cell r="B644" t="str">
            <v>COZINHA</v>
          </cell>
          <cell r="C644">
            <v>4</v>
          </cell>
          <cell r="G644">
            <v>4</v>
          </cell>
          <cell r="J644"/>
          <cell r="K644"/>
        </row>
        <row r="645">
          <cell r="A645"/>
          <cell r="B645" t="str">
            <v>TOTAL</v>
          </cell>
          <cell r="G645">
            <v>4</v>
          </cell>
          <cell r="H645" t="str">
            <v>m</v>
          </cell>
        </row>
        <row r="646">
          <cell r="A646"/>
          <cell r="K646"/>
        </row>
        <row r="647">
          <cell r="A647" t="str">
            <v>21.13.010</v>
          </cell>
          <cell r="B647" t="str">
            <v>CONSTRUCAO DE CALHA PRE-MOLDADA DE CONCRETO, DIAM. 30 CM, INCLUSIVE ESCAVACAO, REMOCAO, COLCHAO DE AREIA E REJUNTE COM ARGAMASSA DE CIMENTO E AREIA NO TRACO 1:4.</v>
          </cell>
          <cell r="I647">
            <v>4.2</v>
          </cell>
          <cell r="J647">
            <v>23.26</v>
          </cell>
          <cell r="K647">
            <v>97.692000000000007</v>
          </cell>
        </row>
        <row r="648">
          <cell r="A648"/>
          <cell r="B648" t="str">
            <v>LIXEIRA</v>
          </cell>
          <cell r="C648">
            <v>4.2</v>
          </cell>
          <cell r="G648">
            <v>4.2</v>
          </cell>
          <cell r="J648"/>
          <cell r="K648"/>
        </row>
        <row r="649">
          <cell r="A649"/>
          <cell r="B649" t="str">
            <v>TOTAL</v>
          </cell>
          <cell r="G649">
            <v>4.2</v>
          </cell>
          <cell r="H649" t="str">
            <v>m</v>
          </cell>
        </row>
        <row r="650">
          <cell r="A650"/>
          <cell r="K650"/>
        </row>
        <row r="651">
          <cell r="A651" t="str">
            <v>74176-001</v>
          </cell>
          <cell r="B651" t="str">
            <v>REGISTRO GAVETA 3/4" COM CANOPLA ACABAMENTO CROMADO SIMPLES - FORNECIMENTO E INSTALACAO.</v>
          </cell>
          <cell r="I651">
            <v>2</v>
          </cell>
          <cell r="J651">
            <v>65.61</v>
          </cell>
          <cell r="K651">
            <v>131.22</v>
          </cell>
        </row>
        <row r="652">
          <cell r="A652"/>
          <cell r="B652" t="str">
            <v>DEP MEDICO</v>
          </cell>
          <cell r="C652">
            <v>1</v>
          </cell>
          <cell r="G652">
            <v>1</v>
          </cell>
          <cell r="J652"/>
          <cell r="K652"/>
        </row>
        <row r="653">
          <cell r="B653" t="str">
            <v>COZINHA</v>
          </cell>
          <cell r="C653">
            <v>1</v>
          </cell>
          <cell r="G653">
            <v>1</v>
          </cell>
        </row>
        <row r="654">
          <cell r="A654"/>
          <cell r="B654" t="str">
            <v>TOTAL</v>
          </cell>
          <cell r="G654">
            <v>2</v>
          </cell>
          <cell r="H654" t="str">
            <v>Un</v>
          </cell>
          <cell r="J654"/>
          <cell r="K654"/>
        </row>
        <row r="655">
          <cell r="A655"/>
          <cell r="J655"/>
          <cell r="K655"/>
        </row>
        <row r="656">
          <cell r="A656" t="str">
            <v>74175-001</v>
          </cell>
          <cell r="B656" t="str">
            <v>REGISTRO GAVETA 1" COM CANOPLA ACABAMENTO CROMADO SIMPLES - FORNECIMENTO E INSTALACAO.</v>
          </cell>
          <cell r="I656">
            <v>3</v>
          </cell>
          <cell r="J656">
            <v>75.95</v>
          </cell>
          <cell r="K656">
            <v>227.85000000000002</v>
          </cell>
        </row>
        <row r="657">
          <cell r="A657"/>
          <cell r="B657" t="str">
            <v>WC MASCULINO</v>
          </cell>
          <cell r="C657">
            <v>1</v>
          </cell>
          <cell r="G657">
            <v>1</v>
          </cell>
          <cell r="J657"/>
          <cell r="K657"/>
        </row>
        <row r="658">
          <cell r="B658" t="str">
            <v>WC FEMININO</v>
          </cell>
          <cell r="C658">
            <v>1</v>
          </cell>
          <cell r="G658">
            <v>1</v>
          </cell>
        </row>
        <row r="659">
          <cell r="B659" t="str">
            <v>ÁREA DOS CHUVEIROS</v>
          </cell>
          <cell r="C659">
            <v>1</v>
          </cell>
          <cell r="G659">
            <v>1</v>
          </cell>
        </row>
        <row r="660">
          <cell r="A660"/>
          <cell r="B660" t="str">
            <v>TOTAL</v>
          </cell>
          <cell r="G660">
            <v>3</v>
          </cell>
          <cell r="H660" t="str">
            <v>Un</v>
          </cell>
          <cell r="J660"/>
          <cell r="K660"/>
        </row>
        <row r="661">
          <cell r="A661"/>
          <cell r="J661"/>
          <cell r="K661"/>
        </row>
        <row r="662">
          <cell r="A662" t="str">
            <v>74183-001</v>
          </cell>
          <cell r="B662" t="str">
            <v>REGISTRO GAVETA 1.1/4" BRUTO LATAO - FORNECIMENTO E INSTALACAO.</v>
          </cell>
          <cell r="I662">
            <v>8</v>
          </cell>
          <cell r="J662">
            <v>61.68</v>
          </cell>
          <cell r="K662">
            <v>493.44</v>
          </cell>
        </row>
        <row r="663">
          <cell r="A663"/>
          <cell r="B663" t="str">
            <v>WC MASCULINO</v>
          </cell>
          <cell r="C663">
            <v>4</v>
          </cell>
          <cell r="G663">
            <v>4</v>
          </cell>
          <cell r="J663"/>
          <cell r="K663"/>
        </row>
        <row r="664">
          <cell r="B664" t="str">
            <v>WC FEMININO</v>
          </cell>
          <cell r="C664">
            <v>4</v>
          </cell>
          <cell r="G664">
            <v>4</v>
          </cell>
        </row>
        <row r="665">
          <cell r="A665"/>
          <cell r="B665" t="str">
            <v>TOTAL</v>
          </cell>
          <cell r="G665">
            <v>8</v>
          </cell>
          <cell r="H665" t="str">
            <v>Un</v>
          </cell>
        </row>
        <row r="666">
          <cell r="A666"/>
        </row>
        <row r="667">
          <cell r="A667" t="str">
            <v>74182-001</v>
          </cell>
          <cell r="B667" t="str">
            <v>REGISTRO GAVETA 1.1/2" BRUTO LATAO - FORNECIMENTO E INSTALACAO.</v>
          </cell>
          <cell r="I667">
            <v>2</v>
          </cell>
          <cell r="J667">
            <v>72.959999999999994</v>
          </cell>
          <cell r="K667">
            <v>145.91999999999999</v>
          </cell>
        </row>
        <row r="668">
          <cell r="A668"/>
          <cell r="B668" t="str">
            <v>WC MASCULINO ESPECIAL</v>
          </cell>
          <cell r="C668">
            <v>1</v>
          </cell>
          <cell r="G668">
            <v>1</v>
          </cell>
          <cell r="J668"/>
          <cell r="K668"/>
        </row>
        <row r="669">
          <cell r="B669" t="str">
            <v>WC FEMININO ESPECIAL</v>
          </cell>
          <cell r="C669">
            <v>1</v>
          </cell>
          <cell r="G669">
            <v>1</v>
          </cell>
        </row>
        <row r="670">
          <cell r="A670"/>
          <cell r="B670" t="str">
            <v>TOTAL</v>
          </cell>
          <cell r="G670">
            <v>2</v>
          </cell>
          <cell r="H670" t="str">
            <v>Un</v>
          </cell>
        </row>
        <row r="671">
          <cell r="A671"/>
        </row>
        <row r="672">
          <cell r="A672" t="str">
            <v>19.07.340</v>
          </cell>
          <cell r="B672" t="str">
            <v>FORNECIMENTO DE REGISTRO DE PRESSAO COM CANOPLA, ACABAMENTO CROMADO, REF.1416, FABRIMAR OU SIMILAR DE 1/2 POL., INCLUSIVE FIXACAO.</v>
          </cell>
          <cell r="I672">
            <v>6</v>
          </cell>
          <cell r="J672">
            <v>63.66</v>
          </cell>
          <cell r="K672">
            <v>381.96</v>
          </cell>
        </row>
        <row r="673">
          <cell r="A673"/>
          <cell r="B673" t="str">
            <v>WC MASCULINO</v>
          </cell>
          <cell r="C673">
            <v>1</v>
          </cell>
          <cell r="G673">
            <v>1</v>
          </cell>
          <cell r="J673"/>
          <cell r="K673"/>
        </row>
        <row r="674">
          <cell r="A674"/>
          <cell r="B674" t="str">
            <v>WC FEMININO</v>
          </cell>
          <cell r="C674">
            <v>1</v>
          </cell>
          <cell r="G674">
            <v>1</v>
          </cell>
        </row>
        <row r="675">
          <cell r="B675" t="str">
            <v>ÁREA DOS CHUVEIROS</v>
          </cell>
          <cell r="C675">
            <v>4</v>
          </cell>
          <cell r="G675">
            <v>4</v>
          </cell>
        </row>
        <row r="676">
          <cell r="A676"/>
          <cell r="B676" t="str">
            <v>TOTAL</v>
          </cell>
          <cell r="G676">
            <v>6</v>
          </cell>
          <cell r="H676" t="str">
            <v>Un</v>
          </cell>
        </row>
        <row r="677">
          <cell r="A677"/>
        </row>
        <row r="678">
          <cell r="A678" t="str">
            <v>22.00.000</v>
          </cell>
          <cell r="B678" t="str">
            <v>DETALHES</v>
          </cell>
        </row>
        <row r="679">
          <cell r="A679" t="str">
            <v>22.10.090</v>
          </cell>
          <cell r="B679" t="str">
            <v>DET.09-FORNECIMENTO E INSTALAÇÃO DE BARRA DE APOIO AOS DEFICIENTES EM TUBO DE FERRO GALVANIZADO DE 1 1/2" COM FLANGE SOLDADA NAS EXTREMIDADES, INCL.PINTURA EM ESMALTE SINTÉTICO E FUNDO PREPARARDOR GALVOPRIMER TIPO GALVITE DA SHERWIN WILLIAMS OU SIMILAR, C</v>
          </cell>
          <cell r="I679">
            <v>5.6</v>
          </cell>
          <cell r="J679">
            <v>88.66</v>
          </cell>
          <cell r="K679">
            <v>496.49599999999992</v>
          </cell>
        </row>
        <row r="680">
          <cell r="B680" t="str">
            <v>WC ESPECIAL MAS E FEM</v>
          </cell>
          <cell r="C680">
            <v>2.8</v>
          </cell>
          <cell r="F680">
            <v>2</v>
          </cell>
          <cell r="G680">
            <v>5.6</v>
          </cell>
          <cell r="K680"/>
        </row>
        <row r="681">
          <cell r="A681"/>
          <cell r="B681" t="str">
            <v>TOTAL</v>
          </cell>
          <cell r="G681">
            <v>5.6</v>
          </cell>
          <cell r="H681" t="str">
            <v>m</v>
          </cell>
          <cell r="J681"/>
          <cell r="K681"/>
        </row>
        <row r="682">
          <cell r="A682"/>
          <cell r="K682"/>
        </row>
        <row r="683">
          <cell r="A683" t="str">
            <v>22.10.091</v>
          </cell>
          <cell r="B683" t="str">
            <v>DET.09 - FORNECIMENTO E INSTALAÇÃO DE PUXADOR EM TUBO DE FERRO GALVANIZADO DE 1.1/2" COM FLANGE SOLDADA NAS EXTREMIDADES, INCLUSIVE PINTURA EM ESMALTE SINTÉTICO E FUNDO PREPARADOR COM GALVOPRIMER TIPO GALVITE DA SHERWIN WILLIAMS OU SIMILAR, FIXADO EM PORT</v>
          </cell>
          <cell r="I683">
            <v>1</v>
          </cell>
          <cell r="J683">
            <v>126.2</v>
          </cell>
          <cell r="K683">
            <v>126.2</v>
          </cell>
        </row>
        <row r="684">
          <cell r="A684"/>
          <cell r="B684" t="str">
            <v>WC ESPECIAL MAS E FEM</v>
          </cell>
          <cell r="C684">
            <v>0.5</v>
          </cell>
          <cell r="F684">
            <v>2</v>
          </cell>
          <cell r="G684">
            <v>1</v>
          </cell>
          <cell r="J684"/>
          <cell r="K684"/>
        </row>
        <row r="685">
          <cell r="A685"/>
          <cell r="B685" t="str">
            <v>TOTAL</v>
          </cell>
          <cell r="G685">
            <v>1</v>
          </cell>
          <cell r="H685" t="str">
            <v>m</v>
          </cell>
          <cell r="J685"/>
          <cell r="K685"/>
        </row>
        <row r="686">
          <cell r="A686"/>
        </row>
        <row r="687">
          <cell r="A687" t="str">
            <v>22.10.092</v>
          </cell>
          <cell r="B687" t="str">
            <v>DET.09 - FORNECIMENTO E ASSENTAMENTO DE LAVATÓRIO DE CANTO, SEM COLUNA, FAB:DECA, COR:BRANCA, LINHA IZY, REF.L101 OU SIMLAR, FIXADO COM PARAFUSO CROMADO DE COMPRIMENTO 2 1/2" E DIÂMETRO DE 1/4" COM BUCHA DE 8MM, CHICOTE PLÁSTICO COM 30CM DE 1/2", SIFÃO CO</v>
          </cell>
          <cell r="I687">
            <v>2</v>
          </cell>
          <cell r="J687">
            <v>133.47999999999999</v>
          </cell>
          <cell r="K687">
            <v>266.95999999999998</v>
          </cell>
        </row>
        <row r="688">
          <cell r="B688" t="str">
            <v>WC ESPECIAL MAS E FEM</v>
          </cell>
          <cell r="C688">
            <v>1</v>
          </cell>
          <cell r="F688">
            <v>2</v>
          </cell>
          <cell r="G688">
            <v>2</v>
          </cell>
        </row>
        <row r="689">
          <cell r="A689"/>
          <cell r="B689" t="str">
            <v>TOTAL</v>
          </cell>
          <cell r="G689">
            <v>2</v>
          </cell>
          <cell r="H689" t="str">
            <v>Un</v>
          </cell>
        </row>
        <row r="690">
          <cell r="A690"/>
        </row>
        <row r="691">
          <cell r="A691" t="str">
            <v>22.10.210</v>
          </cell>
          <cell r="B691" t="str">
            <v>DET.20 - PORTAS DE ARMÁRIOS PARA FECHAMENTO DE BALCÃO COM 05 PORTAS DE 2,50X0,71M EM COMPENSADO DE 15MM REVESTIDAS EM LAMINADO NA COR AZUL MINERAL EM TODAS AS FACES, INCLUSIVE FERRAGENS.</v>
          </cell>
          <cell r="I691">
            <v>4</v>
          </cell>
          <cell r="J691">
            <v>186.61</v>
          </cell>
          <cell r="K691">
            <v>746.44</v>
          </cell>
        </row>
        <row r="692">
          <cell r="A692"/>
          <cell r="B692" t="str">
            <v>COZINHA</v>
          </cell>
          <cell r="C692">
            <v>4</v>
          </cell>
          <cell r="G692">
            <v>4</v>
          </cell>
          <cell r="J692"/>
          <cell r="K692"/>
        </row>
        <row r="693">
          <cell r="A693"/>
          <cell r="B693" t="str">
            <v>TOTAL</v>
          </cell>
          <cell r="G693">
            <v>4</v>
          </cell>
          <cell r="H693" t="str">
            <v>m</v>
          </cell>
          <cell r="J693"/>
          <cell r="K693"/>
        </row>
        <row r="694">
          <cell r="A694"/>
          <cell r="J694"/>
          <cell r="K694"/>
        </row>
        <row r="695">
          <cell r="A695" t="str">
            <v>23.00.000</v>
          </cell>
          <cell r="B695" t="str">
            <v xml:space="preserve">    INSTALAÇÕES ESPECIAIS</v>
          </cell>
          <cell r="J695">
            <v>0</v>
          </cell>
          <cell r="K695"/>
        </row>
        <row r="696">
          <cell r="A696" t="str">
            <v>23.07.010</v>
          </cell>
          <cell r="B696" t="str">
            <v>INSTALAÇÃO DE APARELHO DE AR CONDICIONADO TIPO SPLIT EM PAREDE, SEM FORNECIMENTO DE EQUIPAMENTO, INCLUINDO OS SERVIÇOS DE: INSTALAÇÃO DOS EQUIPAMENTOS (SPLIT E CONDENSADOR NO SUPORTE); EXECUÇÃO DE SOLDA E DRENO; FORNECIMENTO DO GÁS; FORNECIMENTO E INSTALA</v>
          </cell>
          <cell r="I696">
            <v>1</v>
          </cell>
          <cell r="J696">
            <v>1047.93</v>
          </cell>
          <cell r="K696">
            <v>1047.93</v>
          </cell>
        </row>
        <row r="697">
          <cell r="B697" t="str">
            <v>DEP MEDICO</v>
          </cell>
          <cell r="C697">
            <v>1</v>
          </cell>
          <cell r="G697">
            <v>1</v>
          </cell>
          <cell r="J697"/>
          <cell r="K697"/>
        </row>
        <row r="698">
          <cell r="B698" t="str">
            <v>Total geral</v>
          </cell>
          <cell r="G698">
            <v>1</v>
          </cell>
          <cell r="H698" t="str">
            <v>Un</v>
          </cell>
          <cell r="J698"/>
          <cell r="K698"/>
        </row>
        <row r="699">
          <cell r="J699"/>
          <cell r="K699"/>
        </row>
        <row r="700">
          <cell r="A700" t="str">
            <v>23.01.034</v>
          </cell>
          <cell r="B700" t="str">
            <v>CABO FAST-LAN 24 X 4P CATEGORIA 6, 600 MHZ</v>
          </cell>
          <cell r="I700">
            <v>259</v>
          </cell>
          <cell r="J700">
            <v>5.0999999999999996</v>
          </cell>
          <cell r="K700">
            <v>1320.8999999999999</v>
          </cell>
        </row>
        <row r="701">
          <cell r="B701" t="str">
            <v>LIGAÇÃO DOS PONTOS LÓGICA</v>
          </cell>
          <cell r="C701">
            <v>204</v>
          </cell>
          <cell r="G701">
            <v>204</v>
          </cell>
          <cell r="J701"/>
          <cell r="K701"/>
        </row>
        <row r="702">
          <cell r="B702" t="str">
            <v>LIGAÇÃO DOS PONTOS CFTV</v>
          </cell>
          <cell r="C702">
            <v>55</v>
          </cell>
          <cell r="G702">
            <v>55</v>
          </cell>
        </row>
        <row r="703">
          <cell r="B703" t="str">
            <v>Total geral</v>
          </cell>
          <cell r="G703">
            <v>259</v>
          </cell>
          <cell r="H703" t="str">
            <v>m</v>
          </cell>
          <cell r="J703"/>
          <cell r="K703"/>
        </row>
        <row r="704">
          <cell r="J704"/>
          <cell r="K704"/>
        </row>
        <row r="705">
          <cell r="A705" t="str">
            <v>23.01.033</v>
          </cell>
          <cell r="B705" t="str">
            <v>FORNECIMENTO E INSTALAÇÃO DE PATCH CABLE 110 IDC - RJ - 2,50 METROS DE COMPRIMENTO.</v>
          </cell>
          <cell r="I705">
            <v>14</v>
          </cell>
          <cell r="J705">
            <v>24.15</v>
          </cell>
          <cell r="K705">
            <v>338.09999999999997</v>
          </cell>
        </row>
        <row r="706">
          <cell r="B706" t="str">
            <v>RACK 02 LÓGICA</v>
          </cell>
          <cell r="C706">
            <v>9</v>
          </cell>
          <cell r="G706">
            <v>9</v>
          </cell>
          <cell r="J706"/>
          <cell r="K706"/>
        </row>
        <row r="707">
          <cell r="B707" t="str">
            <v>RACK 02 CFTV</v>
          </cell>
          <cell r="C707">
            <v>5</v>
          </cell>
          <cell r="G707">
            <v>5</v>
          </cell>
        </row>
        <row r="708">
          <cell r="B708" t="str">
            <v>Total geral</v>
          </cell>
          <cell r="G708">
            <v>14</v>
          </cell>
          <cell r="H708" t="str">
            <v>Un</v>
          </cell>
          <cell r="J708"/>
          <cell r="K708"/>
        </row>
        <row r="709">
          <cell r="J709"/>
          <cell r="K709"/>
        </row>
        <row r="710">
          <cell r="A710" t="str">
            <v>23.02.010</v>
          </cell>
          <cell r="B710" t="str">
            <v>JACK RJ45 CAT6 - 586A/B GIGALAN BEGE.</v>
          </cell>
          <cell r="I710">
            <v>14</v>
          </cell>
          <cell r="J710">
            <v>32.36</v>
          </cell>
          <cell r="K710">
            <v>453.03999999999996</v>
          </cell>
        </row>
        <row r="711">
          <cell r="B711" t="str">
            <v>RACK 02 LÓGICA</v>
          </cell>
          <cell r="C711">
            <v>9</v>
          </cell>
          <cell r="G711">
            <v>9</v>
          </cell>
          <cell r="J711"/>
          <cell r="K711"/>
        </row>
        <row r="712">
          <cell r="B712" t="str">
            <v>RACK 02 CFTV</v>
          </cell>
          <cell r="C712">
            <v>5</v>
          </cell>
          <cell r="G712">
            <v>5</v>
          </cell>
        </row>
        <row r="713">
          <cell r="B713" t="str">
            <v>Total geral</v>
          </cell>
          <cell r="G713">
            <v>14</v>
          </cell>
          <cell r="H713" t="str">
            <v>Un</v>
          </cell>
          <cell r="J713"/>
          <cell r="K713"/>
        </row>
        <row r="714">
          <cell r="J714"/>
          <cell r="K714"/>
        </row>
        <row r="715">
          <cell r="A715" t="str">
            <v>23.02.020</v>
          </cell>
          <cell r="B715" t="str">
            <v>ADAPTER CABLE CAT.6 - 568-A COMPRIMENTO 2,5 METROS</v>
          </cell>
          <cell r="I715">
            <v>14</v>
          </cell>
          <cell r="J715">
            <v>34.520000000000003</v>
          </cell>
          <cell r="K715">
            <v>483.28000000000003</v>
          </cell>
        </row>
        <row r="716">
          <cell r="B716" t="str">
            <v>RACK 02 LÓGICA</v>
          </cell>
          <cell r="C716">
            <v>9</v>
          </cell>
          <cell r="G716">
            <v>9</v>
          </cell>
          <cell r="J716"/>
          <cell r="K716"/>
        </row>
        <row r="717">
          <cell r="B717" t="str">
            <v>RACK 02 CFTV</v>
          </cell>
          <cell r="C717">
            <v>5</v>
          </cell>
          <cell r="G717">
            <v>5</v>
          </cell>
        </row>
        <row r="718">
          <cell r="B718" t="str">
            <v>Total geral</v>
          </cell>
          <cell r="G718">
            <v>14</v>
          </cell>
          <cell r="H718" t="str">
            <v>Un</v>
          </cell>
          <cell r="J718"/>
          <cell r="K718"/>
        </row>
        <row r="719">
          <cell r="J719"/>
          <cell r="K719"/>
        </row>
        <row r="720">
          <cell r="A720" t="str">
            <v>23.02.080</v>
          </cell>
          <cell r="B720" t="str">
            <v>FORNECIMENTO E INSTALAÇÃO DE PTCH PANEL 24 PORTAS CAT.6 , 568 A/B GIGALAN.</v>
          </cell>
          <cell r="I720">
            <v>2</v>
          </cell>
          <cell r="J720">
            <v>664.92</v>
          </cell>
          <cell r="K720">
            <v>1329.84</v>
          </cell>
        </row>
        <row r="721">
          <cell r="B721" t="str">
            <v>RACK 02 LÓGICA</v>
          </cell>
          <cell r="C721">
            <v>1</v>
          </cell>
          <cell r="G721">
            <v>1</v>
          </cell>
          <cell r="J721"/>
          <cell r="K721"/>
        </row>
        <row r="722">
          <cell r="B722" t="str">
            <v>RACK 02 CFTV</v>
          </cell>
          <cell r="C722">
            <v>1</v>
          </cell>
          <cell r="G722">
            <v>1</v>
          </cell>
        </row>
        <row r="723">
          <cell r="B723" t="str">
            <v>Total geral</v>
          </cell>
          <cell r="G723">
            <v>2</v>
          </cell>
          <cell r="H723" t="str">
            <v>Un</v>
          </cell>
          <cell r="J723"/>
          <cell r="K723"/>
        </row>
        <row r="724">
          <cell r="J724"/>
          <cell r="K724"/>
        </row>
        <row r="725">
          <cell r="A725" t="str">
            <v>23.02.090</v>
          </cell>
          <cell r="B725" t="str">
            <v>FORNECIMENTO E INSTALAÇÃO DE RACK ABERTO PLUS 19" X 44U</v>
          </cell>
          <cell r="I725">
            <v>2</v>
          </cell>
          <cell r="J725">
            <v>735.33</v>
          </cell>
          <cell r="K725">
            <v>1470.66</v>
          </cell>
        </row>
        <row r="726">
          <cell r="B726" t="str">
            <v>RACK 02 LÓGICA</v>
          </cell>
          <cell r="C726">
            <v>1</v>
          </cell>
          <cell r="G726">
            <v>1</v>
          </cell>
          <cell r="J726"/>
          <cell r="K726"/>
        </row>
        <row r="727">
          <cell r="B727" t="str">
            <v>RACK 02 CFTV</v>
          </cell>
          <cell r="C727">
            <v>1</v>
          </cell>
          <cell r="G727">
            <v>1</v>
          </cell>
        </row>
        <row r="728">
          <cell r="B728" t="str">
            <v>Total geral</v>
          </cell>
          <cell r="G728">
            <v>2</v>
          </cell>
          <cell r="H728" t="str">
            <v>Un</v>
          </cell>
          <cell r="J728"/>
          <cell r="K728"/>
        </row>
        <row r="729">
          <cell r="J729"/>
          <cell r="K729"/>
        </row>
        <row r="730">
          <cell r="A730" t="str">
            <v>23.02.105</v>
          </cell>
          <cell r="B730" t="str">
            <v>PLACA (ESPELHO) PARA CAIXA , 4 X 2 - 1 SAÍDA RJ 45</v>
          </cell>
          <cell r="I730">
            <v>14</v>
          </cell>
          <cell r="J730">
            <v>4.3499999999999996</v>
          </cell>
          <cell r="K730">
            <v>60.899999999999991</v>
          </cell>
        </row>
        <row r="731">
          <cell r="B731" t="str">
            <v>RACK 02 LÓGICA</v>
          </cell>
          <cell r="C731">
            <v>9</v>
          </cell>
          <cell r="G731">
            <v>9</v>
          </cell>
          <cell r="J731"/>
          <cell r="K731"/>
        </row>
        <row r="732">
          <cell r="B732" t="str">
            <v>RACK 02 CFTV</v>
          </cell>
          <cell r="C732">
            <v>5</v>
          </cell>
          <cell r="G732">
            <v>5</v>
          </cell>
        </row>
        <row r="733">
          <cell r="B733" t="str">
            <v>Total geral</v>
          </cell>
          <cell r="G733">
            <v>14</v>
          </cell>
          <cell r="H733" t="str">
            <v>Un</v>
          </cell>
          <cell r="J733"/>
          <cell r="K733"/>
        </row>
        <row r="734">
          <cell r="J734"/>
          <cell r="K734"/>
        </row>
        <row r="735">
          <cell r="A735" t="str">
            <v>23.02.120</v>
          </cell>
          <cell r="B735" t="str">
            <v>FORNECIMENTO E INSTALAÇÃO DE CONECTOR 110 IDC 5 PARES FÊMEA</v>
          </cell>
          <cell r="I735">
            <v>2</v>
          </cell>
          <cell r="J735">
            <v>11.06</v>
          </cell>
          <cell r="K735">
            <v>22.12</v>
          </cell>
        </row>
        <row r="736">
          <cell r="B736" t="str">
            <v>RACK 02 LÓGICA</v>
          </cell>
          <cell r="C736">
            <v>1</v>
          </cell>
          <cell r="G736">
            <v>1</v>
          </cell>
          <cell r="J736"/>
          <cell r="K736"/>
        </row>
        <row r="737">
          <cell r="B737" t="str">
            <v>RACK 02 CFTV</v>
          </cell>
          <cell r="C737">
            <v>1</v>
          </cell>
          <cell r="G737">
            <v>1</v>
          </cell>
        </row>
        <row r="738">
          <cell r="B738" t="str">
            <v>Total geral</v>
          </cell>
          <cell r="G738">
            <v>2</v>
          </cell>
          <cell r="H738" t="str">
            <v>Un</v>
          </cell>
          <cell r="J738"/>
          <cell r="K738"/>
        </row>
        <row r="739">
          <cell r="J739"/>
          <cell r="K739"/>
        </row>
        <row r="740">
          <cell r="A740" t="str">
            <v>73775-001</v>
          </cell>
          <cell r="B740" t="str">
            <v xml:space="preserve"> EXTINTOR INCENDIO TP PO QUIMICO 4KG FORNECIMENTO E COLOCACAO.</v>
          </cell>
          <cell r="I740">
            <v>3</v>
          </cell>
          <cell r="J740">
            <v>159.32</v>
          </cell>
          <cell r="K740">
            <v>477.96</v>
          </cell>
        </row>
        <row r="741">
          <cell r="B741" t="str">
            <v>COZINHA</v>
          </cell>
          <cell r="C741">
            <v>1</v>
          </cell>
          <cell r="G741">
            <v>1</v>
          </cell>
          <cell r="J741"/>
          <cell r="K741"/>
        </row>
        <row r="742">
          <cell r="B742" t="str">
            <v>EXTERNO</v>
          </cell>
          <cell r="C742">
            <v>2</v>
          </cell>
          <cell r="G742">
            <v>2</v>
          </cell>
          <cell r="J742"/>
          <cell r="K742"/>
        </row>
        <row r="743">
          <cell r="B743" t="str">
            <v>Total geral</v>
          </cell>
          <cell r="G743">
            <v>3</v>
          </cell>
          <cell r="H743" t="str">
            <v>Un</v>
          </cell>
          <cell r="J743"/>
          <cell r="K743"/>
        </row>
        <row r="744">
          <cell r="J744"/>
          <cell r="K744"/>
        </row>
        <row r="745">
          <cell r="A745" t="str">
            <v>25.00.000</v>
          </cell>
          <cell r="B745" t="str">
            <v>LIMPEZAS</v>
          </cell>
          <cell r="K745"/>
        </row>
        <row r="746">
          <cell r="A746">
            <v>9537</v>
          </cell>
          <cell r="B746" t="str">
            <v>LIMPEZA FINAL DA OBRA.</v>
          </cell>
          <cell r="I746">
            <v>205.17</v>
          </cell>
          <cell r="J746">
            <v>1.46</v>
          </cell>
          <cell r="K746">
            <v>299.54819999999995</v>
          </cell>
        </row>
        <row r="747">
          <cell r="A747"/>
          <cell r="B747" t="str">
            <v>Área externa</v>
          </cell>
          <cell r="C747">
            <v>205.17</v>
          </cell>
          <cell r="G747">
            <v>205.17</v>
          </cell>
          <cell r="J747"/>
          <cell r="K747"/>
        </row>
        <row r="748">
          <cell r="A748"/>
          <cell r="B748" t="str">
            <v>Total geral</v>
          </cell>
          <cell r="G748">
            <v>205.17</v>
          </cell>
          <cell r="H748" t="str">
            <v>m2</v>
          </cell>
          <cell r="J748"/>
          <cell r="K748"/>
        </row>
        <row r="749">
          <cell r="A749"/>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VALOR"/>
      <sheetName val="MEMORIA"/>
      <sheetName val="COMPOSICAO"/>
      <sheetName val="CRONOGRAMA"/>
      <sheetName val="BDI.SER"/>
      <sheetName val="BDI.MO"/>
      <sheetName val="BDI.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
      <sheetName val="ADTVBM01"/>
      <sheetName val="Planilha1"/>
    </sheetNames>
    <sheetDataSet>
      <sheetData sheetId="0"/>
      <sheetData sheetId="1"/>
      <sheetData sheetId="2">
        <row r="3">
          <cell r="A3" t="str">
            <v>Construção de Edifícios (também para Reformas)</v>
          </cell>
        </row>
        <row r="4">
          <cell r="A4" t="str">
            <v>Construção de Rodovias e Ferrovias (também para Recapeamento, Pavimentação e Praças)</v>
          </cell>
        </row>
        <row r="5">
          <cell r="A5" t="str">
            <v>Construção de Redes de Abastecimento de Água, Coleta de Esgoto e Construções Correlatas</v>
          </cell>
        </row>
        <row r="6">
          <cell r="A6" t="str">
            <v>Fornecimento de Materiais e Equipamentos (Aquisição indireta, em conjunto com obras)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AS"/>
      <sheetName val="RESUMO"/>
      <sheetName val="MEMÓRIA"/>
      <sheetName val="PLANILHA ORÇAMENTÁRIA"/>
      <sheetName val="PLANILHA MAIS VANTAJOSA"/>
      <sheetName val="CRONOGRAMA"/>
      <sheetName val="COMPOSIÇÕES "/>
      <sheetName val="COMPOSIÇÃO DE BDI"/>
      <sheetName val="Projeto Básico"/>
      <sheetName val="Encargos Sociais"/>
      <sheetName val="RELATÓRIO FOTOGRÁFICO"/>
      <sheetName val="PLANILHA VENCEDORA"/>
      <sheetName val="BM"/>
      <sheetName val="RELATÓRIO FOTOGRÁFICO BM"/>
    </sheetNames>
    <sheetDataSet>
      <sheetData sheetId="0"/>
      <sheetData sheetId="1"/>
      <sheetData sheetId="2">
        <row r="4">
          <cell r="A4" t="str">
            <v>MUNICÍPIO/UF:</v>
          </cell>
          <cell r="D4" t="str">
            <v>GESTOR / AÇÃO:</v>
          </cell>
          <cell r="E4" t="str">
            <v>ENDEREÇO:</v>
          </cell>
          <cell r="M4" t="str">
            <v>REVISÃO: 00</v>
          </cell>
        </row>
        <row r="5">
          <cell r="A5" t="str">
            <v>SÃO LOUREÇO DA MATA / PE</v>
          </cell>
          <cell r="D5" t="str">
            <v>SECRETARIA DE INFRAESTRUTURA - DIRETORIA DE OBRAS</v>
          </cell>
          <cell r="M5" t="str">
            <v>DATA: 06/2021</v>
          </cell>
        </row>
        <row r="7">
          <cell r="A7" t="str">
            <v xml:space="preserve">PROPONENTE:                                   </v>
          </cell>
          <cell r="D7" t="str">
            <v xml:space="preserve">OBJETO: </v>
          </cell>
          <cell r="E7" t="str">
            <v xml:space="preserve">EMPREENDIMENTO: </v>
          </cell>
          <cell r="R7" t="str">
            <v>Construção de Edifícios (também para Reformas)</v>
          </cell>
        </row>
        <row r="8">
          <cell r="A8" t="str">
            <v>PREFEITURA DE SÃO LOURENÇO DA MATA</v>
          </cell>
          <cell r="R8" t="str">
            <v>Construção de Rodovias e Ferrovias (também para Recapeamento, Pavimentação e Praças)</v>
          </cell>
        </row>
        <row r="9">
          <cell r="R9" t="str">
            <v>Construção de Redes de Abastecimento de Água, Coleta de Esgoto e Construções Correlatas</v>
          </cell>
        </row>
        <row r="10">
          <cell r="R10" t="str">
            <v>Fornecimento de Materiais e Equipamentos (Aquisição indireta, em conjunto com obras)</v>
          </cell>
        </row>
      </sheetData>
      <sheetData sheetId="3">
        <row r="11">
          <cell r="L11">
            <v>535.38</v>
          </cell>
        </row>
        <row r="15">
          <cell r="L15">
            <v>13728</v>
          </cell>
        </row>
        <row r="16">
          <cell r="L16">
            <v>44651.22</v>
          </cell>
        </row>
        <row r="32">
          <cell r="L32">
            <v>26659.759999999998</v>
          </cell>
        </row>
        <row r="48">
          <cell r="L48">
            <v>32061.08</v>
          </cell>
        </row>
        <row r="63">
          <cell r="L63">
            <v>68252.179999999993</v>
          </cell>
        </row>
      </sheetData>
      <sheetData sheetId="4"/>
      <sheetData sheetId="5"/>
      <sheetData sheetId="6"/>
      <sheetData sheetId="7"/>
      <sheetData sheetId="8"/>
      <sheetData sheetId="9"/>
      <sheetData sheetId="10"/>
      <sheetData sheetId="11"/>
      <sheetData sheetId="12">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pp.orcafascio.com/banco/seinfra/composicoes/60b150dae64d1e7424882209" TargetMode="External"/><Relationship Id="rId2" Type="http://schemas.openxmlformats.org/officeDocument/2006/relationships/hyperlink" Target="https://app.orcafascio.com/banco/sinapi/composicoes/643ffef5e64d1e28f44b64bc?estado_sinapi=PE" TargetMode="External"/><Relationship Id="rId1" Type="http://schemas.openxmlformats.org/officeDocument/2006/relationships/hyperlink" Target="https://app.orcafascio.com/banco/sinapi/composicoes/643ffef7e64d1e28f44b6c55?estado_sinapi=PE"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app.orcafascio.com/banco/sinapi/composicoes/646ccb30e64d1e23d661cf17?estado_sinapi=P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3198-56DA-4E2C-9CBB-22B41CACBE9F}">
  <sheetPr>
    <pageSetUpPr fitToPage="1"/>
  </sheetPr>
  <dimension ref="A1:R688"/>
  <sheetViews>
    <sheetView view="pageLayout" topLeftCell="A7" zoomScaleNormal="112" zoomScaleSheetLayoutView="100" workbookViewId="0">
      <selection activeCell="O14" sqref="O14"/>
    </sheetView>
  </sheetViews>
  <sheetFormatPr defaultColWidth="7.75" defaultRowHeight="12.75" x14ac:dyDescent="0.2"/>
  <cols>
    <col min="1" max="1" width="5" style="1" customWidth="1"/>
    <col min="2" max="2" width="12.125" style="1" customWidth="1"/>
    <col min="3" max="3" width="8.75" style="1" customWidth="1"/>
    <col min="4" max="4" width="31.75" style="6" customWidth="1"/>
    <col min="5" max="5" width="5" style="1" customWidth="1"/>
    <col min="6" max="14" width="7.375" style="4" customWidth="1"/>
    <col min="15" max="15" width="8.375" style="5" customWidth="1"/>
    <col min="16" max="256" width="7.75" style="1"/>
    <col min="257" max="257" width="5" style="1" customWidth="1"/>
    <col min="258" max="258" width="8.25" style="1" customWidth="1"/>
    <col min="259" max="259" width="8.75" style="1" customWidth="1"/>
    <col min="260" max="260" width="26.875" style="1" customWidth="1"/>
    <col min="261" max="261" width="5" style="1" customWidth="1"/>
    <col min="262" max="270" width="7.375" style="1" customWidth="1"/>
    <col min="271" max="271" width="8.375" style="1" customWidth="1"/>
    <col min="272" max="512" width="7.75" style="1"/>
    <col min="513" max="513" width="5" style="1" customWidth="1"/>
    <col min="514" max="514" width="8.25" style="1" customWidth="1"/>
    <col min="515" max="515" width="8.75" style="1" customWidth="1"/>
    <col min="516" max="516" width="26.875" style="1" customWidth="1"/>
    <col min="517" max="517" width="5" style="1" customWidth="1"/>
    <col min="518" max="526" width="7.375" style="1" customWidth="1"/>
    <col min="527" max="527" width="8.375" style="1" customWidth="1"/>
    <col min="528" max="768" width="7.75" style="1"/>
    <col min="769" max="769" width="5" style="1" customWidth="1"/>
    <col min="770" max="770" width="8.25" style="1" customWidth="1"/>
    <col min="771" max="771" width="8.75" style="1" customWidth="1"/>
    <col min="772" max="772" width="26.875" style="1" customWidth="1"/>
    <col min="773" max="773" width="5" style="1" customWidth="1"/>
    <col min="774" max="782" width="7.375" style="1" customWidth="1"/>
    <col min="783" max="783" width="8.375" style="1" customWidth="1"/>
    <col min="784" max="1024" width="7.75" style="1"/>
    <col min="1025" max="1025" width="5" style="1" customWidth="1"/>
    <col min="1026" max="1026" width="8.25" style="1" customWidth="1"/>
    <col min="1027" max="1027" width="8.75" style="1" customWidth="1"/>
    <col min="1028" max="1028" width="26.875" style="1" customWidth="1"/>
    <col min="1029" max="1029" width="5" style="1" customWidth="1"/>
    <col min="1030" max="1038" width="7.375" style="1" customWidth="1"/>
    <col min="1039" max="1039" width="8.375" style="1" customWidth="1"/>
    <col min="1040" max="1280" width="7.75" style="1"/>
    <col min="1281" max="1281" width="5" style="1" customWidth="1"/>
    <col min="1282" max="1282" width="8.25" style="1" customWidth="1"/>
    <col min="1283" max="1283" width="8.75" style="1" customWidth="1"/>
    <col min="1284" max="1284" width="26.875" style="1" customWidth="1"/>
    <col min="1285" max="1285" width="5" style="1" customWidth="1"/>
    <col min="1286" max="1294" width="7.375" style="1" customWidth="1"/>
    <col min="1295" max="1295" width="8.375" style="1" customWidth="1"/>
    <col min="1296" max="1536" width="7.75" style="1"/>
    <col min="1537" max="1537" width="5" style="1" customWidth="1"/>
    <col min="1538" max="1538" width="8.25" style="1" customWidth="1"/>
    <col min="1539" max="1539" width="8.75" style="1" customWidth="1"/>
    <col min="1540" max="1540" width="26.875" style="1" customWidth="1"/>
    <col min="1541" max="1541" width="5" style="1" customWidth="1"/>
    <col min="1542" max="1550" width="7.375" style="1" customWidth="1"/>
    <col min="1551" max="1551" width="8.375" style="1" customWidth="1"/>
    <col min="1552" max="1792" width="7.75" style="1"/>
    <col min="1793" max="1793" width="5" style="1" customWidth="1"/>
    <col min="1794" max="1794" width="8.25" style="1" customWidth="1"/>
    <col min="1795" max="1795" width="8.75" style="1" customWidth="1"/>
    <col min="1796" max="1796" width="26.875" style="1" customWidth="1"/>
    <col min="1797" max="1797" width="5" style="1" customWidth="1"/>
    <col min="1798" max="1806" width="7.375" style="1" customWidth="1"/>
    <col min="1807" max="1807" width="8.375" style="1" customWidth="1"/>
    <col min="1808" max="2048" width="7.75" style="1"/>
    <col min="2049" max="2049" width="5" style="1" customWidth="1"/>
    <col min="2050" max="2050" width="8.25" style="1" customWidth="1"/>
    <col min="2051" max="2051" width="8.75" style="1" customWidth="1"/>
    <col min="2052" max="2052" width="26.875" style="1" customWidth="1"/>
    <col min="2053" max="2053" width="5" style="1" customWidth="1"/>
    <col min="2054" max="2062" width="7.375" style="1" customWidth="1"/>
    <col min="2063" max="2063" width="8.375" style="1" customWidth="1"/>
    <col min="2064" max="2304" width="7.75" style="1"/>
    <col min="2305" max="2305" width="5" style="1" customWidth="1"/>
    <col min="2306" max="2306" width="8.25" style="1" customWidth="1"/>
    <col min="2307" max="2307" width="8.75" style="1" customWidth="1"/>
    <col min="2308" max="2308" width="26.875" style="1" customWidth="1"/>
    <col min="2309" max="2309" width="5" style="1" customWidth="1"/>
    <col min="2310" max="2318" width="7.375" style="1" customWidth="1"/>
    <col min="2319" max="2319" width="8.375" style="1" customWidth="1"/>
    <col min="2320" max="2560" width="7.75" style="1"/>
    <col min="2561" max="2561" width="5" style="1" customWidth="1"/>
    <col min="2562" max="2562" width="8.25" style="1" customWidth="1"/>
    <col min="2563" max="2563" width="8.75" style="1" customWidth="1"/>
    <col min="2564" max="2564" width="26.875" style="1" customWidth="1"/>
    <col min="2565" max="2565" width="5" style="1" customWidth="1"/>
    <col min="2566" max="2574" width="7.375" style="1" customWidth="1"/>
    <col min="2575" max="2575" width="8.375" style="1" customWidth="1"/>
    <col min="2576" max="2816" width="7.75" style="1"/>
    <col min="2817" max="2817" width="5" style="1" customWidth="1"/>
    <col min="2818" max="2818" width="8.25" style="1" customWidth="1"/>
    <col min="2819" max="2819" width="8.75" style="1" customWidth="1"/>
    <col min="2820" max="2820" width="26.875" style="1" customWidth="1"/>
    <col min="2821" max="2821" width="5" style="1" customWidth="1"/>
    <col min="2822" max="2830" width="7.375" style="1" customWidth="1"/>
    <col min="2831" max="2831" width="8.375" style="1" customWidth="1"/>
    <col min="2832" max="3072" width="7.75" style="1"/>
    <col min="3073" max="3073" width="5" style="1" customWidth="1"/>
    <col min="3074" max="3074" width="8.25" style="1" customWidth="1"/>
    <col min="3075" max="3075" width="8.75" style="1" customWidth="1"/>
    <col min="3076" max="3076" width="26.875" style="1" customWidth="1"/>
    <col min="3077" max="3077" width="5" style="1" customWidth="1"/>
    <col min="3078" max="3086" width="7.375" style="1" customWidth="1"/>
    <col min="3087" max="3087" width="8.375" style="1" customWidth="1"/>
    <col min="3088" max="3328" width="7.75" style="1"/>
    <col min="3329" max="3329" width="5" style="1" customWidth="1"/>
    <col min="3330" max="3330" width="8.25" style="1" customWidth="1"/>
    <col min="3331" max="3331" width="8.75" style="1" customWidth="1"/>
    <col min="3332" max="3332" width="26.875" style="1" customWidth="1"/>
    <col min="3333" max="3333" width="5" style="1" customWidth="1"/>
    <col min="3334" max="3342" width="7.375" style="1" customWidth="1"/>
    <col min="3343" max="3343" width="8.375" style="1" customWidth="1"/>
    <col min="3344" max="3584" width="7.75" style="1"/>
    <col min="3585" max="3585" width="5" style="1" customWidth="1"/>
    <col min="3586" max="3586" width="8.25" style="1" customWidth="1"/>
    <col min="3587" max="3587" width="8.75" style="1" customWidth="1"/>
    <col min="3588" max="3588" width="26.875" style="1" customWidth="1"/>
    <col min="3589" max="3589" width="5" style="1" customWidth="1"/>
    <col min="3590" max="3598" width="7.375" style="1" customWidth="1"/>
    <col min="3599" max="3599" width="8.375" style="1" customWidth="1"/>
    <col min="3600" max="3840" width="7.75" style="1"/>
    <col min="3841" max="3841" width="5" style="1" customWidth="1"/>
    <col min="3842" max="3842" width="8.25" style="1" customWidth="1"/>
    <col min="3843" max="3843" width="8.75" style="1" customWidth="1"/>
    <col min="3844" max="3844" width="26.875" style="1" customWidth="1"/>
    <col min="3845" max="3845" width="5" style="1" customWidth="1"/>
    <col min="3846" max="3854" width="7.375" style="1" customWidth="1"/>
    <col min="3855" max="3855" width="8.375" style="1" customWidth="1"/>
    <col min="3856" max="4096" width="7.75" style="1"/>
    <col min="4097" max="4097" width="5" style="1" customWidth="1"/>
    <col min="4098" max="4098" width="8.25" style="1" customWidth="1"/>
    <col min="4099" max="4099" width="8.75" style="1" customWidth="1"/>
    <col min="4100" max="4100" width="26.875" style="1" customWidth="1"/>
    <col min="4101" max="4101" width="5" style="1" customWidth="1"/>
    <col min="4102" max="4110" width="7.375" style="1" customWidth="1"/>
    <col min="4111" max="4111" width="8.375" style="1" customWidth="1"/>
    <col min="4112" max="4352" width="7.75" style="1"/>
    <col min="4353" max="4353" width="5" style="1" customWidth="1"/>
    <col min="4354" max="4354" width="8.25" style="1" customWidth="1"/>
    <col min="4355" max="4355" width="8.75" style="1" customWidth="1"/>
    <col min="4356" max="4356" width="26.875" style="1" customWidth="1"/>
    <col min="4357" max="4357" width="5" style="1" customWidth="1"/>
    <col min="4358" max="4366" width="7.375" style="1" customWidth="1"/>
    <col min="4367" max="4367" width="8.375" style="1" customWidth="1"/>
    <col min="4368" max="4608" width="7.75" style="1"/>
    <col min="4609" max="4609" width="5" style="1" customWidth="1"/>
    <col min="4610" max="4610" width="8.25" style="1" customWidth="1"/>
    <col min="4611" max="4611" width="8.75" style="1" customWidth="1"/>
    <col min="4612" max="4612" width="26.875" style="1" customWidth="1"/>
    <col min="4613" max="4613" width="5" style="1" customWidth="1"/>
    <col min="4614" max="4622" width="7.375" style="1" customWidth="1"/>
    <col min="4623" max="4623" width="8.375" style="1" customWidth="1"/>
    <col min="4624" max="4864" width="7.75" style="1"/>
    <col min="4865" max="4865" width="5" style="1" customWidth="1"/>
    <col min="4866" max="4866" width="8.25" style="1" customWidth="1"/>
    <col min="4867" max="4867" width="8.75" style="1" customWidth="1"/>
    <col min="4868" max="4868" width="26.875" style="1" customWidth="1"/>
    <col min="4869" max="4869" width="5" style="1" customWidth="1"/>
    <col min="4870" max="4878" width="7.375" style="1" customWidth="1"/>
    <col min="4879" max="4879" width="8.375" style="1" customWidth="1"/>
    <col min="4880" max="5120" width="7.75" style="1"/>
    <col min="5121" max="5121" width="5" style="1" customWidth="1"/>
    <col min="5122" max="5122" width="8.25" style="1" customWidth="1"/>
    <col min="5123" max="5123" width="8.75" style="1" customWidth="1"/>
    <col min="5124" max="5124" width="26.875" style="1" customWidth="1"/>
    <col min="5125" max="5125" width="5" style="1" customWidth="1"/>
    <col min="5126" max="5134" width="7.375" style="1" customWidth="1"/>
    <col min="5135" max="5135" width="8.375" style="1" customWidth="1"/>
    <col min="5136" max="5376" width="7.75" style="1"/>
    <col min="5377" max="5377" width="5" style="1" customWidth="1"/>
    <col min="5378" max="5378" width="8.25" style="1" customWidth="1"/>
    <col min="5379" max="5379" width="8.75" style="1" customWidth="1"/>
    <col min="5380" max="5380" width="26.875" style="1" customWidth="1"/>
    <col min="5381" max="5381" width="5" style="1" customWidth="1"/>
    <col min="5382" max="5390" width="7.375" style="1" customWidth="1"/>
    <col min="5391" max="5391" width="8.375" style="1" customWidth="1"/>
    <col min="5392" max="5632" width="7.75" style="1"/>
    <col min="5633" max="5633" width="5" style="1" customWidth="1"/>
    <col min="5634" max="5634" width="8.25" style="1" customWidth="1"/>
    <col min="5635" max="5635" width="8.75" style="1" customWidth="1"/>
    <col min="5636" max="5636" width="26.875" style="1" customWidth="1"/>
    <col min="5637" max="5637" width="5" style="1" customWidth="1"/>
    <col min="5638" max="5646" width="7.375" style="1" customWidth="1"/>
    <col min="5647" max="5647" width="8.375" style="1" customWidth="1"/>
    <col min="5648" max="5888" width="7.75" style="1"/>
    <col min="5889" max="5889" width="5" style="1" customWidth="1"/>
    <col min="5890" max="5890" width="8.25" style="1" customWidth="1"/>
    <col min="5891" max="5891" width="8.75" style="1" customWidth="1"/>
    <col min="5892" max="5892" width="26.875" style="1" customWidth="1"/>
    <col min="5893" max="5893" width="5" style="1" customWidth="1"/>
    <col min="5894" max="5902" width="7.375" style="1" customWidth="1"/>
    <col min="5903" max="5903" width="8.375" style="1" customWidth="1"/>
    <col min="5904" max="6144" width="7.75" style="1"/>
    <col min="6145" max="6145" width="5" style="1" customWidth="1"/>
    <col min="6146" max="6146" width="8.25" style="1" customWidth="1"/>
    <col min="6147" max="6147" width="8.75" style="1" customWidth="1"/>
    <col min="6148" max="6148" width="26.875" style="1" customWidth="1"/>
    <col min="6149" max="6149" width="5" style="1" customWidth="1"/>
    <col min="6150" max="6158" width="7.375" style="1" customWidth="1"/>
    <col min="6159" max="6159" width="8.375" style="1" customWidth="1"/>
    <col min="6160" max="6400" width="7.75" style="1"/>
    <col min="6401" max="6401" width="5" style="1" customWidth="1"/>
    <col min="6402" max="6402" width="8.25" style="1" customWidth="1"/>
    <col min="6403" max="6403" width="8.75" style="1" customWidth="1"/>
    <col min="6404" max="6404" width="26.875" style="1" customWidth="1"/>
    <col min="6405" max="6405" width="5" style="1" customWidth="1"/>
    <col min="6406" max="6414" width="7.375" style="1" customWidth="1"/>
    <col min="6415" max="6415" width="8.375" style="1" customWidth="1"/>
    <col min="6416" max="6656" width="7.75" style="1"/>
    <col min="6657" max="6657" width="5" style="1" customWidth="1"/>
    <col min="6658" max="6658" width="8.25" style="1" customWidth="1"/>
    <col min="6659" max="6659" width="8.75" style="1" customWidth="1"/>
    <col min="6660" max="6660" width="26.875" style="1" customWidth="1"/>
    <col min="6661" max="6661" width="5" style="1" customWidth="1"/>
    <col min="6662" max="6670" width="7.375" style="1" customWidth="1"/>
    <col min="6671" max="6671" width="8.375" style="1" customWidth="1"/>
    <col min="6672" max="6912" width="7.75" style="1"/>
    <col min="6913" max="6913" width="5" style="1" customWidth="1"/>
    <col min="6914" max="6914" width="8.25" style="1" customWidth="1"/>
    <col min="6915" max="6915" width="8.75" style="1" customWidth="1"/>
    <col min="6916" max="6916" width="26.875" style="1" customWidth="1"/>
    <col min="6917" max="6917" width="5" style="1" customWidth="1"/>
    <col min="6918" max="6926" width="7.375" style="1" customWidth="1"/>
    <col min="6927" max="6927" width="8.375" style="1" customWidth="1"/>
    <col min="6928" max="7168" width="7.75" style="1"/>
    <col min="7169" max="7169" width="5" style="1" customWidth="1"/>
    <col min="7170" max="7170" width="8.25" style="1" customWidth="1"/>
    <col min="7171" max="7171" width="8.75" style="1" customWidth="1"/>
    <col min="7172" max="7172" width="26.875" style="1" customWidth="1"/>
    <col min="7173" max="7173" width="5" style="1" customWidth="1"/>
    <col min="7174" max="7182" width="7.375" style="1" customWidth="1"/>
    <col min="7183" max="7183" width="8.375" style="1" customWidth="1"/>
    <col min="7184" max="7424" width="7.75" style="1"/>
    <col min="7425" max="7425" width="5" style="1" customWidth="1"/>
    <col min="7426" max="7426" width="8.25" style="1" customWidth="1"/>
    <col min="7427" max="7427" width="8.75" style="1" customWidth="1"/>
    <col min="7428" max="7428" width="26.875" style="1" customWidth="1"/>
    <col min="7429" max="7429" width="5" style="1" customWidth="1"/>
    <col min="7430" max="7438" width="7.375" style="1" customWidth="1"/>
    <col min="7439" max="7439" width="8.375" style="1" customWidth="1"/>
    <col min="7440" max="7680" width="7.75" style="1"/>
    <col min="7681" max="7681" width="5" style="1" customWidth="1"/>
    <col min="7682" max="7682" width="8.25" style="1" customWidth="1"/>
    <col min="7683" max="7683" width="8.75" style="1" customWidth="1"/>
    <col min="7684" max="7684" width="26.875" style="1" customWidth="1"/>
    <col min="7685" max="7685" width="5" style="1" customWidth="1"/>
    <col min="7686" max="7694" width="7.375" style="1" customWidth="1"/>
    <col min="7695" max="7695" width="8.375" style="1" customWidth="1"/>
    <col min="7696" max="7936" width="7.75" style="1"/>
    <col min="7937" max="7937" width="5" style="1" customWidth="1"/>
    <col min="7938" max="7938" width="8.25" style="1" customWidth="1"/>
    <col min="7939" max="7939" width="8.75" style="1" customWidth="1"/>
    <col min="7940" max="7940" width="26.875" style="1" customWidth="1"/>
    <col min="7941" max="7941" width="5" style="1" customWidth="1"/>
    <col min="7942" max="7950" width="7.375" style="1" customWidth="1"/>
    <col min="7951" max="7951" width="8.375" style="1" customWidth="1"/>
    <col min="7952" max="8192" width="7.75" style="1"/>
    <col min="8193" max="8193" width="5" style="1" customWidth="1"/>
    <col min="8194" max="8194" width="8.25" style="1" customWidth="1"/>
    <col min="8195" max="8195" width="8.75" style="1" customWidth="1"/>
    <col min="8196" max="8196" width="26.875" style="1" customWidth="1"/>
    <col min="8197" max="8197" width="5" style="1" customWidth="1"/>
    <col min="8198" max="8206" width="7.375" style="1" customWidth="1"/>
    <col min="8207" max="8207" width="8.375" style="1" customWidth="1"/>
    <col min="8208" max="8448" width="7.75" style="1"/>
    <col min="8449" max="8449" width="5" style="1" customWidth="1"/>
    <col min="8450" max="8450" width="8.25" style="1" customWidth="1"/>
    <col min="8451" max="8451" width="8.75" style="1" customWidth="1"/>
    <col min="8452" max="8452" width="26.875" style="1" customWidth="1"/>
    <col min="8453" max="8453" width="5" style="1" customWidth="1"/>
    <col min="8454" max="8462" width="7.375" style="1" customWidth="1"/>
    <col min="8463" max="8463" width="8.375" style="1" customWidth="1"/>
    <col min="8464" max="8704" width="7.75" style="1"/>
    <col min="8705" max="8705" width="5" style="1" customWidth="1"/>
    <col min="8706" max="8706" width="8.25" style="1" customWidth="1"/>
    <col min="8707" max="8707" width="8.75" style="1" customWidth="1"/>
    <col min="8708" max="8708" width="26.875" style="1" customWidth="1"/>
    <col min="8709" max="8709" width="5" style="1" customWidth="1"/>
    <col min="8710" max="8718" width="7.375" style="1" customWidth="1"/>
    <col min="8719" max="8719" width="8.375" style="1" customWidth="1"/>
    <col min="8720" max="8960" width="7.75" style="1"/>
    <col min="8961" max="8961" width="5" style="1" customWidth="1"/>
    <col min="8962" max="8962" width="8.25" style="1" customWidth="1"/>
    <col min="8963" max="8963" width="8.75" style="1" customWidth="1"/>
    <col min="8964" max="8964" width="26.875" style="1" customWidth="1"/>
    <col min="8965" max="8965" width="5" style="1" customWidth="1"/>
    <col min="8966" max="8974" width="7.375" style="1" customWidth="1"/>
    <col min="8975" max="8975" width="8.375" style="1" customWidth="1"/>
    <col min="8976" max="9216" width="7.75" style="1"/>
    <col min="9217" max="9217" width="5" style="1" customWidth="1"/>
    <col min="9218" max="9218" width="8.25" style="1" customWidth="1"/>
    <col min="9219" max="9219" width="8.75" style="1" customWidth="1"/>
    <col min="9220" max="9220" width="26.875" style="1" customWidth="1"/>
    <col min="9221" max="9221" width="5" style="1" customWidth="1"/>
    <col min="9222" max="9230" width="7.375" style="1" customWidth="1"/>
    <col min="9231" max="9231" width="8.375" style="1" customWidth="1"/>
    <col min="9232" max="9472" width="7.75" style="1"/>
    <col min="9473" max="9473" width="5" style="1" customWidth="1"/>
    <col min="9474" max="9474" width="8.25" style="1" customWidth="1"/>
    <col min="9475" max="9475" width="8.75" style="1" customWidth="1"/>
    <col min="9476" max="9476" width="26.875" style="1" customWidth="1"/>
    <col min="9477" max="9477" width="5" style="1" customWidth="1"/>
    <col min="9478" max="9486" width="7.375" style="1" customWidth="1"/>
    <col min="9487" max="9487" width="8.375" style="1" customWidth="1"/>
    <col min="9488" max="9728" width="7.75" style="1"/>
    <col min="9729" max="9729" width="5" style="1" customWidth="1"/>
    <col min="9730" max="9730" width="8.25" style="1" customWidth="1"/>
    <col min="9731" max="9731" width="8.75" style="1" customWidth="1"/>
    <col min="9732" max="9732" width="26.875" style="1" customWidth="1"/>
    <col min="9733" max="9733" width="5" style="1" customWidth="1"/>
    <col min="9734" max="9742" width="7.375" style="1" customWidth="1"/>
    <col min="9743" max="9743" width="8.375" style="1" customWidth="1"/>
    <col min="9744" max="9984" width="7.75" style="1"/>
    <col min="9985" max="9985" width="5" style="1" customWidth="1"/>
    <col min="9986" max="9986" width="8.25" style="1" customWidth="1"/>
    <col min="9987" max="9987" width="8.75" style="1" customWidth="1"/>
    <col min="9988" max="9988" width="26.875" style="1" customWidth="1"/>
    <col min="9989" max="9989" width="5" style="1" customWidth="1"/>
    <col min="9990" max="9998" width="7.375" style="1" customWidth="1"/>
    <col min="9999" max="9999" width="8.375" style="1" customWidth="1"/>
    <col min="10000" max="10240" width="7.75" style="1"/>
    <col min="10241" max="10241" width="5" style="1" customWidth="1"/>
    <col min="10242" max="10242" width="8.25" style="1" customWidth="1"/>
    <col min="10243" max="10243" width="8.75" style="1" customWidth="1"/>
    <col min="10244" max="10244" width="26.875" style="1" customWidth="1"/>
    <col min="10245" max="10245" width="5" style="1" customWidth="1"/>
    <col min="10246" max="10254" width="7.375" style="1" customWidth="1"/>
    <col min="10255" max="10255" width="8.375" style="1" customWidth="1"/>
    <col min="10256" max="10496" width="7.75" style="1"/>
    <col min="10497" max="10497" width="5" style="1" customWidth="1"/>
    <col min="10498" max="10498" width="8.25" style="1" customWidth="1"/>
    <col min="10499" max="10499" width="8.75" style="1" customWidth="1"/>
    <col min="10500" max="10500" width="26.875" style="1" customWidth="1"/>
    <col min="10501" max="10501" width="5" style="1" customWidth="1"/>
    <col min="10502" max="10510" width="7.375" style="1" customWidth="1"/>
    <col min="10511" max="10511" width="8.375" style="1" customWidth="1"/>
    <col min="10512" max="10752" width="7.75" style="1"/>
    <col min="10753" max="10753" width="5" style="1" customWidth="1"/>
    <col min="10754" max="10754" width="8.25" style="1" customWidth="1"/>
    <col min="10755" max="10755" width="8.75" style="1" customWidth="1"/>
    <col min="10756" max="10756" width="26.875" style="1" customWidth="1"/>
    <col min="10757" max="10757" width="5" style="1" customWidth="1"/>
    <col min="10758" max="10766" width="7.375" style="1" customWidth="1"/>
    <col min="10767" max="10767" width="8.375" style="1" customWidth="1"/>
    <col min="10768" max="11008" width="7.75" style="1"/>
    <col min="11009" max="11009" width="5" style="1" customWidth="1"/>
    <col min="11010" max="11010" width="8.25" style="1" customWidth="1"/>
    <col min="11011" max="11011" width="8.75" style="1" customWidth="1"/>
    <col min="11012" max="11012" width="26.875" style="1" customWidth="1"/>
    <col min="11013" max="11013" width="5" style="1" customWidth="1"/>
    <col min="11014" max="11022" width="7.375" style="1" customWidth="1"/>
    <col min="11023" max="11023" width="8.375" style="1" customWidth="1"/>
    <col min="11024" max="11264" width="7.75" style="1"/>
    <col min="11265" max="11265" width="5" style="1" customWidth="1"/>
    <col min="11266" max="11266" width="8.25" style="1" customWidth="1"/>
    <col min="11267" max="11267" width="8.75" style="1" customWidth="1"/>
    <col min="11268" max="11268" width="26.875" style="1" customWidth="1"/>
    <col min="11269" max="11269" width="5" style="1" customWidth="1"/>
    <col min="11270" max="11278" width="7.375" style="1" customWidth="1"/>
    <col min="11279" max="11279" width="8.375" style="1" customWidth="1"/>
    <col min="11280" max="11520" width="7.75" style="1"/>
    <col min="11521" max="11521" width="5" style="1" customWidth="1"/>
    <col min="11522" max="11522" width="8.25" style="1" customWidth="1"/>
    <col min="11523" max="11523" width="8.75" style="1" customWidth="1"/>
    <col min="11524" max="11524" width="26.875" style="1" customWidth="1"/>
    <col min="11525" max="11525" width="5" style="1" customWidth="1"/>
    <col min="11526" max="11534" width="7.375" style="1" customWidth="1"/>
    <col min="11535" max="11535" width="8.375" style="1" customWidth="1"/>
    <col min="11536" max="11776" width="7.75" style="1"/>
    <col min="11777" max="11777" width="5" style="1" customWidth="1"/>
    <col min="11778" max="11778" width="8.25" style="1" customWidth="1"/>
    <col min="11779" max="11779" width="8.75" style="1" customWidth="1"/>
    <col min="11780" max="11780" width="26.875" style="1" customWidth="1"/>
    <col min="11781" max="11781" width="5" style="1" customWidth="1"/>
    <col min="11782" max="11790" width="7.375" style="1" customWidth="1"/>
    <col min="11791" max="11791" width="8.375" style="1" customWidth="1"/>
    <col min="11792" max="12032" width="7.75" style="1"/>
    <col min="12033" max="12033" width="5" style="1" customWidth="1"/>
    <col min="12034" max="12034" width="8.25" style="1" customWidth="1"/>
    <col min="12035" max="12035" width="8.75" style="1" customWidth="1"/>
    <col min="12036" max="12036" width="26.875" style="1" customWidth="1"/>
    <col min="12037" max="12037" width="5" style="1" customWidth="1"/>
    <col min="12038" max="12046" width="7.375" style="1" customWidth="1"/>
    <col min="12047" max="12047" width="8.375" style="1" customWidth="1"/>
    <col min="12048" max="12288" width="7.75" style="1"/>
    <col min="12289" max="12289" width="5" style="1" customWidth="1"/>
    <col min="12290" max="12290" width="8.25" style="1" customWidth="1"/>
    <col min="12291" max="12291" width="8.75" style="1" customWidth="1"/>
    <col min="12292" max="12292" width="26.875" style="1" customWidth="1"/>
    <col min="12293" max="12293" width="5" style="1" customWidth="1"/>
    <col min="12294" max="12302" width="7.375" style="1" customWidth="1"/>
    <col min="12303" max="12303" width="8.375" style="1" customWidth="1"/>
    <col min="12304" max="12544" width="7.75" style="1"/>
    <col min="12545" max="12545" width="5" style="1" customWidth="1"/>
    <col min="12546" max="12546" width="8.25" style="1" customWidth="1"/>
    <col min="12547" max="12547" width="8.75" style="1" customWidth="1"/>
    <col min="12548" max="12548" width="26.875" style="1" customWidth="1"/>
    <col min="12549" max="12549" width="5" style="1" customWidth="1"/>
    <col min="12550" max="12558" width="7.375" style="1" customWidth="1"/>
    <col min="12559" max="12559" width="8.375" style="1" customWidth="1"/>
    <col min="12560" max="12800" width="7.75" style="1"/>
    <col min="12801" max="12801" width="5" style="1" customWidth="1"/>
    <col min="12802" max="12802" width="8.25" style="1" customWidth="1"/>
    <col min="12803" max="12803" width="8.75" style="1" customWidth="1"/>
    <col min="12804" max="12804" width="26.875" style="1" customWidth="1"/>
    <col min="12805" max="12805" width="5" style="1" customWidth="1"/>
    <col min="12806" max="12814" width="7.375" style="1" customWidth="1"/>
    <col min="12815" max="12815" width="8.375" style="1" customWidth="1"/>
    <col min="12816" max="13056" width="7.75" style="1"/>
    <col min="13057" max="13057" width="5" style="1" customWidth="1"/>
    <col min="13058" max="13058" width="8.25" style="1" customWidth="1"/>
    <col min="13059" max="13059" width="8.75" style="1" customWidth="1"/>
    <col min="13060" max="13060" width="26.875" style="1" customWidth="1"/>
    <col min="13061" max="13061" width="5" style="1" customWidth="1"/>
    <col min="13062" max="13070" width="7.375" style="1" customWidth="1"/>
    <col min="13071" max="13071" width="8.375" style="1" customWidth="1"/>
    <col min="13072" max="13312" width="7.75" style="1"/>
    <col min="13313" max="13313" width="5" style="1" customWidth="1"/>
    <col min="13314" max="13314" width="8.25" style="1" customWidth="1"/>
    <col min="13315" max="13315" width="8.75" style="1" customWidth="1"/>
    <col min="13316" max="13316" width="26.875" style="1" customWidth="1"/>
    <col min="13317" max="13317" width="5" style="1" customWidth="1"/>
    <col min="13318" max="13326" width="7.375" style="1" customWidth="1"/>
    <col min="13327" max="13327" width="8.375" style="1" customWidth="1"/>
    <col min="13328" max="13568" width="7.75" style="1"/>
    <col min="13569" max="13569" width="5" style="1" customWidth="1"/>
    <col min="13570" max="13570" width="8.25" style="1" customWidth="1"/>
    <col min="13571" max="13571" width="8.75" style="1" customWidth="1"/>
    <col min="13572" max="13572" width="26.875" style="1" customWidth="1"/>
    <col min="13573" max="13573" width="5" style="1" customWidth="1"/>
    <col min="13574" max="13582" width="7.375" style="1" customWidth="1"/>
    <col min="13583" max="13583" width="8.375" style="1" customWidth="1"/>
    <col min="13584" max="13824" width="7.75" style="1"/>
    <col min="13825" max="13825" width="5" style="1" customWidth="1"/>
    <col min="13826" max="13826" width="8.25" style="1" customWidth="1"/>
    <col min="13827" max="13827" width="8.75" style="1" customWidth="1"/>
    <col min="13828" max="13828" width="26.875" style="1" customWidth="1"/>
    <col min="13829" max="13829" width="5" style="1" customWidth="1"/>
    <col min="13830" max="13838" width="7.375" style="1" customWidth="1"/>
    <col min="13839" max="13839" width="8.375" style="1" customWidth="1"/>
    <col min="13840" max="14080" width="7.75" style="1"/>
    <col min="14081" max="14081" width="5" style="1" customWidth="1"/>
    <col min="14082" max="14082" width="8.25" style="1" customWidth="1"/>
    <col min="14083" max="14083" width="8.75" style="1" customWidth="1"/>
    <col min="14084" max="14084" width="26.875" style="1" customWidth="1"/>
    <col min="14085" max="14085" width="5" style="1" customWidth="1"/>
    <col min="14086" max="14094" width="7.375" style="1" customWidth="1"/>
    <col min="14095" max="14095" width="8.375" style="1" customWidth="1"/>
    <col min="14096" max="14336" width="7.75" style="1"/>
    <col min="14337" max="14337" width="5" style="1" customWidth="1"/>
    <col min="14338" max="14338" width="8.25" style="1" customWidth="1"/>
    <col min="14339" max="14339" width="8.75" style="1" customWidth="1"/>
    <col min="14340" max="14340" width="26.875" style="1" customWidth="1"/>
    <col min="14341" max="14341" width="5" style="1" customWidth="1"/>
    <col min="14342" max="14350" width="7.375" style="1" customWidth="1"/>
    <col min="14351" max="14351" width="8.375" style="1" customWidth="1"/>
    <col min="14352" max="14592" width="7.75" style="1"/>
    <col min="14593" max="14593" width="5" style="1" customWidth="1"/>
    <col min="14594" max="14594" width="8.25" style="1" customWidth="1"/>
    <col min="14595" max="14595" width="8.75" style="1" customWidth="1"/>
    <col min="14596" max="14596" width="26.875" style="1" customWidth="1"/>
    <col min="14597" max="14597" width="5" style="1" customWidth="1"/>
    <col min="14598" max="14606" width="7.375" style="1" customWidth="1"/>
    <col min="14607" max="14607" width="8.375" style="1" customWidth="1"/>
    <col min="14608" max="14848" width="7.75" style="1"/>
    <col min="14849" max="14849" width="5" style="1" customWidth="1"/>
    <col min="14850" max="14850" width="8.25" style="1" customWidth="1"/>
    <col min="14851" max="14851" width="8.75" style="1" customWidth="1"/>
    <col min="14852" max="14852" width="26.875" style="1" customWidth="1"/>
    <col min="14853" max="14853" width="5" style="1" customWidth="1"/>
    <col min="14854" max="14862" width="7.375" style="1" customWidth="1"/>
    <col min="14863" max="14863" width="8.375" style="1" customWidth="1"/>
    <col min="14864" max="15104" width="7.75" style="1"/>
    <col min="15105" max="15105" width="5" style="1" customWidth="1"/>
    <col min="15106" max="15106" width="8.25" style="1" customWidth="1"/>
    <col min="15107" max="15107" width="8.75" style="1" customWidth="1"/>
    <col min="15108" max="15108" width="26.875" style="1" customWidth="1"/>
    <col min="15109" max="15109" width="5" style="1" customWidth="1"/>
    <col min="15110" max="15118" width="7.375" style="1" customWidth="1"/>
    <col min="15119" max="15119" width="8.375" style="1" customWidth="1"/>
    <col min="15120" max="15360" width="7.75" style="1"/>
    <col min="15361" max="15361" width="5" style="1" customWidth="1"/>
    <col min="15362" max="15362" width="8.25" style="1" customWidth="1"/>
    <col min="15363" max="15363" width="8.75" style="1" customWidth="1"/>
    <col min="15364" max="15364" width="26.875" style="1" customWidth="1"/>
    <col min="15365" max="15365" width="5" style="1" customWidth="1"/>
    <col min="15366" max="15374" width="7.375" style="1" customWidth="1"/>
    <col min="15375" max="15375" width="8.375" style="1" customWidth="1"/>
    <col min="15376" max="15616" width="7.75" style="1"/>
    <col min="15617" max="15617" width="5" style="1" customWidth="1"/>
    <col min="15618" max="15618" width="8.25" style="1" customWidth="1"/>
    <col min="15619" max="15619" width="8.75" style="1" customWidth="1"/>
    <col min="15620" max="15620" width="26.875" style="1" customWidth="1"/>
    <col min="15621" max="15621" width="5" style="1" customWidth="1"/>
    <col min="15622" max="15630" width="7.375" style="1" customWidth="1"/>
    <col min="15631" max="15631" width="8.375" style="1" customWidth="1"/>
    <col min="15632" max="15872" width="7.75" style="1"/>
    <col min="15873" max="15873" width="5" style="1" customWidth="1"/>
    <col min="15874" max="15874" width="8.25" style="1" customWidth="1"/>
    <col min="15875" max="15875" width="8.75" style="1" customWidth="1"/>
    <col min="15876" max="15876" width="26.875" style="1" customWidth="1"/>
    <col min="15877" max="15877" width="5" style="1" customWidth="1"/>
    <col min="15878" max="15886" width="7.375" style="1" customWidth="1"/>
    <col min="15887" max="15887" width="8.375" style="1" customWidth="1"/>
    <col min="15888" max="16128" width="7.75" style="1"/>
    <col min="16129" max="16129" width="5" style="1" customWidth="1"/>
    <col min="16130" max="16130" width="8.25" style="1" customWidth="1"/>
    <col min="16131" max="16131" width="8.75" style="1" customWidth="1"/>
    <col min="16132" max="16132" width="26.875" style="1" customWidth="1"/>
    <col min="16133" max="16133" width="5" style="1" customWidth="1"/>
    <col min="16134" max="16142" width="7.375" style="1" customWidth="1"/>
    <col min="16143" max="16143" width="8.375" style="1" customWidth="1"/>
    <col min="16144" max="16384" width="7.75" style="1"/>
  </cols>
  <sheetData>
    <row r="1" spans="1:17" ht="12.75" customHeight="1" x14ac:dyDescent="0.2">
      <c r="A1" s="450"/>
      <c r="B1" s="450"/>
      <c r="C1" s="450"/>
      <c r="D1" s="453" t="s">
        <v>39</v>
      </c>
      <c r="E1" s="453"/>
      <c r="F1" s="453"/>
      <c r="G1" s="453"/>
      <c r="H1" s="453"/>
      <c r="I1" s="453"/>
      <c r="J1" s="453"/>
      <c r="K1" s="453"/>
      <c r="L1" s="453"/>
      <c r="M1" s="453"/>
      <c r="N1" s="453"/>
      <c r="O1" s="454"/>
    </row>
    <row r="2" spans="1:17" ht="12.75" customHeight="1" x14ac:dyDescent="0.2">
      <c r="A2" s="450"/>
      <c r="B2" s="450"/>
      <c r="C2" s="450"/>
      <c r="D2" s="453"/>
      <c r="E2" s="453"/>
      <c r="F2" s="453"/>
      <c r="G2" s="453"/>
      <c r="H2" s="453"/>
      <c r="I2" s="453"/>
      <c r="J2" s="453"/>
      <c r="K2" s="453"/>
      <c r="L2" s="453"/>
      <c r="M2" s="453"/>
      <c r="N2" s="453"/>
      <c r="O2" s="454"/>
    </row>
    <row r="3" spans="1:17" ht="12.75" customHeight="1" x14ac:dyDescent="0.2">
      <c r="A3" s="450"/>
      <c r="B3" s="450"/>
      <c r="C3" s="450"/>
      <c r="D3" s="453"/>
      <c r="E3" s="453"/>
      <c r="F3" s="453"/>
      <c r="G3" s="453"/>
      <c r="H3" s="453"/>
      <c r="I3" s="453"/>
      <c r="J3" s="453"/>
      <c r="K3" s="453"/>
      <c r="L3" s="453"/>
      <c r="M3" s="453"/>
      <c r="N3" s="453"/>
      <c r="O3" s="454"/>
    </row>
    <row r="4" spans="1:17" ht="12.75" customHeight="1" x14ac:dyDescent="0.2">
      <c r="A4" s="451" t="s">
        <v>40</v>
      </c>
      <c r="B4" s="452"/>
      <c r="C4" s="452"/>
      <c r="D4" s="7" t="s">
        <v>41</v>
      </c>
      <c r="E4" s="451" t="s">
        <v>42</v>
      </c>
      <c r="F4" s="452"/>
      <c r="G4" s="452"/>
      <c r="H4" s="452"/>
      <c r="I4" s="452"/>
      <c r="J4" s="452"/>
      <c r="K4" s="452"/>
      <c r="L4" s="452"/>
      <c r="M4" s="451" t="s">
        <v>43</v>
      </c>
      <c r="N4" s="452"/>
      <c r="O4" s="455"/>
    </row>
    <row r="5" spans="1:17" ht="22.5" x14ac:dyDescent="0.2">
      <c r="A5" s="458" t="s">
        <v>44</v>
      </c>
      <c r="B5" s="459"/>
      <c r="C5" s="459"/>
      <c r="D5" s="8" t="s">
        <v>45</v>
      </c>
      <c r="E5" s="460" t="s">
        <v>445</v>
      </c>
      <c r="F5" s="461"/>
      <c r="G5" s="461"/>
      <c r="H5" s="461"/>
      <c r="I5" s="461"/>
      <c r="J5" s="461"/>
      <c r="K5" s="461"/>
      <c r="L5" s="461"/>
      <c r="M5" s="462" t="s">
        <v>475</v>
      </c>
      <c r="N5" s="463"/>
      <c r="O5" s="464"/>
    </row>
    <row r="6" spans="1:17" x14ac:dyDescent="0.2">
      <c r="A6" s="456"/>
      <c r="B6" s="456"/>
      <c r="C6" s="456"/>
      <c r="D6" s="456"/>
      <c r="E6" s="456"/>
      <c r="F6" s="456"/>
      <c r="G6" s="456"/>
      <c r="H6" s="456"/>
      <c r="I6" s="456"/>
      <c r="J6" s="456"/>
      <c r="K6" s="456"/>
      <c r="L6" s="456"/>
      <c r="M6" s="456"/>
      <c r="N6" s="456"/>
      <c r="O6" s="457"/>
    </row>
    <row r="7" spans="1:17" ht="12.75" customHeight="1" x14ac:dyDescent="0.2">
      <c r="A7" s="451" t="s">
        <v>46</v>
      </c>
      <c r="B7" s="452"/>
      <c r="C7" s="455"/>
      <c r="D7" s="9" t="s">
        <v>47</v>
      </c>
      <c r="E7" s="451" t="s">
        <v>48</v>
      </c>
      <c r="F7" s="452"/>
      <c r="G7" s="452"/>
      <c r="H7" s="452"/>
      <c r="I7" s="452"/>
      <c r="J7" s="452"/>
      <c r="K7" s="452"/>
      <c r="L7" s="452"/>
      <c r="M7" s="452"/>
      <c r="N7" s="452"/>
      <c r="O7" s="455"/>
    </row>
    <row r="8" spans="1:17" ht="47.25" customHeight="1" x14ac:dyDescent="0.2">
      <c r="A8" s="438" t="s">
        <v>49</v>
      </c>
      <c r="B8" s="439"/>
      <c r="C8" s="440"/>
      <c r="D8" s="10" t="str">
        <f>RESUMO!A10</f>
        <v>CONTRATAÇÃO DE EMPRESA DE ENGENHARIA PARA EXECUÇÃO DE REFORMA DO CENTRO DE ESPECIALIDADES ODONTOLÓGICAS, NO MUNICÍPIO DE SÃO LOURENÇO DA MATA/PE.</v>
      </c>
      <c r="E8" s="438" t="s">
        <v>706</v>
      </c>
      <c r="F8" s="441"/>
      <c r="G8" s="441"/>
      <c r="H8" s="441"/>
      <c r="I8" s="441"/>
      <c r="J8" s="441"/>
      <c r="K8" s="441"/>
      <c r="L8" s="441"/>
      <c r="M8" s="441"/>
      <c r="N8" s="441"/>
      <c r="O8" s="442"/>
    </row>
    <row r="9" spans="1:17" x14ac:dyDescent="0.2">
      <c r="A9" s="443" t="s">
        <v>17</v>
      </c>
      <c r="B9" s="445" t="s">
        <v>18</v>
      </c>
      <c r="C9" s="447" t="s">
        <v>19</v>
      </c>
      <c r="D9" s="448" t="s">
        <v>20</v>
      </c>
      <c r="E9" s="443" t="s">
        <v>8</v>
      </c>
      <c r="F9" s="443" t="s">
        <v>21</v>
      </c>
      <c r="G9" s="443"/>
      <c r="H9" s="443"/>
      <c r="I9" s="443"/>
      <c r="J9" s="443"/>
      <c r="K9" s="443"/>
      <c r="L9" s="443"/>
      <c r="M9" s="443"/>
      <c r="N9" s="443"/>
      <c r="O9" s="444" t="s">
        <v>22</v>
      </c>
    </row>
    <row r="10" spans="1:17" x14ac:dyDescent="0.2">
      <c r="A10" s="443"/>
      <c r="B10" s="446"/>
      <c r="C10" s="447"/>
      <c r="D10" s="449"/>
      <c r="E10" s="443"/>
      <c r="F10" s="11" t="s">
        <v>23</v>
      </c>
      <c r="G10" s="11" t="s">
        <v>24</v>
      </c>
      <c r="H10" s="11" t="s">
        <v>25</v>
      </c>
      <c r="I10" s="11" t="s">
        <v>26</v>
      </c>
      <c r="J10" s="11" t="s">
        <v>27</v>
      </c>
      <c r="K10" s="11" t="s">
        <v>28</v>
      </c>
      <c r="L10" s="11" t="s">
        <v>29</v>
      </c>
      <c r="M10" s="11" t="s">
        <v>30</v>
      </c>
      <c r="N10" s="11" t="s">
        <v>31</v>
      </c>
      <c r="O10" s="444"/>
    </row>
    <row r="11" spans="1:17" x14ac:dyDescent="0.2">
      <c r="A11" s="12" t="s">
        <v>32</v>
      </c>
      <c r="B11" s="13"/>
      <c r="C11" s="435" t="s">
        <v>9</v>
      </c>
      <c r="D11" s="436"/>
      <c r="E11" s="436"/>
      <c r="F11" s="436"/>
      <c r="G11" s="436"/>
      <c r="H11" s="436"/>
      <c r="I11" s="436"/>
      <c r="J11" s="436"/>
      <c r="K11" s="436"/>
      <c r="L11" s="436"/>
      <c r="M11" s="436"/>
      <c r="N11" s="436"/>
      <c r="O11" s="437"/>
    </row>
    <row r="12" spans="1:17" x14ac:dyDescent="0.2">
      <c r="A12" s="14" t="s">
        <v>357</v>
      </c>
      <c r="B12" s="237" t="s">
        <v>16</v>
      </c>
      <c r="C12" s="230">
        <v>1</v>
      </c>
      <c r="D12" s="21" t="s">
        <v>11</v>
      </c>
      <c r="E12" s="19" t="s">
        <v>34</v>
      </c>
      <c r="F12" s="2"/>
      <c r="G12" s="2"/>
      <c r="H12" s="2"/>
      <c r="I12" s="2"/>
      <c r="J12" s="2"/>
      <c r="K12" s="2"/>
      <c r="L12" s="2"/>
      <c r="M12" s="2"/>
      <c r="N12" s="2"/>
      <c r="O12" s="17"/>
      <c r="P12" s="3"/>
      <c r="Q12" s="3"/>
    </row>
    <row r="13" spans="1:17" x14ac:dyDescent="0.2">
      <c r="A13" s="14"/>
      <c r="B13" s="23"/>
      <c r="C13" s="15"/>
      <c r="D13" s="21"/>
      <c r="E13" s="19"/>
      <c r="F13" s="228"/>
      <c r="G13" s="228"/>
      <c r="H13" s="228"/>
      <c r="I13" s="228"/>
      <c r="J13" s="228">
        <v>3</v>
      </c>
      <c r="K13" s="228">
        <v>2</v>
      </c>
      <c r="L13" s="228"/>
      <c r="M13" s="228"/>
      <c r="N13" s="228"/>
      <c r="O13" s="234">
        <f>PRODUCT(F13:N13)</f>
        <v>6</v>
      </c>
      <c r="P13" s="3"/>
      <c r="Q13" s="3"/>
    </row>
    <row r="14" spans="1:17" x14ac:dyDescent="0.2">
      <c r="A14" s="14"/>
      <c r="B14" s="23"/>
      <c r="C14" s="15"/>
      <c r="D14" s="21"/>
      <c r="E14" s="19"/>
      <c r="F14" s="2"/>
      <c r="G14" s="2"/>
      <c r="H14" s="2"/>
      <c r="I14" s="2"/>
      <c r="J14" s="2"/>
      <c r="K14" s="2"/>
      <c r="L14" s="2"/>
      <c r="M14" s="2"/>
      <c r="N14" s="17" t="s">
        <v>22</v>
      </c>
      <c r="O14" s="238">
        <f>SUM(O13)</f>
        <v>6</v>
      </c>
      <c r="P14" s="3"/>
      <c r="Q14" s="3"/>
    </row>
    <row r="15" spans="1:17" x14ac:dyDescent="0.2">
      <c r="A15" s="14"/>
      <c r="B15" s="23"/>
      <c r="C15" s="15"/>
      <c r="D15" s="21"/>
      <c r="E15" s="19"/>
      <c r="F15" s="2"/>
      <c r="G15" s="2"/>
      <c r="H15" s="2"/>
      <c r="I15" s="2"/>
      <c r="J15" s="2"/>
      <c r="K15" s="2"/>
      <c r="L15" s="2"/>
      <c r="M15" s="2"/>
      <c r="N15" s="17"/>
      <c r="O15" s="238"/>
      <c r="P15" s="3"/>
      <c r="Q15" s="3"/>
    </row>
    <row r="16" spans="1:17" x14ac:dyDescent="0.2">
      <c r="A16" s="14" t="s">
        <v>358</v>
      </c>
      <c r="B16" s="237" t="s">
        <v>10</v>
      </c>
      <c r="C16" s="230">
        <v>98459</v>
      </c>
      <c r="D16" s="21" t="s">
        <v>355</v>
      </c>
      <c r="E16" s="19" t="s">
        <v>34</v>
      </c>
      <c r="F16" s="2"/>
      <c r="G16" s="2"/>
      <c r="H16" s="2"/>
      <c r="I16" s="228"/>
      <c r="J16" s="2"/>
      <c r="K16" s="2"/>
      <c r="L16" s="2"/>
      <c r="M16" s="2"/>
      <c r="N16" s="2"/>
      <c r="O16" s="17"/>
      <c r="P16" s="3"/>
      <c r="Q16" s="3"/>
    </row>
    <row r="17" spans="1:17" x14ac:dyDescent="0.2">
      <c r="A17" s="14"/>
      <c r="B17" s="23"/>
      <c r="C17" s="15"/>
      <c r="D17" s="21"/>
      <c r="E17" s="19"/>
      <c r="F17" s="2"/>
      <c r="G17" s="2"/>
      <c r="H17" s="2"/>
      <c r="I17" s="228">
        <v>12.1</v>
      </c>
      <c r="J17" s="2"/>
      <c r="K17" s="228">
        <v>2.2000000000000002</v>
      </c>
      <c r="L17" s="2"/>
      <c r="M17" s="2"/>
      <c r="N17" s="2"/>
      <c r="O17" s="234">
        <f>PRODUCT(F17:N17)</f>
        <v>26.62</v>
      </c>
      <c r="P17" s="3"/>
      <c r="Q17" s="3"/>
    </row>
    <row r="18" spans="1:17" x14ac:dyDescent="0.2">
      <c r="A18" s="14"/>
      <c r="B18" s="23"/>
      <c r="C18" s="15"/>
      <c r="D18" s="21"/>
      <c r="E18" s="19"/>
      <c r="F18" s="2"/>
      <c r="G18" s="2"/>
      <c r="H18" s="2"/>
      <c r="I18" s="2"/>
      <c r="J18" s="2"/>
      <c r="K18" s="2"/>
      <c r="L18" s="2"/>
      <c r="M18" s="2"/>
      <c r="N18" s="17" t="s">
        <v>22</v>
      </c>
      <c r="O18" s="238">
        <f>SUM(O17)</f>
        <v>26.62</v>
      </c>
      <c r="P18" s="3"/>
      <c r="Q18" s="3"/>
    </row>
    <row r="19" spans="1:17" x14ac:dyDescent="0.2">
      <c r="A19" s="14"/>
      <c r="B19" s="23"/>
      <c r="C19" s="15"/>
      <c r="D19" s="21"/>
      <c r="E19" s="19"/>
      <c r="F19" s="2"/>
      <c r="G19" s="2"/>
      <c r="H19" s="2"/>
      <c r="I19" s="2"/>
      <c r="J19" s="2"/>
      <c r="K19" s="2"/>
      <c r="L19" s="2"/>
      <c r="M19" s="2"/>
      <c r="N19" s="17"/>
      <c r="O19" s="238"/>
      <c r="P19" s="3"/>
      <c r="Q19" s="3"/>
    </row>
    <row r="20" spans="1:17" x14ac:dyDescent="0.2">
      <c r="A20" s="14" t="s">
        <v>359</v>
      </c>
      <c r="B20" s="237" t="s">
        <v>16</v>
      </c>
      <c r="C20" s="230">
        <v>2</v>
      </c>
      <c r="D20" s="21" t="s">
        <v>446</v>
      </c>
      <c r="E20" s="19" t="s">
        <v>447</v>
      </c>
      <c r="F20" s="2"/>
      <c r="G20" s="2"/>
      <c r="H20" s="2"/>
      <c r="I20" s="2"/>
      <c r="J20" s="2"/>
      <c r="K20" s="2"/>
      <c r="L20" s="2"/>
      <c r="M20" s="2"/>
      <c r="N20" s="17"/>
      <c r="O20" s="238"/>
      <c r="P20" s="3"/>
      <c r="Q20" s="3"/>
    </row>
    <row r="21" spans="1:17" x14ac:dyDescent="0.2">
      <c r="A21" s="14"/>
      <c r="B21" s="23"/>
      <c r="C21" s="15"/>
      <c r="D21" s="18" t="s">
        <v>450</v>
      </c>
      <c r="E21" s="19"/>
      <c r="F21" s="228">
        <v>68</v>
      </c>
      <c r="G21" s="228"/>
      <c r="H21" s="228"/>
      <c r="I21" s="228"/>
      <c r="J21" s="228"/>
      <c r="K21" s="228"/>
      <c r="L21" s="228"/>
      <c r="M21" s="228"/>
      <c r="N21" s="228"/>
      <c r="O21" s="234">
        <f>PRODUCT(F21:N21)</f>
        <v>68</v>
      </c>
      <c r="P21" s="3"/>
      <c r="Q21" s="3"/>
    </row>
    <row r="22" spans="1:17" x14ac:dyDescent="0.2">
      <c r="A22" s="14"/>
      <c r="B22" s="23"/>
      <c r="C22" s="15"/>
      <c r="D22" s="18" t="s">
        <v>449</v>
      </c>
      <c r="E22" s="19"/>
      <c r="F22" s="228">
        <v>24</v>
      </c>
      <c r="G22" s="228"/>
      <c r="H22" s="228"/>
      <c r="I22" s="228"/>
      <c r="J22" s="228"/>
      <c r="K22" s="228"/>
      <c r="L22" s="228"/>
      <c r="M22" s="228"/>
      <c r="N22" s="2"/>
      <c r="O22" s="234">
        <f>PRODUCT(F22:N22)</f>
        <v>24</v>
      </c>
      <c r="P22" s="3"/>
      <c r="Q22" s="3"/>
    </row>
    <row r="23" spans="1:17" x14ac:dyDescent="0.2">
      <c r="A23" s="14"/>
      <c r="B23" s="23"/>
      <c r="C23" s="15"/>
      <c r="D23" s="21"/>
      <c r="E23" s="19"/>
      <c r="F23" s="2"/>
      <c r="G23" s="2"/>
      <c r="H23" s="2"/>
      <c r="I23" s="2"/>
      <c r="J23" s="2"/>
      <c r="K23" s="2"/>
      <c r="L23" s="2"/>
      <c r="M23" s="2"/>
      <c r="N23" s="17" t="s">
        <v>22</v>
      </c>
      <c r="O23" s="238">
        <f>SUM(O21:O22)</f>
        <v>92</v>
      </c>
      <c r="P23" s="3"/>
      <c r="Q23" s="3"/>
    </row>
    <row r="24" spans="1:17" x14ac:dyDescent="0.2">
      <c r="A24" s="14"/>
      <c r="B24" s="23"/>
      <c r="C24" s="15"/>
      <c r="D24" s="21"/>
      <c r="E24" s="19"/>
      <c r="F24" s="2"/>
      <c r="G24" s="2"/>
      <c r="H24" s="2"/>
      <c r="I24" s="2"/>
      <c r="J24" s="2"/>
      <c r="K24" s="2"/>
      <c r="L24" s="2"/>
      <c r="M24" s="2"/>
      <c r="N24" s="17"/>
      <c r="O24" s="238"/>
      <c r="P24" s="3"/>
      <c r="Q24" s="3"/>
    </row>
    <row r="25" spans="1:17" ht="33.75" x14ac:dyDescent="0.2">
      <c r="A25" s="14" t="s">
        <v>360</v>
      </c>
      <c r="B25" s="237" t="s">
        <v>10</v>
      </c>
      <c r="C25" s="230">
        <v>97647</v>
      </c>
      <c r="D25" s="21" t="s">
        <v>718</v>
      </c>
      <c r="E25" s="19" t="s">
        <v>34</v>
      </c>
      <c r="F25" s="2"/>
      <c r="G25" s="2"/>
      <c r="H25" s="2"/>
      <c r="I25" s="2"/>
      <c r="J25" s="2"/>
      <c r="K25" s="2"/>
      <c r="L25" s="2"/>
      <c r="M25" s="2"/>
      <c r="N25" s="17"/>
      <c r="O25" s="238"/>
      <c r="P25" s="3"/>
      <c r="Q25" s="3"/>
    </row>
    <row r="26" spans="1:17" x14ac:dyDescent="0.2">
      <c r="A26" s="14"/>
      <c r="B26" s="23"/>
      <c r="C26" s="15"/>
      <c r="D26" s="18" t="s">
        <v>242</v>
      </c>
      <c r="E26" s="16"/>
      <c r="F26" s="234">
        <v>140</v>
      </c>
      <c r="G26" s="16"/>
      <c r="H26" s="16"/>
      <c r="I26" s="20"/>
      <c r="J26" s="20"/>
      <c r="K26" s="20"/>
      <c r="L26" s="20"/>
      <c r="M26" s="20"/>
      <c r="N26" s="20"/>
      <c r="O26" s="20">
        <f>F26</f>
        <v>140</v>
      </c>
      <c r="P26" s="3"/>
      <c r="Q26" s="3"/>
    </row>
    <row r="27" spans="1:17" x14ac:dyDescent="0.2">
      <c r="A27" s="14"/>
      <c r="B27" s="23"/>
      <c r="C27" s="15"/>
      <c r="D27" s="18" t="s">
        <v>243</v>
      </c>
      <c r="E27" s="16"/>
      <c r="F27" s="234">
        <v>20</v>
      </c>
      <c r="G27" s="16"/>
      <c r="H27" s="16"/>
      <c r="I27" s="20"/>
      <c r="J27" s="20"/>
      <c r="K27" s="20"/>
      <c r="L27" s="20"/>
      <c r="M27" s="20"/>
      <c r="N27" s="20"/>
      <c r="O27" s="20">
        <f>F27</f>
        <v>20</v>
      </c>
      <c r="P27" s="3"/>
      <c r="Q27" s="3"/>
    </row>
    <row r="28" spans="1:17" x14ac:dyDescent="0.2">
      <c r="A28" s="14"/>
      <c r="B28" s="23"/>
      <c r="C28" s="15"/>
      <c r="D28" s="18"/>
      <c r="E28" s="16"/>
      <c r="F28" s="16"/>
      <c r="G28" s="16"/>
      <c r="H28" s="16"/>
      <c r="I28" s="20"/>
      <c r="J28" s="20"/>
      <c r="K28" s="20"/>
      <c r="L28" s="20"/>
      <c r="M28" s="20"/>
      <c r="N28" s="17" t="s">
        <v>22</v>
      </c>
      <c r="O28" s="17">
        <f>SUM(O26:O27)</f>
        <v>160</v>
      </c>
      <c r="P28" s="3"/>
      <c r="Q28" s="3"/>
    </row>
    <row r="29" spans="1:17" x14ac:dyDescent="0.2">
      <c r="A29" s="14"/>
      <c r="B29" s="23"/>
      <c r="C29" s="15"/>
      <c r="D29" s="21"/>
      <c r="E29" s="19"/>
      <c r="F29" s="2"/>
      <c r="G29" s="2"/>
      <c r="H29" s="2"/>
      <c r="I29" s="2"/>
      <c r="J29" s="2"/>
      <c r="K29" s="2"/>
      <c r="L29" s="2"/>
      <c r="M29" s="2"/>
      <c r="N29" s="17"/>
      <c r="O29" s="238"/>
      <c r="P29" s="3"/>
      <c r="Q29" s="3"/>
    </row>
    <row r="30" spans="1:17" ht="33.75" x14ac:dyDescent="0.2">
      <c r="A30" s="14" t="s">
        <v>361</v>
      </c>
      <c r="B30" s="237" t="s">
        <v>16</v>
      </c>
      <c r="C30" s="230">
        <v>3</v>
      </c>
      <c r="D30" s="21" t="s">
        <v>278</v>
      </c>
      <c r="E30" s="19" t="s">
        <v>34</v>
      </c>
      <c r="F30" s="2"/>
      <c r="G30" s="2"/>
      <c r="H30" s="2"/>
      <c r="I30" s="2"/>
      <c r="J30" s="2"/>
      <c r="K30" s="2"/>
      <c r="L30" s="2"/>
      <c r="M30" s="2"/>
      <c r="N30" s="2"/>
      <c r="O30" s="17"/>
      <c r="P30" s="3"/>
      <c r="Q30" s="3"/>
    </row>
    <row r="31" spans="1:17" x14ac:dyDescent="0.2">
      <c r="A31" s="14"/>
      <c r="B31" s="237"/>
      <c r="C31" s="230"/>
      <c r="D31" s="245" t="s">
        <v>312</v>
      </c>
      <c r="E31" s="19"/>
      <c r="F31" s="228">
        <v>23</v>
      </c>
      <c r="G31" s="228"/>
      <c r="H31" s="228"/>
      <c r="I31" s="228"/>
      <c r="J31" s="228"/>
      <c r="K31" s="228"/>
      <c r="L31" s="228"/>
      <c r="M31" s="228"/>
      <c r="N31" s="228"/>
      <c r="O31" s="20">
        <f>F31</f>
        <v>23</v>
      </c>
      <c r="P31" s="3"/>
      <c r="Q31" s="3"/>
    </row>
    <row r="32" spans="1:17" x14ac:dyDescent="0.2">
      <c r="A32" s="14"/>
      <c r="B32" s="237"/>
      <c r="C32" s="230"/>
      <c r="D32" s="21"/>
      <c r="E32" s="19"/>
      <c r="F32" s="2"/>
      <c r="G32" s="2"/>
      <c r="H32" s="2"/>
      <c r="I32" s="2"/>
      <c r="J32" s="2"/>
      <c r="K32" s="2"/>
      <c r="L32" s="2"/>
      <c r="M32" s="2"/>
      <c r="N32" s="17" t="s">
        <v>22</v>
      </c>
      <c r="O32" s="238">
        <f>SUM(O31)</f>
        <v>23</v>
      </c>
      <c r="P32" s="3"/>
      <c r="Q32" s="3"/>
    </row>
    <row r="33" spans="1:17" x14ac:dyDescent="0.2">
      <c r="A33" s="14"/>
      <c r="B33" s="237"/>
      <c r="C33" s="230"/>
      <c r="D33" s="21"/>
      <c r="E33" s="19"/>
      <c r="F33" s="2"/>
      <c r="G33" s="2"/>
      <c r="H33" s="2"/>
      <c r="I33" s="2"/>
      <c r="J33" s="2"/>
      <c r="K33" s="2"/>
      <c r="L33" s="2"/>
      <c r="M33" s="2"/>
      <c r="N33" s="2"/>
      <c r="O33" s="17"/>
      <c r="P33" s="3"/>
      <c r="Q33" s="3"/>
    </row>
    <row r="34" spans="1:17" ht="33.75" x14ac:dyDescent="0.2">
      <c r="A34" s="14" t="s">
        <v>752</v>
      </c>
      <c r="B34" s="237" t="s">
        <v>16</v>
      </c>
      <c r="C34" s="230">
        <v>4</v>
      </c>
      <c r="D34" s="21" t="s">
        <v>310</v>
      </c>
      <c r="E34" s="19" t="s">
        <v>13</v>
      </c>
      <c r="F34" s="2"/>
      <c r="G34" s="2"/>
      <c r="H34" s="2"/>
      <c r="I34" s="2"/>
      <c r="J34" s="2"/>
      <c r="K34" s="2"/>
      <c r="L34" s="2"/>
      <c r="M34" s="2"/>
      <c r="N34" s="2"/>
      <c r="O34" s="17"/>
      <c r="P34" s="3"/>
      <c r="Q34" s="3"/>
    </row>
    <row r="35" spans="1:17" x14ac:dyDescent="0.2">
      <c r="A35" s="14"/>
      <c r="B35" s="237"/>
      <c r="C35" s="230"/>
      <c r="D35" s="18" t="s">
        <v>311</v>
      </c>
      <c r="E35" s="19"/>
      <c r="F35" s="228"/>
      <c r="G35" s="228"/>
      <c r="H35" s="228"/>
      <c r="I35" s="228">
        <v>27</v>
      </c>
      <c r="J35" s="228"/>
      <c r="K35" s="228"/>
      <c r="L35" s="228"/>
      <c r="M35" s="228"/>
      <c r="N35" s="228"/>
      <c r="O35" s="20">
        <f>PRODUCT(F35:N35)</f>
        <v>27</v>
      </c>
      <c r="P35" s="3"/>
      <c r="Q35" s="3"/>
    </row>
    <row r="36" spans="1:17" x14ac:dyDescent="0.2">
      <c r="A36" s="14"/>
      <c r="B36" s="237"/>
      <c r="C36" s="230"/>
      <c r="D36" s="21"/>
      <c r="E36" s="19"/>
      <c r="F36" s="2"/>
      <c r="G36" s="2"/>
      <c r="H36" s="2"/>
      <c r="I36" s="2"/>
      <c r="J36" s="2"/>
      <c r="K36" s="2"/>
      <c r="L36" s="2"/>
      <c r="M36" s="2"/>
      <c r="N36" s="17" t="s">
        <v>22</v>
      </c>
      <c r="O36" s="238">
        <f>SUM(O35)</f>
        <v>27</v>
      </c>
      <c r="P36" s="3"/>
      <c r="Q36" s="3"/>
    </row>
    <row r="37" spans="1:17" x14ac:dyDescent="0.2">
      <c r="A37" s="14"/>
      <c r="B37" s="237"/>
      <c r="C37" s="230"/>
      <c r="D37" s="21"/>
      <c r="E37" s="19"/>
      <c r="F37" s="2"/>
      <c r="G37" s="2"/>
      <c r="H37" s="2"/>
      <c r="I37" s="2"/>
      <c r="J37" s="2"/>
      <c r="K37" s="2"/>
      <c r="L37" s="2"/>
      <c r="M37" s="2"/>
      <c r="N37" s="2"/>
      <c r="O37" s="17"/>
      <c r="P37" s="3"/>
      <c r="Q37" s="3"/>
    </row>
    <row r="38" spans="1:17" ht="33.75" x14ac:dyDescent="0.2">
      <c r="A38" s="14" t="s">
        <v>362</v>
      </c>
      <c r="B38" s="237" t="s">
        <v>10</v>
      </c>
      <c r="C38" s="230">
        <v>97622</v>
      </c>
      <c r="D38" s="21" t="s">
        <v>279</v>
      </c>
      <c r="E38" s="19" t="s">
        <v>280</v>
      </c>
      <c r="F38" s="2"/>
      <c r="G38" s="2"/>
      <c r="H38" s="2"/>
      <c r="I38" s="2"/>
      <c r="J38" s="2"/>
      <c r="K38" s="2"/>
      <c r="L38" s="2"/>
      <c r="M38" s="2"/>
      <c r="N38" s="2"/>
      <c r="O38" s="17"/>
      <c r="P38" s="3"/>
      <c r="Q38" s="3"/>
    </row>
    <row r="39" spans="1:17" x14ac:dyDescent="0.2">
      <c r="A39" s="14"/>
      <c r="B39" s="237"/>
      <c r="C39" s="230"/>
      <c r="D39" s="18" t="s">
        <v>313</v>
      </c>
      <c r="E39" s="19"/>
      <c r="F39" s="228"/>
      <c r="G39" s="228"/>
      <c r="H39" s="228"/>
      <c r="I39" s="228">
        <f>3.8+4.9+5.8</f>
        <v>14.5</v>
      </c>
      <c r="J39" s="228"/>
      <c r="K39" s="228">
        <v>1</v>
      </c>
      <c r="L39" s="228">
        <v>0.2</v>
      </c>
      <c r="M39" s="228">
        <v>5</v>
      </c>
      <c r="N39" s="228"/>
      <c r="O39" s="234">
        <f>PRODUCT(F39:N39)</f>
        <v>14.500000000000002</v>
      </c>
      <c r="P39" s="3"/>
      <c r="Q39" s="3"/>
    </row>
    <row r="40" spans="1:17" x14ac:dyDescent="0.2">
      <c r="A40" s="14"/>
      <c r="B40" s="237"/>
      <c r="C40" s="230"/>
      <c r="D40" s="18" t="s">
        <v>283</v>
      </c>
      <c r="E40" s="19"/>
      <c r="F40" s="228"/>
      <c r="G40" s="228"/>
      <c r="H40" s="228"/>
      <c r="I40" s="228">
        <v>2.8</v>
      </c>
      <c r="J40" s="228"/>
      <c r="K40" s="228">
        <v>2.8</v>
      </c>
      <c r="L40" s="228">
        <v>0.09</v>
      </c>
      <c r="M40" s="228"/>
      <c r="N40" s="228"/>
      <c r="O40" s="234">
        <f>PRODUCT(F40:N40)</f>
        <v>0.70559999999999989</v>
      </c>
      <c r="P40" s="3"/>
      <c r="Q40" s="3"/>
    </row>
    <row r="41" spans="1:17" x14ac:dyDescent="0.2">
      <c r="A41" s="14"/>
      <c r="B41" s="237"/>
      <c r="C41" s="230"/>
      <c r="D41" s="18" t="s">
        <v>283</v>
      </c>
      <c r="E41" s="19"/>
      <c r="F41" s="228"/>
      <c r="G41" s="228"/>
      <c r="H41" s="228"/>
      <c r="I41" s="228">
        <v>2.2999999999999998</v>
      </c>
      <c r="J41" s="228"/>
      <c r="K41" s="228">
        <v>2.8</v>
      </c>
      <c r="L41" s="228">
        <v>0.09</v>
      </c>
      <c r="M41" s="228"/>
      <c r="N41" s="228"/>
      <c r="O41" s="234">
        <f t="shared" ref="O41" si="0">PRODUCT(F41:N41)</f>
        <v>0.57959999999999989</v>
      </c>
      <c r="P41" s="3"/>
      <c r="Q41" s="3"/>
    </row>
    <row r="42" spans="1:17" x14ac:dyDescent="0.2">
      <c r="A42" s="14"/>
      <c r="B42" s="237"/>
      <c r="C42" s="230"/>
      <c r="D42" s="21"/>
      <c r="E42" s="19"/>
      <c r="F42" s="2"/>
      <c r="G42" s="2"/>
      <c r="H42" s="2"/>
      <c r="I42" s="2"/>
      <c r="J42" s="2"/>
      <c r="K42" s="2"/>
      <c r="L42" s="2"/>
      <c r="M42" s="2"/>
      <c r="N42" s="17" t="s">
        <v>22</v>
      </c>
      <c r="O42" s="238">
        <f>SUM(O39:O41)</f>
        <v>15.785200000000001</v>
      </c>
      <c r="P42" s="3"/>
      <c r="Q42" s="3"/>
    </row>
    <row r="43" spans="1:17" ht="33.75" x14ac:dyDescent="0.2">
      <c r="A43" s="14" t="s">
        <v>363</v>
      </c>
      <c r="B43" s="237" t="s">
        <v>10</v>
      </c>
      <c r="C43" s="230">
        <v>97650</v>
      </c>
      <c r="D43" s="21" t="s">
        <v>301</v>
      </c>
      <c r="E43" s="19" t="s">
        <v>34</v>
      </c>
      <c r="F43" s="2"/>
      <c r="G43" s="2"/>
      <c r="H43" s="2"/>
      <c r="I43" s="2"/>
      <c r="J43" s="2"/>
      <c r="K43" s="2"/>
      <c r="L43" s="2"/>
      <c r="M43" s="2"/>
      <c r="N43" s="17"/>
      <c r="O43" s="238"/>
      <c r="P43" s="3"/>
      <c r="Q43" s="3"/>
    </row>
    <row r="44" spans="1:17" x14ac:dyDescent="0.2">
      <c r="A44" s="14"/>
      <c r="B44" s="237"/>
      <c r="C44" s="230"/>
      <c r="D44" s="18" t="s">
        <v>302</v>
      </c>
      <c r="E44" s="19"/>
      <c r="F44" s="228"/>
      <c r="G44" s="228"/>
      <c r="H44" s="228"/>
      <c r="I44" s="20">
        <v>16.850000000000001</v>
      </c>
      <c r="J44" s="228">
        <v>7.54</v>
      </c>
      <c r="K44" s="228"/>
      <c r="L44" s="228"/>
      <c r="M44" s="20"/>
      <c r="N44" s="244">
        <v>0.5</v>
      </c>
      <c r="O44" s="234">
        <f>PRODUCT(F44:N44)</f>
        <v>63.524500000000003</v>
      </c>
      <c r="P44" s="3"/>
      <c r="Q44" s="3"/>
    </row>
    <row r="45" spans="1:17" x14ac:dyDescent="0.2">
      <c r="A45" s="14"/>
      <c r="B45" s="237"/>
      <c r="C45" s="230"/>
      <c r="D45" s="18" t="s">
        <v>302</v>
      </c>
      <c r="E45" s="19"/>
      <c r="F45" s="2"/>
      <c r="G45" s="2"/>
      <c r="H45" s="2"/>
      <c r="I45" s="20">
        <v>2.5499999999999998</v>
      </c>
      <c r="J45" s="228">
        <v>1.22</v>
      </c>
      <c r="K45" s="2"/>
      <c r="L45" s="2"/>
      <c r="M45" s="2"/>
      <c r="N45" s="244">
        <v>0.5</v>
      </c>
      <c r="O45" s="234">
        <f>PRODUCT(F45:N45)</f>
        <v>1.5554999999999999</v>
      </c>
      <c r="P45" s="3"/>
      <c r="Q45" s="3"/>
    </row>
    <row r="46" spans="1:17" x14ac:dyDescent="0.2">
      <c r="A46" s="14"/>
      <c r="B46" s="237"/>
      <c r="C46" s="230"/>
      <c r="D46" s="21"/>
      <c r="E46" s="19"/>
      <c r="F46" s="2"/>
      <c r="G46" s="2"/>
      <c r="H46" s="2"/>
      <c r="I46" s="2"/>
      <c r="J46" s="2"/>
      <c r="K46" s="2"/>
      <c r="L46" s="2"/>
      <c r="M46" s="2"/>
      <c r="N46" s="17" t="s">
        <v>22</v>
      </c>
      <c r="O46" s="238">
        <f>SUM(O44:O45)</f>
        <v>65.08</v>
      </c>
      <c r="P46" s="3"/>
      <c r="Q46" s="3"/>
    </row>
    <row r="47" spans="1:17" x14ac:dyDescent="0.2">
      <c r="A47" s="14" t="s">
        <v>364</v>
      </c>
      <c r="B47" s="237" t="s">
        <v>16</v>
      </c>
      <c r="C47" s="230">
        <v>5</v>
      </c>
      <c r="D47" s="21" t="s">
        <v>281</v>
      </c>
      <c r="E47" s="19" t="s">
        <v>34</v>
      </c>
      <c r="F47" s="2"/>
      <c r="G47" s="2"/>
      <c r="H47" s="2"/>
      <c r="I47" s="2"/>
      <c r="J47" s="2"/>
      <c r="K47" s="2"/>
      <c r="L47" s="2"/>
      <c r="M47" s="2"/>
      <c r="N47" s="2"/>
      <c r="O47" s="17"/>
      <c r="P47" s="3"/>
      <c r="Q47" s="3"/>
    </row>
    <row r="48" spans="1:17" x14ac:dyDescent="0.2">
      <c r="A48" s="14"/>
      <c r="B48" s="23"/>
      <c r="C48" s="15"/>
      <c r="D48" s="18" t="s">
        <v>282</v>
      </c>
      <c r="E48" s="19"/>
      <c r="F48" s="228"/>
      <c r="G48" s="228"/>
      <c r="H48" s="228"/>
      <c r="I48" s="228">
        <v>1.45</v>
      </c>
      <c r="J48" s="228"/>
      <c r="K48" s="228">
        <v>2.2999999999999998</v>
      </c>
      <c r="L48" s="228"/>
      <c r="M48" s="228"/>
      <c r="N48" s="228"/>
      <c r="O48" s="20">
        <f>PRODUCT(F48:N48)</f>
        <v>3.3349999999999995</v>
      </c>
      <c r="P48" s="3"/>
      <c r="Q48" s="3"/>
    </row>
    <row r="49" spans="1:17" x14ac:dyDescent="0.2">
      <c r="A49" s="14"/>
      <c r="B49" s="23"/>
      <c r="C49" s="15"/>
      <c r="D49" s="21"/>
      <c r="E49" s="19"/>
      <c r="F49" s="2"/>
      <c r="G49" s="2"/>
      <c r="H49" s="2"/>
      <c r="I49" s="2"/>
      <c r="J49" s="2"/>
      <c r="K49" s="2"/>
      <c r="L49" s="2"/>
      <c r="M49" s="2"/>
      <c r="N49" s="17" t="s">
        <v>22</v>
      </c>
      <c r="O49" s="17">
        <f>SUM(O48)</f>
        <v>3.3349999999999995</v>
      </c>
      <c r="P49" s="3"/>
      <c r="Q49" s="3"/>
    </row>
    <row r="50" spans="1:17" ht="22.5" x14ac:dyDescent="0.2">
      <c r="A50" s="14" t="s">
        <v>448</v>
      </c>
      <c r="B50" s="237" t="s">
        <v>10</v>
      </c>
      <c r="C50" s="230">
        <v>97644</v>
      </c>
      <c r="D50" s="21" t="s">
        <v>451</v>
      </c>
      <c r="E50" s="19" t="s">
        <v>34</v>
      </c>
      <c r="F50" s="2"/>
      <c r="G50" s="2"/>
      <c r="H50" s="2"/>
      <c r="I50" s="2"/>
      <c r="J50" s="2"/>
      <c r="K50" s="2"/>
      <c r="L50" s="2"/>
      <c r="M50" s="2"/>
      <c r="N50" s="17"/>
      <c r="O50" s="238"/>
      <c r="P50" s="3"/>
      <c r="Q50" s="3"/>
    </row>
    <row r="51" spans="1:17" x14ac:dyDescent="0.2">
      <c r="A51" s="14"/>
      <c r="B51" s="237"/>
      <c r="C51" s="230"/>
      <c r="D51" s="18" t="s">
        <v>452</v>
      </c>
      <c r="E51" s="19"/>
      <c r="F51" s="2"/>
      <c r="G51" s="2"/>
      <c r="H51" s="2"/>
      <c r="I51" s="2"/>
      <c r="J51" s="228">
        <v>0.9</v>
      </c>
      <c r="K51" s="228">
        <v>2.1</v>
      </c>
      <c r="L51" s="228"/>
      <c r="M51" s="228"/>
      <c r="N51" s="228"/>
      <c r="O51" s="20">
        <f>PRODUCT(F51:N51)</f>
        <v>1.8900000000000001</v>
      </c>
      <c r="P51" s="3"/>
      <c r="Q51" s="3"/>
    </row>
    <row r="52" spans="1:17" x14ac:dyDescent="0.2">
      <c r="A52" s="14"/>
      <c r="B52" s="237"/>
      <c r="C52" s="230"/>
      <c r="D52" s="18" t="s">
        <v>453</v>
      </c>
      <c r="E52" s="19"/>
      <c r="F52" s="2"/>
      <c r="G52" s="2"/>
      <c r="H52" s="2"/>
      <c r="I52" s="2"/>
      <c r="J52" s="228">
        <v>0.7</v>
      </c>
      <c r="K52" s="228">
        <v>2.1</v>
      </c>
      <c r="L52" s="228"/>
      <c r="M52" s="228"/>
      <c r="N52" s="228"/>
      <c r="O52" s="20">
        <f>PRODUCT(F52:N52)</f>
        <v>1.47</v>
      </c>
      <c r="P52" s="3"/>
      <c r="Q52" s="3"/>
    </row>
    <row r="53" spans="1:17" x14ac:dyDescent="0.2">
      <c r="A53" s="14"/>
      <c r="B53" s="237"/>
      <c r="C53" s="230"/>
      <c r="D53" s="21"/>
      <c r="E53" s="19"/>
      <c r="F53" s="2"/>
      <c r="G53" s="2"/>
      <c r="H53" s="2"/>
      <c r="I53" s="2"/>
      <c r="J53" s="2"/>
      <c r="K53" s="2"/>
      <c r="L53" s="2"/>
      <c r="M53" s="2"/>
      <c r="N53" s="17" t="s">
        <v>22</v>
      </c>
      <c r="O53" s="17">
        <f>SUM(O51:O52)</f>
        <v>3.3600000000000003</v>
      </c>
      <c r="P53" s="3"/>
      <c r="Q53" s="3"/>
    </row>
    <row r="54" spans="1:17" x14ac:dyDescent="0.2">
      <c r="A54" s="14"/>
      <c r="B54" s="237"/>
      <c r="C54" s="230"/>
      <c r="D54" s="21"/>
      <c r="E54" s="19"/>
      <c r="F54" s="2"/>
      <c r="G54" s="2"/>
      <c r="H54" s="2"/>
      <c r="I54" s="2"/>
      <c r="J54" s="2"/>
      <c r="K54" s="2"/>
      <c r="L54" s="2"/>
      <c r="M54" s="2"/>
      <c r="N54" s="17"/>
      <c r="O54" s="238"/>
      <c r="P54" s="3"/>
      <c r="Q54" s="3"/>
    </row>
    <row r="55" spans="1:17" ht="56.25" x14ac:dyDescent="0.2">
      <c r="A55" s="14" t="s">
        <v>459</v>
      </c>
      <c r="B55" s="237" t="s">
        <v>10</v>
      </c>
      <c r="C55" s="230">
        <v>100982</v>
      </c>
      <c r="D55" s="21" t="s">
        <v>334</v>
      </c>
      <c r="E55" s="19" t="s">
        <v>280</v>
      </c>
      <c r="F55" s="2"/>
      <c r="G55" s="2"/>
      <c r="H55" s="2"/>
      <c r="I55" s="2"/>
      <c r="J55" s="2"/>
      <c r="K55" s="2"/>
      <c r="L55" s="2"/>
      <c r="M55" s="2"/>
      <c r="N55" s="17"/>
      <c r="O55" s="238"/>
      <c r="P55" s="3"/>
      <c r="Q55" s="3"/>
    </row>
    <row r="56" spans="1:17" x14ac:dyDescent="0.2">
      <c r="A56" s="14"/>
      <c r="B56" s="237"/>
      <c r="C56" s="230"/>
      <c r="D56" s="18" t="s">
        <v>335</v>
      </c>
      <c r="E56" s="19"/>
      <c r="F56" s="20">
        <f>O32</f>
        <v>23</v>
      </c>
      <c r="G56" s="228"/>
      <c r="H56" s="228"/>
      <c r="I56" s="228"/>
      <c r="J56" s="20"/>
      <c r="K56" s="244"/>
      <c r="L56" s="234">
        <v>0.05</v>
      </c>
      <c r="M56" s="20"/>
      <c r="N56" s="228"/>
      <c r="O56" s="234">
        <f>PRODUCT(F56:N56)</f>
        <v>1.1500000000000001</v>
      </c>
      <c r="P56" s="3"/>
      <c r="Q56" s="3"/>
    </row>
    <row r="57" spans="1:17" x14ac:dyDescent="0.2">
      <c r="A57" s="14"/>
      <c r="B57" s="237"/>
      <c r="C57" s="230"/>
      <c r="D57" s="18" t="s">
        <v>336</v>
      </c>
      <c r="E57" s="19"/>
      <c r="F57" s="20">
        <f>O42</f>
        <v>15.785200000000001</v>
      </c>
      <c r="G57" s="2"/>
      <c r="H57" s="2"/>
      <c r="I57" s="2"/>
      <c r="J57" s="2"/>
      <c r="K57" s="2"/>
      <c r="L57" s="2"/>
      <c r="M57" s="2"/>
      <c r="N57" s="234">
        <v>2</v>
      </c>
      <c r="O57" s="234">
        <f>PRODUCT(F57:N57)</f>
        <v>31.570400000000003</v>
      </c>
      <c r="P57" s="3"/>
      <c r="Q57" s="3"/>
    </row>
    <row r="58" spans="1:17" x14ac:dyDescent="0.2">
      <c r="A58" s="14"/>
      <c r="B58" s="237"/>
      <c r="C58" s="230"/>
      <c r="D58" s="18" t="s">
        <v>356</v>
      </c>
      <c r="E58" s="19"/>
      <c r="F58" s="20">
        <f>O46</f>
        <v>65.08</v>
      </c>
      <c r="G58" s="2"/>
      <c r="H58" s="2"/>
      <c r="I58" s="2"/>
      <c r="J58" s="2"/>
      <c r="K58" s="2"/>
      <c r="L58" s="234">
        <v>0.1</v>
      </c>
      <c r="M58" s="2"/>
      <c r="N58" s="234">
        <v>0.5</v>
      </c>
      <c r="O58" s="234">
        <f>PRODUCT(F58:N58)</f>
        <v>3.254</v>
      </c>
      <c r="P58" s="3"/>
      <c r="Q58" s="3"/>
    </row>
    <row r="59" spans="1:17" x14ac:dyDescent="0.2">
      <c r="A59" s="14"/>
      <c r="B59" s="237"/>
      <c r="C59" s="230"/>
      <c r="D59" s="18" t="s">
        <v>460</v>
      </c>
      <c r="E59" s="19"/>
      <c r="F59" s="20">
        <f>O53</f>
        <v>3.3600000000000003</v>
      </c>
      <c r="G59" s="2"/>
      <c r="H59" s="2"/>
      <c r="I59" s="2"/>
      <c r="J59" s="2"/>
      <c r="K59" s="2"/>
      <c r="L59" s="234">
        <v>0.03</v>
      </c>
      <c r="M59" s="2"/>
      <c r="N59" s="234"/>
      <c r="O59" s="234">
        <f>PRODUCT(F59:N59)</f>
        <v>0.1008</v>
      </c>
      <c r="P59" s="3"/>
      <c r="Q59" s="3"/>
    </row>
    <row r="60" spans="1:17" x14ac:dyDescent="0.2">
      <c r="A60" s="14"/>
      <c r="B60" s="237"/>
      <c r="C60" s="230"/>
      <c r="D60" s="18" t="s">
        <v>720</v>
      </c>
      <c r="E60" s="19"/>
      <c r="F60" s="20">
        <f>O28</f>
        <v>160</v>
      </c>
      <c r="G60" s="2"/>
      <c r="H60" s="2"/>
      <c r="I60" s="2"/>
      <c r="J60" s="2"/>
      <c r="K60" s="2"/>
      <c r="L60" s="387">
        <v>1E-3</v>
      </c>
      <c r="M60" s="2"/>
      <c r="N60" s="234"/>
      <c r="O60" s="234">
        <f>PRODUCT(F60:N60)</f>
        <v>0.16</v>
      </c>
      <c r="P60" s="3"/>
      <c r="Q60" s="3"/>
    </row>
    <row r="61" spans="1:17" x14ac:dyDescent="0.2">
      <c r="A61" s="14"/>
      <c r="B61" s="237"/>
      <c r="C61" s="230"/>
      <c r="D61" s="21"/>
      <c r="E61" s="19"/>
      <c r="F61" s="2"/>
      <c r="G61" s="2"/>
      <c r="H61" s="2"/>
      <c r="I61" s="2"/>
      <c r="J61" s="2"/>
      <c r="K61" s="2"/>
      <c r="L61" s="2"/>
      <c r="M61" s="2"/>
      <c r="N61" s="17" t="s">
        <v>22</v>
      </c>
      <c r="O61" s="238">
        <f>SUM(O56:O60)</f>
        <v>36.235199999999999</v>
      </c>
      <c r="P61" s="3"/>
      <c r="Q61" s="3"/>
    </row>
    <row r="62" spans="1:17" x14ac:dyDescent="0.2">
      <c r="A62" s="14"/>
      <c r="B62" s="237"/>
      <c r="C62" s="230"/>
      <c r="D62" s="21"/>
      <c r="E62" s="19"/>
      <c r="F62" s="2"/>
      <c r="G62" s="2"/>
      <c r="H62" s="2"/>
      <c r="I62" s="2"/>
      <c r="J62" s="2"/>
      <c r="K62" s="2"/>
      <c r="L62" s="2"/>
      <c r="M62" s="2"/>
      <c r="N62" s="17"/>
      <c r="O62" s="238"/>
      <c r="P62" s="3"/>
      <c r="Q62" s="3"/>
    </row>
    <row r="63" spans="1:17" ht="33.75" x14ac:dyDescent="0.2">
      <c r="A63" s="14" t="s">
        <v>719</v>
      </c>
      <c r="B63" s="237" t="s">
        <v>10</v>
      </c>
      <c r="C63" s="230">
        <v>95875</v>
      </c>
      <c r="D63" s="21" t="s">
        <v>337</v>
      </c>
      <c r="E63" s="247" t="s">
        <v>473</v>
      </c>
      <c r="F63" s="2"/>
      <c r="G63" s="2"/>
      <c r="H63" s="2"/>
      <c r="I63" s="2"/>
      <c r="J63" s="2"/>
      <c r="K63" s="2"/>
      <c r="L63" s="2"/>
      <c r="M63" s="2"/>
      <c r="N63" s="17"/>
      <c r="O63" s="238"/>
      <c r="P63" s="3"/>
      <c r="Q63" s="3"/>
    </row>
    <row r="64" spans="1:17" x14ac:dyDescent="0.2">
      <c r="A64" s="14"/>
      <c r="B64" s="237"/>
      <c r="C64" s="230"/>
      <c r="D64" s="21"/>
      <c r="E64" s="19"/>
      <c r="F64" s="234">
        <f>O61</f>
        <v>36.235199999999999</v>
      </c>
      <c r="G64" s="234"/>
      <c r="H64" s="234"/>
      <c r="I64" s="234"/>
      <c r="J64" s="234"/>
      <c r="K64" s="234"/>
      <c r="L64" s="234"/>
      <c r="M64" s="234">
        <v>10</v>
      </c>
      <c r="N64" s="234"/>
      <c r="O64" s="234">
        <f>PRODUCT(F64:N64)</f>
        <v>362.35199999999998</v>
      </c>
      <c r="P64" s="3"/>
      <c r="Q64" s="3"/>
    </row>
    <row r="65" spans="1:17" x14ac:dyDescent="0.2">
      <c r="A65" s="14"/>
      <c r="B65" s="237"/>
      <c r="C65" s="230"/>
      <c r="D65" s="21"/>
      <c r="E65" s="19"/>
      <c r="F65" s="2"/>
      <c r="G65" s="2"/>
      <c r="H65" s="2"/>
      <c r="I65" s="2"/>
      <c r="J65" s="2"/>
      <c r="K65" s="2"/>
      <c r="L65" s="2"/>
      <c r="M65" s="2"/>
      <c r="N65" s="17" t="s">
        <v>22</v>
      </c>
      <c r="O65" s="238">
        <f>SUM(O64)</f>
        <v>362.35199999999998</v>
      </c>
      <c r="P65" s="3"/>
      <c r="Q65" s="3"/>
    </row>
    <row r="66" spans="1:17" x14ac:dyDescent="0.2">
      <c r="A66" s="14"/>
      <c r="B66" s="237"/>
      <c r="C66" s="230"/>
      <c r="D66" s="24"/>
      <c r="E66" s="19"/>
      <c r="F66" s="2"/>
      <c r="G66" s="2"/>
      <c r="H66" s="2"/>
      <c r="I66" s="2"/>
      <c r="J66" s="2"/>
      <c r="K66" s="2"/>
      <c r="L66" s="2"/>
      <c r="M66" s="2"/>
      <c r="N66" s="17"/>
      <c r="O66" s="238"/>
      <c r="P66" s="3"/>
      <c r="Q66" s="3"/>
    </row>
    <row r="67" spans="1:17" x14ac:dyDescent="0.2">
      <c r="A67" s="12" t="s">
        <v>33</v>
      </c>
      <c r="B67" s="13"/>
      <c r="C67" s="435" t="s">
        <v>434</v>
      </c>
      <c r="D67" s="436"/>
      <c r="E67" s="436"/>
      <c r="F67" s="436"/>
      <c r="G67" s="436"/>
      <c r="H67" s="436"/>
      <c r="I67" s="436"/>
      <c r="J67" s="436"/>
      <c r="K67" s="436"/>
      <c r="L67" s="436"/>
      <c r="M67" s="436"/>
      <c r="N67" s="436"/>
      <c r="O67" s="437"/>
      <c r="P67" s="3"/>
      <c r="Q67" s="3"/>
    </row>
    <row r="68" spans="1:17" ht="22.5" x14ac:dyDescent="0.2">
      <c r="A68" s="14" t="s">
        <v>435</v>
      </c>
      <c r="B68" s="237" t="s">
        <v>10</v>
      </c>
      <c r="C68" s="230">
        <v>90777</v>
      </c>
      <c r="D68" s="24" t="s">
        <v>715</v>
      </c>
      <c r="E68" s="19" t="s">
        <v>149</v>
      </c>
      <c r="F68" s="2"/>
      <c r="G68" s="2"/>
      <c r="H68" s="2"/>
      <c r="I68" s="2"/>
      <c r="J68" s="2"/>
      <c r="K68" s="2"/>
      <c r="L68" s="2"/>
      <c r="M68" s="2"/>
      <c r="N68" s="17"/>
      <c r="O68" s="238"/>
      <c r="P68" s="3"/>
      <c r="Q68" s="3"/>
    </row>
    <row r="69" spans="1:17" x14ac:dyDescent="0.2">
      <c r="F69" s="234"/>
      <c r="G69" s="234"/>
      <c r="H69" s="234"/>
      <c r="I69" s="234"/>
      <c r="J69" s="234"/>
      <c r="K69" s="234"/>
      <c r="L69" s="234"/>
      <c r="M69" s="234">
        <v>30</v>
      </c>
      <c r="N69" s="234"/>
      <c r="O69" s="234">
        <f>PRODUCT(F69:N69)</f>
        <v>30</v>
      </c>
    </row>
    <row r="70" spans="1:17" x14ac:dyDescent="0.2">
      <c r="A70" s="14"/>
      <c r="B70" s="237"/>
      <c r="C70" s="230"/>
      <c r="D70" s="24"/>
      <c r="E70" s="19"/>
      <c r="F70" s="2"/>
      <c r="G70" s="2"/>
      <c r="H70" s="2"/>
      <c r="I70" s="2"/>
      <c r="J70" s="2"/>
      <c r="K70" s="2"/>
      <c r="L70" s="2"/>
      <c r="M70" s="2"/>
      <c r="N70" s="17" t="s">
        <v>22</v>
      </c>
      <c r="O70" s="238">
        <f>SUM(O69)</f>
        <v>30</v>
      </c>
      <c r="P70" s="3"/>
      <c r="Q70" s="3"/>
    </row>
    <row r="71" spans="1:17" ht="22.5" x14ac:dyDescent="0.2">
      <c r="A71" s="14" t="s">
        <v>716</v>
      </c>
      <c r="B71" s="237" t="s">
        <v>10</v>
      </c>
      <c r="C71" s="230">
        <v>90776</v>
      </c>
      <c r="D71" s="24" t="s">
        <v>175</v>
      </c>
      <c r="E71" s="19" t="s">
        <v>149</v>
      </c>
      <c r="F71" s="2"/>
      <c r="G71" s="2"/>
      <c r="H71" s="2"/>
      <c r="I71" s="2"/>
      <c r="J71" s="2"/>
      <c r="K71" s="2"/>
      <c r="L71" s="2"/>
      <c r="M71" s="2"/>
      <c r="N71" s="17"/>
      <c r="O71" s="238"/>
      <c r="P71" s="3"/>
      <c r="Q71" s="3"/>
    </row>
    <row r="72" spans="1:17" x14ac:dyDescent="0.2">
      <c r="A72" s="14"/>
      <c r="B72" s="237"/>
      <c r="C72" s="230"/>
      <c r="D72" s="24"/>
      <c r="E72" s="19"/>
      <c r="F72" s="2"/>
      <c r="G72" s="2"/>
      <c r="H72" s="2"/>
      <c r="I72" s="2"/>
      <c r="J72" s="2"/>
      <c r="K72" s="2"/>
      <c r="L72" s="2"/>
      <c r="M72" s="234">
        <v>100</v>
      </c>
      <c r="N72" s="234"/>
      <c r="O72" s="234">
        <f>PRODUCT(F72:N72)</f>
        <v>100</v>
      </c>
      <c r="P72" s="3"/>
      <c r="Q72" s="3"/>
    </row>
    <row r="73" spans="1:17" x14ac:dyDescent="0.2">
      <c r="A73" s="14"/>
      <c r="B73" s="237"/>
      <c r="C73" s="230"/>
      <c r="D73" s="24"/>
      <c r="E73" s="19"/>
      <c r="F73" s="2"/>
      <c r="G73" s="2"/>
      <c r="H73" s="2"/>
      <c r="I73" s="2"/>
      <c r="J73" s="2"/>
      <c r="K73" s="2"/>
      <c r="L73" s="2"/>
      <c r="M73" s="2"/>
      <c r="N73" s="17" t="s">
        <v>22</v>
      </c>
      <c r="O73" s="238">
        <f>SUM(O72)</f>
        <v>100</v>
      </c>
      <c r="P73" s="3"/>
      <c r="Q73" s="3"/>
    </row>
    <row r="74" spans="1:17" x14ac:dyDescent="0.2">
      <c r="A74" s="14"/>
      <c r="B74" s="237"/>
      <c r="C74" s="230"/>
      <c r="D74" s="24"/>
      <c r="E74" s="19"/>
      <c r="F74" s="2"/>
      <c r="G74" s="2"/>
      <c r="H74" s="2"/>
      <c r="I74" s="2"/>
      <c r="J74" s="2"/>
      <c r="K74" s="2"/>
      <c r="L74" s="2"/>
      <c r="M74" s="2"/>
      <c r="N74" s="17"/>
      <c r="O74" s="238"/>
      <c r="P74" s="3"/>
      <c r="Q74" s="3"/>
    </row>
    <row r="75" spans="1:17" x14ac:dyDescent="0.2">
      <c r="A75" s="12" t="s">
        <v>35</v>
      </c>
      <c r="B75" s="13"/>
      <c r="C75" s="435" t="s">
        <v>365</v>
      </c>
      <c r="D75" s="436"/>
      <c r="E75" s="436"/>
      <c r="F75" s="436"/>
      <c r="G75" s="436"/>
      <c r="H75" s="436"/>
      <c r="I75" s="436"/>
      <c r="J75" s="436"/>
      <c r="K75" s="436"/>
      <c r="L75" s="436"/>
      <c r="M75" s="436"/>
      <c r="N75" s="436"/>
      <c r="O75" s="437"/>
      <c r="P75" s="3"/>
      <c r="Q75" s="3"/>
    </row>
    <row r="76" spans="1:17" ht="22.5" x14ac:dyDescent="0.2">
      <c r="A76" s="14" t="s">
        <v>366</v>
      </c>
      <c r="B76" s="229" t="s">
        <v>10</v>
      </c>
      <c r="C76" s="229">
        <v>96995</v>
      </c>
      <c r="D76" s="24" t="s">
        <v>320</v>
      </c>
      <c r="E76" s="19" t="s">
        <v>280</v>
      </c>
      <c r="F76" s="261"/>
      <c r="G76" s="261"/>
      <c r="H76" s="261"/>
      <c r="I76" s="261"/>
      <c r="J76" s="261"/>
      <c r="K76" s="261"/>
      <c r="L76" s="261"/>
      <c r="M76" s="261"/>
      <c r="N76" s="261"/>
      <c r="O76" s="262"/>
      <c r="P76" s="3"/>
      <c r="Q76" s="3"/>
    </row>
    <row r="77" spans="1:17" x14ac:dyDescent="0.2">
      <c r="A77" s="3"/>
      <c r="B77" s="229"/>
      <c r="C77" s="229"/>
      <c r="D77" s="233" t="s">
        <v>315</v>
      </c>
      <c r="E77" s="19"/>
      <c r="F77" s="261"/>
      <c r="G77" s="261"/>
      <c r="H77" s="20"/>
      <c r="I77" s="20">
        <v>2.77</v>
      </c>
      <c r="J77" s="20">
        <v>1.2</v>
      </c>
      <c r="K77" s="20">
        <v>0.17</v>
      </c>
      <c r="L77" s="20"/>
      <c r="M77" s="261"/>
      <c r="N77" s="261"/>
      <c r="O77" s="20">
        <f>PRODUCT(F77:N77)</f>
        <v>0.56508000000000003</v>
      </c>
      <c r="P77" s="3"/>
      <c r="Q77" s="3"/>
    </row>
    <row r="78" spans="1:17" x14ac:dyDescent="0.2">
      <c r="A78" s="3"/>
      <c r="B78" s="229"/>
      <c r="C78" s="229"/>
      <c r="D78" s="233" t="s">
        <v>315</v>
      </c>
      <c r="E78" s="19"/>
      <c r="F78" s="261"/>
      <c r="G78" s="261"/>
      <c r="H78" s="20"/>
      <c r="I78" s="20">
        <v>1.5</v>
      </c>
      <c r="J78" s="20">
        <v>3</v>
      </c>
      <c r="K78" s="20">
        <v>0.34</v>
      </c>
      <c r="L78" s="20"/>
      <c r="M78" s="261"/>
      <c r="N78" s="261"/>
      <c r="O78" s="20">
        <f t="shared" ref="O78:O81" si="1">PRODUCT(F78:N78)</f>
        <v>1.53</v>
      </c>
      <c r="P78" s="3"/>
      <c r="Q78" s="3"/>
    </row>
    <row r="79" spans="1:17" x14ac:dyDescent="0.2">
      <c r="A79" s="3"/>
      <c r="B79" s="229"/>
      <c r="C79" s="229"/>
      <c r="D79" s="233" t="s">
        <v>315</v>
      </c>
      <c r="E79" s="19"/>
      <c r="F79" s="261"/>
      <c r="G79" s="261"/>
      <c r="H79" s="20"/>
      <c r="I79" s="20">
        <v>2.77</v>
      </c>
      <c r="J79" s="20">
        <v>1.2</v>
      </c>
      <c r="K79" s="20">
        <v>0.51</v>
      </c>
      <c r="L79" s="20"/>
      <c r="M79" s="261"/>
      <c r="N79" s="261"/>
      <c r="O79" s="20">
        <f t="shared" si="1"/>
        <v>1.6952399999999999</v>
      </c>
      <c r="P79" s="3"/>
      <c r="Q79" s="3"/>
    </row>
    <row r="80" spans="1:17" x14ac:dyDescent="0.2">
      <c r="A80" s="3"/>
      <c r="B80" s="229"/>
      <c r="C80" s="229"/>
      <c r="D80" s="233" t="s">
        <v>315</v>
      </c>
      <c r="E80" s="19"/>
      <c r="F80" s="261"/>
      <c r="G80" s="261"/>
      <c r="H80" s="20"/>
      <c r="I80" s="20">
        <v>1.5</v>
      </c>
      <c r="J80" s="20">
        <v>3</v>
      </c>
      <c r="K80" s="20">
        <v>0.88</v>
      </c>
      <c r="L80" s="20"/>
      <c r="M80" s="261"/>
      <c r="N80" s="261"/>
      <c r="O80" s="20">
        <f t="shared" si="1"/>
        <v>3.96</v>
      </c>
      <c r="P80" s="3"/>
      <c r="Q80" s="3"/>
    </row>
    <row r="81" spans="1:17" x14ac:dyDescent="0.2">
      <c r="A81" s="3"/>
      <c r="B81" s="229"/>
      <c r="C81" s="229"/>
      <c r="D81" s="233" t="s">
        <v>315</v>
      </c>
      <c r="E81" s="19"/>
      <c r="F81" s="261"/>
      <c r="G81" s="261"/>
      <c r="H81" s="20"/>
      <c r="I81" s="20">
        <v>4.2699999999999996</v>
      </c>
      <c r="J81" s="20">
        <v>1.5</v>
      </c>
      <c r="K81" s="20">
        <f>0.88+0.27</f>
        <v>1.1499999999999999</v>
      </c>
      <c r="L81" s="20"/>
      <c r="M81" s="261"/>
      <c r="N81" s="261"/>
      <c r="O81" s="20">
        <f t="shared" si="1"/>
        <v>7.3657499999999985</v>
      </c>
      <c r="P81" s="3"/>
      <c r="Q81" s="3"/>
    </row>
    <row r="82" spans="1:17" x14ac:dyDescent="0.2">
      <c r="A82" s="3"/>
      <c r="B82" s="229"/>
      <c r="C82" s="229"/>
      <c r="D82" s="24"/>
      <c r="E82" s="19"/>
      <c r="F82" s="261"/>
      <c r="G82" s="261"/>
      <c r="H82" s="261"/>
      <c r="I82" s="261"/>
      <c r="J82" s="261"/>
      <c r="K82" s="261"/>
      <c r="L82" s="261"/>
      <c r="M82" s="261"/>
      <c r="N82" s="17" t="s">
        <v>22</v>
      </c>
      <c r="O82" s="238">
        <f>SUM(O77:O81)</f>
        <v>15.116069999999999</v>
      </c>
      <c r="P82" s="3"/>
      <c r="Q82" s="3"/>
    </row>
    <row r="83" spans="1:17" x14ac:dyDescent="0.2">
      <c r="A83" s="3"/>
      <c r="B83" s="229"/>
      <c r="C83" s="229"/>
      <c r="D83" s="21"/>
      <c r="E83" s="19"/>
      <c r="F83" s="261"/>
      <c r="G83" s="261"/>
      <c r="H83" s="261"/>
      <c r="I83" s="261"/>
      <c r="J83" s="261"/>
      <c r="K83" s="261"/>
      <c r="L83" s="261"/>
      <c r="M83" s="261"/>
      <c r="N83" s="17"/>
      <c r="O83" s="238"/>
      <c r="P83" s="3"/>
      <c r="Q83" s="3"/>
    </row>
    <row r="84" spans="1:17" x14ac:dyDescent="0.2">
      <c r="A84" s="12" t="s">
        <v>36</v>
      </c>
      <c r="B84" s="13"/>
      <c r="C84" s="435" t="s">
        <v>373</v>
      </c>
      <c r="D84" s="436"/>
      <c r="E84" s="436"/>
      <c r="F84" s="436"/>
      <c r="G84" s="436"/>
      <c r="H84" s="436"/>
      <c r="I84" s="436"/>
      <c r="J84" s="436"/>
      <c r="K84" s="436"/>
      <c r="L84" s="436"/>
      <c r="M84" s="436"/>
      <c r="N84" s="436"/>
      <c r="O84" s="437"/>
      <c r="P84" s="3"/>
      <c r="Q84" s="3"/>
    </row>
    <row r="85" spans="1:17" ht="33.75" x14ac:dyDescent="0.2">
      <c r="A85" s="14" t="s">
        <v>368</v>
      </c>
      <c r="B85" s="229" t="s">
        <v>10</v>
      </c>
      <c r="C85" s="229">
        <v>94201</v>
      </c>
      <c r="D85" s="24" t="s">
        <v>717</v>
      </c>
      <c r="E85" s="19" t="s">
        <v>34</v>
      </c>
      <c r="F85" s="16"/>
      <c r="G85" s="16"/>
      <c r="H85" s="16"/>
      <c r="I85" s="20"/>
      <c r="J85" s="20"/>
      <c r="K85" s="20"/>
      <c r="L85" s="20"/>
      <c r="M85" s="20"/>
      <c r="N85" s="20"/>
      <c r="O85" s="20"/>
      <c r="P85" s="3"/>
      <c r="Q85" s="3"/>
    </row>
    <row r="86" spans="1:17" x14ac:dyDescent="0.2">
      <c r="A86" s="14"/>
      <c r="B86" s="22"/>
      <c r="C86" s="15"/>
      <c r="D86" s="18" t="s">
        <v>242</v>
      </c>
      <c r="E86" s="16"/>
      <c r="F86" s="234">
        <v>140</v>
      </c>
      <c r="G86" s="16"/>
      <c r="H86" s="16"/>
      <c r="I86" s="20"/>
      <c r="J86" s="20"/>
      <c r="K86" s="20"/>
      <c r="L86" s="20"/>
      <c r="M86" s="20"/>
      <c r="N86" s="20"/>
      <c r="O86" s="20">
        <f>F86</f>
        <v>140</v>
      </c>
      <c r="P86" s="3"/>
      <c r="Q86" s="3"/>
    </row>
    <row r="87" spans="1:17" x14ac:dyDescent="0.2">
      <c r="A87" s="14"/>
      <c r="B87" s="22"/>
      <c r="C87" s="15"/>
      <c r="D87" s="18" t="s">
        <v>243</v>
      </c>
      <c r="E87" s="16"/>
      <c r="F87" s="234">
        <v>20</v>
      </c>
      <c r="G87" s="16"/>
      <c r="H87" s="16"/>
      <c r="I87" s="20"/>
      <c r="J87" s="20"/>
      <c r="K87" s="20"/>
      <c r="L87" s="20"/>
      <c r="M87" s="20"/>
      <c r="N87" s="20"/>
      <c r="O87" s="20">
        <f>F87</f>
        <v>20</v>
      </c>
      <c r="P87" s="3"/>
      <c r="Q87" s="3"/>
    </row>
    <row r="88" spans="1:17" x14ac:dyDescent="0.2">
      <c r="A88" s="14"/>
      <c r="B88" s="22"/>
      <c r="C88" s="15"/>
      <c r="D88" s="18"/>
      <c r="E88" s="16"/>
      <c r="F88" s="16"/>
      <c r="G88" s="16"/>
      <c r="H88" s="16"/>
      <c r="I88" s="20"/>
      <c r="J88" s="20"/>
      <c r="K88" s="20"/>
      <c r="L88" s="20"/>
      <c r="M88" s="20"/>
      <c r="N88" s="17" t="s">
        <v>22</v>
      </c>
      <c r="O88" s="17">
        <f>SUM(O86:O87)</f>
        <v>160</v>
      </c>
      <c r="P88" s="3"/>
      <c r="Q88" s="3"/>
    </row>
    <row r="89" spans="1:17" x14ac:dyDescent="0.2">
      <c r="A89" s="14"/>
      <c r="B89" s="23"/>
      <c r="C89" s="231"/>
      <c r="D89" s="18"/>
      <c r="E89" s="16"/>
      <c r="F89" s="16"/>
      <c r="G89" s="16"/>
      <c r="H89" s="16"/>
      <c r="I89" s="20"/>
      <c r="J89" s="20"/>
      <c r="K89" s="20"/>
      <c r="L89" s="20"/>
      <c r="M89" s="20"/>
      <c r="N89" s="17"/>
      <c r="O89" s="17"/>
      <c r="P89" s="3"/>
      <c r="Q89" s="3"/>
    </row>
    <row r="90" spans="1:17" ht="45" x14ac:dyDescent="0.2">
      <c r="A90" s="14" t="s">
        <v>367</v>
      </c>
      <c r="B90" s="229" t="s">
        <v>10</v>
      </c>
      <c r="C90" s="229">
        <v>92541</v>
      </c>
      <c r="D90" s="24" t="s">
        <v>303</v>
      </c>
      <c r="E90" s="19" t="s">
        <v>34</v>
      </c>
      <c r="F90" s="261"/>
      <c r="G90" s="261"/>
      <c r="H90" s="261"/>
      <c r="I90" s="261"/>
      <c r="J90" s="261"/>
      <c r="K90" s="261"/>
      <c r="L90" s="261"/>
      <c r="M90" s="261"/>
      <c r="N90" s="261"/>
      <c r="O90" s="262"/>
    </row>
    <row r="91" spans="1:17" x14ac:dyDescent="0.2">
      <c r="A91" s="3"/>
      <c r="B91" s="3"/>
      <c r="C91" s="3"/>
      <c r="D91" s="18" t="s">
        <v>302</v>
      </c>
      <c r="E91" s="19"/>
      <c r="F91" s="228"/>
      <c r="G91" s="228"/>
      <c r="H91" s="228"/>
      <c r="I91" s="20">
        <v>16.850000000000001</v>
      </c>
      <c r="J91" s="228">
        <v>7.54</v>
      </c>
      <c r="K91" s="228"/>
      <c r="L91" s="228"/>
      <c r="M91" s="20"/>
      <c r="N91" s="244">
        <v>0.5</v>
      </c>
      <c r="O91" s="234">
        <f>PRODUCT(F91:N91)</f>
        <v>63.524500000000003</v>
      </c>
    </row>
    <row r="92" spans="1:17" x14ac:dyDescent="0.2">
      <c r="A92" s="3"/>
      <c r="B92" s="3"/>
      <c r="C92" s="3"/>
      <c r="D92" s="18" t="s">
        <v>302</v>
      </c>
      <c r="E92" s="19"/>
      <c r="F92" s="2"/>
      <c r="G92" s="2"/>
      <c r="H92" s="2"/>
      <c r="I92" s="20">
        <v>2.5499999999999998</v>
      </c>
      <c r="J92" s="228">
        <v>1.22</v>
      </c>
      <c r="K92" s="2"/>
      <c r="L92" s="2"/>
      <c r="M92" s="2"/>
      <c r="N92" s="244">
        <v>0.5</v>
      </c>
      <c r="O92" s="234">
        <f>PRODUCT(F92:N92)</f>
        <v>1.5554999999999999</v>
      </c>
    </row>
    <row r="93" spans="1:17" x14ac:dyDescent="0.2">
      <c r="A93" s="3"/>
      <c r="B93" s="3"/>
      <c r="C93" s="3"/>
      <c r="D93" s="21"/>
      <c r="E93" s="19"/>
      <c r="F93" s="2"/>
      <c r="G93" s="2"/>
      <c r="H93" s="2"/>
      <c r="I93" s="2"/>
      <c r="J93" s="2"/>
      <c r="K93" s="2"/>
      <c r="L93" s="2"/>
      <c r="M93" s="2"/>
      <c r="N93" s="17" t="s">
        <v>22</v>
      </c>
      <c r="O93" s="238">
        <f>SUM(O91:O92)</f>
        <v>65.08</v>
      </c>
    </row>
    <row r="94" spans="1:17" x14ac:dyDescent="0.2">
      <c r="A94" s="3"/>
      <c r="B94" s="263"/>
      <c r="C94" s="263"/>
      <c r="D94" s="21"/>
      <c r="E94" s="19"/>
      <c r="F94" s="2"/>
      <c r="G94" s="2"/>
      <c r="H94" s="2"/>
      <c r="I94" s="2"/>
      <c r="J94" s="2"/>
      <c r="K94" s="2"/>
      <c r="L94" s="2"/>
      <c r="M94" s="2"/>
      <c r="N94" s="17"/>
      <c r="O94" s="238"/>
    </row>
    <row r="95" spans="1:17" ht="33.75" x14ac:dyDescent="0.2">
      <c r="A95" s="14" t="s">
        <v>369</v>
      </c>
      <c r="B95" s="229" t="s">
        <v>10</v>
      </c>
      <c r="C95" s="229">
        <v>94228</v>
      </c>
      <c r="D95" s="24" t="s">
        <v>244</v>
      </c>
      <c r="E95" s="19" t="s">
        <v>13</v>
      </c>
      <c r="F95" s="16"/>
      <c r="G95" s="16"/>
      <c r="H95" s="16"/>
      <c r="I95" s="20"/>
      <c r="J95" s="20"/>
      <c r="K95" s="20"/>
      <c r="L95" s="20"/>
      <c r="M95" s="20"/>
      <c r="N95" s="20"/>
      <c r="O95" s="20"/>
      <c r="P95" s="3"/>
      <c r="Q95" s="3"/>
    </row>
    <row r="96" spans="1:17" x14ac:dyDescent="0.2">
      <c r="A96" s="14"/>
      <c r="B96" s="22"/>
      <c r="C96" s="15"/>
      <c r="D96" s="18" t="s">
        <v>245</v>
      </c>
      <c r="E96" s="16"/>
      <c r="F96" s="16"/>
      <c r="G96" s="16"/>
      <c r="H96" s="16"/>
      <c r="I96" s="20">
        <v>8.76</v>
      </c>
      <c r="J96" s="20"/>
      <c r="K96" s="20"/>
      <c r="L96" s="20"/>
      <c r="M96" s="20"/>
      <c r="N96" s="20"/>
      <c r="O96" s="20">
        <f>I96</f>
        <v>8.76</v>
      </c>
      <c r="P96" s="3"/>
      <c r="Q96" s="3"/>
    </row>
    <row r="97" spans="1:17" x14ac:dyDescent="0.2">
      <c r="A97" s="14"/>
      <c r="B97" s="22"/>
      <c r="C97" s="15"/>
      <c r="D97" s="18" t="s">
        <v>246</v>
      </c>
      <c r="E97" s="16"/>
      <c r="F97" s="16"/>
      <c r="G97" s="16"/>
      <c r="H97" s="16"/>
      <c r="I97" s="20">
        <v>7.54</v>
      </c>
      <c r="J97" s="20"/>
      <c r="K97" s="20"/>
      <c r="L97" s="20"/>
      <c r="M97" s="20"/>
      <c r="N97" s="17"/>
      <c r="O97" s="20">
        <f>I97</f>
        <v>7.54</v>
      </c>
      <c r="P97" s="3"/>
      <c r="Q97" s="3"/>
    </row>
    <row r="98" spans="1:17" x14ac:dyDescent="0.2">
      <c r="A98" s="14"/>
      <c r="B98" s="23"/>
      <c r="C98" s="231"/>
      <c r="D98" s="18" t="s">
        <v>247</v>
      </c>
      <c r="E98" s="16"/>
      <c r="F98" s="16"/>
      <c r="G98" s="16"/>
      <c r="H98" s="16"/>
      <c r="I98" s="20">
        <f>2.37+1.22+2.18</f>
        <v>5.77</v>
      </c>
      <c r="J98" s="20"/>
      <c r="K98" s="20"/>
      <c r="L98" s="20"/>
      <c r="M98" s="20"/>
      <c r="N98" s="17"/>
      <c r="O98" s="20">
        <f>I98</f>
        <v>5.77</v>
      </c>
      <c r="P98" s="3"/>
      <c r="Q98" s="3"/>
    </row>
    <row r="99" spans="1:17" x14ac:dyDescent="0.2">
      <c r="A99" s="14"/>
      <c r="B99" s="229"/>
      <c r="C99" s="229"/>
      <c r="D99" s="24"/>
      <c r="E99" s="19"/>
      <c r="F99" s="16"/>
      <c r="G99" s="16"/>
      <c r="H99" s="16"/>
      <c r="I99" s="20"/>
      <c r="J99" s="20"/>
      <c r="K99" s="20"/>
      <c r="L99" s="20"/>
      <c r="M99" s="20"/>
      <c r="N99" s="17" t="s">
        <v>22</v>
      </c>
      <c r="O99" s="17">
        <f>SUM(O96:O98)</f>
        <v>22.07</v>
      </c>
      <c r="P99" s="3"/>
      <c r="Q99" s="3"/>
    </row>
    <row r="100" spans="1:17" x14ac:dyDescent="0.2">
      <c r="A100" s="14"/>
      <c r="B100" s="229"/>
      <c r="C100" s="229"/>
      <c r="D100" s="24"/>
      <c r="E100" s="19"/>
      <c r="F100" s="16"/>
      <c r="G100" s="16"/>
      <c r="H100" s="16"/>
      <c r="I100" s="20"/>
      <c r="J100" s="20"/>
      <c r="K100" s="20"/>
      <c r="L100" s="20"/>
      <c r="M100" s="20"/>
      <c r="N100" s="17"/>
      <c r="O100" s="17"/>
      <c r="P100" s="3"/>
      <c r="Q100" s="3"/>
    </row>
    <row r="101" spans="1:17" x14ac:dyDescent="0.2">
      <c r="A101" s="14" t="s">
        <v>370</v>
      </c>
      <c r="B101" s="237" t="s">
        <v>16</v>
      </c>
      <c r="C101" s="229">
        <v>6</v>
      </c>
      <c r="D101" s="24" t="s">
        <v>347</v>
      </c>
      <c r="E101" s="19" t="s">
        <v>8</v>
      </c>
      <c r="F101" s="261"/>
      <c r="G101" s="261"/>
      <c r="H101" s="261"/>
      <c r="I101" s="261"/>
      <c r="J101" s="261"/>
      <c r="K101" s="261"/>
      <c r="L101" s="261"/>
      <c r="M101" s="261"/>
      <c r="N101" s="261"/>
      <c r="O101" s="262"/>
      <c r="P101" s="3"/>
      <c r="Q101" s="3"/>
    </row>
    <row r="102" spans="1:17" x14ac:dyDescent="0.2">
      <c r="A102" s="3"/>
      <c r="B102" s="3"/>
      <c r="C102" s="3"/>
      <c r="D102" s="264"/>
      <c r="E102" s="3"/>
      <c r="F102" s="261"/>
      <c r="G102" s="261"/>
      <c r="H102" s="261"/>
      <c r="I102" s="261"/>
      <c r="J102" s="261"/>
      <c r="K102" s="261"/>
      <c r="L102" s="261"/>
      <c r="M102" s="234">
        <v>3</v>
      </c>
      <c r="N102" s="261"/>
      <c r="O102" s="234">
        <f>PRODUCT(F102:N102)</f>
        <v>3</v>
      </c>
      <c r="P102" s="3"/>
      <c r="Q102" s="3"/>
    </row>
    <row r="103" spans="1:17" x14ac:dyDescent="0.2">
      <c r="A103" s="3"/>
      <c r="B103" s="3"/>
      <c r="C103" s="3"/>
      <c r="D103" s="264"/>
      <c r="E103" s="3"/>
      <c r="F103" s="261"/>
      <c r="G103" s="261"/>
      <c r="H103" s="261"/>
      <c r="I103" s="261"/>
      <c r="J103" s="261"/>
      <c r="K103" s="261"/>
      <c r="L103" s="261"/>
      <c r="M103" s="261"/>
      <c r="N103" s="17" t="s">
        <v>22</v>
      </c>
      <c r="O103" s="238">
        <f>SUM(O102)</f>
        <v>3</v>
      </c>
      <c r="P103" s="3"/>
      <c r="Q103" s="3"/>
    </row>
    <row r="104" spans="1:17" x14ac:dyDescent="0.2">
      <c r="A104" s="14"/>
      <c r="B104" s="229"/>
      <c r="C104" s="229"/>
      <c r="D104" s="21"/>
      <c r="E104" s="19"/>
      <c r="F104" s="16"/>
      <c r="G104" s="16"/>
      <c r="H104" s="16"/>
      <c r="I104" s="20"/>
      <c r="J104" s="20"/>
      <c r="K104" s="20"/>
      <c r="L104" s="20"/>
      <c r="M104" s="20"/>
      <c r="N104" s="17"/>
      <c r="O104" s="17"/>
      <c r="P104" s="3"/>
      <c r="Q104" s="3"/>
    </row>
    <row r="105" spans="1:17" ht="67.5" x14ac:dyDescent="0.2">
      <c r="A105" s="14" t="s">
        <v>371</v>
      </c>
      <c r="B105" s="229" t="s">
        <v>10</v>
      </c>
      <c r="C105" s="229">
        <v>91789</v>
      </c>
      <c r="D105" s="24" t="s">
        <v>248</v>
      </c>
      <c r="E105" s="19" t="s">
        <v>13</v>
      </c>
      <c r="F105" s="16"/>
      <c r="G105" s="16"/>
      <c r="H105" s="16"/>
      <c r="I105" s="20"/>
      <c r="J105" s="20"/>
      <c r="K105" s="20"/>
      <c r="L105" s="20"/>
      <c r="M105" s="20"/>
      <c r="N105" s="20"/>
      <c r="O105" s="20"/>
      <c r="P105" s="3"/>
      <c r="Q105" s="3"/>
    </row>
    <row r="106" spans="1:17" x14ac:dyDescent="0.2">
      <c r="A106" s="14"/>
      <c r="B106" s="22"/>
      <c r="C106" s="15"/>
      <c r="D106" s="18"/>
      <c r="E106" s="16"/>
      <c r="F106" s="16"/>
      <c r="G106" s="16"/>
      <c r="H106" s="16"/>
      <c r="I106" s="20"/>
      <c r="J106" s="20"/>
      <c r="K106" s="20">
        <f>2.43+6</f>
        <v>8.43</v>
      </c>
      <c r="L106" s="20"/>
      <c r="M106" s="20"/>
      <c r="N106" s="20">
        <v>2</v>
      </c>
      <c r="O106" s="20">
        <f>SUM(F106:N106)</f>
        <v>10.43</v>
      </c>
      <c r="P106" s="3"/>
      <c r="Q106" s="3"/>
    </row>
    <row r="107" spans="1:17" x14ac:dyDescent="0.2">
      <c r="A107" s="14"/>
      <c r="B107" s="229"/>
      <c r="C107" s="229"/>
      <c r="D107" s="24"/>
      <c r="E107" s="19"/>
      <c r="F107" s="16"/>
      <c r="G107" s="16"/>
      <c r="H107" s="16"/>
      <c r="I107" s="20"/>
      <c r="J107" s="20"/>
      <c r="K107" s="20"/>
      <c r="L107" s="20"/>
      <c r="M107" s="20"/>
      <c r="N107" s="17" t="s">
        <v>22</v>
      </c>
      <c r="O107" s="17">
        <f>SUM(O106)</f>
        <v>10.43</v>
      </c>
      <c r="P107" s="3"/>
      <c r="Q107" s="3"/>
    </row>
    <row r="108" spans="1:17" x14ac:dyDescent="0.2">
      <c r="A108" s="14"/>
      <c r="B108" s="229"/>
      <c r="C108" s="229"/>
      <c r="D108" s="24"/>
      <c r="E108" s="19"/>
      <c r="F108" s="16"/>
      <c r="G108" s="16"/>
      <c r="H108" s="16"/>
      <c r="I108" s="20"/>
      <c r="J108" s="20"/>
      <c r="K108" s="20"/>
      <c r="L108" s="20"/>
      <c r="M108" s="20"/>
      <c r="N108" s="17"/>
      <c r="O108" s="17"/>
      <c r="P108" s="3"/>
      <c r="Q108" s="3"/>
    </row>
    <row r="109" spans="1:17" ht="45" x14ac:dyDescent="0.2">
      <c r="A109" s="14" t="s">
        <v>372</v>
      </c>
      <c r="B109" s="229" t="s">
        <v>10</v>
      </c>
      <c r="C109" s="229">
        <v>99251</v>
      </c>
      <c r="D109" s="24" t="s">
        <v>345</v>
      </c>
      <c r="E109" s="19" t="s">
        <v>8</v>
      </c>
      <c r="F109" s="261"/>
      <c r="G109" s="261"/>
      <c r="H109" s="261"/>
      <c r="I109" s="261"/>
      <c r="J109" s="261"/>
      <c r="K109" s="261"/>
      <c r="L109" s="261"/>
      <c r="M109" s="261"/>
      <c r="N109" s="261"/>
      <c r="O109" s="262"/>
    </row>
    <row r="110" spans="1:17" x14ac:dyDescent="0.2">
      <c r="A110" s="3"/>
      <c r="B110" s="3"/>
      <c r="C110" s="3"/>
      <c r="D110" s="18" t="s">
        <v>346</v>
      </c>
      <c r="E110" s="3"/>
      <c r="F110" s="261"/>
      <c r="G110" s="261"/>
      <c r="H110" s="261"/>
      <c r="I110" s="261"/>
      <c r="J110" s="261"/>
      <c r="K110" s="261"/>
      <c r="L110" s="261"/>
      <c r="M110" s="234">
        <v>1</v>
      </c>
      <c r="N110" s="261"/>
      <c r="O110" s="234">
        <f>PRODUCT(F110:N110)</f>
        <v>1</v>
      </c>
    </row>
    <row r="111" spans="1:17" x14ac:dyDescent="0.2">
      <c r="A111" s="3"/>
      <c r="B111" s="3"/>
      <c r="C111" s="3"/>
      <c r="D111" s="264"/>
      <c r="E111" s="3"/>
      <c r="F111" s="261"/>
      <c r="G111" s="261"/>
      <c r="H111" s="261"/>
      <c r="I111" s="261"/>
      <c r="J111" s="261"/>
      <c r="K111" s="261"/>
      <c r="L111" s="261"/>
      <c r="M111" s="261"/>
      <c r="N111" s="17" t="s">
        <v>22</v>
      </c>
      <c r="O111" s="238">
        <f>SUM(O110)</f>
        <v>1</v>
      </c>
    </row>
    <row r="112" spans="1:17" x14ac:dyDescent="0.2">
      <c r="A112" s="3"/>
      <c r="B112" s="263"/>
      <c r="C112" s="3"/>
      <c r="D112" s="24"/>
      <c r="E112" s="3"/>
      <c r="F112" s="261"/>
      <c r="G112" s="261"/>
      <c r="H112" s="261"/>
      <c r="I112" s="261"/>
      <c r="J112" s="261"/>
      <c r="K112" s="261"/>
      <c r="L112" s="261"/>
      <c r="M112" s="261"/>
      <c r="N112" s="17"/>
      <c r="O112" s="238"/>
    </row>
    <row r="113" spans="1:15" ht="22.5" x14ac:dyDescent="0.2">
      <c r="A113" s="14" t="s">
        <v>461</v>
      </c>
      <c r="B113" s="229" t="s">
        <v>16</v>
      </c>
      <c r="C113" s="229">
        <v>7</v>
      </c>
      <c r="D113" s="24" t="s">
        <v>463</v>
      </c>
      <c r="E113" s="19" t="s">
        <v>13</v>
      </c>
      <c r="F113" s="261"/>
      <c r="G113" s="261"/>
      <c r="H113" s="261"/>
      <c r="I113" s="261"/>
      <c r="J113" s="261"/>
      <c r="K113" s="261"/>
      <c r="L113" s="261"/>
      <c r="M113" s="261"/>
      <c r="N113" s="17"/>
      <c r="O113" s="238"/>
    </row>
    <row r="114" spans="1:15" x14ac:dyDescent="0.2">
      <c r="A114" s="3"/>
      <c r="B114" s="263"/>
      <c r="C114" s="263"/>
      <c r="D114" s="18" t="s">
        <v>466</v>
      </c>
      <c r="E114" s="3"/>
      <c r="F114" s="234"/>
      <c r="G114" s="234"/>
      <c r="H114" s="234"/>
      <c r="I114" s="234">
        <f>2.62</f>
        <v>2.62</v>
      </c>
      <c r="J114" s="234"/>
      <c r="K114" s="234"/>
      <c r="L114" s="234"/>
      <c r="M114" s="234">
        <v>14</v>
      </c>
      <c r="N114" s="234"/>
      <c r="O114" s="234">
        <f>PRODUCT(F114:N114)</f>
        <v>36.68</v>
      </c>
    </row>
    <row r="115" spans="1:15" x14ac:dyDescent="0.2">
      <c r="A115" s="3"/>
      <c r="B115" s="263"/>
      <c r="C115" s="263"/>
      <c r="D115" s="18" t="s">
        <v>466</v>
      </c>
      <c r="E115" s="3"/>
      <c r="F115" s="234"/>
      <c r="G115" s="234"/>
      <c r="H115" s="234"/>
      <c r="I115" s="234">
        <v>22</v>
      </c>
      <c r="J115" s="234"/>
      <c r="K115" s="234"/>
      <c r="L115" s="234"/>
      <c r="M115" s="234">
        <v>2</v>
      </c>
      <c r="N115" s="234"/>
      <c r="O115" s="234">
        <f>PRODUCT(F115:N115)</f>
        <v>44</v>
      </c>
    </row>
    <row r="116" spans="1:15" x14ac:dyDescent="0.2">
      <c r="A116" s="3"/>
      <c r="B116" s="263"/>
      <c r="C116" s="263"/>
      <c r="D116" s="18" t="s">
        <v>466</v>
      </c>
      <c r="E116" s="3"/>
      <c r="F116" s="234"/>
      <c r="G116" s="234"/>
      <c r="H116" s="234"/>
      <c r="I116" s="234">
        <v>0.9</v>
      </c>
      <c r="J116" s="234"/>
      <c r="K116" s="234"/>
      <c r="L116" s="234"/>
      <c r="M116" s="234">
        <v>44</v>
      </c>
      <c r="N116" s="234"/>
      <c r="O116" s="234">
        <f>PRODUCT(F116:N116)</f>
        <v>39.6</v>
      </c>
    </row>
    <row r="117" spans="1:15" x14ac:dyDescent="0.2">
      <c r="A117" s="3"/>
      <c r="B117" s="263"/>
      <c r="C117" s="263"/>
      <c r="D117" s="265"/>
      <c r="E117" s="3"/>
      <c r="F117" s="261"/>
      <c r="G117" s="261"/>
      <c r="H117" s="261"/>
      <c r="I117" s="261"/>
      <c r="J117" s="261"/>
      <c r="K117" s="261"/>
      <c r="L117" s="261"/>
      <c r="M117" s="261"/>
      <c r="N117" s="17" t="s">
        <v>22</v>
      </c>
      <c r="O117" s="238">
        <f>SUM(O114:O116)</f>
        <v>120.28</v>
      </c>
    </row>
    <row r="118" spans="1:15" ht="33.75" x14ac:dyDescent="0.2">
      <c r="A118" s="14" t="s">
        <v>465</v>
      </c>
      <c r="B118" s="229" t="s">
        <v>10</v>
      </c>
      <c r="C118" s="229">
        <v>94975</v>
      </c>
      <c r="D118" s="24" t="s">
        <v>467</v>
      </c>
      <c r="E118" s="19" t="s">
        <v>280</v>
      </c>
      <c r="F118" s="261"/>
      <c r="G118" s="261"/>
      <c r="H118" s="261"/>
      <c r="I118" s="261"/>
      <c r="J118" s="261"/>
      <c r="K118" s="261"/>
      <c r="L118" s="261"/>
      <c r="M118" s="261"/>
      <c r="N118" s="17"/>
      <c r="O118" s="238"/>
    </row>
    <row r="119" spans="1:15" x14ac:dyDescent="0.2">
      <c r="A119" s="3"/>
      <c r="B119" s="263"/>
      <c r="C119" s="263"/>
      <c r="D119" s="18" t="s">
        <v>466</v>
      </c>
      <c r="E119" s="3"/>
      <c r="F119" s="234"/>
      <c r="G119" s="234">
        <v>0.15</v>
      </c>
      <c r="H119" s="234"/>
      <c r="I119" s="234"/>
      <c r="J119" s="234"/>
      <c r="K119" s="234"/>
      <c r="L119" s="234"/>
      <c r="M119" s="234">
        <v>44</v>
      </c>
      <c r="N119" s="234"/>
      <c r="O119" s="234">
        <f>PRODUCT(F119:N119)</f>
        <v>6.6</v>
      </c>
    </row>
    <row r="120" spans="1:15" ht="13.5" customHeight="1" x14ac:dyDescent="0.2">
      <c r="A120" s="3"/>
      <c r="B120" s="263"/>
      <c r="C120" s="263"/>
      <c r="D120" s="265"/>
      <c r="E120" s="3"/>
      <c r="F120" s="261"/>
      <c r="G120" s="261"/>
      <c r="H120" s="261"/>
      <c r="I120" s="261"/>
      <c r="J120" s="261"/>
      <c r="K120" s="261"/>
      <c r="L120" s="261"/>
      <c r="M120" s="261"/>
      <c r="N120" s="17" t="s">
        <v>22</v>
      </c>
      <c r="O120" s="238">
        <f>SUM(O119)</f>
        <v>6.6</v>
      </c>
    </row>
    <row r="121" spans="1:15" x14ac:dyDescent="0.2">
      <c r="A121" s="3"/>
      <c r="B121" s="263"/>
      <c r="C121" s="263"/>
      <c r="D121" s="265"/>
      <c r="E121" s="3"/>
      <c r="F121" s="261"/>
      <c r="G121" s="261"/>
      <c r="H121" s="261"/>
      <c r="I121" s="261"/>
      <c r="J121" s="261"/>
      <c r="K121" s="261"/>
      <c r="L121" s="261"/>
      <c r="M121" s="261"/>
      <c r="N121" s="17"/>
      <c r="O121" s="238"/>
    </row>
    <row r="122" spans="1:15" ht="33.75" x14ac:dyDescent="0.2">
      <c r="A122" s="14" t="s">
        <v>468</v>
      </c>
      <c r="B122" s="229" t="s">
        <v>10</v>
      </c>
      <c r="C122" s="229">
        <v>94216</v>
      </c>
      <c r="D122" s="24" t="s">
        <v>726</v>
      </c>
      <c r="E122" s="19" t="s">
        <v>34</v>
      </c>
      <c r="F122" s="261"/>
      <c r="G122" s="261"/>
      <c r="H122" s="261"/>
      <c r="I122" s="261"/>
      <c r="J122" s="261"/>
      <c r="K122" s="261"/>
      <c r="L122" s="261"/>
      <c r="M122" s="261"/>
      <c r="N122" s="17"/>
      <c r="O122" s="262"/>
    </row>
    <row r="123" spans="1:15" x14ac:dyDescent="0.2">
      <c r="A123" s="3"/>
      <c r="B123" s="263"/>
      <c r="C123" s="3"/>
      <c r="D123" s="18" t="s">
        <v>462</v>
      </c>
      <c r="E123" s="3"/>
      <c r="F123" s="234"/>
      <c r="G123" s="234"/>
      <c r="H123" s="234"/>
      <c r="I123" s="234">
        <v>22</v>
      </c>
      <c r="J123" s="234">
        <v>0.9</v>
      </c>
      <c r="K123" s="234"/>
      <c r="L123" s="234"/>
      <c r="M123" s="234"/>
      <c r="N123" s="234"/>
      <c r="O123" s="234">
        <f>PRODUCT(F123:N123)</f>
        <v>19.8</v>
      </c>
    </row>
    <row r="124" spans="1:15" x14ac:dyDescent="0.2">
      <c r="A124" s="3"/>
      <c r="B124" s="263"/>
      <c r="C124" s="3"/>
      <c r="D124" s="18"/>
      <c r="E124" s="3"/>
      <c r="F124" s="261"/>
      <c r="G124" s="261"/>
      <c r="H124" s="261"/>
      <c r="I124" s="261"/>
      <c r="J124" s="261"/>
      <c r="K124" s="261"/>
      <c r="L124" s="261"/>
      <c r="M124" s="261"/>
      <c r="N124" s="17" t="s">
        <v>22</v>
      </c>
      <c r="O124" s="238">
        <f>SUM(O123)</f>
        <v>19.8</v>
      </c>
    </row>
    <row r="125" spans="1:15" x14ac:dyDescent="0.2">
      <c r="A125" s="3"/>
      <c r="B125" s="263"/>
      <c r="C125" s="3"/>
      <c r="D125" s="18"/>
      <c r="E125" s="3"/>
      <c r="F125" s="261"/>
      <c r="G125" s="261"/>
      <c r="H125" s="261"/>
      <c r="I125" s="261"/>
      <c r="J125" s="261"/>
      <c r="K125" s="261"/>
      <c r="L125" s="261"/>
      <c r="M125" s="261"/>
      <c r="N125" s="17"/>
      <c r="O125" s="238"/>
    </row>
    <row r="126" spans="1:15" ht="33.75" x14ac:dyDescent="0.2">
      <c r="A126" s="14" t="s">
        <v>750</v>
      </c>
      <c r="B126" s="229" t="s">
        <v>10</v>
      </c>
      <c r="C126" s="229">
        <v>98546</v>
      </c>
      <c r="D126" s="24" t="s">
        <v>749</v>
      </c>
      <c r="E126" s="19" t="s">
        <v>34</v>
      </c>
      <c r="F126" s="261"/>
      <c r="G126" s="261"/>
      <c r="H126" s="261"/>
      <c r="I126" s="261"/>
      <c r="J126" s="261"/>
      <c r="K126" s="261"/>
      <c r="L126" s="261"/>
      <c r="M126" s="261"/>
      <c r="N126" s="17"/>
      <c r="O126" s="238"/>
    </row>
    <row r="127" spans="1:15" x14ac:dyDescent="0.2">
      <c r="A127" s="3"/>
      <c r="B127" s="263"/>
      <c r="C127" s="3"/>
      <c r="D127" s="18"/>
      <c r="E127" s="3"/>
      <c r="F127" s="261"/>
      <c r="G127" s="261"/>
      <c r="H127" s="261"/>
      <c r="I127" s="234">
        <v>8</v>
      </c>
      <c r="J127" s="261"/>
      <c r="K127" s="234">
        <v>0.5</v>
      </c>
      <c r="L127" s="234"/>
      <c r="M127" s="234"/>
      <c r="N127" s="234"/>
      <c r="O127" s="234">
        <f>PRODUCT(F127:N127)</f>
        <v>4</v>
      </c>
    </row>
    <row r="128" spans="1:15" x14ac:dyDescent="0.2">
      <c r="A128" s="3"/>
      <c r="B128" s="263"/>
      <c r="C128" s="3"/>
      <c r="D128" s="18"/>
      <c r="E128" s="3"/>
      <c r="F128" s="261"/>
      <c r="G128" s="261"/>
      <c r="H128" s="261"/>
      <c r="I128" s="234"/>
      <c r="J128" s="261"/>
      <c r="K128" s="234">
        <v>0.5</v>
      </c>
      <c r="L128" s="234">
        <v>0.4</v>
      </c>
      <c r="M128" s="234">
        <v>4</v>
      </c>
      <c r="N128" s="234"/>
      <c r="O128" s="234">
        <f>PRODUCT(F128:N128)</f>
        <v>0.8</v>
      </c>
    </row>
    <row r="129" spans="1:17" x14ac:dyDescent="0.2">
      <c r="A129" s="3"/>
      <c r="B129" s="263"/>
      <c r="C129" s="3"/>
      <c r="D129" s="18"/>
      <c r="E129" s="3"/>
      <c r="F129" s="261"/>
      <c r="G129" s="261"/>
      <c r="H129" s="261"/>
      <c r="I129" s="234">
        <v>2.2000000000000002</v>
      </c>
      <c r="J129" s="234">
        <v>2.2000000000000002</v>
      </c>
      <c r="K129" s="234"/>
      <c r="L129" s="234"/>
      <c r="M129" s="234"/>
      <c r="N129" s="234"/>
      <c r="O129" s="234">
        <f>PRODUCT(F129:N129)</f>
        <v>4.8400000000000007</v>
      </c>
    </row>
    <row r="130" spans="1:17" x14ac:dyDescent="0.2">
      <c r="A130" s="3"/>
      <c r="B130" s="263"/>
      <c r="C130" s="3"/>
      <c r="D130" s="18"/>
      <c r="E130" s="3"/>
      <c r="F130" s="261"/>
      <c r="G130" s="261"/>
      <c r="H130" s="261"/>
      <c r="I130" s="261"/>
      <c r="J130" s="261"/>
      <c r="K130" s="261"/>
      <c r="L130" s="261"/>
      <c r="M130" s="261"/>
      <c r="N130" s="17" t="s">
        <v>22</v>
      </c>
      <c r="O130" s="238">
        <f>SUM(O127:O129)</f>
        <v>9.64</v>
      </c>
    </row>
    <row r="131" spans="1:17" x14ac:dyDescent="0.2">
      <c r="A131" s="14"/>
      <c r="B131" s="237"/>
      <c r="C131" s="230"/>
      <c r="D131" s="21"/>
      <c r="E131" s="19"/>
      <c r="F131" s="2"/>
      <c r="G131" s="2"/>
      <c r="H131" s="2"/>
      <c r="I131" s="2"/>
      <c r="J131" s="2"/>
      <c r="K131" s="2"/>
      <c r="L131" s="2"/>
      <c r="M131" s="2"/>
      <c r="N131" s="17"/>
      <c r="O131" s="238"/>
      <c r="P131" s="3"/>
      <c r="Q131" s="3"/>
    </row>
    <row r="132" spans="1:17" x14ac:dyDescent="0.2">
      <c r="A132" s="12" t="s">
        <v>37</v>
      </c>
      <c r="B132" s="13"/>
      <c r="C132" s="435" t="s">
        <v>374</v>
      </c>
      <c r="D132" s="436"/>
      <c r="E132" s="436"/>
      <c r="F132" s="436"/>
      <c r="G132" s="436"/>
      <c r="H132" s="436"/>
      <c r="I132" s="436"/>
      <c r="J132" s="436"/>
      <c r="K132" s="436"/>
      <c r="L132" s="436"/>
      <c r="M132" s="436"/>
      <c r="N132" s="436"/>
      <c r="O132" s="437"/>
      <c r="P132" s="3"/>
      <c r="Q132" s="3"/>
    </row>
    <row r="133" spans="1:17" ht="45" x14ac:dyDescent="0.2">
      <c r="A133" s="14" t="s">
        <v>375</v>
      </c>
      <c r="B133" s="237" t="s">
        <v>10</v>
      </c>
      <c r="C133" s="230">
        <v>103328</v>
      </c>
      <c r="D133" s="21" t="s">
        <v>288</v>
      </c>
      <c r="E133" s="19" t="s">
        <v>34</v>
      </c>
      <c r="F133" s="2"/>
      <c r="G133" s="2"/>
      <c r="H133" s="2"/>
      <c r="I133" s="2"/>
      <c r="J133" s="2"/>
      <c r="K133" s="2"/>
      <c r="L133" s="2"/>
      <c r="M133" s="2"/>
      <c r="N133" s="17"/>
      <c r="O133" s="17"/>
      <c r="P133" s="3"/>
      <c r="Q133" s="3"/>
    </row>
    <row r="134" spans="1:17" x14ac:dyDescent="0.2">
      <c r="A134" s="14"/>
      <c r="B134" s="237"/>
      <c r="C134" s="230"/>
      <c r="D134" s="18" t="s">
        <v>289</v>
      </c>
      <c r="E134" s="19"/>
      <c r="F134" s="228"/>
      <c r="G134" s="228"/>
      <c r="H134" s="228"/>
      <c r="I134" s="228">
        <v>6.56</v>
      </c>
      <c r="J134" s="228"/>
      <c r="K134" s="228">
        <v>0.5</v>
      </c>
      <c r="L134" s="228"/>
      <c r="M134" s="228"/>
      <c r="N134" s="20"/>
      <c r="O134" s="20">
        <f>PRODUCT(F134:N134)</f>
        <v>3.28</v>
      </c>
      <c r="P134" s="3"/>
      <c r="Q134" s="3"/>
    </row>
    <row r="135" spans="1:17" x14ac:dyDescent="0.2">
      <c r="A135" s="14"/>
      <c r="B135" s="237"/>
      <c r="C135" s="230"/>
      <c r="D135" s="18" t="s">
        <v>289</v>
      </c>
      <c r="E135" s="19"/>
      <c r="F135" s="228"/>
      <c r="G135" s="228"/>
      <c r="H135" s="228"/>
      <c r="I135" s="228">
        <v>1.2</v>
      </c>
      <c r="J135" s="228"/>
      <c r="K135" s="228">
        <v>0.5</v>
      </c>
      <c r="L135" s="228"/>
      <c r="M135" s="228"/>
      <c r="N135" s="20"/>
      <c r="O135" s="20">
        <f>PRODUCT(F135:N135)</f>
        <v>0.6</v>
      </c>
      <c r="P135" s="3"/>
      <c r="Q135" s="3"/>
    </row>
    <row r="136" spans="1:17" x14ac:dyDescent="0.2">
      <c r="A136" s="14"/>
      <c r="B136" s="237"/>
      <c r="C136" s="230"/>
      <c r="D136" s="18" t="s">
        <v>333</v>
      </c>
      <c r="E136" s="19"/>
      <c r="F136" s="228"/>
      <c r="G136" s="228"/>
      <c r="H136" s="228"/>
      <c r="I136" s="228">
        <v>4.1100000000000003</v>
      </c>
      <c r="J136" s="228"/>
      <c r="K136" s="228">
        <v>2.1</v>
      </c>
      <c r="L136" s="228"/>
      <c r="M136" s="228"/>
      <c r="N136" s="20"/>
      <c r="O136" s="20">
        <f>PRODUCT(F136:N136)</f>
        <v>8.6310000000000002</v>
      </c>
      <c r="P136" s="3"/>
      <c r="Q136" s="3"/>
    </row>
    <row r="137" spans="1:17" x14ac:dyDescent="0.2">
      <c r="A137" s="14"/>
      <c r="B137" s="237"/>
      <c r="C137" s="230"/>
      <c r="D137" s="18" t="s">
        <v>745</v>
      </c>
      <c r="E137" s="19"/>
      <c r="F137" s="228"/>
      <c r="G137" s="228"/>
      <c r="H137" s="228"/>
      <c r="I137" s="228">
        <v>4</v>
      </c>
      <c r="J137" s="228"/>
      <c r="K137" s="228">
        <v>0.5</v>
      </c>
      <c r="L137" s="228"/>
      <c r="M137" s="228"/>
      <c r="N137" s="20"/>
      <c r="O137" s="20">
        <f>PRODUCT(F137:N137)</f>
        <v>2</v>
      </c>
      <c r="P137" s="3"/>
      <c r="Q137" s="3"/>
    </row>
    <row r="138" spans="1:17" x14ac:dyDescent="0.2">
      <c r="A138" s="14"/>
      <c r="B138" s="237"/>
      <c r="C138" s="230"/>
      <c r="D138" s="21"/>
      <c r="E138" s="19"/>
      <c r="F138" s="2"/>
      <c r="G138" s="2"/>
      <c r="H138" s="2"/>
      <c r="I138" s="2"/>
      <c r="J138" s="2"/>
      <c r="K138" s="2"/>
      <c r="L138" s="2"/>
      <c r="M138" s="2"/>
      <c r="N138" s="17" t="s">
        <v>22</v>
      </c>
      <c r="O138" s="17">
        <f>SUM(O134:O137)</f>
        <v>14.510999999999999</v>
      </c>
      <c r="P138" s="3"/>
      <c r="Q138" s="3"/>
    </row>
    <row r="139" spans="1:17" x14ac:dyDescent="0.2">
      <c r="A139" s="14"/>
      <c r="B139" s="237"/>
      <c r="C139" s="229"/>
      <c r="D139" s="21"/>
      <c r="E139" s="19"/>
      <c r="F139" s="2"/>
      <c r="G139" s="2"/>
      <c r="H139" s="2"/>
      <c r="I139" s="2"/>
      <c r="J139" s="2"/>
      <c r="K139" s="2"/>
      <c r="L139" s="2"/>
      <c r="M139" s="2"/>
      <c r="N139" s="17"/>
      <c r="O139" s="17"/>
      <c r="P139" s="3"/>
      <c r="Q139" s="3"/>
    </row>
    <row r="140" spans="1:17" ht="33.75" x14ac:dyDescent="0.2">
      <c r="A140" s="14" t="s">
        <v>376</v>
      </c>
      <c r="B140" s="229" t="s">
        <v>16</v>
      </c>
      <c r="C140" s="229">
        <v>8</v>
      </c>
      <c r="D140" s="24" t="s">
        <v>319</v>
      </c>
      <c r="E140" s="19" t="s">
        <v>34</v>
      </c>
      <c r="F140" s="261"/>
      <c r="G140" s="261"/>
      <c r="H140" s="261"/>
      <c r="I140" s="261"/>
      <c r="J140" s="261"/>
      <c r="K140" s="261"/>
      <c r="L140" s="261"/>
      <c r="M140" s="261"/>
      <c r="N140" s="261"/>
      <c r="O140" s="262"/>
      <c r="P140" s="3"/>
      <c r="Q140" s="3"/>
    </row>
    <row r="141" spans="1:17" x14ac:dyDescent="0.2">
      <c r="A141" s="3"/>
      <c r="B141" s="3"/>
      <c r="C141" s="3"/>
      <c r="D141" s="24"/>
      <c r="E141" s="19"/>
      <c r="F141" s="261"/>
      <c r="G141" s="261"/>
      <c r="H141" s="261"/>
      <c r="I141" s="20">
        <v>2.77</v>
      </c>
      <c r="J141" s="20"/>
      <c r="K141" s="20">
        <v>0.17</v>
      </c>
      <c r="L141" s="20"/>
      <c r="M141" s="20">
        <v>2</v>
      </c>
      <c r="N141" s="261"/>
      <c r="O141" s="20">
        <f>PRODUCT(F141:N141)</f>
        <v>0.94180000000000008</v>
      </c>
      <c r="P141" s="3"/>
      <c r="Q141" s="3"/>
    </row>
    <row r="142" spans="1:17" x14ac:dyDescent="0.2">
      <c r="A142" s="3"/>
      <c r="B142" s="3"/>
      <c r="C142" s="3"/>
      <c r="D142" s="24"/>
      <c r="E142" s="19"/>
      <c r="F142" s="261"/>
      <c r="G142" s="261"/>
      <c r="H142" s="261"/>
      <c r="I142" s="20">
        <v>1.5</v>
      </c>
      <c r="J142" s="20"/>
      <c r="K142" s="20">
        <v>0.34</v>
      </c>
      <c r="L142" s="20"/>
      <c r="M142" s="20">
        <v>3</v>
      </c>
      <c r="N142" s="261"/>
      <c r="O142" s="20">
        <f t="shared" ref="O142:O145" si="2">PRODUCT(F142:N142)</f>
        <v>1.53</v>
      </c>
      <c r="P142" s="3"/>
      <c r="Q142" s="3"/>
    </row>
    <row r="143" spans="1:17" x14ac:dyDescent="0.2">
      <c r="A143" s="3"/>
      <c r="B143" s="3"/>
      <c r="C143" s="3"/>
      <c r="D143" s="24"/>
      <c r="E143" s="19"/>
      <c r="F143" s="261"/>
      <c r="G143" s="261"/>
      <c r="H143" s="261"/>
      <c r="I143" s="20">
        <v>2.77</v>
      </c>
      <c r="J143" s="20"/>
      <c r="K143" s="20">
        <v>0.51</v>
      </c>
      <c r="L143" s="20"/>
      <c r="M143" s="20">
        <v>2</v>
      </c>
      <c r="N143" s="261"/>
      <c r="O143" s="20">
        <f t="shared" si="2"/>
        <v>2.8254000000000001</v>
      </c>
      <c r="P143" s="3"/>
      <c r="Q143" s="3"/>
    </row>
    <row r="144" spans="1:17" x14ac:dyDescent="0.2">
      <c r="A144" s="3"/>
      <c r="B144" s="3"/>
      <c r="C144" s="3"/>
      <c r="D144" s="24"/>
      <c r="E144" s="19"/>
      <c r="F144" s="261"/>
      <c r="G144" s="261"/>
      <c r="H144" s="261"/>
      <c r="I144" s="20">
        <v>1.5</v>
      </c>
      <c r="J144" s="20"/>
      <c r="K144" s="20">
        <v>0.68</v>
      </c>
      <c r="L144" s="20"/>
      <c r="M144" s="20">
        <v>3</v>
      </c>
      <c r="N144" s="261"/>
      <c r="O144" s="20">
        <f t="shared" si="2"/>
        <v>3.06</v>
      </c>
      <c r="P144" s="3"/>
      <c r="Q144" s="3"/>
    </row>
    <row r="145" spans="1:17" x14ac:dyDescent="0.2">
      <c r="A145" s="3"/>
      <c r="B145" s="3"/>
      <c r="C145" s="3"/>
      <c r="D145" s="24"/>
      <c r="E145" s="19"/>
      <c r="F145" s="261"/>
      <c r="G145" s="261"/>
      <c r="H145" s="261"/>
      <c r="I145" s="20">
        <v>4.2699999999999996</v>
      </c>
      <c r="J145" s="20"/>
      <c r="K145" s="20">
        <f>0.68+0.27</f>
        <v>0.95000000000000007</v>
      </c>
      <c r="L145" s="20"/>
      <c r="M145" s="20">
        <v>2</v>
      </c>
      <c r="N145" s="261"/>
      <c r="O145" s="20">
        <f t="shared" si="2"/>
        <v>8.1129999999999995</v>
      </c>
      <c r="P145" s="3"/>
      <c r="Q145" s="3"/>
    </row>
    <row r="146" spans="1:17" x14ac:dyDescent="0.2">
      <c r="A146" s="3"/>
      <c r="B146" s="3"/>
      <c r="C146" s="3"/>
      <c r="D146" s="24"/>
      <c r="E146" s="19"/>
      <c r="F146" s="261"/>
      <c r="G146" s="261"/>
      <c r="H146" s="261"/>
      <c r="I146" s="261"/>
      <c r="J146" s="261"/>
      <c r="K146" s="261"/>
      <c r="L146" s="261"/>
      <c r="M146" s="261"/>
      <c r="N146" s="17" t="s">
        <v>22</v>
      </c>
      <c r="O146" s="238">
        <f>SUM(O141:O145)</f>
        <v>16.470199999999998</v>
      </c>
      <c r="P146" s="3"/>
      <c r="Q146" s="3"/>
    </row>
    <row r="147" spans="1:17" x14ac:dyDescent="0.2">
      <c r="A147" s="3"/>
      <c r="B147" s="263"/>
      <c r="C147" s="263"/>
      <c r="D147" s="24"/>
      <c r="E147" s="19"/>
      <c r="F147" s="261"/>
      <c r="G147" s="261"/>
      <c r="H147" s="261"/>
      <c r="I147" s="261"/>
      <c r="J147" s="261"/>
      <c r="K147" s="261"/>
      <c r="L147" s="261"/>
      <c r="M147" s="261"/>
      <c r="N147" s="17"/>
      <c r="O147" s="238"/>
      <c r="P147" s="3"/>
      <c r="Q147" s="3"/>
    </row>
    <row r="148" spans="1:17" ht="22.5" x14ac:dyDescent="0.2">
      <c r="A148" s="14" t="s">
        <v>377</v>
      </c>
      <c r="B148" s="229" t="s">
        <v>16</v>
      </c>
      <c r="C148" s="229">
        <v>9</v>
      </c>
      <c r="D148" s="24" t="s">
        <v>329</v>
      </c>
      <c r="E148" s="19" t="s">
        <v>34</v>
      </c>
      <c r="F148" s="261"/>
      <c r="G148" s="261"/>
      <c r="H148" s="261"/>
      <c r="I148" s="261"/>
      <c r="J148" s="261"/>
      <c r="K148" s="261"/>
      <c r="L148" s="261"/>
      <c r="M148" s="261"/>
      <c r="N148" s="261"/>
      <c r="O148" s="262"/>
      <c r="P148" s="3"/>
      <c r="Q148" s="3"/>
    </row>
    <row r="149" spans="1:17" x14ac:dyDescent="0.2">
      <c r="A149" s="3"/>
      <c r="B149" s="3"/>
      <c r="C149" s="3"/>
      <c r="D149" s="18" t="s">
        <v>324</v>
      </c>
      <c r="E149" s="3"/>
      <c r="F149" s="261"/>
      <c r="G149" s="261"/>
      <c r="H149" s="261"/>
      <c r="I149" s="234">
        <v>1.83</v>
      </c>
      <c r="J149" s="261"/>
      <c r="K149" s="234">
        <v>2.12</v>
      </c>
      <c r="L149" s="261"/>
      <c r="M149" s="261"/>
      <c r="N149" s="261"/>
      <c r="O149" s="20">
        <f>PRODUCT(F149:N149)</f>
        <v>3.8796000000000004</v>
      </c>
      <c r="P149" s="3"/>
      <c r="Q149" s="3"/>
    </row>
    <row r="150" spans="1:17" x14ac:dyDescent="0.2">
      <c r="A150" s="3"/>
      <c r="B150" s="3"/>
      <c r="C150" s="3"/>
      <c r="D150" s="264"/>
      <c r="E150" s="3"/>
      <c r="F150" s="261"/>
      <c r="G150" s="261"/>
      <c r="H150" s="261"/>
      <c r="I150" s="261"/>
      <c r="J150" s="261"/>
      <c r="K150" s="261"/>
      <c r="L150" s="261"/>
      <c r="M150" s="261"/>
      <c r="N150" s="17" t="s">
        <v>22</v>
      </c>
      <c r="O150" s="238">
        <f>SUM(O149)</f>
        <v>3.8796000000000004</v>
      </c>
      <c r="P150" s="3"/>
      <c r="Q150" s="3"/>
    </row>
    <row r="151" spans="1:17" x14ac:dyDescent="0.2">
      <c r="A151" s="14"/>
      <c r="B151" s="237"/>
      <c r="C151" s="230"/>
      <c r="D151" s="21"/>
      <c r="E151" s="19"/>
      <c r="F151" s="2"/>
      <c r="G151" s="2"/>
      <c r="H151" s="2"/>
      <c r="I151" s="2"/>
      <c r="J151" s="2"/>
      <c r="K151" s="2"/>
      <c r="L151" s="2"/>
      <c r="M151" s="2"/>
      <c r="N151" s="2"/>
      <c r="O151" s="17"/>
      <c r="P151" s="3"/>
      <c r="Q151" s="3"/>
    </row>
    <row r="152" spans="1:17" ht="22.5" x14ac:dyDescent="0.2">
      <c r="A152" s="14" t="s">
        <v>378</v>
      </c>
      <c r="B152" s="237" t="s">
        <v>10</v>
      </c>
      <c r="C152" s="230">
        <v>93189</v>
      </c>
      <c r="D152" s="21" t="s">
        <v>285</v>
      </c>
      <c r="E152" s="19" t="s">
        <v>13</v>
      </c>
      <c r="F152" s="2"/>
      <c r="G152" s="2"/>
      <c r="H152" s="2"/>
      <c r="I152" s="2"/>
      <c r="J152" s="2"/>
      <c r="K152" s="2"/>
      <c r="L152" s="2"/>
      <c r="M152" s="2"/>
      <c r="N152" s="2"/>
      <c r="O152" s="17"/>
      <c r="P152" s="3"/>
      <c r="Q152" s="3"/>
    </row>
    <row r="153" spans="1:17" x14ac:dyDescent="0.2">
      <c r="A153" s="14"/>
      <c r="B153" s="23"/>
      <c r="C153" s="15"/>
      <c r="D153" s="18" t="s">
        <v>284</v>
      </c>
      <c r="E153" s="19"/>
      <c r="F153" s="228"/>
      <c r="G153" s="228"/>
      <c r="H153" s="228"/>
      <c r="I153" s="228">
        <v>7.2</v>
      </c>
      <c r="J153" s="228"/>
      <c r="K153" s="228"/>
      <c r="L153" s="228"/>
      <c r="M153" s="228"/>
      <c r="N153" s="228"/>
      <c r="O153" s="20">
        <f>I153</f>
        <v>7.2</v>
      </c>
      <c r="P153" s="3"/>
      <c r="Q153" s="3"/>
    </row>
    <row r="154" spans="1:17" x14ac:dyDescent="0.2">
      <c r="A154" s="14"/>
      <c r="B154" s="23"/>
      <c r="C154" s="15"/>
      <c r="D154" s="21"/>
      <c r="E154" s="19"/>
      <c r="F154" s="2"/>
      <c r="G154" s="2"/>
      <c r="H154" s="2"/>
      <c r="I154" s="2"/>
      <c r="J154" s="2"/>
      <c r="K154" s="2"/>
      <c r="L154" s="2"/>
      <c r="M154" s="2"/>
      <c r="N154" s="17" t="s">
        <v>22</v>
      </c>
      <c r="O154" s="17">
        <f>SUM(O153)</f>
        <v>7.2</v>
      </c>
      <c r="P154" s="3"/>
      <c r="Q154" s="3"/>
    </row>
    <row r="155" spans="1:17" x14ac:dyDescent="0.2">
      <c r="A155" s="14"/>
      <c r="B155" s="23"/>
      <c r="C155" s="15"/>
      <c r="D155" s="21"/>
      <c r="E155" s="19"/>
      <c r="F155" s="2"/>
      <c r="G155" s="2"/>
      <c r="H155" s="2"/>
      <c r="I155" s="2"/>
      <c r="J155" s="2"/>
      <c r="K155" s="2"/>
      <c r="L155" s="2"/>
      <c r="M155" s="2"/>
      <c r="N155" s="17"/>
      <c r="O155" s="17"/>
      <c r="P155" s="3"/>
      <c r="Q155" s="3"/>
    </row>
    <row r="156" spans="1:17" ht="22.5" x14ac:dyDescent="0.2">
      <c r="A156" s="14" t="s">
        <v>380</v>
      </c>
      <c r="B156" s="237" t="s">
        <v>10</v>
      </c>
      <c r="C156" s="230">
        <v>93184</v>
      </c>
      <c r="D156" s="21" t="s">
        <v>286</v>
      </c>
      <c r="E156" s="19" t="s">
        <v>13</v>
      </c>
      <c r="F156" s="2"/>
      <c r="G156" s="2"/>
      <c r="H156" s="2"/>
      <c r="I156" s="2"/>
      <c r="J156" s="2"/>
      <c r="K156" s="2"/>
      <c r="L156" s="2"/>
      <c r="M156" s="2"/>
      <c r="N156" s="2"/>
      <c r="O156" s="17"/>
      <c r="P156" s="3"/>
      <c r="Q156" s="3"/>
    </row>
    <row r="157" spans="1:17" x14ac:dyDescent="0.2">
      <c r="A157" s="14"/>
      <c r="B157" s="23"/>
      <c r="C157" s="15"/>
      <c r="D157" s="18" t="s">
        <v>287</v>
      </c>
      <c r="E157" s="19"/>
      <c r="F157" s="228"/>
      <c r="G157" s="228"/>
      <c r="H157" s="228"/>
      <c r="I157" s="228">
        <v>1.7</v>
      </c>
      <c r="J157" s="228"/>
      <c r="K157" s="228"/>
      <c r="L157" s="228"/>
      <c r="M157" s="228"/>
      <c r="N157" s="228"/>
      <c r="O157" s="20">
        <f>I157</f>
        <v>1.7</v>
      </c>
      <c r="P157" s="3"/>
      <c r="Q157" s="3"/>
    </row>
    <row r="158" spans="1:17" x14ac:dyDescent="0.2">
      <c r="A158" s="14"/>
      <c r="B158" s="23"/>
      <c r="C158" s="15"/>
      <c r="D158" s="21"/>
      <c r="E158" s="19"/>
      <c r="F158" s="2"/>
      <c r="G158" s="2"/>
      <c r="H158" s="2"/>
      <c r="I158" s="2"/>
      <c r="J158" s="2"/>
      <c r="K158" s="2"/>
      <c r="L158" s="2"/>
      <c r="M158" s="2"/>
      <c r="N158" s="17" t="s">
        <v>22</v>
      </c>
      <c r="O158" s="17">
        <f>SUM(O157)</f>
        <v>1.7</v>
      </c>
      <c r="P158" s="3"/>
      <c r="Q158" s="3"/>
    </row>
    <row r="159" spans="1:17" x14ac:dyDescent="0.2">
      <c r="A159" s="14"/>
      <c r="B159" s="23"/>
      <c r="C159" s="15"/>
      <c r="D159" s="21"/>
      <c r="E159" s="19"/>
      <c r="F159" s="2"/>
      <c r="G159" s="2"/>
      <c r="H159" s="2"/>
      <c r="I159" s="2"/>
      <c r="J159" s="2"/>
      <c r="K159" s="2"/>
      <c r="L159" s="2"/>
      <c r="M159" s="2"/>
      <c r="N159" s="17"/>
      <c r="O159" s="17"/>
      <c r="P159" s="3"/>
      <c r="Q159" s="3"/>
    </row>
    <row r="160" spans="1:17" ht="45" x14ac:dyDescent="0.2">
      <c r="A160" s="14" t="s">
        <v>747</v>
      </c>
      <c r="B160" s="237" t="s">
        <v>10</v>
      </c>
      <c r="C160" s="230">
        <v>101963</v>
      </c>
      <c r="D160" s="21" t="s">
        <v>746</v>
      </c>
      <c r="E160" s="19" t="s">
        <v>34</v>
      </c>
      <c r="F160" s="2"/>
      <c r="G160" s="2"/>
      <c r="H160" s="2"/>
      <c r="I160" s="2"/>
      <c r="J160" s="2"/>
      <c r="K160" s="2"/>
      <c r="L160" s="2"/>
      <c r="M160" s="2"/>
      <c r="N160" s="17"/>
      <c r="O160" s="17"/>
      <c r="P160" s="3"/>
      <c r="Q160" s="3"/>
    </row>
    <row r="161" spans="1:17" x14ac:dyDescent="0.2">
      <c r="A161" s="14"/>
      <c r="B161" s="23"/>
      <c r="C161" s="15"/>
      <c r="D161" s="18" t="s">
        <v>748</v>
      </c>
      <c r="E161" s="19"/>
      <c r="F161" s="2"/>
      <c r="G161" s="2"/>
      <c r="H161" s="2"/>
      <c r="I161" s="228">
        <v>2</v>
      </c>
      <c r="J161" s="228">
        <v>2</v>
      </c>
      <c r="K161" s="2"/>
      <c r="L161" s="2"/>
      <c r="M161" s="2"/>
      <c r="N161" s="228"/>
      <c r="O161" s="20">
        <f>I161*J161</f>
        <v>4</v>
      </c>
      <c r="P161" s="3"/>
      <c r="Q161" s="3"/>
    </row>
    <row r="162" spans="1:17" x14ac:dyDescent="0.2">
      <c r="A162" s="14"/>
      <c r="B162" s="23"/>
      <c r="C162" s="15"/>
      <c r="D162" s="21"/>
      <c r="E162" s="19"/>
      <c r="F162" s="2"/>
      <c r="G162" s="2"/>
      <c r="H162" s="2"/>
      <c r="I162" s="2"/>
      <c r="J162" s="2"/>
      <c r="K162" s="2"/>
      <c r="L162" s="2"/>
      <c r="M162" s="2"/>
      <c r="N162" s="17" t="s">
        <v>22</v>
      </c>
      <c r="O162" s="17">
        <f>SUM(O161)</f>
        <v>4</v>
      </c>
      <c r="P162" s="3"/>
      <c r="Q162" s="3"/>
    </row>
    <row r="163" spans="1:17" x14ac:dyDescent="0.2">
      <c r="A163" s="14"/>
      <c r="B163" s="23"/>
      <c r="C163" s="15"/>
      <c r="D163" s="21"/>
      <c r="E163" s="19"/>
      <c r="F163" s="2"/>
      <c r="G163" s="2"/>
      <c r="H163" s="2"/>
      <c r="I163" s="2"/>
      <c r="J163" s="2"/>
      <c r="K163" s="2"/>
      <c r="L163" s="2"/>
      <c r="M163" s="2"/>
      <c r="N163" s="17"/>
      <c r="O163" s="17"/>
      <c r="P163" s="3"/>
      <c r="Q163" s="3"/>
    </row>
    <row r="164" spans="1:17" x14ac:dyDescent="0.2">
      <c r="A164" s="12" t="s">
        <v>38</v>
      </c>
      <c r="B164" s="13"/>
      <c r="C164" s="435" t="s">
        <v>379</v>
      </c>
      <c r="D164" s="436"/>
      <c r="E164" s="436"/>
      <c r="F164" s="436"/>
      <c r="G164" s="436"/>
      <c r="H164" s="436"/>
      <c r="I164" s="436"/>
      <c r="J164" s="436"/>
      <c r="K164" s="436"/>
      <c r="L164" s="436"/>
      <c r="M164" s="436"/>
      <c r="N164" s="436"/>
      <c r="O164" s="437"/>
      <c r="P164" s="3"/>
      <c r="Q164" s="3"/>
    </row>
    <row r="165" spans="1:17" ht="67.5" x14ac:dyDescent="0.2">
      <c r="A165" s="14" t="s">
        <v>381</v>
      </c>
      <c r="B165" s="229" t="s">
        <v>10</v>
      </c>
      <c r="C165" s="229">
        <v>100682</v>
      </c>
      <c r="D165" s="24" t="s">
        <v>330</v>
      </c>
      <c r="E165" s="19" t="s">
        <v>8</v>
      </c>
      <c r="F165" s="261"/>
      <c r="G165" s="261"/>
      <c r="H165" s="261"/>
      <c r="I165" s="261"/>
      <c r="J165" s="261"/>
      <c r="K165" s="261"/>
      <c r="L165" s="261"/>
      <c r="M165" s="261"/>
      <c r="N165" s="261"/>
      <c r="O165" s="262"/>
    </row>
    <row r="166" spans="1:17" x14ac:dyDescent="0.2">
      <c r="A166" s="3"/>
      <c r="B166" s="3"/>
      <c r="C166" s="3"/>
      <c r="D166" s="18" t="s">
        <v>332</v>
      </c>
      <c r="E166" s="3" t="s">
        <v>331</v>
      </c>
      <c r="F166" s="261"/>
      <c r="G166" s="261"/>
      <c r="H166" s="261"/>
      <c r="I166" s="261"/>
      <c r="J166" s="261"/>
      <c r="K166" s="261"/>
      <c r="L166" s="261"/>
      <c r="M166" s="234">
        <v>2</v>
      </c>
      <c r="N166" s="261"/>
      <c r="O166" s="234">
        <f>PRODUCT(F166:N166)</f>
        <v>2</v>
      </c>
    </row>
    <row r="167" spans="1:17" x14ac:dyDescent="0.2">
      <c r="A167" s="3"/>
      <c r="B167" s="3"/>
      <c r="C167" s="3"/>
      <c r="D167" s="264"/>
      <c r="E167" s="3"/>
      <c r="F167" s="261"/>
      <c r="G167" s="261"/>
      <c r="H167" s="261"/>
      <c r="I167" s="261"/>
      <c r="J167" s="261"/>
      <c r="K167" s="261"/>
      <c r="L167" s="261"/>
      <c r="M167" s="261"/>
      <c r="N167" s="17" t="s">
        <v>22</v>
      </c>
      <c r="O167" s="238">
        <f>SUM(O166)</f>
        <v>2</v>
      </c>
    </row>
    <row r="168" spans="1:17" ht="33.75" x14ac:dyDescent="0.2">
      <c r="A168" s="14" t="s">
        <v>455</v>
      </c>
      <c r="B168" s="229" t="s">
        <v>10</v>
      </c>
      <c r="C168" s="229">
        <v>102184</v>
      </c>
      <c r="D168" s="24" t="s">
        <v>454</v>
      </c>
      <c r="E168" s="19" t="s">
        <v>8</v>
      </c>
      <c r="F168" s="261"/>
      <c r="G168" s="261"/>
      <c r="H168" s="261"/>
      <c r="I168" s="261"/>
      <c r="J168" s="261"/>
      <c r="K168" s="261"/>
      <c r="L168" s="261"/>
      <c r="M168" s="261"/>
      <c r="N168" s="17"/>
      <c r="O168" s="238"/>
    </row>
    <row r="169" spans="1:17" x14ac:dyDescent="0.2">
      <c r="A169" s="3"/>
      <c r="B169" s="263"/>
      <c r="C169" s="3"/>
      <c r="D169" s="18" t="s">
        <v>456</v>
      </c>
      <c r="E169" s="3"/>
      <c r="F169" s="261"/>
      <c r="G169" s="261"/>
      <c r="H169" s="261"/>
      <c r="I169" s="261"/>
      <c r="J169" s="261"/>
      <c r="K169" s="261"/>
      <c r="L169" s="261"/>
      <c r="M169" s="234">
        <v>1</v>
      </c>
      <c r="N169" s="261"/>
      <c r="O169" s="234">
        <f>PRODUCT(F169:N169)</f>
        <v>1</v>
      </c>
    </row>
    <row r="170" spans="1:17" x14ac:dyDescent="0.2">
      <c r="A170" s="3"/>
      <c r="B170" s="263"/>
      <c r="C170" s="3"/>
      <c r="D170" s="265"/>
      <c r="E170" s="3"/>
      <c r="F170" s="261"/>
      <c r="G170" s="261"/>
      <c r="H170" s="261"/>
      <c r="I170" s="261"/>
      <c r="J170" s="261"/>
      <c r="K170" s="261"/>
      <c r="L170" s="261"/>
      <c r="M170" s="261"/>
      <c r="N170" s="17" t="s">
        <v>22</v>
      </c>
      <c r="O170" s="238">
        <f>SUM(O169)</f>
        <v>1</v>
      </c>
    </row>
    <row r="171" spans="1:17" ht="33.75" x14ac:dyDescent="0.2">
      <c r="A171" s="14" t="s">
        <v>458</v>
      </c>
      <c r="B171" s="229" t="s">
        <v>10</v>
      </c>
      <c r="C171" s="229">
        <v>91341</v>
      </c>
      <c r="D171" s="24" t="s">
        <v>457</v>
      </c>
      <c r="E171" s="19" t="s">
        <v>34</v>
      </c>
      <c r="F171" s="261"/>
      <c r="G171" s="261"/>
      <c r="H171" s="261"/>
      <c r="I171" s="261"/>
      <c r="J171" s="261"/>
      <c r="K171" s="261"/>
      <c r="L171" s="261"/>
      <c r="M171" s="261"/>
      <c r="N171" s="17"/>
      <c r="O171" s="238"/>
    </row>
    <row r="172" spans="1:17" x14ac:dyDescent="0.2">
      <c r="A172" s="3"/>
      <c r="B172" s="263"/>
      <c r="C172" s="3"/>
      <c r="D172" s="18" t="s">
        <v>453</v>
      </c>
      <c r="E172" s="3"/>
      <c r="F172" s="261"/>
      <c r="G172" s="261"/>
      <c r="H172" s="261"/>
      <c r="I172" s="261"/>
      <c r="J172" s="234">
        <v>0.7</v>
      </c>
      <c r="K172" s="234">
        <v>2.1</v>
      </c>
      <c r="L172" s="234"/>
      <c r="M172" s="234">
        <v>1</v>
      </c>
      <c r="N172" s="234"/>
      <c r="O172" s="234">
        <f>PRODUCT(F172:N172)</f>
        <v>1.47</v>
      </c>
    </row>
    <row r="173" spans="1:17" x14ac:dyDescent="0.2">
      <c r="A173" s="3"/>
      <c r="B173" s="263"/>
      <c r="C173" s="3"/>
      <c r="D173" s="265"/>
      <c r="E173" s="3"/>
      <c r="F173" s="261"/>
      <c r="G173" s="261"/>
      <c r="H173" s="261"/>
      <c r="I173" s="261"/>
      <c r="J173" s="261"/>
      <c r="K173" s="261"/>
      <c r="L173" s="261"/>
      <c r="M173" s="261"/>
      <c r="N173" s="17" t="s">
        <v>22</v>
      </c>
      <c r="O173" s="238">
        <f>SUM(O172)</f>
        <v>1.47</v>
      </c>
    </row>
    <row r="174" spans="1:17" x14ac:dyDescent="0.2">
      <c r="A174" s="14"/>
      <c r="B174" s="23"/>
      <c r="C174" s="15"/>
      <c r="D174" s="21"/>
      <c r="E174" s="19"/>
      <c r="F174" s="2"/>
      <c r="G174" s="2"/>
      <c r="H174" s="2"/>
      <c r="I174" s="2"/>
      <c r="J174" s="2"/>
      <c r="K174" s="2"/>
      <c r="L174" s="2"/>
      <c r="M174" s="2"/>
      <c r="N174" s="17"/>
      <c r="O174" s="17"/>
      <c r="P174" s="3"/>
      <c r="Q174" s="3"/>
    </row>
    <row r="175" spans="1:17" x14ac:dyDescent="0.2">
      <c r="A175" s="12" t="s">
        <v>382</v>
      </c>
      <c r="B175" s="13"/>
      <c r="C175" s="435" t="s">
        <v>383</v>
      </c>
      <c r="D175" s="436"/>
      <c r="E175" s="436"/>
      <c r="F175" s="436"/>
      <c r="G175" s="436"/>
      <c r="H175" s="436"/>
      <c r="I175" s="436"/>
      <c r="J175" s="436"/>
      <c r="K175" s="436"/>
      <c r="L175" s="436"/>
      <c r="M175" s="436"/>
      <c r="N175" s="436"/>
      <c r="O175" s="437"/>
      <c r="P175" s="3"/>
      <c r="Q175" s="3"/>
    </row>
    <row r="176" spans="1:17" ht="22.5" x14ac:dyDescent="0.2">
      <c r="A176" s="14" t="s">
        <v>384</v>
      </c>
      <c r="B176" s="229" t="s">
        <v>16</v>
      </c>
      <c r="C176" s="229">
        <v>10</v>
      </c>
      <c r="D176" s="24" t="s">
        <v>250</v>
      </c>
      <c r="E176" s="19" t="s">
        <v>8</v>
      </c>
      <c r="F176" s="16"/>
      <c r="G176" s="16"/>
      <c r="H176" s="16"/>
      <c r="I176" s="20"/>
      <c r="J176" s="20"/>
      <c r="K176" s="20"/>
      <c r="L176" s="20"/>
      <c r="M176" s="20"/>
      <c r="N176" s="20"/>
      <c r="O176" s="20"/>
      <c r="P176" s="3"/>
      <c r="Q176" s="3"/>
    </row>
    <row r="177" spans="1:17" x14ac:dyDescent="0.2">
      <c r="A177" s="14"/>
      <c r="B177" s="229"/>
      <c r="C177" s="229"/>
      <c r="D177" s="18" t="s">
        <v>220</v>
      </c>
      <c r="E177" s="230"/>
      <c r="F177" s="16"/>
      <c r="G177" s="16"/>
      <c r="H177" s="16"/>
      <c r="I177" s="16"/>
      <c r="J177" s="16"/>
      <c r="K177" s="16"/>
      <c r="L177" s="16"/>
      <c r="M177" s="20">
        <v>1</v>
      </c>
      <c r="N177" s="2"/>
      <c r="O177" s="20">
        <f t="shared" ref="O177:O184" si="3">M177</f>
        <v>1</v>
      </c>
      <c r="P177" s="3"/>
      <c r="Q177" s="3"/>
    </row>
    <row r="178" spans="1:17" x14ac:dyDescent="0.2">
      <c r="A178" s="14"/>
      <c r="B178" s="229"/>
      <c r="C178" s="229"/>
      <c r="D178" s="18" t="s">
        <v>221</v>
      </c>
      <c r="E178" s="230"/>
      <c r="F178" s="16"/>
      <c r="G178" s="16"/>
      <c r="H178" s="16"/>
      <c r="I178" s="16"/>
      <c r="J178" s="16"/>
      <c r="K178" s="16"/>
      <c r="L178" s="16"/>
      <c r="M178" s="20">
        <v>1</v>
      </c>
      <c r="N178" s="2"/>
      <c r="O178" s="20">
        <f t="shared" si="3"/>
        <v>1</v>
      </c>
      <c r="P178" s="3"/>
      <c r="Q178" s="3"/>
    </row>
    <row r="179" spans="1:17" x14ac:dyDescent="0.2">
      <c r="A179" s="14"/>
      <c r="B179" s="229"/>
      <c r="C179" s="229"/>
      <c r="D179" s="233" t="s">
        <v>222</v>
      </c>
      <c r="E179" s="230"/>
      <c r="F179" s="16"/>
      <c r="G179" s="16"/>
      <c r="H179" s="16"/>
      <c r="I179" s="16"/>
      <c r="J179" s="16"/>
      <c r="K179" s="16"/>
      <c r="L179" s="16"/>
      <c r="M179" s="20">
        <v>3</v>
      </c>
      <c r="N179" s="2"/>
      <c r="O179" s="20">
        <f t="shared" si="3"/>
        <v>3</v>
      </c>
      <c r="P179" s="3"/>
      <c r="Q179" s="3"/>
    </row>
    <row r="180" spans="1:17" x14ac:dyDescent="0.2">
      <c r="A180" s="14"/>
      <c r="B180" s="229"/>
      <c r="C180" s="229"/>
      <c r="D180" s="18" t="s">
        <v>251</v>
      </c>
      <c r="E180" s="230"/>
      <c r="F180" s="16"/>
      <c r="G180" s="16"/>
      <c r="H180" s="16"/>
      <c r="I180" s="16"/>
      <c r="J180" s="16"/>
      <c r="K180" s="16"/>
      <c r="L180" s="16"/>
      <c r="M180" s="20">
        <v>1</v>
      </c>
      <c r="N180" s="2"/>
      <c r="O180" s="20">
        <f t="shared" si="3"/>
        <v>1</v>
      </c>
      <c r="P180" s="3"/>
      <c r="Q180" s="3"/>
    </row>
    <row r="181" spans="1:17" x14ac:dyDescent="0.2">
      <c r="A181" s="14"/>
      <c r="B181" s="23"/>
      <c r="C181" s="231"/>
      <c r="D181" s="18" t="s">
        <v>224</v>
      </c>
      <c r="E181" s="16"/>
      <c r="F181" s="16"/>
      <c r="G181" s="16"/>
      <c r="H181" s="16"/>
      <c r="I181" s="16"/>
      <c r="J181" s="16"/>
      <c r="K181" s="16"/>
      <c r="L181" s="16"/>
      <c r="M181" s="20">
        <v>3</v>
      </c>
      <c r="N181" s="2"/>
      <c r="O181" s="20">
        <f t="shared" si="3"/>
        <v>3</v>
      </c>
      <c r="P181" s="3"/>
      <c r="Q181" s="3"/>
    </row>
    <row r="182" spans="1:17" x14ac:dyDescent="0.2">
      <c r="A182" s="14"/>
      <c r="B182" s="23"/>
      <c r="C182" s="231"/>
      <c r="D182" s="18" t="s">
        <v>225</v>
      </c>
      <c r="E182" s="16"/>
      <c r="F182" s="16"/>
      <c r="G182" s="16"/>
      <c r="H182" s="16"/>
      <c r="I182" s="16"/>
      <c r="J182" s="16"/>
      <c r="K182" s="16"/>
      <c r="L182" s="16"/>
      <c r="M182" s="20">
        <v>3</v>
      </c>
      <c r="N182" s="2"/>
      <c r="O182" s="20">
        <f t="shared" si="3"/>
        <v>3</v>
      </c>
      <c r="P182" s="3"/>
      <c r="Q182" s="3"/>
    </row>
    <row r="183" spans="1:17" x14ac:dyDescent="0.2">
      <c r="A183" s="14"/>
      <c r="B183" s="23"/>
      <c r="C183" s="231"/>
      <c r="D183" s="18" t="s">
        <v>240</v>
      </c>
      <c r="E183" s="16"/>
      <c r="F183" s="16"/>
      <c r="G183" s="16"/>
      <c r="H183" s="16"/>
      <c r="I183" s="16"/>
      <c r="J183" s="16"/>
      <c r="K183" s="16"/>
      <c r="L183" s="16"/>
      <c r="M183" s="20">
        <v>1</v>
      </c>
      <c r="N183" s="2"/>
      <c r="O183" s="20">
        <f t="shared" si="3"/>
        <v>1</v>
      </c>
      <c r="P183" s="3"/>
      <c r="Q183" s="3"/>
    </row>
    <row r="184" spans="1:17" x14ac:dyDescent="0.2">
      <c r="A184" s="14"/>
      <c r="B184" s="23"/>
      <c r="C184" s="231"/>
      <c r="D184" s="18" t="s">
        <v>253</v>
      </c>
      <c r="E184" s="16"/>
      <c r="F184" s="16"/>
      <c r="G184" s="16"/>
      <c r="H184" s="16"/>
      <c r="I184" s="16"/>
      <c r="J184" s="16"/>
      <c r="K184" s="16"/>
      <c r="L184" s="16"/>
      <c r="M184" s="20">
        <v>1</v>
      </c>
      <c r="N184" s="2"/>
      <c r="O184" s="20">
        <f t="shared" si="3"/>
        <v>1</v>
      </c>
      <c r="P184" s="3"/>
      <c r="Q184" s="3"/>
    </row>
    <row r="185" spans="1:17" x14ac:dyDescent="0.2">
      <c r="A185" s="14"/>
      <c r="B185" s="23"/>
      <c r="C185" s="231"/>
      <c r="D185" s="16"/>
      <c r="E185" s="16"/>
      <c r="F185" s="16"/>
      <c r="G185" s="16"/>
      <c r="H185" s="16"/>
      <c r="I185" s="16"/>
      <c r="J185" s="16"/>
      <c r="K185" s="16"/>
      <c r="L185" s="16"/>
      <c r="M185" s="16"/>
      <c r="N185" s="17" t="s">
        <v>22</v>
      </c>
      <c r="O185" s="17">
        <f>SUM(O177:O184)</f>
        <v>14</v>
      </c>
      <c r="P185" s="3"/>
      <c r="Q185" s="3"/>
    </row>
    <row r="186" spans="1:17" ht="22.5" x14ac:dyDescent="0.2">
      <c r="A186" s="14" t="s">
        <v>385</v>
      </c>
      <c r="B186" s="229" t="s">
        <v>16</v>
      </c>
      <c r="C186" s="229">
        <v>11</v>
      </c>
      <c r="D186" s="24" t="s">
        <v>350</v>
      </c>
      <c r="E186" s="19" t="s">
        <v>8</v>
      </c>
      <c r="F186" s="16"/>
      <c r="G186" s="16"/>
      <c r="H186" s="16"/>
      <c r="I186" s="16"/>
      <c r="J186" s="16"/>
      <c r="K186" s="16"/>
      <c r="L186" s="16"/>
      <c r="M186" s="16"/>
      <c r="N186" s="17"/>
      <c r="O186" s="17"/>
      <c r="P186" s="3"/>
      <c r="Q186" s="3"/>
    </row>
    <row r="187" spans="1:17" x14ac:dyDescent="0.2">
      <c r="A187" s="14"/>
      <c r="B187" s="23"/>
      <c r="C187" s="231"/>
      <c r="D187" s="18" t="s">
        <v>218</v>
      </c>
      <c r="E187" s="16"/>
      <c r="F187" s="16"/>
      <c r="G187" s="16"/>
      <c r="H187" s="16"/>
      <c r="I187" s="16"/>
      <c r="J187" s="16"/>
      <c r="K187" s="16"/>
      <c r="L187" s="16"/>
      <c r="M187" s="20">
        <v>1</v>
      </c>
      <c r="N187" s="2"/>
      <c r="O187" s="20">
        <f t="shared" ref="O187:O197" si="4">M187</f>
        <v>1</v>
      </c>
      <c r="P187" s="3"/>
      <c r="Q187" s="3"/>
    </row>
    <row r="188" spans="1:17" x14ac:dyDescent="0.2">
      <c r="A188" s="14"/>
      <c r="B188" s="23"/>
      <c r="C188" s="231"/>
      <c r="D188" s="18" t="s">
        <v>219</v>
      </c>
      <c r="E188" s="16"/>
      <c r="F188" s="16"/>
      <c r="G188" s="16"/>
      <c r="H188" s="16"/>
      <c r="I188" s="16"/>
      <c r="J188" s="16"/>
      <c r="K188" s="16"/>
      <c r="L188" s="16"/>
      <c r="M188" s="20">
        <v>1</v>
      </c>
      <c r="N188" s="2"/>
      <c r="O188" s="20">
        <f t="shared" si="4"/>
        <v>1</v>
      </c>
      <c r="P188" s="3"/>
      <c r="Q188" s="3"/>
    </row>
    <row r="189" spans="1:17" x14ac:dyDescent="0.2">
      <c r="A189" s="14"/>
      <c r="B189" s="23"/>
      <c r="C189" s="231"/>
      <c r="D189" s="18" t="s">
        <v>220</v>
      </c>
      <c r="E189" s="16"/>
      <c r="F189" s="16"/>
      <c r="G189" s="16"/>
      <c r="H189" s="16"/>
      <c r="I189" s="16"/>
      <c r="J189" s="16"/>
      <c r="K189" s="16"/>
      <c r="L189" s="16"/>
      <c r="M189" s="20">
        <v>1</v>
      </c>
      <c r="N189" s="2"/>
      <c r="O189" s="20">
        <f t="shared" si="4"/>
        <v>1</v>
      </c>
      <c r="P189" s="3"/>
      <c r="Q189" s="3"/>
    </row>
    <row r="190" spans="1:17" x14ac:dyDescent="0.2">
      <c r="A190" s="14"/>
      <c r="B190" s="23"/>
      <c r="C190" s="231"/>
      <c r="D190" s="18" t="s">
        <v>221</v>
      </c>
      <c r="E190" s="16"/>
      <c r="F190" s="16"/>
      <c r="G190" s="16"/>
      <c r="H190" s="16"/>
      <c r="I190" s="16"/>
      <c r="J190" s="16"/>
      <c r="K190" s="16"/>
      <c r="L190" s="16"/>
      <c r="M190" s="20">
        <v>1</v>
      </c>
      <c r="N190" s="2"/>
      <c r="O190" s="20">
        <f t="shared" si="4"/>
        <v>1</v>
      </c>
      <c r="P190" s="3"/>
      <c r="Q190" s="3"/>
    </row>
    <row r="191" spans="1:17" x14ac:dyDescent="0.2">
      <c r="A191" s="14"/>
      <c r="B191" s="23"/>
      <c r="C191" s="231"/>
      <c r="D191" s="18" t="s">
        <v>351</v>
      </c>
      <c r="E191" s="16"/>
      <c r="F191" s="16"/>
      <c r="G191" s="16"/>
      <c r="H191" s="16"/>
      <c r="I191" s="16"/>
      <c r="J191" s="16"/>
      <c r="K191" s="16"/>
      <c r="L191" s="16"/>
      <c r="M191" s="20">
        <v>1</v>
      </c>
      <c r="N191" s="2"/>
      <c r="O191" s="20">
        <f t="shared" si="4"/>
        <v>1</v>
      </c>
      <c r="P191" s="3"/>
      <c r="Q191" s="3"/>
    </row>
    <row r="192" spans="1:17" x14ac:dyDescent="0.2">
      <c r="A192" s="14"/>
      <c r="B192" s="23"/>
      <c r="C192" s="231"/>
      <c r="D192" s="18" t="s">
        <v>352</v>
      </c>
      <c r="E192" s="16"/>
      <c r="F192" s="16"/>
      <c r="G192" s="16"/>
      <c r="H192" s="16"/>
      <c r="I192" s="16"/>
      <c r="J192" s="16"/>
      <c r="K192" s="16"/>
      <c r="L192" s="16"/>
      <c r="M192" s="20">
        <v>1</v>
      </c>
      <c r="N192" s="2"/>
      <c r="O192" s="20">
        <f t="shared" si="4"/>
        <v>1</v>
      </c>
      <c r="P192" s="3"/>
      <c r="Q192" s="3"/>
    </row>
    <row r="193" spans="1:17" x14ac:dyDescent="0.2">
      <c r="A193" s="14"/>
      <c r="B193" s="23"/>
      <c r="C193" s="231"/>
      <c r="D193" s="18" t="s">
        <v>224</v>
      </c>
      <c r="E193" s="16"/>
      <c r="F193" s="16"/>
      <c r="G193" s="16"/>
      <c r="H193" s="16"/>
      <c r="I193" s="16"/>
      <c r="J193" s="16"/>
      <c r="K193" s="16"/>
      <c r="L193" s="16"/>
      <c r="M193" s="20">
        <v>1</v>
      </c>
      <c r="N193" s="2"/>
      <c r="O193" s="20">
        <f t="shared" si="4"/>
        <v>1</v>
      </c>
      <c r="P193" s="3"/>
      <c r="Q193" s="3"/>
    </row>
    <row r="194" spans="1:17" x14ac:dyDescent="0.2">
      <c r="A194" s="14"/>
      <c r="B194" s="23"/>
      <c r="C194" s="231"/>
      <c r="D194" s="18" t="s">
        <v>225</v>
      </c>
      <c r="E194" s="16"/>
      <c r="F194" s="16"/>
      <c r="G194" s="16"/>
      <c r="H194" s="16"/>
      <c r="I194" s="16"/>
      <c r="J194" s="16"/>
      <c r="K194" s="16"/>
      <c r="L194" s="16"/>
      <c r="M194" s="20">
        <v>1</v>
      </c>
      <c r="N194" s="2"/>
      <c r="O194" s="20">
        <f t="shared" si="4"/>
        <v>1</v>
      </c>
      <c r="P194" s="3"/>
      <c r="Q194" s="3"/>
    </row>
    <row r="195" spans="1:17" x14ac:dyDescent="0.2">
      <c r="A195" s="14"/>
      <c r="B195" s="23"/>
      <c r="C195" s="231"/>
      <c r="D195" s="18" t="s">
        <v>267</v>
      </c>
      <c r="E195" s="16"/>
      <c r="F195" s="16"/>
      <c r="G195" s="16"/>
      <c r="H195" s="16"/>
      <c r="I195" s="16"/>
      <c r="J195" s="16"/>
      <c r="K195" s="16"/>
      <c r="L195" s="16"/>
      <c r="M195" s="20">
        <v>2</v>
      </c>
      <c r="N195" s="2"/>
      <c r="O195" s="20">
        <f t="shared" si="4"/>
        <v>2</v>
      </c>
      <c r="P195" s="3"/>
      <c r="Q195" s="3"/>
    </row>
    <row r="196" spans="1:17" x14ac:dyDescent="0.2">
      <c r="A196" s="14"/>
      <c r="B196" s="23"/>
      <c r="C196" s="231"/>
      <c r="D196" s="18" t="s">
        <v>252</v>
      </c>
      <c r="E196" s="16"/>
      <c r="F196" s="16"/>
      <c r="G196" s="16"/>
      <c r="H196" s="16"/>
      <c r="I196" s="16"/>
      <c r="J196" s="16"/>
      <c r="K196" s="16"/>
      <c r="L196" s="16"/>
      <c r="M196" s="20">
        <v>3</v>
      </c>
      <c r="N196" s="17"/>
      <c r="O196" s="20">
        <f t="shared" si="4"/>
        <v>3</v>
      </c>
      <c r="P196" s="3"/>
      <c r="Q196" s="3"/>
    </row>
    <row r="197" spans="1:17" x14ac:dyDescent="0.2">
      <c r="A197" s="14"/>
      <c r="B197" s="23"/>
      <c r="C197" s="231"/>
      <c r="D197" s="18" t="s">
        <v>253</v>
      </c>
      <c r="E197" s="16"/>
      <c r="F197" s="16"/>
      <c r="G197" s="16"/>
      <c r="H197" s="16"/>
      <c r="I197" s="16"/>
      <c r="J197" s="16"/>
      <c r="K197" s="16"/>
      <c r="L197" s="16"/>
      <c r="M197" s="20">
        <v>2</v>
      </c>
      <c r="N197" s="17"/>
      <c r="O197" s="20">
        <f t="shared" si="4"/>
        <v>2</v>
      </c>
      <c r="P197" s="3"/>
      <c r="Q197" s="3"/>
    </row>
    <row r="198" spans="1:17" x14ac:dyDescent="0.2">
      <c r="A198" s="14"/>
      <c r="B198" s="23"/>
      <c r="C198" s="231"/>
      <c r="D198" s="18"/>
      <c r="E198" s="16"/>
      <c r="F198" s="16"/>
      <c r="G198" s="16"/>
      <c r="H198" s="16"/>
      <c r="I198" s="16"/>
      <c r="J198" s="16"/>
      <c r="K198" s="16"/>
      <c r="L198" s="16"/>
      <c r="M198" s="16"/>
      <c r="N198" s="17" t="s">
        <v>22</v>
      </c>
      <c r="O198" s="17">
        <f>SUM(O187:O197)</f>
        <v>15</v>
      </c>
      <c r="P198" s="3"/>
      <c r="Q198" s="3"/>
    </row>
    <row r="199" spans="1:17" x14ac:dyDescent="0.2">
      <c r="A199" s="14"/>
      <c r="B199" s="23"/>
      <c r="C199" s="231"/>
      <c r="D199" s="16"/>
      <c r="E199" s="16"/>
      <c r="F199" s="16"/>
      <c r="G199" s="16"/>
      <c r="H199" s="16"/>
      <c r="I199" s="16"/>
      <c r="J199" s="16"/>
      <c r="K199" s="16"/>
      <c r="L199" s="16"/>
      <c r="M199" s="16"/>
      <c r="N199" s="17"/>
      <c r="O199" s="17"/>
      <c r="P199" s="3"/>
      <c r="Q199" s="3"/>
    </row>
    <row r="200" spans="1:17" ht="22.5" x14ac:dyDescent="0.2">
      <c r="A200" s="14" t="s">
        <v>386</v>
      </c>
      <c r="B200" s="229" t="s">
        <v>16</v>
      </c>
      <c r="C200" s="229">
        <v>12</v>
      </c>
      <c r="D200" s="24" t="s">
        <v>254</v>
      </c>
      <c r="E200" s="19" t="s">
        <v>8</v>
      </c>
      <c r="F200" s="16"/>
      <c r="G200" s="16"/>
      <c r="H200" s="16"/>
      <c r="I200" s="16"/>
      <c r="J200" s="16"/>
      <c r="K200" s="16"/>
      <c r="L200" s="16"/>
      <c r="M200" s="16"/>
      <c r="N200" s="17"/>
      <c r="O200" s="17"/>
      <c r="P200" s="3"/>
      <c r="Q200" s="3"/>
    </row>
    <row r="201" spans="1:17" x14ac:dyDescent="0.2">
      <c r="A201" s="14"/>
      <c r="B201" s="23"/>
      <c r="C201" s="231"/>
      <c r="D201" s="18" t="s">
        <v>218</v>
      </c>
      <c r="E201" s="230"/>
      <c r="F201" s="16"/>
      <c r="G201" s="16"/>
      <c r="H201" s="16"/>
      <c r="I201" s="16"/>
      <c r="J201" s="16"/>
      <c r="K201" s="16"/>
      <c r="L201" s="16"/>
      <c r="M201" s="20">
        <v>2</v>
      </c>
      <c r="N201" s="2"/>
      <c r="O201" s="20">
        <f t="shared" ref="O201:O208" si="5">M201</f>
        <v>2</v>
      </c>
      <c r="P201" s="3"/>
      <c r="Q201" s="3"/>
    </row>
    <row r="202" spans="1:17" x14ac:dyDescent="0.2">
      <c r="A202" s="14"/>
      <c r="B202" s="23"/>
      <c r="C202" s="231"/>
      <c r="D202" s="18" t="s">
        <v>219</v>
      </c>
      <c r="E202" s="230"/>
      <c r="F202" s="16"/>
      <c r="G202" s="16"/>
      <c r="H202" s="16"/>
      <c r="I202" s="16"/>
      <c r="J202" s="16"/>
      <c r="K202" s="16"/>
      <c r="L202" s="16"/>
      <c r="M202" s="20">
        <v>3</v>
      </c>
      <c r="N202" s="2"/>
      <c r="O202" s="20">
        <f t="shared" si="5"/>
        <v>3</v>
      </c>
      <c r="P202" s="3"/>
      <c r="Q202" s="3"/>
    </row>
    <row r="203" spans="1:17" x14ac:dyDescent="0.2">
      <c r="A203" s="14"/>
      <c r="B203" s="23"/>
      <c r="C203" s="231"/>
      <c r="D203" s="18" t="s">
        <v>220</v>
      </c>
      <c r="E203" s="230"/>
      <c r="F203" s="16"/>
      <c r="G203" s="16"/>
      <c r="H203" s="16"/>
      <c r="I203" s="16"/>
      <c r="J203" s="16"/>
      <c r="K203" s="16"/>
      <c r="L203" s="16"/>
      <c r="M203" s="20">
        <v>1</v>
      </c>
      <c r="N203" s="2"/>
      <c r="O203" s="20">
        <f t="shared" si="5"/>
        <v>1</v>
      </c>
      <c r="P203" s="3"/>
      <c r="Q203" s="3"/>
    </row>
    <row r="204" spans="1:17" x14ac:dyDescent="0.2">
      <c r="A204" s="14"/>
      <c r="B204" s="23"/>
      <c r="C204" s="231"/>
      <c r="D204" s="18" t="s">
        <v>221</v>
      </c>
      <c r="E204" s="230"/>
      <c r="F204" s="16"/>
      <c r="G204" s="16"/>
      <c r="H204" s="16"/>
      <c r="I204" s="16"/>
      <c r="J204" s="16"/>
      <c r="K204" s="16"/>
      <c r="L204" s="16"/>
      <c r="M204" s="20">
        <v>2</v>
      </c>
      <c r="N204" s="2"/>
      <c r="O204" s="20">
        <f t="shared" si="5"/>
        <v>2</v>
      </c>
      <c r="P204" s="3"/>
      <c r="Q204" s="3"/>
    </row>
    <row r="205" spans="1:17" x14ac:dyDescent="0.2">
      <c r="A205" s="14"/>
      <c r="B205" s="23"/>
      <c r="C205" s="231"/>
      <c r="D205" s="18" t="s">
        <v>224</v>
      </c>
      <c r="E205" s="16"/>
      <c r="F205" s="16"/>
      <c r="G205" s="16"/>
      <c r="H205" s="16"/>
      <c r="I205" s="16"/>
      <c r="J205" s="16"/>
      <c r="K205" s="16"/>
      <c r="L205" s="16"/>
      <c r="M205" s="20">
        <v>1</v>
      </c>
      <c r="N205" s="2"/>
      <c r="O205" s="20">
        <f t="shared" si="5"/>
        <v>1</v>
      </c>
      <c r="P205" s="3"/>
      <c r="Q205" s="3"/>
    </row>
    <row r="206" spans="1:17" x14ac:dyDescent="0.2">
      <c r="A206" s="14"/>
      <c r="B206" s="23"/>
      <c r="C206" s="231"/>
      <c r="D206" s="18" t="s">
        <v>225</v>
      </c>
      <c r="E206" s="16"/>
      <c r="F206" s="16"/>
      <c r="G206" s="16"/>
      <c r="H206" s="16"/>
      <c r="I206" s="16"/>
      <c r="J206" s="16"/>
      <c r="K206" s="16"/>
      <c r="L206" s="16"/>
      <c r="M206" s="20">
        <v>1</v>
      </c>
      <c r="N206" s="2"/>
      <c r="O206" s="20">
        <f t="shared" si="5"/>
        <v>1</v>
      </c>
      <c r="P206" s="3"/>
      <c r="Q206" s="3"/>
    </row>
    <row r="207" spans="1:17" x14ac:dyDescent="0.2">
      <c r="A207" s="14"/>
      <c r="B207" s="23"/>
      <c r="C207" s="231"/>
      <c r="D207" s="18" t="s">
        <v>240</v>
      </c>
      <c r="E207" s="16"/>
      <c r="F207" s="16"/>
      <c r="G207" s="16"/>
      <c r="H207" s="16"/>
      <c r="I207" s="16"/>
      <c r="J207" s="16"/>
      <c r="K207" s="16"/>
      <c r="L207" s="16"/>
      <c r="M207" s="20">
        <v>1</v>
      </c>
      <c r="N207" s="2"/>
      <c r="O207" s="20">
        <f t="shared" si="5"/>
        <v>1</v>
      </c>
      <c r="P207" s="3"/>
      <c r="Q207" s="3"/>
    </row>
    <row r="208" spans="1:17" x14ac:dyDescent="0.2">
      <c r="A208" s="14"/>
      <c r="B208" s="23"/>
      <c r="C208" s="231"/>
      <c r="D208" s="18" t="s">
        <v>252</v>
      </c>
      <c r="E208" s="16"/>
      <c r="F208" s="16"/>
      <c r="G208" s="16"/>
      <c r="H208" s="16"/>
      <c r="I208" s="16"/>
      <c r="J208" s="16"/>
      <c r="K208" s="16"/>
      <c r="L208" s="16"/>
      <c r="M208" s="20">
        <v>2</v>
      </c>
      <c r="N208" s="2"/>
      <c r="O208" s="20">
        <f t="shared" si="5"/>
        <v>2</v>
      </c>
      <c r="P208" s="3"/>
      <c r="Q208" s="3"/>
    </row>
    <row r="209" spans="1:17" x14ac:dyDescent="0.2">
      <c r="A209" s="14"/>
      <c r="B209" s="23"/>
      <c r="C209" s="231"/>
      <c r="D209" s="18"/>
      <c r="E209" s="16"/>
      <c r="F209" s="16"/>
      <c r="G209" s="16"/>
      <c r="H209" s="16"/>
      <c r="I209" s="16"/>
      <c r="J209" s="16"/>
      <c r="K209" s="16"/>
      <c r="L209" s="16"/>
      <c r="M209" s="20"/>
      <c r="N209" s="17" t="s">
        <v>22</v>
      </c>
      <c r="O209" s="17">
        <f>SUM(O201:O208)</f>
        <v>13</v>
      </c>
      <c r="P209" s="3"/>
      <c r="Q209" s="3"/>
    </row>
    <row r="210" spans="1:17" x14ac:dyDescent="0.2">
      <c r="A210" s="14"/>
      <c r="B210" s="23"/>
      <c r="C210" s="231"/>
      <c r="D210" s="18"/>
      <c r="E210" s="16"/>
      <c r="F210" s="16"/>
      <c r="G210" s="16"/>
      <c r="H210" s="16"/>
      <c r="I210" s="16"/>
      <c r="J210" s="16"/>
      <c r="K210" s="16"/>
      <c r="L210" s="16"/>
      <c r="M210" s="20"/>
      <c r="N210" s="17"/>
      <c r="O210" s="17"/>
      <c r="P210" s="3"/>
      <c r="Q210" s="3"/>
    </row>
    <row r="211" spans="1:17" ht="22.5" x14ac:dyDescent="0.2">
      <c r="A211" s="14" t="s">
        <v>387</v>
      </c>
      <c r="B211" s="229" t="s">
        <v>16</v>
      </c>
      <c r="C211" s="229">
        <v>13</v>
      </c>
      <c r="D211" s="24" t="s">
        <v>753</v>
      </c>
      <c r="E211" s="19" t="s">
        <v>8</v>
      </c>
      <c r="F211" s="16"/>
      <c r="G211" s="16"/>
      <c r="H211" s="16"/>
      <c r="I211" s="16"/>
      <c r="J211" s="16"/>
      <c r="K211" s="16"/>
      <c r="L211" s="16"/>
      <c r="M211" s="20"/>
      <c r="N211" s="17"/>
      <c r="O211" s="17"/>
      <c r="P211" s="3"/>
      <c r="Q211" s="3"/>
    </row>
    <row r="212" spans="1:17" x14ac:dyDescent="0.2">
      <c r="A212" s="14"/>
      <c r="B212" s="23"/>
      <c r="C212" s="231"/>
      <c r="D212" s="18"/>
      <c r="E212" s="16"/>
      <c r="F212" s="16"/>
      <c r="G212" s="16"/>
      <c r="H212" s="16"/>
      <c r="I212" s="16"/>
      <c r="J212" s="16"/>
      <c r="K212" s="16"/>
      <c r="L212" s="16"/>
      <c r="M212" s="20">
        <v>18</v>
      </c>
      <c r="N212" s="2"/>
      <c r="O212" s="20">
        <f t="shared" ref="O212" si="6">M212</f>
        <v>18</v>
      </c>
      <c r="P212" s="3"/>
      <c r="Q212" s="3"/>
    </row>
    <row r="213" spans="1:17" x14ac:dyDescent="0.2">
      <c r="A213" s="14"/>
      <c r="B213" s="23"/>
      <c r="C213" s="231"/>
      <c r="D213" s="18"/>
      <c r="E213" s="16"/>
      <c r="F213" s="16"/>
      <c r="G213" s="16"/>
      <c r="H213" s="16"/>
      <c r="I213" s="16"/>
      <c r="J213" s="16"/>
      <c r="K213" s="16"/>
      <c r="L213" s="16"/>
      <c r="M213" s="20"/>
      <c r="N213" s="17" t="s">
        <v>22</v>
      </c>
      <c r="O213" s="17">
        <f>SUM(O212)</f>
        <v>18</v>
      </c>
      <c r="P213" s="3"/>
      <c r="Q213" s="3"/>
    </row>
    <row r="214" spans="1:17" x14ac:dyDescent="0.2">
      <c r="A214" s="14"/>
      <c r="B214" s="23"/>
      <c r="C214" s="231"/>
      <c r="D214" s="18"/>
      <c r="E214" s="16"/>
      <c r="F214" s="16"/>
      <c r="G214" s="16"/>
      <c r="H214" s="16"/>
      <c r="I214" s="16"/>
      <c r="J214" s="16"/>
      <c r="K214" s="16"/>
      <c r="L214" s="16"/>
      <c r="M214" s="20"/>
      <c r="N214" s="17"/>
      <c r="O214" s="17"/>
      <c r="P214" s="3"/>
      <c r="Q214" s="3"/>
    </row>
    <row r="215" spans="1:17" ht="56.25" x14ac:dyDescent="0.2">
      <c r="A215" s="14" t="s">
        <v>388</v>
      </c>
      <c r="B215" s="229" t="s">
        <v>16</v>
      </c>
      <c r="C215" s="229">
        <v>14</v>
      </c>
      <c r="D215" s="24" t="s">
        <v>249</v>
      </c>
      <c r="E215" s="19" t="s">
        <v>8</v>
      </c>
      <c r="F215" s="16"/>
      <c r="G215" s="16"/>
      <c r="H215" s="16"/>
      <c r="I215" s="20"/>
      <c r="J215" s="20"/>
      <c r="K215" s="20"/>
      <c r="L215" s="20"/>
      <c r="M215" s="20"/>
      <c r="N215" s="20"/>
      <c r="O215" s="20"/>
      <c r="P215" s="3"/>
      <c r="Q215" s="3"/>
    </row>
    <row r="216" spans="1:17" x14ac:dyDescent="0.2">
      <c r="A216" s="14"/>
      <c r="B216" s="22"/>
      <c r="C216" s="15"/>
      <c r="D216" s="18"/>
      <c r="E216" s="16"/>
      <c r="F216" s="16"/>
      <c r="G216" s="16"/>
      <c r="H216" s="16"/>
      <c r="I216" s="20"/>
      <c r="J216" s="20"/>
      <c r="K216" s="20"/>
      <c r="L216" s="20"/>
      <c r="M216" s="20">
        <v>9</v>
      </c>
      <c r="N216" s="20"/>
      <c r="O216" s="20">
        <f>M216</f>
        <v>9</v>
      </c>
      <c r="P216" s="3"/>
      <c r="Q216" s="3"/>
    </row>
    <row r="217" spans="1:17" x14ac:dyDescent="0.2">
      <c r="A217" s="14"/>
      <c r="B217" s="22"/>
      <c r="C217" s="15"/>
      <c r="D217" s="18"/>
      <c r="E217" s="16"/>
      <c r="F217" s="16"/>
      <c r="G217" s="16"/>
      <c r="H217" s="16"/>
      <c r="I217" s="20"/>
      <c r="J217" s="20"/>
      <c r="K217" s="20"/>
      <c r="L217" s="20"/>
      <c r="M217" s="20"/>
      <c r="N217" s="17" t="s">
        <v>22</v>
      </c>
      <c r="O217" s="17">
        <f>SUM(O216)</f>
        <v>9</v>
      </c>
      <c r="P217" s="3"/>
      <c r="Q217" s="3"/>
    </row>
    <row r="218" spans="1:17" x14ac:dyDescent="0.2">
      <c r="A218" s="14"/>
      <c r="B218" s="23"/>
      <c r="C218" s="15"/>
      <c r="D218" s="21"/>
      <c r="E218" s="19"/>
      <c r="F218" s="2"/>
      <c r="G218" s="2"/>
      <c r="H218" s="2"/>
      <c r="I218" s="2"/>
      <c r="J218" s="2"/>
      <c r="K218" s="2"/>
      <c r="L218" s="2"/>
      <c r="M218" s="2"/>
      <c r="N218" s="17"/>
      <c r="O218" s="17"/>
      <c r="P218" s="3"/>
      <c r="Q218" s="3"/>
    </row>
    <row r="219" spans="1:17" ht="22.5" x14ac:dyDescent="0.2">
      <c r="A219" s="14" t="s">
        <v>389</v>
      </c>
      <c r="B219" s="229" t="s">
        <v>16</v>
      </c>
      <c r="C219" s="229">
        <v>15</v>
      </c>
      <c r="D219" s="24" t="s">
        <v>260</v>
      </c>
      <c r="E219" s="19" t="s">
        <v>8</v>
      </c>
      <c r="F219" s="261"/>
      <c r="G219" s="261"/>
      <c r="H219" s="261"/>
      <c r="I219" s="261"/>
      <c r="J219" s="261"/>
      <c r="K219" s="261"/>
      <c r="L219" s="261"/>
      <c r="M219" s="20"/>
      <c r="N219" s="17"/>
      <c r="O219" s="17"/>
      <c r="P219" s="3"/>
      <c r="Q219" s="3"/>
    </row>
    <row r="220" spans="1:17" x14ac:dyDescent="0.2">
      <c r="A220" s="3"/>
      <c r="B220" s="3"/>
      <c r="C220" s="3"/>
      <c r="D220" s="264"/>
      <c r="E220" s="3"/>
      <c r="F220" s="261"/>
      <c r="G220" s="261"/>
      <c r="H220" s="261"/>
      <c r="I220" s="261"/>
      <c r="J220" s="261"/>
      <c r="K220" s="261"/>
      <c r="L220" s="261"/>
      <c r="M220" s="20">
        <v>6</v>
      </c>
      <c r="N220" s="2"/>
      <c r="O220" s="20">
        <f t="shared" ref="O220" si="7">M220</f>
        <v>6</v>
      </c>
      <c r="P220" s="3"/>
      <c r="Q220" s="3"/>
    </row>
    <row r="221" spans="1:17" x14ac:dyDescent="0.2">
      <c r="A221" s="3"/>
      <c r="B221" s="3"/>
      <c r="C221" s="3"/>
      <c r="D221" s="264"/>
      <c r="E221" s="3"/>
      <c r="F221" s="261"/>
      <c r="G221" s="261"/>
      <c r="H221" s="261"/>
      <c r="I221" s="261"/>
      <c r="J221" s="261"/>
      <c r="K221" s="261"/>
      <c r="L221" s="261"/>
      <c r="M221" s="20"/>
      <c r="N221" s="17" t="s">
        <v>22</v>
      </c>
      <c r="O221" s="17">
        <f>SUM(O220)</f>
        <v>6</v>
      </c>
      <c r="P221" s="3"/>
      <c r="Q221" s="3"/>
    </row>
    <row r="222" spans="1:17" x14ac:dyDescent="0.2">
      <c r="A222" s="14"/>
      <c r="B222" s="23"/>
      <c r="C222" s="15"/>
      <c r="D222" s="21"/>
      <c r="E222" s="19"/>
      <c r="F222" s="2"/>
      <c r="G222" s="2"/>
      <c r="H222" s="2"/>
      <c r="I222" s="2"/>
      <c r="J222" s="2"/>
      <c r="K222" s="2"/>
      <c r="L222" s="2"/>
      <c r="M222" s="2"/>
      <c r="N222" s="17"/>
      <c r="O222" s="17"/>
      <c r="P222" s="3"/>
      <c r="Q222" s="3"/>
    </row>
    <row r="223" spans="1:17" ht="22.5" x14ac:dyDescent="0.2">
      <c r="A223" s="14" t="s">
        <v>390</v>
      </c>
      <c r="B223" s="229" t="s">
        <v>16</v>
      </c>
      <c r="C223" s="229">
        <v>16</v>
      </c>
      <c r="D223" s="24" t="s">
        <v>338</v>
      </c>
      <c r="E223" s="19" t="s">
        <v>8</v>
      </c>
      <c r="F223" s="16"/>
      <c r="G223" s="16"/>
      <c r="H223" s="16"/>
      <c r="I223" s="16"/>
      <c r="J223" s="16"/>
      <c r="K223" s="16"/>
      <c r="L223" s="16"/>
      <c r="M223" s="20"/>
      <c r="N223" s="261"/>
      <c r="O223" s="2"/>
      <c r="P223" s="3"/>
      <c r="Q223" s="3"/>
    </row>
    <row r="224" spans="1:17" x14ac:dyDescent="0.2">
      <c r="A224" s="14"/>
      <c r="B224" s="23"/>
      <c r="C224" s="231"/>
      <c r="D224" s="18" t="s">
        <v>218</v>
      </c>
      <c r="E224" s="16"/>
      <c r="F224" s="16"/>
      <c r="G224" s="16"/>
      <c r="H224" s="16"/>
      <c r="I224" s="20">
        <v>4</v>
      </c>
      <c r="J224" s="20"/>
      <c r="K224" s="20"/>
      <c r="L224" s="20"/>
      <c r="M224" s="20">
        <v>5</v>
      </c>
      <c r="N224" s="2"/>
      <c r="O224" s="20">
        <f>PRODUCT(F224:N224)</f>
        <v>20</v>
      </c>
      <c r="P224" s="3"/>
      <c r="Q224" s="3"/>
    </row>
    <row r="225" spans="1:17" x14ac:dyDescent="0.2">
      <c r="A225" s="14"/>
      <c r="B225" s="23"/>
      <c r="C225" s="231"/>
      <c r="D225" s="18" t="s">
        <v>219</v>
      </c>
      <c r="E225" s="16"/>
      <c r="F225" s="16"/>
      <c r="G225" s="16"/>
      <c r="H225" s="16"/>
      <c r="I225" s="20">
        <v>4</v>
      </c>
      <c r="J225" s="20"/>
      <c r="K225" s="20"/>
      <c r="L225" s="20"/>
      <c r="M225" s="20">
        <v>4</v>
      </c>
      <c r="N225" s="2"/>
      <c r="O225" s="20">
        <f t="shared" ref="O225:O241" si="8">PRODUCT(F225:N225)</f>
        <v>16</v>
      </c>
      <c r="P225" s="3"/>
      <c r="Q225" s="3"/>
    </row>
    <row r="226" spans="1:17" x14ac:dyDescent="0.2">
      <c r="A226" s="14"/>
      <c r="B226" s="23"/>
      <c r="C226" s="231"/>
      <c r="D226" s="18" t="s">
        <v>220</v>
      </c>
      <c r="E226" s="16"/>
      <c r="F226" s="16"/>
      <c r="G226" s="16"/>
      <c r="H226" s="16"/>
      <c r="I226" s="20">
        <v>4</v>
      </c>
      <c r="J226" s="20"/>
      <c r="K226" s="20"/>
      <c r="L226" s="20"/>
      <c r="M226" s="20">
        <v>4</v>
      </c>
      <c r="N226" s="2"/>
      <c r="O226" s="20">
        <f t="shared" si="8"/>
        <v>16</v>
      </c>
      <c r="P226" s="3"/>
      <c r="Q226" s="3"/>
    </row>
    <row r="227" spans="1:17" x14ac:dyDescent="0.2">
      <c r="A227" s="14"/>
      <c r="B227" s="23"/>
      <c r="C227" s="231"/>
      <c r="D227" s="18" t="s">
        <v>221</v>
      </c>
      <c r="E227" s="16"/>
      <c r="F227" s="16"/>
      <c r="G227" s="16"/>
      <c r="H227" s="16"/>
      <c r="I227" s="20">
        <v>4</v>
      </c>
      <c r="J227" s="20"/>
      <c r="K227" s="20"/>
      <c r="L227" s="20"/>
      <c r="M227" s="20">
        <v>4</v>
      </c>
      <c r="N227" s="2"/>
      <c r="O227" s="20">
        <f t="shared" si="8"/>
        <v>16</v>
      </c>
      <c r="P227" s="3"/>
      <c r="Q227" s="3"/>
    </row>
    <row r="228" spans="1:17" x14ac:dyDescent="0.2">
      <c r="A228" s="14"/>
      <c r="B228" s="23"/>
      <c r="C228" s="231"/>
      <c r="D228" s="233" t="s">
        <v>222</v>
      </c>
      <c r="E228" s="16"/>
      <c r="F228" s="16"/>
      <c r="G228" s="16"/>
      <c r="H228" s="16"/>
      <c r="I228" s="20">
        <v>4</v>
      </c>
      <c r="J228" s="20"/>
      <c r="K228" s="20"/>
      <c r="L228" s="20"/>
      <c r="M228" s="20">
        <v>6</v>
      </c>
      <c r="N228" s="2"/>
      <c r="O228" s="20">
        <f t="shared" si="8"/>
        <v>24</v>
      </c>
      <c r="P228" s="3"/>
      <c r="Q228" s="3"/>
    </row>
    <row r="229" spans="1:17" x14ac:dyDescent="0.2">
      <c r="A229" s="14"/>
      <c r="B229" s="23"/>
      <c r="C229" s="231"/>
      <c r="D229" s="233" t="s">
        <v>223</v>
      </c>
      <c r="E229" s="16"/>
      <c r="F229" s="16"/>
      <c r="G229" s="16"/>
      <c r="H229" s="16"/>
      <c r="I229" s="20">
        <v>4</v>
      </c>
      <c r="J229" s="20"/>
      <c r="K229" s="20"/>
      <c r="L229" s="20"/>
      <c r="M229" s="20">
        <v>2</v>
      </c>
      <c r="N229" s="2"/>
      <c r="O229" s="20">
        <f t="shared" si="8"/>
        <v>8</v>
      </c>
      <c r="P229" s="3"/>
      <c r="Q229" s="3"/>
    </row>
    <row r="230" spans="1:17" x14ac:dyDescent="0.2">
      <c r="A230" s="14"/>
      <c r="B230" s="23"/>
      <c r="C230" s="231"/>
      <c r="D230" s="18" t="s">
        <v>237</v>
      </c>
      <c r="E230" s="16"/>
      <c r="F230" s="16"/>
      <c r="G230" s="16"/>
      <c r="H230" s="16"/>
      <c r="I230" s="20">
        <v>4</v>
      </c>
      <c r="J230" s="20"/>
      <c r="K230" s="20"/>
      <c r="L230" s="20"/>
      <c r="M230" s="20">
        <v>2</v>
      </c>
      <c r="N230" s="2"/>
      <c r="O230" s="20">
        <f t="shared" si="8"/>
        <v>8</v>
      </c>
      <c r="P230" s="3"/>
      <c r="Q230" s="3"/>
    </row>
    <row r="231" spans="1:17" x14ac:dyDescent="0.2">
      <c r="A231" s="14"/>
      <c r="B231" s="23"/>
      <c r="C231" s="231"/>
      <c r="D231" s="18" t="s">
        <v>238</v>
      </c>
      <c r="E231" s="16"/>
      <c r="F231" s="16"/>
      <c r="G231" s="16"/>
      <c r="H231" s="16"/>
      <c r="I231" s="20">
        <v>4</v>
      </c>
      <c r="J231" s="20"/>
      <c r="K231" s="20"/>
      <c r="L231" s="20"/>
      <c r="M231" s="20">
        <v>2</v>
      </c>
      <c r="N231" s="2"/>
      <c r="O231" s="20">
        <f t="shared" si="8"/>
        <v>8</v>
      </c>
      <c r="P231" s="3"/>
      <c r="Q231" s="3"/>
    </row>
    <row r="232" spans="1:17" x14ac:dyDescent="0.2">
      <c r="A232" s="14"/>
      <c r="B232" s="23"/>
      <c r="C232" s="231"/>
      <c r="D232" s="18" t="s">
        <v>239</v>
      </c>
      <c r="E232" s="16"/>
      <c r="F232" s="16"/>
      <c r="G232" s="16"/>
      <c r="H232" s="16"/>
      <c r="I232" s="20">
        <v>4</v>
      </c>
      <c r="J232" s="20"/>
      <c r="K232" s="20"/>
      <c r="L232" s="20"/>
      <c r="M232" s="20">
        <v>2</v>
      </c>
      <c r="N232" s="2"/>
      <c r="O232" s="20">
        <f t="shared" si="8"/>
        <v>8</v>
      </c>
      <c r="P232" s="3"/>
      <c r="Q232" s="3"/>
    </row>
    <row r="233" spans="1:17" x14ac:dyDescent="0.2">
      <c r="A233" s="3"/>
      <c r="B233" s="3"/>
      <c r="C233" s="3"/>
      <c r="D233" s="18" t="s">
        <v>226</v>
      </c>
      <c r="E233" s="3"/>
      <c r="F233" s="261"/>
      <c r="G233" s="261"/>
      <c r="H233" s="261"/>
      <c r="I233" s="20">
        <v>4</v>
      </c>
      <c r="J233" s="20"/>
      <c r="K233" s="20"/>
      <c r="L233" s="20"/>
      <c r="M233" s="20">
        <v>1</v>
      </c>
      <c r="N233" s="261"/>
      <c r="O233" s="20">
        <f t="shared" si="8"/>
        <v>4</v>
      </c>
      <c r="P233" s="3"/>
      <c r="Q233" s="3"/>
    </row>
    <row r="234" spans="1:17" x14ac:dyDescent="0.2">
      <c r="A234" s="3"/>
      <c r="B234" s="3"/>
      <c r="C234" s="3"/>
      <c r="D234" s="18" t="s">
        <v>224</v>
      </c>
      <c r="E234" s="3"/>
      <c r="F234" s="261"/>
      <c r="G234" s="261"/>
      <c r="H234" s="261"/>
      <c r="I234" s="20">
        <v>4</v>
      </c>
      <c r="J234" s="20"/>
      <c r="K234" s="20"/>
      <c r="L234" s="20"/>
      <c r="M234" s="20">
        <v>6</v>
      </c>
      <c r="N234" s="261"/>
      <c r="O234" s="20">
        <f t="shared" si="8"/>
        <v>24</v>
      </c>
      <c r="P234" s="3"/>
      <c r="Q234" s="3"/>
    </row>
    <row r="235" spans="1:17" x14ac:dyDescent="0.2">
      <c r="A235" s="3"/>
      <c r="B235" s="3"/>
      <c r="C235" s="3"/>
      <c r="D235" s="18" t="s">
        <v>225</v>
      </c>
      <c r="E235" s="3"/>
      <c r="F235" s="261"/>
      <c r="G235" s="261"/>
      <c r="H235" s="261"/>
      <c r="I235" s="20">
        <v>4</v>
      </c>
      <c r="J235" s="20"/>
      <c r="K235" s="20"/>
      <c r="L235" s="20"/>
      <c r="M235" s="20">
        <v>6</v>
      </c>
      <c r="N235" s="261"/>
      <c r="O235" s="20">
        <f t="shared" si="8"/>
        <v>24</v>
      </c>
      <c r="P235" s="3"/>
      <c r="Q235" s="3"/>
    </row>
    <row r="236" spans="1:17" x14ac:dyDescent="0.2">
      <c r="A236" s="3"/>
      <c r="B236" s="3"/>
      <c r="C236" s="3"/>
      <c r="D236" s="18" t="s">
        <v>240</v>
      </c>
      <c r="E236" s="3"/>
      <c r="F236" s="261"/>
      <c r="G236" s="261"/>
      <c r="H236" s="261"/>
      <c r="I236" s="20">
        <v>4</v>
      </c>
      <c r="J236" s="20"/>
      <c r="K236" s="20"/>
      <c r="L236" s="20"/>
      <c r="M236" s="20">
        <v>4</v>
      </c>
      <c r="N236" s="261"/>
      <c r="O236" s="20">
        <f t="shared" si="8"/>
        <v>16</v>
      </c>
      <c r="P236" s="3"/>
      <c r="Q236" s="3"/>
    </row>
    <row r="237" spans="1:17" x14ac:dyDescent="0.2">
      <c r="A237" s="3"/>
      <c r="B237" s="3"/>
      <c r="C237" s="3"/>
      <c r="D237" s="18" t="s">
        <v>241</v>
      </c>
      <c r="E237" s="3"/>
      <c r="F237" s="261"/>
      <c r="G237" s="261"/>
      <c r="H237" s="261"/>
      <c r="I237" s="20">
        <v>4</v>
      </c>
      <c r="J237" s="20"/>
      <c r="K237" s="20"/>
      <c r="L237" s="20"/>
      <c r="M237" s="20">
        <v>1</v>
      </c>
      <c r="N237" s="261"/>
      <c r="O237" s="20">
        <f t="shared" si="8"/>
        <v>4</v>
      </c>
      <c r="P237" s="3"/>
      <c r="Q237" s="3"/>
    </row>
    <row r="238" spans="1:17" x14ac:dyDescent="0.2">
      <c r="A238" s="3"/>
      <c r="B238" s="3"/>
      <c r="C238" s="3"/>
      <c r="D238" s="18" t="s">
        <v>252</v>
      </c>
      <c r="E238" s="3"/>
      <c r="F238" s="261"/>
      <c r="G238" s="261"/>
      <c r="H238" s="261"/>
      <c r="I238" s="20">
        <v>4</v>
      </c>
      <c r="J238" s="20"/>
      <c r="K238" s="20"/>
      <c r="L238" s="20"/>
      <c r="M238" s="20">
        <v>6</v>
      </c>
      <c r="N238" s="261"/>
      <c r="O238" s="20">
        <f t="shared" si="8"/>
        <v>24</v>
      </c>
      <c r="P238" s="3"/>
      <c r="Q238" s="3"/>
    </row>
    <row r="239" spans="1:17" x14ac:dyDescent="0.2">
      <c r="A239" s="3"/>
      <c r="B239" s="3"/>
      <c r="C239" s="3"/>
      <c r="D239" s="18" t="s">
        <v>325</v>
      </c>
      <c r="E239" s="3"/>
      <c r="F239" s="261"/>
      <c r="G239" s="261"/>
      <c r="H239" s="261"/>
      <c r="I239" s="20">
        <v>4</v>
      </c>
      <c r="J239" s="20"/>
      <c r="K239" s="20"/>
      <c r="L239" s="20"/>
      <c r="M239" s="20">
        <v>2</v>
      </c>
      <c r="N239" s="261"/>
      <c r="O239" s="20">
        <f t="shared" si="8"/>
        <v>8</v>
      </c>
      <c r="P239" s="3"/>
      <c r="Q239" s="3"/>
    </row>
    <row r="240" spans="1:17" x14ac:dyDescent="0.2">
      <c r="A240" s="3"/>
      <c r="B240" s="3"/>
      <c r="C240" s="3"/>
      <c r="D240" s="18" t="s">
        <v>324</v>
      </c>
      <c r="E240" s="3"/>
      <c r="F240" s="261"/>
      <c r="G240" s="261"/>
      <c r="H240" s="261"/>
      <c r="I240" s="20">
        <v>4</v>
      </c>
      <c r="J240" s="20"/>
      <c r="K240" s="20"/>
      <c r="L240" s="20"/>
      <c r="M240" s="20">
        <v>4</v>
      </c>
      <c r="N240" s="261"/>
      <c r="O240" s="20">
        <f t="shared" si="8"/>
        <v>16</v>
      </c>
      <c r="P240" s="3"/>
      <c r="Q240" s="3"/>
    </row>
    <row r="241" spans="1:17" x14ac:dyDescent="0.2">
      <c r="A241" s="3"/>
      <c r="B241" s="3"/>
      <c r="C241" s="3"/>
      <c r="D241" s="18" t="s">
        <v>256</v>
      </c>
      <c r="E241" s="3"/>
      <c r="F241" s="261"/>
      <c r="G241" s="261"/>
      <c r="H241" s="261"/>
      <c r="I241" s="20">
        <v>4</v>
      </c>
      <c r="J241" s="20"/>
      <c r="K241" s="20"/>
      <c r="L241" s="20"/>
      <c r="M241" s="20">
        <v>6</v>
      </c>
      <c r="N241" s="261"/>
      <c r="O241" s="20">
        <f t="shared" si="8"/>
        <v>24</v>
      </c>
      <c r="P241" s="3"/>
      <c r="Q241" s="3"/>
    </row>
    <row r="242" spans="1:17" x14ac:dyDescent="0.2">
      <c r="A242" s="3"/>
      <c r="B242" s="3"/>
      <c r="C242" s="3"/>
      <c r="D242" s="18"/>
      <c r="E242" s="3"/>
      <c r="F242" s="261"/>
      <c r="G242" s="261"/>
      <c r="H242" s="261"/>
      <c r="I242" s="20"/>
      <c r="J242" s="20"/>
      <c r="K242" s="20"/>
      <c r="L242" s="20"/>
      <c r="M242" s="20"/>
      <c r="N242" s="17" t="s">
        <v>22</v>
      </c>
      <c r="O242" s="17">
        <f>SUM(O224:O241)</f>
        <v>268</v>
      </c>
      <c r="P242" s="3"/>
      <c r="Q242" s="3"/>
    </row>
    <row r="243" spans="1:17" x14ac:dyDescent="0.2">
      <c r="A243" s="3"/>
      <c r="B243" s="3"/>
      <c r="C243" s="3"/>
      <c r="D243" s="18"/>
      <c r="E243" s="3"/>
      <c r="F243" s="261"/>
      <c r="G243" s="261"/>
      <c r="H243" s="261"/>
      <c r="I243" s="20"/>
      <c r="J243" s="20"/>
      <c r="K243" s="20"/>
      <c r="L243" s="20"/>
      <c r="M243" s="20"/>
      <c r="N243" s="17"/>
      <c r="O243" s="17"/>
      <c r="P243" s="3"/>
      <c r="Q243" s="3"/>
    </row>
    <row r="244" spans="1:17" ht="33.75" x14ac:dyDescent="0.2">
      <c r="A244" s="14" t="s">
        <v>391</v>
      </c>
      <c r="B244" s="229" t="s">
        <v>10</v>
      </c>
      <c r="C244" s="229">
        <v>91924</v>
      </c>
      <c r="D244" s="24" t="s">
        <v>339</v>
      </c>
      <c r="E244" s="19" t="s">
        <v>13</v>
      </c>
      <c r="F244" s="261"/>
      <c r="G244" s="261"/>
      <c r="H244" s="261"/>
      <c r="I244" s="20"/>
      <c r="J244" s="20"/>
      <c r="K244" s="20"/>
      <c r="L244" s="20"/>
      <c r="M244" s="20"/>
      <c r="N244" s="17"/>
      <c r="O244" s="17"/>
      <c r="P244" s="3"/>
      <c r="Q244" s="3"/>
    </row>
    <row r="245" spans="1:17" x14ac:dyDescent="0.2">
      <c r="A245" s="3"/>
      <c r="B245" s="229"/>
      <c r="C245" s="229"/>
      <c r="D245" s="18" t="s">
        <v>218</v>
      </c>
      <c r="E245" s="16"/>
      <c r="F245" s="16"/>
      <c r="G245" s="16"/>
      <c r="H245" s="16"/>
      <c r="I245" s="20">
        <v>4</v>
      </c>
      <c r="J245" s="20"/>
      <c r="K245" s="20"/>
      <c r="L245" s="20"/>
      <c r="M245" s="20" t="s">
        <v>98</v>
      </c>
      <c r="N245" s="246">
        <v>0.2</v>
      </c>
      <c r="O245" s="20">
        <f>PRODUCT(F245:N245)</f>
        <v>0.8</v>
      </c>
      <c r="P245" s="3"/>
      <c r="Q245" s="3"/>
    </row>
    <row r="246" spans="1:17" x14ac:dyDescent="0.2">
      <c r="A246" s="3"/>
      <c r="B246" s="229"/>
      <c r="C246" s="229"/>
      <c r="D246" s="18" t="s">
        <v>219</v>
      </c>
      <c r="E246" s="16"/>
      <c r="F246" s="16"/>
      <c r="G246" s="16"/>
      <c r="H246" s="16"/>
      <c r="I246" s="20">
        <v>4</v>
      </c>
      <c r="J246" s="20"/>
      <c r="K246" s="20"/>
      <c r="L246" s="20"/>
      <c r="M246" s="20">
        <v>12</v>
      </c>
      <c r="N246" s="246">
        <v>0.2</v>
      </c>
      <c r="O246" s="20">
        <f t="shared" ref="O246:O262" si="9">PRODUCT(F246:N246)</f>
        <v>9.6000000000000014</v>
      </c>
      <c r="P246" s="3"/>
      <c r="Q246" s="3"/>
    </row>
    <row r="247" spans="1:17" x14ac:dyDescent="0.2">
      <c r="A247" s="3"/>
      <c r="B247" s="229"/>
      <c r="C247" s="229"/>
      <c r="D247" s="18" t="s">
        <v>220</v>
      </c>
      <c r="E247" s="16"/>
      <c r="F247" s="16"/>
      <c r="G247" s="16"/>
      <c r="H247" s="16"/>
      <c r="I247" s="20">
        <v>4</v>
      </c>
      <c r="J247" s="20"/>
      <c r="K247" s="20"/>
      <c r="L247" s="20"/>
      <c r="M247" s="20">
        <v>12</v>
      </c>
      <c r="N247" s="246">
        <v>0.2</v>
      </c>
      <c r="O247" s="20">
        <f t="shared" si="9"/>
        <v>9.6000000000000014</v>
      </c>
      <c r="P247" s="3"/>
      <c r="Q247" s="3"/>
    </row>
    <row r="248" spans="1:17" x14ac:dyDescent="0.2">
      <c r="A248" s="3"/>
      <c r="B248" s="229"/>
      <c r="C248" s="229"/>
      <c r="D248" s="18" t="s">
        <v>221</v>
      </c>
      <c r="E248" s="16"/>
      <c r="F248" s="16"/>
      <c r="G248" s="16"/>
      <c r="H248" s="16"/>
      <c r="I248" s="20">
        <v>4</v>
      </c>
      <c r="J248" s="20"/>
      <c r="K248" s="20"/>
      <c r="L248" s="20"/>
      <c r="M248" s="20">
        <v>12</v>
      </c>
      <c r="N248" s="246">
        <v>0.2</v>
      </c>
      <c r="O248" s="20">
        <f t="shared" si="9"/>
        <v>9.6000000000000014</v>
      </c>
      <c r="P248" s="3"/>
      <c r="Q248" s="3"/>
    </row>
    <row r="249" spans="1:17" x14ac:dyDescent="0.2">
      <c r="A249" s="3"/>
      <c r="B249" s="229"/>
      <c r="C249" s="229"/>
      <c r="D249" s="233" t="s">
        <v>222</v>
      </c>
      <c r="E249" s="16"/>
      <c r="F249" s="16"/>
      <c r="G249" s="16"/>
      <c r="H249" s="16"/>
      <c r="I249" s="20">
        <v>4</v>
      </c>
      <c r="J249" s="20"/>
      <c r="K249" s="20"/>
      <c r="L249" s="20"/>
      <c r="M249" s="20">
        <v>18</v>
      </c>
      <c r="N249" s="246">
        <v>0.2</v>
      </c>
      <c r="O249" s="20">
        <f t="shared" si="9"/>
        <v>14.4</v>
      </c>
      <c r="P249" s="3"/>
      <c r="Q249" s="3"/>
    </row>
    <row r="250" spans="1:17" x14ac:dyDescent="0.2">
      <c r="A250" s="3"/>
      <c r="B250" s="229"/>
      <c r="C250" s="229"/>
      <c r="D250" s="233" t="s">
        <v>223</v>
      </c>
      <c r="E250" s="16"/>
      <c r="F250" s="16"/>
      <c r="G250" s="16"/>
      <c r="H250" s="16"/>
      <c r="I250" s="20">
        <v>4</v>
      </c>
      <c r="J250" s="20"/>
      <c r="K250" s="20"/>
      <c r="L250" s="20"/>
      <c r="M250" s="20">
        <v>6</v>
      </c>
      <c r="N250" s="246">
        <v>0.2</v>
      </c>
      <c r="O250" s="20">
        <f t="shared" si="9"/>
        <v>4.8000000000000007</v>
      </c>
      <c r="P250" s="3"/>
      <c r="Q250" s="3"/>
    </row>
    <row r="251" spans="1:17" x14ac:dyDescent="0.2">
      <c r="A251" s="3"/>
      <c r="B251" s="229"/>
      <c r="C251" s="229"/>
      <c r="D251" s="18" t="s">
        <v>237</v>
      </c>
      <c r="E251" s="16"/>
      <c r="F251" s="16"/>
      <c r="G251" s="16"/>
      <c r="H251" s="16"/>
      <c r="I251" s="20">
        <v>4</v>
      </c>
      <c r="J251" s="20"/>
      <c r="K251" s="20"/>
      <c r="L251" s="20"/>
      <c r="M251" s="20">
        <v>6</v>
      </c>
      <c r="N251" s="246">
        <v>0.2</v>
      </c>
      <c r="O251" s="20">
        <f t="shared" si="9"/>
        <v>4.8000000000000007</v>
      </c>
      <c r="P251" s="3"/>
      <c r="Q251" s="3"/>
    </row>
    <row r="252" spans="1:17" x14ac:dyDescent="0.2">
      <c r="A252" s="3"/>
      <c r="B252" s="229"/>
      <c r="C252" s="229"/>
      <c r="D252" s="18" t="s">
        <v>238</v>
      </c>
      <c r="E252" s="16"/>
      <c r="F252" s="16"/>
      <c r="G252" s="16"/>
      <c r="H252" s="16"/>
      <c r="I252" s="20">
        <v>4</v>
      </c>
      <c r="J252" s="20"/>
      <c r="K252" s="20"/>
      <c r="L252" s="20"/>
      <c r="M252" s="20">
        <v>6</v>
      </c>
      <c r="N252" s="246">
        <v>0.2</v>
      </c>
      <c r="O252" s="20">
        <f t="shared" si="9"/>
        <v>4.8000000000000007</v>
      </c>
      <c r="P252" s="3"/>
      <c r="Q252" s="3"/>
    </row>
    <row r="253" spans="1:17" x14ac:dyDescent="0.2">
      <c r="A253" s="3"/>
      <c r="B253" s="229"/>
      <c r="C253" s="229"/>
      <c r="D253" s="18" t="s">
        <v>239</v>
      </c>
      <c r="E253" s="16"/>
      <c r="F253" s="16"/>
      <c r="G253" s="16"/>
      <c r="H253" s="16"/>
      <c r="I253" s="20">
        <v>4</v>
      </c>
      <c r="J253" s="20"/>
      <c r="K253" s="20"/>
      <c r="L253" s="20"/>
      <c r="M253" s="20">
        <v>6</v>
      </c>
      <c r="N253" s="246">
        <v>0.2</v>
      </c>
      <c r="O253" s="20">
        <f t="shared" si="9"/>
        <v>4.8000000000000007</v>
      </c>
      <c r="P253" s="3"/>
      <c r="Q253" s="3"/>
    </row>
    <row r="254" spans="1:17" x14ac:dyDescent="0.2">
      <c r="A254" s="3"/>
      <c r="B254" s="229"/>
      <c r="C254" s="229"/>
      <c r="D254" s="18" t="s">
        <v>226</v>
      </c>
      <c r="E254" s="3"/>
      <c r="F254" s="261"/>
      <c r="G254" s="261"/>
      <c r="H254" s="261"/>
      <c r="I254" s="20">
        <v>4</v>
      </c>
      <c r="J254" s="20"/>
      <c r="K254" s="20"/>
      <c r="L254" s="20"/>
      <c r="M254" s="20">
        <v>3</v>
      </c>
      <c r="N254" s="246">
        <v>0.2</v>
      </c>
      <c r="O254" s="20">
        <f t="shared" si="9"/>
        <v>2.4000000000000004</v>
      </c>
      <c r="P254" s="3"/>
      <c r="Q254" s="3"/>
    </row>
    <row r="255" spans="1:17" x14ac:dyDescent="0.2">
      <c r="A255" s="3"/>
      <c r="B255" s="229"/>
      <c r="C255" s="229"/>
      <c r="D255" s="18" t="s">
        <v>224</v>
      </c>
      <c r="E255" s="3"/>
      <c r="F255" s="261"/>
      <c r="G255" s="261"/>
      <c r="H255" s="261"/>
      <c r="I255" s="20">
        <v>4</v>
      </c>
      <c r="J255" s="20"/>
      <c r="K255" s="20"/>
      <c r="L255" s="20"/>
      <c r="M255" s="20">
        <v>18</v>
      </c>
      <c r="N255" s="246">
        <v>0.2</v>
      </c>
      <c r="O255" s="20">
        <f t="shared" si="9"/>
        <v>14.4</v>
      </c>
      <c r="P255" s="3"/>
      <c r="Q255" s="3"/>
    </row>
    <row r="256" spans="1:17" x14ac:dyDescent="0.2">
      <c r="A256" s="3"/>
      <c r="B256" s="229"/>
      <c r="C256" s="229"/>
      <c r="D256" s="18" t="s">
        <v>225</v>
      </c>
      <c r="E256" s="3"/>
      <c r="F256" s="261"/>
      <c r="G256" s="261"/>
      <c r="H256" s="261"/>
      <c r="I256" s="20">
        <v>4</v>
      </c>
      <c r="J256" s="20"/>
      <c r="K256" s="20"/>
      <c r="L256" s="20"/>
      <c r="M256" s="20">
        <v>18</v>
      </c>
      <c r="N256" s="246">
        <v>0.2</v>
      </c>
      <c r="O256" s="20">
        <f t="shared" si="9"/>
        <v>14.4</v>
      </c>
      <c r="P256" s="3"/>
      <c r="Q256" s="3"/>
    </row>
    <row r="257" spans="1:17" x14ac:dyDescent="0.2">
      <c r="A257" s="3"/>
      <c r="B257" s="229"/>
      <c r="C257" s="229"/>
      <c r="D257" s="18" t="s">
        <v>240</v>
      </c>
      <c r="E257" s="3"/>
      <c r="F257" s="261"/>
      <c r="G257" s="261"/>
      <c r="H257" s="261"/>
      <c r="I257" s="20">
        <v>4</v>
      </c>
      <c r="J257" s="20"/>
      <c r="K257" s="20"/>
      <c r="L257" s="20"/>
      <c r="M257" s="20">
        <v>12</v>
      </c>
      <c r="N257" s="246">
        <v>0.2</v>
      </c>
      <c r="O257" s="20">
        <f t="shared" si="9"/>
        <v>9.6000000000000014</v>
      </c>
      <c r="P257" s="3"/>
      <c r="Q257" s="3"/>
    </row>
    <row r="258" spans="1:17" x14ac:dyDescent="0.2">
      <c r="A258" s="3"/>
      <c r="B258" s="229"/>
      <c r="C258" s="229"/>
      <c r="D258" s="18" t="s">
        <v>241</v>
      </c>
      <c r="E258" s="3"/>
      <c r="F258" s="261"/>
      <c r="G258" s="261"/>
      <c r="H258" s="261"/>
      <c r="I258" s="20">
        <v>4</v>
      </c>
      <c r="J258" s="20"/>
      <c r="K258" s="20"/>
      <c r="L258" s="20"/>
      <c r="M258" s="20">
        <v>3</v>
      </c>
      <c r="N258" s="246">
        <v>0.2</v>
      </c>
      <c r="O258" s="20">
        <f t="shared" si="9"/>
        <v>2.4000000000000004</v>
      </c>
      <c r="P258" s="3"/>
      <c r="Q258" s="3"/>
    </row>
    <row r="259" spans="1:17" x14ac:dyDescent="0.2">
      <c r="A259" s="3"/>
      <c r="B259" s="229"/>
      <c r="C259" s="229"/>
      <c r="D259" s="18" t="s">
        <v>252</v>
      </c>
      <c r="E259" s="3"/>
      <c r="F259" s="261"/>
      <c r="G259" s="261"/>
      <c r="H259" s="261"/>
      <c r="I259" s="20">
        <v>4</v>
      </c>
      <c r="J259" s="20"/>
      <c r="K259" s="20"/>
      <c r="L259" s="20"/>
      <c r="M259" s="20">
        <v>18</v>
      </c>
      <c r="N259" s="246">
        <v>0.2</v>
      </c>
      <c r="O259" s="20">
        <f t="shared" si="9"/>
        <v>14.4</v>
      </c>
      <c r="P259" s="3"/>
      <c r="Q259" s="3"/>
    </row>
    <row r="260" spans="1:17" x14ac:dyDescent="0.2">
      <c r="A260" s="3"/>
      <c r="B260" s="229"/>
      <c r="C260" s="229"/>
      <c r="D260" s="18" t="s">
        <v>325</v>
      </c>
      <c r="E260" s="3"/>
      <c r="F260" s="261"/>
      <c r="G260" s="261"/>
      <c r="H260" s="261"/>
      <c r="I260" s="20">
        <v>4</v>
      </c>
      <c r="J260" s="20"/>
      <c r="K260" s="20"/>
      <c r="L260" s="20"/>
      <c r="M260" s="20">
        <v>6</v>
      </c>
      <c r="N260" s="246">
        <v>0.2</v>
      </c>
      <c r="O260" s="20">
        <f t="shared" si="9"/>
        <v>4.8000000000000007</v>
      </c>
      <c r="P260" s="3"/>
      <c r="Q260" s="3"/>
    </row>
    <row r="261" spans="1:17" x14ac:dyDescent="0.2">
      <c r="A261" s="3"/>
      <c r="B261" s="229"/>
      <c r="C261" s="229"/>
      <c r="D261" s="18" t="s">
        <v>324</v>
      </c>
      <c r="E261" s="3"/>
      <c r="F261" s="261"/>
      <c r="G261" s="261"/>
      <c r="H261" s="261"/>
      <c r="I261" s="20">
        <v>4</v>
      </c>
      <c r="J261" s="20"/>
      <c r="K261" s="20"/>
      <c r="L261" s="20"/>
      <c r="M261" s="20">
        <v>12</v>
      </c>
      <c r="N261" s="246">
        <v>0.2</v>
      </c>
      <c r="O261" s="20">
        <f t="shared" si="9"/>
        <v>9.6000000000000014</v>
      </c>
      <c r="P261" s="3"/>
      <c r="Q261" s="3"/>
    </row>
    <row r="262" spans="1:17" x14ac:dyDescent="0.2">
      <c r="A262" s="3"/>
      <c r="B262" s="229"/>
      <c r="C262" s="229"/>
      <c r="D262" s="18" t="s">
        <v>256</v>
      </c>
      <c r="E262" s="3"/>
      <c r="F262" s="261"/>
      <c r="G262" s="261"/>
      <c r="H262" s="261"/>
      <c r="I262" s="20">
        <v>4</v>
      </c>
      <c r="J262" s="20"/>
      <c r="K262" s="20"/>
      <c r="L262" s="20"/>
      <c r="M262" s="20">
        <v>18</v>
      </c>
      <c r="N262" s="246">
        <v>0.2</v>
      </c>
      <c r="O262" s="20">
        <f t="shared" si="9"/>
        <v>14.4</v>
      </c>
      <c r="P262" s="3"/>
      <c r="Q262" s="3"/>
    </row>
    <row r="263" spans="1:17" x14ac:dyDescent="0.2">
      <c r="A263" s="3"/>
      <c r="B263" s="229"/>
      <c r="C263" s="229"/>
      <c r="D263" s="18"/>
      <c r="E263" s="3"/>
      <c r="F263" s="261"/>
      <c r="G263" s="261"/>
      <c r="H263" s="261"/>
      <c r="I263" s="20"/>
      <c r="J263" s="20"/>
      <c r="K263" s="20"/>
      <c r="L263" s="20"/>
      <c r="M263" s="20"/>
      <c r="N263" s="17" t="s">
        <v>22</v>
      </c>
      <c r="O263" s="17">
        <f>SUM(O245:O262)</f>
        <v>149.60000000000005</v>
      </c>
      <c r="P263" s="3"/>
      <c r="Q263" s="3"/>
    </row>
    <row r="264" spans="1:17" x14ac:dyDescent="0.2">
      <c r="A264" s="3"/>
      <c r="B264" s="229"/>
      <c r="C264" s="229"/>
      <c r="D264" s="18"/>
      <c r="E264" s="3"/>
      <c r="F264" s="261"/>
      <c r="G264" s="261"/>
      <c r="H264" s="261"/>
      <c r="I264" s="20"/>
      <c r="J264" s="20"/>
      <c r="K264" s="20"/>
      <c r="L264" s="20"/>
      <c r="M264" s="20"/>
      <c r="N264" s="17"/>
      <c r="O264" s="17"/>
      <c r="P264" s="3"/>
      <c r="Q264" s="3"/>
    </row>
    <row r="265" spans="1:17" ht="33.75" x14ac:dyDescent="0.2">
      <c r="A265" s="14" t="s">
        <v>392</v>
      </c>
      <c r="B265" s="229" t="s">
        <v>10</v>
      </c>
      <c r="C265" s="229">
        <v>91926</v>
      </c>
      <c r="D265" s="24" t="s">
        <v>340</v>
      </c>
      <c r="E265" s="19" t="s">
        <v>13</v>
      </c>
      <c r="F265" s="261"/>
      <c r="G265" s="261"/>
      <c r="H265" s="261"/>
      <c r="I265" s="20"/>
      <c r="J265" s="20"/>
      <c r="K265" s="20"/>
      <c r="L265" s="20"/>
      <c r="M265" s="20"/>
      <c r="N265" s="17"/>
      <c r="O265" s="17"/>
      <c r="P265" s="3"/>
      <c r="Q265" s="3"/>
    </row>
    <row r="266" spans="1:17" x14ac:dyDescent="0.2">
      <c r="A266" s="3"/>
      <c r="B266" s="229"/>
      <c r="C266" s="229"/>
      <c r="D266" s="21"/>
      <c r="E266" s="19"/>
      <c r="F266" s="16"/>
      <c r="G266" s="16"/>
      <c r="H266" s="16"/>
      <c r="I266" s="20">
        <v>4</v>
      </c>
      <c r="J266" s="20"/>
      <c r="K266" s="20"/>
      <c r="L266" s="20"/>
      <c r="M266" s="20">
        <v>15</v>
      </c>
      <c r="N266" s="246">
        <v>0.8</v>
      </c>
      <c r="O266" s="20">
        <f>PRODUCT(F266:N266)</f>
        <v>48</v>
      </c>
      <c r="P266" s="3"/>
      <c r="Q266" s="3"/>
    </row>
    <row r="267" spans="1:17" x14ac:dyDescent="0.2">
      <c r="A267" s="3"/>
      <c r="B267" s="229"/>
      <c r="C267" s="229"/>
      <c r="D267" s="21"/>
      <c r="E267" s="19"/>
      <c r="F267" s="16"/>
      <c r="G267" s="16"/>
      <c r="H267" s="16"/>
      <c r="I267" s="20">
        <v>4</v>
      </c>
      <c r="J267" s="20"/>
      <c r="K267" s="20"/>
      <c r="L267" s="20"/>
      <c r="M267" s="20">
        <v>12</v>
      </c>
      <c r="N267" s="246">
        <v>0.8</v>
      </c>
      <c r="O267" s="20">
        <f t="shared" ref="O267:O283" si="10">PRODUCT(F267:N267)</f>
        <v>38.400000000000006</v>
      </c>
      <c r="P267" s="3"/>
      <c r="Q267" s="3"/>
    </row>
    <row r="268" spans="1:17" x14ac:dyDescent="0.2">
      <c r="A268" s="3"/>
      <c r="B268" s="229"/>
      <c r="C268" s="229"/>
      <c r="D268" s="21"/>
      <c r="E268" s="19"/>
      <c r="F268" s="16"/>
      <c r="G268" s="16"/>
      <c r="H268" s="16"/>
      <c r="I268" s="20">
        <v>4</v>
      </c>
      <c r="J268" s="20"/>
      <c r="K268" s="20"/>
      <c r="L268" s="20"/>
      <c r="M268" s="20">
        <v>12</v>
      </c>
      <c r="N268" s="246">
        <v>0.8</v>
      </c>
      <c r="O268" s="20">
        <f t="shared" si="10"/>
        <v>38.400000000000006</v>
      </c>
      <c r="P268" s="3"/>
      <c r="Q268" s="3"/>
    </row>
    <row r="269" spans="1:17" x14ac:dyDescent="0.2">
      <c r="A269" s="3"/>
      <c r="B269" s="229"/>
      <c r="C269" s="229"/>
      <c r="D269" s="21"/>
      <c r="E269" s="19"/>
      <c r="F269" s="16"/>
      <c r="G269" s="16"/>
      <c r="H269" s="16"/>
      <c r="I269" s="20">
        <v>4</v>
      </c>
      <c r="J269" s="20"/>
      <c r="K269" s="20"/>
      <c r="L269" s="20"/>
      <c r="M269" s="20">
        <v>12</v>
      </c>
      <c r="N269" s="246">
        <v>0.8</v>
      </c>
      <c r="O269" s="20">
        <f t="shared" si="10"/>
        <v>38.400000000000006</v>
      </c>
      <c r="P269" s="3"/>
      <c r="Q269" s="3"/>
    </row>
    <row r="270" spans="1:17" x14ac:dyDescent="0.2">
      <c r="A270" s="3"/>
      <c r="B270" s="229"/>
      <c r="C270" s="229"/>
      <c r="D270" s="21"/>
      <c r="E270" s="19"/>
      <c r="F270" s="16"/>
      <c r="G270" s="16"/>
      <c r="H270" s="16"/>
      <c r="I270" s="20">
        <v>4</v>
      </c>
      <c r="J270" s="20"/>
      <c r="K270" s="20"/>
      <c r="L270" s="20"/>
      <c r="M270" s="20">
        <v>18</v>
      </c>
      <c r="N270" s="246">
        <v>0.8</v>
      </c>
      <c r="O270" s="20">
        <f t="shared" si="10"/>
        <v>57.6</v>
      </c>
      <c r="P270" s="3"/>
      <c r="Q270" s="3"/>
    </row>
    <row r="271" spans="1:17" x14ac:dyDescent="0.2">
      <c r="A271" s="3"/>
      <c r="B271" s="229"/>
      <c r="C271" s="229"/>
      <c r="D271" s="21"/>
      <c r="E271" s="19"/>
      <c r="F271" s="16"/>
      <c r="G271" s="16"/>
      <c r="H271" s="16"/>
      <c r="I271" s="20">
        <v>4</v>
      </c>
      <c r="J271" s="20"/>
      <c r="K271" s="20"/>
      <c r="L271" s="20"/>
      <c r="M271" s="20">
        <v>6</v>
      </c>
      <c r="N271" s="246">
        <v>0.8</v>
      </c>
      <c r="O271" s="20">
        <f t="shared" si="10"/>
        <v>19.200000000000003</v>
      </c>
      <c r="P271" s="3"/>
      <c r="Q271" s="3"/>
    </row>
    <row r="272" spans="1:17" x14ac:dyDescent="0.2">
      <c r="A272" s="3"/>
      <c r="B272" s="229"/>
      <c r="C272" s="229"/>
      <c r="D272" s="21"/>
      <c r="E272" s="19"/>
      <c r="F272" s="16"/>
      <c r="G272" s="16"/>
      <c r="H272" s="16"/>
      <c r="I272" s="20">
        <v>4</v>
      </c>
      <c r="J272" s="20"/>
      <c r="K272" s="20"/>
      <c r="L272" s="20"/>
      <c r="M272" s="20">
        <v>6</v>
      </c>
      <c r="N272" s="246">
        <v>0.8</v>
      </c>
      <c r="O272" s="20">
        <f t="shared" si="10"/>
        <v>19.200000000000003</v>
      </c>
      <c r="P272" s="3"/>
      <c r="Q272" s="3"/>
    </row>
    <row r="273" spans="1:17" x14ac:dyDescent="0.2">
      <c r="A273" s="3"/>
      <c r="B273" s="229"/>
      <c r="C273" s="229"/>
      <c r="D273" s="21"/>
      <c r="E273" s="19"/>
      <c r="F273" s="16"/>
      <c r="G273" s="16"/>
      <c r="H273" s="16"/>
      <c r="I273" s="20">
        <v>4</v>
      </c>
      <c r="J273" s="20"/>
      <c r="K273" s="20"/>
      <c r="L273" s="20"/>
      <c r="M273" s="20">
        <v>6</v>
      </c>
      <c r="N273" s="246">
        <v>0.8</v>
      </c>
      <c r="O273" s="20">
        <f t="shared" si="10"/>
        <v>19.200000000000003</v>
      </c>
      <c r="P273" s="3"/>
      <c r="Q273" s="3"/>
    </row>
    <row r="274" spans="1:17" x14ac:dyDescent="0.2">
      <c r="A274" s="3"/>
      <c r="B274" s="229"/>
      <c r="C274" s="229"/>
      <c r="D274" s="21"/>
      <c r="E274" s="19"/>
      <c r="F274" s="16"/>
      <c r="G274" s="16"/>
      <c r="H274" s="16"/>
      <c r="I274" s="20">
        <v>4</v>
      </c>
      <c r="J274" s="20"/>
      <c r="K274" s="20"/>
      <c r="L274" s="20"/>
      <c r="M274" s="20">
        <v>6</v>
      </c>
      <c r="N274" s="246">
        <v>0.8</v>
      </c>
      <c r="O274" s="20">
        <f t="shared" si="10"/>
        <v>19.200000000000003</v>
      </c>
      <c r="P274" s="3"/>
      <c r="Q274" s="3"/>
    </row>
    <row r="275" spans="1:17" x14ac:dyDescent="0.2">
      <c r="A275" s="3"/>
      <c r="B275" s="229"/>
      <c r="C275" s="229"/>
      <c r="D275" s="21"/>
      <c r="E275" s="19"/>
      <c r="F275" s="261"/>
      <c r="G275" s="261"/>
      <c r="H275" s="261"/>
      <c r="I275" s="20">
        <v>4</v>
      </c>
      <c r="J275" s="20"/>
      <c r="K275" s="20"/>
      <c r="L275" s="20"/>
      <c r="M275" s="20">
        <v>3</v>
      </c>
      <c r="N275" s="246">
        <v>0.8</v>
      </c>
      <c r="O275" s="20">
        <f t="shared" si="10"/>
        <v>9.6000000000000014</v>
      </c>
      <c r="P275" s="3"/>
      <c r="Q275" s="3"/>
    </row>
    <row r="276" spans="1:17" x14ac:dyDescent="0.2">
      <c r="A276" s="3"/>
      <c r="B276" s="229"/>
      <c r="C276" s="229"/>
      <c r="D276" s="21"/>
      <c r="E276" s="19"/>
      <c r="F276" s="261"/>
      <c r="G276" s="261"/>
      <c r="H276" s="261"/>
      <c r="I276" s="20">
        <v>4</v>
      </c>
      <c r="J276" s="20"/>
      <c r="K276" s="20"/>
      <c r="L276" s="20"/>
      <c r="M276" s="20">
        <v>18</v>
      </c>
      <c r="N276" s="246">
        <v>0.8</v>
      </c>
      <c r="O276" s="20">
        <f t="shared" si="10"/>
        <v>57.6</v>
      </c>
      <c r="P276" s="3"/>
      <c r="Q276" s="3"/>
    </row>
    <row r="277" spans="1:17" x14ac:dyDescent="0.2">
      <c r="A277" s="3"/>
      <c r="B277" s="229"/>
      <c r="C277" s="229"/>
      <c r="D277" s="21"/>
      <c r="E277" s="19"/>
      <c r="F277" s="261"/>
      <c r="G277" s="261"/>
      <c r="H277" s="261"/>
      <c r="I277" s="20">
        <v>4</v>
      </c>
      <c r="J277" s="20"/>
      <c r="K277" s="20"/>
      <c r="L277" s="20"/>
      <c r="M277" s="20">
        <v>18</v>
      </c>
      <c r="N277" s="246">
        <v>0.8</v>
      </c>
      <c r="O277" s="20">
        <f t="shared" si="10"/>
        <v>57.6</v>
      </c>
      <c r="P277" s="3"/>
      <c r="Q277" s="3"/>
    </row>
    <row r="278" spans="1:17" x14ac:dyDescent="0.2">
      <c r="A278" s="3"/>
      <c r="B278" s="3"/>
      <c r="C278" s="3"/>
      <c r="D278" s="18"/>
      <c r="E278" s="3"/>
      <c r="F278" s="261"/>
      <c r="G278" s="261"/>
      <c r="H278" s="261"/>
      <c r="I278" s="20">
        <v>4</v>
      </c>
      <c r="J278" s="20"/>
      <c r="K278" s="20"/>
      <c r="L278" s="20"/>
      <c r="M278" s="20">
        <v>12</v>
      </c>
      <c r="N278" s="246">
        <v>0.8</v>
      </c>
      <c r="O278" s="20">
        <f t="shared" si="10"/>
        <v>38.400000000000006</v>
      </c>
      <c r="P278" s="3"/>
      <c r="Q278" s="3"/>
    </row>
    <row r="279" spans="1:17" x14ac:dyDescent="0.2">
      <c r="A279" s="3"/>
      <c r="B279" s="3"/>
      <c r="C279" s="3"/>
      <c r="D279" s="18"/>
      <c r="E279" s="3"/>
      <c r="F279" s="261"/>
      <c r="G279" s="261"/>
      <c r="H279" s="261"/>
      <c r="I279" s="20">
        <v>4</v>
      </c>
      <c r="J279" s="20"/>
      <c r="K279" s="20"/>
      <c r="L279" s="20"/>
      <c r="M279" s="20">
        <v>3</v>
      </c>
      <c r="N279" s="246">
        <v>0.8</v>
      </c>
      <c r="O279" s="20">
        <f t="shared" si="10"/>
        <v>9.6000000000000014</v>
      </c>
      <c r="P279" s="3"/>
      <c r="Q279" s="3"/>
    </row>
    <row r="280" spans="1:17" x14ac:dyDescent="0.2">
      <c r="A280" s="3"/>
      <c r="B280" s="3"/>
      <c r="C280" s="3"/>
      <c r="D280" s="18"/>
      <c r="E280" s="3"/>
      <c r="F280" s="261"/>
      <c r="G280" s="261"/>
      <c r="H280" s="261"/>
      <c r="I280" s="20">
        <v>4</v>
      </c>
      <c r="J280" s="20"/>
      <c r="K280" s="20"/>
      <c r="L280" s="20"/>
      <c r="M280" s="20">
        <v>18</v>
      </c>
      <c r="N280" s="246">
        <v>0.8</v>
      </c>
      <c r="O280" s="20">
        <f t="shared" si="10"/>
        <v>57.6</v>
      </c>
      <c r="P280" s="3"/>
      <c r="Q280" s="3"/>
    </row>
    <row r="281" spans="1:17" x14ac:dyDescent="0.2">
      <c r="A281" s="3"/>
      <c r="B281" s="3"/>
      <c r="C281" s="3"/>
      <c r="D281" s="18"/>
      <c r="E281" s="3"/>
      <c r="F281" s="261"/>
      <c r="G281" s="261"/>
      <c r="H281" s="261"/>
      <c r="I281" s="20">
        <v>4</v>
      </c>
      <c r="J281" s="20"/>
      <c r="K281" s="20"/>
      <c r="L281" s="20"/>
      <c r="M281" s="20">
        <v>6</v>
      </c>
      <c r="N281" s="246">
        <v>0.8</v>
      </c>
      <c r="O281" s="20">
        <f t="shared" si="10"/>
        <v>19.200000000000003</v>
      </c>
      <c r="P281" s="3"/>
      <c r="Q281" s="3"/>
    </row>
    <row r="282" spans="1:17" x14ac:dyDescent="0.2">
      <c r="A282" s="3"/>
      <c r="B282" s="3"/>
      <c r="C282" s="3"/>
      <c r="D282" s="18"/>
      <c r="E282" s="3"/>
      <c r="F282" s="261"/>
      <c r="G282" s="261"/>
      <c r="H282" s="261"/>
      <c r="I282" s="20">
        <v>4</v>
      </c>
      <c r="J282" s="20"/>
      <c r="K282" s="20"/>
      <c r="L282" s="20"/>
      <c r="M282" s="20">
        <v>12</v>
      </c>
      <c r="N282" s="246">
        <v>0.8</v>
      </c>
      <c r="O282" s="20">
        <f t="shared" si="10"/>
        <v>38.400000000000006</v>
      </c>
      <c r="P282" s="3"/>
      <c r="Q282" s="3"/>
    </row>
    <row r="283" spans="1:17" x14ac:dyDescent="0.2">
      <c r="A283" s="3"/>
      <c r="B283" s="3"/>
      <c r="C283" s="3"/>
      <c r="D283" s="18"/>
      <c r="E283" s="3"/>
      <c r="F283" s="261"/>
      <c r="G283" s="261"/>
      <c r="H283" s="261"/>
      <c r="I283" s="20">
        <v>4</v>
      </c>
      <c r="J283" s="20"/>
      <c r="K283" s="20"/>
      <c r="L283" s="20"/>
      <c r="M283" s="20">
        <v>18</v>
      </c>
      <c r="N283" s="246">
        <v>0.8</v>
      </c>
      <c r="O283" s="20">
        <f t="shared" si="10"/>
        <v>57.6</v>
      </c>
      <c r="P283" s="3"/>
      <c r="Q283" s="3"/>
    </row>
    <row r="284" spans="1:17" x14ac:dyDescent="0.2">
      <c r="A284" s="3"/>
      <c r="B284" s="3"/>
      <c r="C284" s="3"/>
      <c r="D284" s="18"/>
      <c r="E284" s="3"/>
      <c r="F284" s="261"/>
      <c r="G284" s="261"/>
      <c r="H284" s="261"/>
      <c r="I284" s="20"/>
      <c r="J284" s="20"/>
      <c r="K284" s="20"/>
      <c r="L284" s="20"/>
      <c r="M284" s="20"/>
      <c r="N284" s="17" t="s">
        <v>22</v>
      </c>
      <c r="O284" s="17">
        <f>SUM(O266:O283)</f>
        <v>643.20000000000016</v>
      </c>
      <c r="P284" s="3"/>
      <c r="Q284" s="3"/>
    </row>
    <row r="285" spans="1:17" x14ac:dyDescent="0.2">
      <c r="A285" s="3"/>
      <c r="B285" s="3"/>
      <c r="C285" s="3"/>
      <c r="D285" s="18"/>
      <c r="E285" s="3"/>
      <c r="F285" s="261"/>
      <c r="G285" s="261"/>
      <c r="H285" s="261"/>
      <c r="I285" s="20"/>
      <c r="J285" s="20"/>
      <c r="K285" s="20"/>
      <c r="L285" s="20"/>
      <c r="M285" s="20"/>
      <c r="N285" s="261"/>
      <c r="O285" s="20"/>
      <c r="P285" s="3"/>
      <c r="Q285" s="3"/>
    </row>
    <row r="286" spans="1:17" ht="33.75" x14ac:dyDescent="0.2">
      <c r="A286" s="14" t="s">
        <v>393</v>
      </c>
      <c r="B286" s="229" t="s">
        <v>10</v>
      </c>
      <c r="C286" s="229">
        <v>91928</v>
      </c>
      <c r="D286" s="24" t="s">
        <v>341</v>
      </c>
      <c r="E286" s="19" t="s">
        <v>13</v>
      </c>
      <c r="F286" s="261"/>
      <c r="G286" s="261"/>
      <c r="H286" s="261"/>
      <c r="I286" s="20"/>
      <c r="J286" s="20"/>
      <c r="K286" s="20"/>
      <c r="L286" s="20"/>
      <c r="M286" s="20"/>
      <c r="N286" s="261"/>
      <c r="O286" s="20"/>
      <c r="P286" s="3"/>
      <c r="Q286" s="3"/>
    </row>
    <row r="287" spans="1:17" x14ac:dyDescent="0.2">
      <c r="A287" s="14"/>
      <c r="B287" s="3"/>
      <c r="C287" s="3"/>
      <c r="D287" s="18"/>
      <c r="E287" s="3"/>
      <c r="F287" s="261"/>
      <c r="G287" s="261"/>
      <c r="H287" s="261"/>
      <c r="I287" s="20">
        <v>30</v>
      </c>
      <c r="J287" s="20"/>
      <c r="K287" s="20"/>
      <c r="L287" s="20"/>
      <c r="M287" s="20"/>
      <c r="N287" s="261">
        <v>3</v>
      </c>
      <c r="O287" s="20">
        <f t="shared" ref="O287" si="11">PRODUCT(F287:N287)</f>
        <v>90</v>
      </c>
      <c r="P287" s="3"/>
      <c r="Q287" s="3"/>
    </row>
    <row r="288" spans="1:17" x14ac:dyDescent="0.2">
      <c r="A288" s="14"/>
      <c r="B288" s="3"/>
      <c r="C288" s="3"/>
      <c r="D288" s="18"/>
      <c r="E288" s="3"/>
      <c r="F288" s="261"/>
      <c r="G288" s="261"/>
      <c r="H288" s="261"/>
      <c r="I288" s="20"/>
      <c r="J288" s="20"/>
      <c r="K288" s="20"/>
      <c r="L288" s="20"/>
      <c r="M288" s="20"/>
      <c r="N288" s="17" t="s">
        <v>22</v>
      </c>
      <c r="O288" s="17">
        <f>SUM(O287)</f>
        <v>90</v>
      </c>
      <c r="P288" s="3"/>
      <c r="Q288" s="3"/>
    </row>
    <row r="289" spans="1:17" ht="33.75" x14ac:dyDescent="0.2">
      <c r="A289" s="14" t="s">
        <v>394</v>
      </c>
      <c r="B289" s="229" t="s">
        <v>10</v>
      </c>
      <c r="C289" s="229">
        <v>91930</v>
      </c>
      <c r="D289" s="24" t="s">
        <v>342</v>
      </c>
      <c r="E289" s="19" t="s">
        <v>13</v>
      </c>
      <c r="F289" s="261"/>
      <c r="G289" s="261"/>
      <c r="H289" s="261"/>
      <c r="I289" s="20"/>
      <c r="J289" s="20"/>
      <c r="K289" s="20"/>
      <c r="L289" s="20"/>
      <c r="M289" s="20"/>
      <c r="N289" s="261"/>
      <c r="O289" s="20"/>
      <c r="P289" s="3"/>
      <c r="Q289" s="3"/>
    </row>
    <row r="290" spans="1:17" x14ac:dyDescent="0.2">
      <c r="A290" s="3"/>
      <c r="B290" s="3"/>
      <c r="C290" s="3"/>
      <c r="D290" s="18"/>
      <c r="E290" s="3"/>
      <c r="F290" s="261"/>
      <c r="G290" s="261"/>
      <c r="H290" s="261"/>
      <c r="I290" s="20">
        <v>10</v>
      </c>
      <c r="J290" s="20"/>
      <c r="K290" s="20"/>
      <c r="L290" s="20"/>
      <c r="M290" s="20"/>
      <c r="N290" s="261">
        <v>3</v>
      </c>
      <c r="O290" s="20">
        <f t="shared" ref="O290" si="12">PRODUCT(F290:N290)</f>
        <v>30</v>
      </c>
      <c r="P290" s="3"/>
      <c r="Q290" s="3"/>
    </row>
    <row r="291" spans="1:17" x14ac:dyDescent="0.2">
      <c r="A291" s="3"/>
      <c r="B291" s="3"/>
      <c r="C291" s="3"/>
      <c r="D291" s="18"/>
      <c r="E291" s="3"/>
      <c r="F291" s="261"/>
      <c r="G291" s="261"/>
      <c r="H291" s="261"/>
      <c r="I291" s="20"/>
      <c r="J291" s="20"/>
      <c r="K291" s="20"/>
      <c r="L291" s="20"/>
      <c r="M291" s="20"/>
      <c r="N291" s="17" t="s">
        <v>22</v>
      </c>
      <c r="O291" s="17">
        <f>SUM(O290)</f>
        <v>30</v>
      </c>
      <c r="P291" s="3"/>
      <c r="Q291" s="3"/>
    </row>
    <row r="292" spans="1:17" x14ac:dyDescent="0.2">
      <c r="A292" s="3"/>
      <c r="B292" s="263"/>
      <c r="C292" s="263"/>
      <c r="D292" s="18"/>
      <c r="E292" s="3"/>
      <c r="F292" s="261"/>
      <c r="G292" s="261"/>
      <c r="H292" s="261"/>
      <c r="I292" s="20"/>
      <c r="J292" s="20"/>
      <c r="K292" s="20"/>
      <c r="L292" s="20"/>
      <c r="M292" s="20"/>
      <c r="N292" s="17"/>
      <c r="O292" s="17"/>
      <c r="P292" s="3"/>
      <c r="Q292" s="3"/>
    </row>
    <row r="293" spans="1:17" ht="33.75" x14ac:dyDescent="0.2">
      <c r="A293" s="14" t="s">
        <v>395</v>
      </c>
      <c r="B293" s="229" t="s">
        <v>16</v>
      </c>
      <c r="C293" s="229">
        <v>17</v>
      </c>
      <c r="D293" s="24" t="s">
        <v>277</v>
      </c>
      <c r="E293" s="19" t="s">
        <v>8</v>
      </c>
      <c r="F293" s="261"/>
      <c r="G293" s="261"/>
      <c r="H293" s="261"/>
      <c r="I293" s="261"/>
      <c r="J293" s="261"/>
      <c r="K293" s="261"/>
      <c r="L293" s="261"/>
      <c r="M293" s="261"/>
      <c r="N293" s="261"/>
      <c r="O293" s="262"/>
      <c r="P293" s="3"/>
      <c r="Q293" s="3"/>
    </row>
    <row r="294" spans="1:17" x14ac:dyDescent="0.2">
      <c r="A294" s="14"/>
      <c r="B294" s="229"/>
      <c r="C294" s="3"/>
      <c r="D294" s="264"/>
      <c r="E294" s="3"/>
      <c r="F294" s="261"/>
      <c r="G294" s="261"/>
      <c r="H294" s="261"/>
      <c r="I294" s="261"/>
      <c r="J294" s="261"/>
      <c r="K294" s="261"/>
      <c r="L294" s="261"/>
      <c r="M294" s="20">
        <v>1</v>
      </c>
      <c r="N294" s="2"/>
      <c r="O294" s="20">
        <f t="shared" ref="O294" si="13">M294</f>
        <v>1</v>
      </c>
      <c r="P294" s="3"/>
      <c r="Q294" s="3"/>
    </row>
    <row r="295" spans="1:17" x14ac:dyDescent="0.2">
      <c r="A295" s="14"/>
      <c r="B295" s="3"/>
      <c r="C295" s="3"/>
      <c r="D295" s="264"/>
      <c r="E295" s="3"/>
      <c r="F295" s="261"/>
      <c r="G295" s="261"/>
      <c r="H295" s="261"/>
      <c r="I295" s="261"/>
      <c r="J295" s="261"/>
      <c r="K295" s="261"/>
      <c r="L295" s="261"/>
      <c r="M295" s="20"/>
      <c r="N295" s="17" t="s">
        <v>22</v>
      </c>
      <c r="O295" s="17">
        <f>SUM(O294)</f>
        <v>1</v>
      </c>
      <c r="P295" s="3"/>
      <c r="Q295" s="3"/>
    </row>
    <row r="296" spans="1:17" ht="67.5" x14ac:dyDescent="0.2">
      <c r="A296" s="14" t="s">
        <v>396</v>
      </c>
      <c r="B296" s="229" t="s">
        <v>10</v>
      </c>
      <c r="C296" s="229">
        <v>104473</v>
      </c>
      <c r="D296" s="24" t="s">
        <v>255</v>
      </c>
      <c r="E296" s="19" t="s">
        <v>8</v>
      </c>
      <c r="F296" s="261"/>
      <c r="G296" s="261"/>
      <c r="H296" s="261"/>
      <c r="I296" s="261"/>
      <c r="J296" s="261"/>
      <c r="K296" s="261"/>
      <c r="L296" s="261"/>
      <c r="M296" s="261"/>
      <c r="N296" s="261"/>
      <c r="O296" s="262"/>
      <c r="P296" s="3"/>
      <c r="Q296" s="3"/>
    </row>
    <row r="297" spans="1:17" x14ac:dyDescent="0.2">
      <c r="A297" s="3"/>
      <c r="B297" s="3"/>
      <c r="C297" s="3"/>
      <c r="D297" s="18" t="s">
        <v>256</v>
      </c>
      <c r="E297" s="3"/>
      <c r="F297" s="261"/>
      <c r="G297" s="261"/>
      <c r="H297" s="261"/>
      <c r="I297" s="261"/>
      <c r="J297" s="261"/>
      <c r="K297" s="261"/>
      <c r="L297" s="261"/>
      <c r="M297" s="20">
        <v>6</v>
      </c>
      <c r="N297" s="2"/>
      <c r="O297" s="20">
        <f t="shared" ref="O297:O298" si="14">M297</f>
        <v>6</v>
      </c>
      <c r="P297" s="3"/>
      <c r="Q297" s="3"/>
    </row>
    <row r="298" spans="1:17" x14ac:dyDescent="0.2">
      <c r="A298" s="3"/>
      <c r="B298" s="3"/>
      <c r="C298" s="3"/>
      <c r="D298" s="18" t="s">
        <v>744</v>
      </c>
      <c r="E298" s="3"/>
      <c r="F298" s="261"/>
      <c r="G298" s="261"/>
      <c r="H298" s="261"/>
      <c r="I298" s="261"/>
      <c r="J298" s="261"/>
      <c r="K298" s="261"/>
      <c r="L298" s="261"/>
      <c r="M298" s="20">
        <v>22</v>
      </c>
      <c r="N298" s="2"/>
      <c r="O298" s="20">
        <f t="shared" si="14"/>
        <v>22</v>
      </c>
      <c r="P298" s="3"/>
      <c r="Q298" s="3"/>
    </row>
    <row r="299" spans="1:17" x14ac:dyDescent="0.2">
      <c r="A299" s="3"/>
      <c r="B299" s="3"/>
      <c r="C299" s="3"/>
      <c r="D299" s="264"/>
      <c r="E299" s="3"/>
      <c r="F299" s="261"/>
      <c r="G299" s="261"/>
      <c r="H299" s="261"/>
      <c r="I299" s="261"/>
      <c r="J299" s="261"/>
      <c r="K299" s="261"/>
      <c r="L299" s="261"/>
      <c r="M299" s="20"/>
      <c r="N299" s="17" t="s">
        <v>22</v>
      </c>
      <c r="O299" s="17">
        <f>SUM(O297:O298)</f>
        <v>28</v>
      </c>
      <c r="P299" s="3"/>
      <c r="Q299" s="3"/>
    </row>
    <row r="300" spans="1:17" x14ac:dyDescent="0.2">
      <c r="A300" s="3"/>
      <c r="B300" s="3"/>
      <c r="C300" s="3"/>
      <c r="D300" s="264"/>
      <c r="E300" s="3"/>
      <c r="F300" s="261"/>
      <c r="G300" s="261"/>
      <c r="H300" s="261"/>
      <c r="I300" s="261"/>
      <c r="J300" s="261"/>
      <c r="K300" s="261"/>
      <c r="L300" s="261"/>
      <c r="M300" s="261"/>
      <c r="N300" s="261"/>
      <c r="O300" s="262"/>
      <c r="P300" s="3"/>
      <c r="Q300" s="3"/>
    </row>
    <row r="301" spans="1:17" ht="33.75" x14ac:dyDescent="0.2">
      <c r="A301" s="14" t="s">
        <v>397</v>
      </c>
      <c r="B301" s="229" t="s">
        <v>10</v>
      </c>
      <c r="C301" s="229">
        <v>93653</v>
      </c>
      <c r="D301" s="24" t="s">
        <v>257</v>
      </c>
      <c r="E301" s="19" t="s">
        <v>8</v>
      </c>
      <c r="F301" s="261"/>
      <c r="G301" s="261"/>
      <c r="H301" s="261"/>
      <c r="I301" s="261"/>
      <c r="J301" s="261"/>
      <c r="K301" s="261"/>
      <c r="L301" s="261"/>
      <c r="M301" s="261"/>
      <c r="N301" s="261"/>
      <c r="O301" s="262"/>
      <c r="P301" s="3"/>
      <c r="Q301" s="3"/>
    </row>
    <row r="302" spans="1:17" x14ac:dyDescent="0.2">
      <c r="A302" s="14"/>
      <c r="B302" s="263"/>
      <c r="C302" s="263"/>
      <c r="D302" s="264"/>
      <c r="E302" s="3"/>
      <c r="F302" s="261"/>
      <c r="G302" s="261"/>
      <c r="H302" s="261"/>
      <c r="I302" s="261"/>
      <c r="J302" s="261"/>
      <c r="K302" s="261"/>
      <c r="L302" s="261"/>
      <c r="M302" s="20">
        <v>8</v>
      </c>
      <c r="N302" s="2"/>
      <c r="O302" s="20">
        <f t="shared" ref="O302" si="15">M302</f>
        <v>8</v>
      </c>
      <c r="P302" s="3"/>
      <c r="Q302" s="3"/>
    </row>
    <row r="303" spans="1:17" x14ac:dyDescent="0.2">
      <c r="A303" s="14"/>
      <c r="B303" s="263"/>
      <c r="C303" s="263"/>
      <c r="D303" s="264"/>
      <c r="E303" s="3"/>
      <c r="F303" s="261"/>
      <c r="G303" s="261"/>
      <c r="H303" s="261"/>
      <c r="I303" s="261"/>
      <c r="J303" s="261"/>
      <c r="K303" s="261"/>
      <c r="L303" s="261"/>
      <c r="M303" s="20"/>
      <c r="N303" s="17" t="s">
        <v>22</v>
      </c>
      <c r="O303" s="17">
        <f>SUM(O302)</f>
        <v>8</v>
      </c>
      <c r="P303" s="3"/>
      <c r="Q303" s="3"/>
    </row>
    <row r="304" spans="1:17" ht="33.75" x14ac:dyDescent="0.2">
      <c r="A304" s="14" t="s">
        <v>398</v>
      </c>
      <c r="B304" s="229" t="s">
        <v>10</v>
      </c>
      <c r="C304" s="229">
        <v>93654</v>
      </c>
      <c r="D304" s="24" t="s">
        <v>258</v>
      </c>
      <c r="E304" s="19" t="s">
        <v>8</v>
      </c>
      <c r="F304" s="261"/>
      <c r="G304" s="261"/>
      <c r="H304" s="261"/>
      <c r="I304" s="261"/>
      <c r="J304" s="261"/>
      <c r="K304" s="261"/>
      <c r="L304" s="261"/>
      <c r="M304" s="261"/>
      <c r="N304" s="261"/>
      <c r="O304" s="262"/>
      <c r="P304" s="3"/>
      <c r="Q304" s="3"/>
    </row>
    <row r="305" spans="1:17" x14ac:dyDescent="0.2">
      <c r="A305" s="14"/>
      <c r="B305" s="263"/>
      <c r="C305" s="263"/>
      <c r="D305" s="264"/>
      <c r="E305" s="3"/>
      <c r="F305" s="261"/>
      <c r="G305" s="261"/>
      <c r="H305" s="261"/>
      <c r="I305" s="261"/>
      <c r="J305" s="261"/>
      <c r="K305" s="261"/>
      <c r="L305" s="261"/>
      <c r="M305" s="20">
        <v>8</v>
      </c>
      <c r="N305" s="2"/>
      <c r="O305" s="20">
        <f t="shared" ref="O305" si="16">M305</f>
        <v>8</v>
      </c>
      <c r="P305" s="3"/>
      <c r="Q305" s="3"/>
    </row>
    <row r="306" spans="1:17" ht="13.5" customHeight="1" x14ac:dyDescent="0.2">
      <c r="A306" s="14"/>
      <c r="B306" s="263"/>
      <c r="C306" s="263"/>
      <c r="D306" s="264"/>
      <c r="E306" s="3"/>
      <c r="F306" s="261"/>
      <c r="G306" s="261"/>
      <c r="H306" s="261"/>
      <c r="I306" s="261"/>
      <c r="J306" s="261"/>
      <c r="K306" s="261"/>
      <c r="L306" s="261"/>
      <c r="M306" s="20"/>
      <c r="N306" s="17" t="s">
        <v>22</v>
      </c>
      <c r="O306" s="17">
        <f>SUM(O305)</f>
        <v>8</v>
      </c>
      <c r="P306" s="3"/>
      <c r="Q306" s="3"/>
    </row>
    <row r="307" spans="1:17" x14ac:dyDescent="0.2">
      <c r="A307" s="14"/>
      <c r="B307" s="263"/>
      <c r="C307" s="263"/>
      <c r="D307" s="264"/>
      <c r="E307" s="3"/>
      <c r="F307" s="261"/>
      <c r="G307" s="261"/>
      <c r="H307" s="261"/>
      <c r="I307" s="261"/>
      <c r="J307" s="261"/>
      <c r="K307" s="261"/>
      <c r="L307" s="261"/>
      <c r="M307" s="261"/>
      <c r="N307" s="261"/>
      <c r="O307" s="262"/>
      <c r="P307" s="3"/>
      <c r="Q307" s="3"/>
    </row>
    <row r="308" spans="1:17" ht="38.25" x14ac:dyDescent="0.2">
      <c r="A308" s="14" t="s">
        <v>399</v>
      </c>
      <c r="B308" s="229" t="s">
        <v>10</v>
      </c>
      <c r="C308" s="229">
        <v>93655</v>
      </c>
      <c r="D308" s="264" t="s">
        <v>754</v>
      </c>
      <c r="E308" s="19" t="s">
        <v>8</v>
      </c>
      <c r="F308" s="261"/>
      <c r="G308" s="261"/>
      <c r="H308" s="261"/>
      <c r="I308" s="261"/>
      <c r="J308" s="261"/>
      <c r="K308" s="261"/>
      <c r="L308" s="261"/>
      <c r="M308" s="261"/>
      <c r="N308" s="261"/>
      <c r="O308" s="262"/>
      <c r="P308" s="3"/>
      <c r="Q308" s="3"/>
    </row>
    <row r="309" spans="1:17" x14ac:dyDescent="0.2">
      <c r="A309" s="14"/>
      <c r="B309" s="263"/>
      <c r="C309" s="263"/>
      <c r="D309" s="264"/>
      <c r="E309" s="3"/>
      <c r="F309" s="261"/>
      <c r="G309" s="261"/>
      <c r="H309" s="261"/>
      <c r="I309" s="261"/>
      <c r="J309" s="261"/>
      <c r="K309" s="261"/>
      <c r="L309" s="261"/>
      <c r="M309" s="20">
        <v>4</v>
      </c>
      <c r="N309" s="2"/>
      <c r="O309" s="20">
        <f t="shared" ref="O309" si="17">M309</f>
        <v>4</v>
      </c>
      <c r="P309" s="3"/>
      <c r="Q309" s="3"/>
    </row>
    <row r="310" spans="1:17" x14ac:dyDescent="0.2">
      <c r="A310" s="14"/>
      <c r="B310" s="263"/>
      <c r="C310" s="263"/>
      <c r="D310" s="264"/>
      <c r="E310" s="3"/>
      <c r="F310" s="261"/>
      <c r="G310" s="261"/>
      <c r="H310" s="261"/>
      <c r="I310" s="261"/>
      <c r="J310" s="261"/>
      <c r="K310" s="261"/>
      <c r="L310" s="261"/>
      <c r="M310" s="20"/>
      <c r="N310" s="17" t="s">
        <v>22</v>
      </c>
      <c r="O310" s="17">
        <f>SUM(O309)</f>
        <v>4</v>
      </c>
      <c r="P310" s="3"/>
      <c r="Q310" s="3"/>
    </row>
    <row r="311" spans="1:17" x14ac:dyDescent="0.2">
      <c r="A311" s="14"/>
      <c r="B311" s="263"/>
      <c r="C311" s="263"/>
      <c r="D311" s="264"/>
      <c r="E311" s="3"/>
      <c r="F311" s="261"/>
      <c r="G311" s="261"/>
      <c r="H311" s="261"/>
      <c r="I311" s="261"/>
      <c r="J311" s="261"/>
      <c r="K311" s="261"/>
      <c r="L311" s="261"/>
      <c r="M311" s="261"/>
      <c r="N311" s="261"/>
      <c r="O311" s="262"/>
      <c r="P311" s="3"/>
      <c r="Q311" s="3"/>
    </row>
    <row r="312" spans="1:17" ht="33.75" x14ac:dyDescent="0.2">
      <c r="A312" s="14" t="s">
        <v>400</v>
      </c>
      <c r="B312" s="229" t="s">
        <v>10</v>
      </c>
      <c r="C312" s="229">
        <v>93655</v>
      </c>
      <c r="D312" s="24" t="s">
        <v>743</v>
      </c>
      <c r="E312" s="19" t="s">
        <v>8</v>
      </c>
      <c r="F312" s="261"/>
      <c r="G312" s="261"/>
      <c r="H312" s="261"/>
      <c r="I312" s="261"/>
      <c r="J312" s="261"/>
      <c r="K312" s="261"/>
      <c r="L312" s="261"/>
      <c r="M312" s="261"/>
      <c r="N312" s="261"/>
      <c r="O312" s="262"/>
      <c r="P312" s="3"/>
      <c r="Q312" s="3"/>
    </row>
    <row r="313" spans="1:17" x14ac:dyDescent="0.2">
      <c r="A313" s="14"/>
      <c r="B313" s="3"/>
      <c r="C313" s="3"/>
      <c r="D313" s="264"/>
      <c r="E313" s="3"/>
      <c r="F313" s="261"/>
      <c r="G313" s="261"/>
      <c r="H313" s="261"/>
      <c r="I313" s="261"/>
      <c r="J313" s="261"/>
      <c r="K313" s="261"/>
      <c r="L313" s="261"/>
      <c r="M313" s="20">
        <v>4</v>
      </c>
      <c r="N313" s="2"/>
      <c r="O313" s="20">
        <f t="shared" ref="O313" si="18">M313</f>
        <v>4</v>
      </c>
      <c r="P313" s="3"/>
      <c r="Q313" s="3"/>
    </row>
    <row r="314" spans="1:17" x14ac:dyDescent="0.2">
      <c r="A314" s="14"/>
      <c r="B314" s="3"/>
      <c r="C314" s="3"/>
      <c r="D314" s="264"/>
      <c r="E314" s="3"/>
      <c r="F314" s="261"/>
      <c r="G314" s="261"/>
      <c r="H314" s="261"/>
      <c r="I314" s="261"/>
      <c r="J314" s="261"/>
      <c r="K314" s="261"/>
      <c r="L314" s="261"/>
      <c r="M314" s="20"/>
      <c r="N314" s="17" t="s">
        <v>22</v>
      </c>
      <c r="O314" s="17">
        <f>SUM(O313)</f>
        <v>4</v>
      </c>
      <c r="P314" s="3"/>
      <c r="Q314" s="3"/>
    </row>
    <row r="315" spans="1:17" x14ac:dyDescent="0.2">
      <c r="A315" s="14"/>
      <c r="B315" s="3"/>
      <c r="C315" s="3"/>
      <c r="D315" s="264"/>
      <c r="E315" s="3"/>
      <c r="F315" s="261"/>
      <c r="G315" s="261"/>
      <c r="H315" s="261"/>
      <c r="I315" s="261"/>
      <c r="J315" s="261"/>
      <c r="K315" s="261"/>
      <c r="L315" s="261"/>
      <c r="M315" s="20"/>
      <c r="N315" s="17"/>
      <c r="O315" s="17"/>
      <c r="P315" s="3"/>
      <c r="Q315" s="3"/>
    </row>
    <row r="316" spans="1:17" ht="22.5" x14ac:dyDescent="0.2">
      <c r="A316" s="14" t="s">
        <v>401</v>
      </c>
      <c r="B316" s="229" t="s">
        <v>10</v>
      </c>
      <c r="C316" s="229">
        <v>93672</v>
      </c>
      <c r="D316" s="24" t="s">
        <v>259</v>
      </c>
      <c r="E316" s="19" t="s">
        <v>8</v>
      </c>
      <c r="F316" s="261"/>
      <c r="G316" s="261"/>
      <c r="H316" s="261"/>
      <c r="I316" s="261"/>
      <c r="J316" s="261"/>
      <c r="K316" s="261"/>
      <c r="L316" s="261"/>
      <c r="M316" s="20"/>
      <c r="N316" s="17"/>
      <c r="O316" s="17"/>
      <c r="P316" s="3"/>
      <c r="Q316" s="3"/>
    </row>
    <row r="317" spans="1:17" x14ac:dyDescent="0.2">
      <c r="A317" s="14"/>
      <c r="B317" s="3"/>
      <c r="C317" s="3"/>
      <c r="D317" s="264"/>
      <c r="E317" s="3"/>
      <c r="F317" s="261"/>
      <c r="G317" s="261"/>
      <c r="H317" s="261"/>
      <c r="I317" s="261"/>
      <c r="J317" s="261"/>
      <c r="K317" s="261"/>
      <c r="L317" s="261"/>
      <c r="M317" s="20">
        <v>1</v>
      </c>
      <c r="N317" s="2"/>
      <c r="O317" s="20">
        <f t="shared" ref="O317" si="19">M317</f>
        <v>1</v>
      </c>
      <c r="P317" s="3"/>
      <c r="Q317" s="3"/>
    </row>
    <row r="318" spans="1:17" x14ac:dyDescent="0.2">
      <c r="A318" s="14"/>
      <c r="B318" s="3"/>
      <c r="C318" s="3"/>
      <c r="D318" s="264"/>
      <c r="E318" s="3"/>
      <c r="F318" s="261"/>
      <c r="G318" s="261"/>
      <c r="H318" s="261"/>
      <c r="I318" s="261"/>
      <c r="J318" s="261"/>
      <c r="K318" s="261"/>
      <c r="L318" s="261"/>
      <c r="M318" s="20"/>
      <c r="N318" s="17" t="s">
        <v>22</v>
      </c>
      <c r="O318" s="17">
        <f>SUM(O317)</f>
        <v>1</v>
      </c>
      <c r="P318" s="3"/>
      <c r="Q318" s="3"/>
    </row>
    <row r="319" spans="1:17" x14ac:dyDescent="0.2">
      <c r="A319" s="14"/>
      <c r="B319" s="3"/>
      <c r="C319" s="3"/>
      <c r="D319" s="264"/>
      <c r="E319" s="3"/>
      <c r="F319" s="261"/>
      <c r="G319" s="261"/>
      <c r="H319" s="261"/>
      <c r="I319" s="261"/>
      <c r="J319" s="261"/>
      <c r="K319" s="261"/>
      <c r="L319" s="261"/>
      <c r="M319" s="261"/>
      <c r="N319" s="261"/>
      <c r="O319" s="262"/>
      <c r="P319" s="3"/>
      <c r="Q319" s="3"/>
    </row>
    <row r="320" spans="1:17" ht="22.5" x14ac:dyDescent="0.2">
      <c r="A320" s="14" t="s">
        <v>443</v>
      </c>
      <c r="B320" s="229" t="s">
        <v>10</v>
      </c>
      <c r="C320" s="229">
        <v>96986</v>
      </c>
      <c r="D320" s="24" t="s">
        <v>740</v>
      </c>
      <c r="E320" s="19" t="s">
        <v>8</v>
      </c>
      <c r="F320" s="261"/>
      <c r="G320" s="261"/>
      <c r="H320" s="261"/>
      <c r="I320" s="261"/>
      <c r="J320" s="261"/>
      <c r="K320" s="261"/>
      <c r="L320" s="261"/>
      <c r="M320" s="261"/>
      <c r="N320" s="261"/>
      <c r="O320" s="262"/>
      <c r="P320" s="3"/>
      <c r="Q320" s="3"/>
    </row>
    <row r="321" spans="1:17" x14ac:dyDescent="0.2">
      <c r="A321" s="14"/>
      <c r="B321" s="263"/>
      <c r="C321" s="263"/>
      <c r="D321" s="264"/>
      <c r="E321" s="3"/>
      <c r="F321" s="261"/>
      <c r="G321" s="261"/>
      <c r="H321" s="261"/>
      <c r="I321" s="261"/>
      <c r="J321" s="261"/>
      <c r="K321" s="261"/>
      <c r="L321" s="261"/>
      <c r="M321" s="20">
        <v>1</v>
      </c>
      <c r="N321" s="2"/>
      <c r="O321" s="20">
        <f t="shared" ref="O321" si="20">M321</f>
        <v>1</v>
      </c>
      <c r="P321" s="3"/>
      <c r="Q321" s="3"/>
    </row>
    <row r="322" spans="1:17" x14ac:dyDescent="0.2">
      <c r="A322" s="14"/>
      <c r="B322" s="263"/>
      <c r="C322" s="263"/>
      <c r="D322" s="264"/>
      <c r="E322" s="3"/>
      <c r="F322" s="261"/>
      <c r="G322" s="261"/>
      <c r="H322" s="261"/>
      <c r="I322" s="261"/>
      <c r="J322" s="261"/>
      <c r="K322" s="261"/>
      <c r="L322" s="261"/>
      <c r="M322" s="20"/>
      <c r="N322" s="17" t="s">
        <v>22</v>
      </c>
      <c r="O322" s="17">
        <f>SUM(O321)</f>
        <v>1</v>
      </c>
      <c r="P322" s="3"/>
      <c r="Q322" s="3"/>
    </row>
    <row r="323" spans="1:17" x14ac:dyDescent="0.2">
      <c r="A323" s="14"/>
      <c r="B323" s="263"/>
      <c r="C323" s="263"/>
      <c r="D323" s="264"/>
      <c r="E323" s="3"/>
      <c r="F323" s="261"/>
      <c r="G323" s="261"/>
      <c r="H323" s="261"/>
      <c r="I323" s="261"/>
      <c r="J323" s="261"/>
      <c r="K323" s="261"/>
      <c r="L323" s="261"/>
      <c r="M323" s="261"/>
      <c r="N323" s="261"/>
      <c r="O323" s="262"/>
      <c r="P323" s="3"/>
      <c r="Q323" s="3"/>
    </row>
    <row r="324" spans="1:17" ht="22.5" x14ac:dyDescent="0.2">
      <c r="A324" s="14" t="s">
        <v>741</v>
      </c>
      <c r="B324" s="229" t="s">
        <v>16</v>
      </c>
      <c r="C324" s="229">
        <v>18</v>
      </c>
      <c r="D324" s="24" t="s">
        <v>436</v>
      </c>
      <c r="E324" s="19" t="s">
        <v>8</v>
      </c>
      <c r="F324" s="261"/>
      <c r="G324" s="261"/>
      <c r="H324" s="261"/>
      <c r="I324" s="261"/>
      <c r="J324" s="261"/>
      <c r="K324" s="261"/>
      <c r="L324" s="261"/>
      <c r="M324" s="261"/>
      <c r="N324" s="261"/>
      <c r="O324" s="262"/>
      <c r="P324" s="3"/>
      <c r="Q324" s="3"/>
    </row>
    <row r="325" spans="1:17" x14ac:dyDescent="0.2">
      <c r="A325" s="14"/>
      <c r="B325" s="263"/>
      <c r="C325" s="263"/>
      <c r="D325" s="264"/>
      <c r="E325" s="3"/>
      <c r="F325" s="261"/>
      <c r="G325" s="261"/>
      <c r="H325" s="261"/>
      <c r="I325" s="261"/>
      <c r="J325" s="261"/>
      <c r="K325" s="261"/>
      <c r="L325" s="261"/>
      <c r="M325" s="20">
        <v>8</v>
      </c>
      <c r="N325" s="2"/>
      <c r="O325" s="20">
        <f t="shared" ref="O325" si="21">M325</f>
        <v>8</v>
      </c>
      <c r="P325" s="3"/>
      <c r="Q325" s="3"/>
    </row>
    <row r="326" spans="1:17" x14ac:dyDescent="0.2">
      <c r="A326" s="14"/>
      <c r="B326" s="263"/>
      <c r="C326" s="263"/>
      <c r="D326" s="264"/>
      <c r="E326" s="3"/>
      <c r="F326" s="261"/>
      <c r="G326" s="261"/>
      <c r="H326" s="261"/>
      <c r="I326" s="261"/>
      <c r="J326" s="261"/>
      <c r="K326" s="261"/>
      <c r="L326" s="261"/>
      <c r="M326" s="20"/>
      <c r="N326" s="17" t="s">
        <v>22</v>
      </c>
      <c r="O326" s="17">
        <f>SUM(O325)</f>
        <v>8</v>
      </c>
      <c r="P326" s="3"/>
      <c r="Q326" s="3"/>
    </row>
    <row r="327" spans="1:17" x14ac:dyDescent="0.2">
      <c r="A327" s="14"/>
      <c r="B327" s="23"/>
      <c r="C327" s="15"/>
      <c r="D327" s="21"/>
      <c r="E327" s="19"/>
      <c r="F327" s="2"/>
      <c r="G327" s="2"/>
      <c r="H327" s="2"/>
      <c r="I327" s="2"/>
      <c r="J327" s="2"/>
      <c r="K327" s="2"/>
      <c r="L327" s="2"/>
      <c r="M327" s="2"/>
      <c r="N327" s="17"/>
      <c r="O327" s="17"/>
      <c r="P327" s="3"/>
      <c r="Q327" s="3"/>
    </row>
    <row r="328" spans="1:17" ht="33.75" x14ac:dyDescent="0.2">
      <c r="A328" s="14" t="s">
        <v>742</v>
      </c>
      <c r="B328" s="229" t="s">
        <v>16</v>
      </c>
      <c r="C328" s="229">
        <v>19</v>
      </c>
      <c r="D328" s="24" t="s">
        <v>348</v>
      </c>
      <c r="E328" s="19" t="s">
        <v>8</v>
      </c>
      <c r="F328" s="261"/>
      <c r="G328" s="261"/>
      <c r="H328" s="261"/>
      <c r="I328" s="261"/>
      <c r="J328" s="261"/>
      <c r="K328" s="261"/>
      <c r="L328" s="261"/>
      <c r="M328" s="261"/>
      <c r="N328" s="261"/>
      <c r="O328" s="262"/>
    </row>
    <row r="329" spans="1:17" x14ac:dyDescent="0.2">
      <c r="A329" s="14"/>
      <c r="B329" s="3"/>
      <c r="C329" s="3"/>
      <c r="D329" s="264"/>
      <c r="E329" s="3"/>
      <c r="F329" s="261"/>
      <c r="G329" s="261"/>
      <c r="H329" s="261"/>
      <c r="I329" s="261"/>
      <c r="J329" s="261"/>
      <c r="K329" s="261"/>
      <c r="L329" s="261"/>
      <c r="M329" s="234">
        <v>10</v>
      </c>
      <c r="N329" s="261"/>
      <c r="O329" s="234">
        <f>PRODUCT(F329:N329)</f>
        <v>10</v>
      </c>
    </row>
    <row r="330" spans="1:17" x14ac:dyDescent="0.2">
      <c r="A330" s="14"/>
      <c r="B330" s="3"/>
      <c r="C330" s="3"/>
      <c r="D330" s="264"/>
      <c r="E330" s="3"/>
      <c r="F330" s="261"/>
      <c r="G330" s="261"/>
      <c r="H330" s="261"/>
      <c r="I330" s="261"/>
      <c r="J330" s="261"/>
      <c r="K330" s="261"/>
      <c r="L330" s="261"/>
      <c r="M330" s="261"/>
      <c r="N330" s="17" t="s">
        <v>22</v>
      </c>
      <c r="O330" s="238">
        <f>SUM(O329)</f>
        <v>10</v>
      </c>
    </row>
    <row r="331" spans="1:17" ht="22.5" x14ac:dyDescent="0.2">
      <c r="A331" s="14" t="s">
        <v>755</v>
      </c>
      <c r="B331" s="229" t="s">
        <v>16</v>
      </c>
      <c r="C331" s="229">
        <v>20</v>
      </c>
      <c r="D331" s="24" t="s">
        <v>349</v>
      </c>
      <c r="E331" s="19" t="s">
        <v>8</v>
      </c>
      <c r="F331" s="261"/>
      <c r="G331" s="261"/>
      <c r="H331" s="261"/>
      <c r="I331" s="261"/>
      <c r="J331" s="261"/>
      <c r="K331" s="261"/>
      <c r="L331" s="261"/>
      <c r="M331" s="261"/>
      <c r="N331" s="261"/>
      <c r="O331" s="262"/>
    </row>
    <row r="332" spans="1:17" x14ac:dyDescent="0.2">
      <c r="A332" s="14"/>
      <c r="B332" s="3"/>
      <c r="C332" s="3"/>
      <c r="D332" s="264"/>
      <c r="E332" s="3"/>
      <c r="F332" s="261"/>
      <c r="G332" s="261"/>
      <c r="H332" s="261"/>
      <c r="I332" s="261"/>
      <c r="J332" s="261"/>
      <c r="K332" s="261"/>
      <c r="L332" s="261"/>
      <c r="M332" s="234">
        <v>1</v>
      </c>
      <c r="N332" s="261"/>
      <c r="O332" s="234">
        <f>PRODUCT(F332:N332)</f>
        <v>1</v>
      </c>
    </row>
    <row r="333" spans="1:17" x14ac:dyDescent="0.2">
      <c r="A333" s="14"/>
      <c r="B333" s="3"/>
      <c r="C333" s="3"/>
      <c r="D333" s="264"/>
      <c r="E333" s="3"/>
      <c r="F333" s="261"/>
      <c r="G333" s="261"/>
      <c r="H333" s="261"/>
      <c r="I333" s="261"/>
      <c r="J333" s="261"/>
      <c r="K333" s="261"/>
      <c r="L333" s="261"/>
      <c r="M333" s="261"/>
      <c r="N333" s="17" t="s">
        <v>22</v>
      </c>
      <c r="O333" s="238">
        <f>SUM(O332)</f>
        <v>1</v>
      </c>
    </row>
    <row r="334" spans="1:17" x14ac:dyDescent="0.2">
      <c r="A334" s="14"/>
      <c r="B334" s="23"/>
      <c r="C334" s="15"/>
      <c r="D334" s="21"/>
      <c r="E334" s="19"/>
      <c r="F334" s="2"/>
      <c r="G334" s="2"/>
      <c r="H334" s="2"/>
      <c r="I334" s="2"/>
      <c r="J334" s="2"/>
      <c r="K334" s="2"/>
      <c r="L334" s="2"/>
      <c r="M334" s="2"/>
      <c r="N334" s="17"/>
      <c r="O334" s="17"/>
      <c r="P334" s="3"/>
      <c r="Q334" s="3"/>
    </row>
    <row r="335" spans="1:17" x14ac:dyDescent="0.2">
      <c r="A335" s="12" t="s">
        <v>403</v>
      </c>
      <c r="B335" s="13"/>
      <c r="C335" s="435" t="s">
        <v>402</v>
      </c>
      <c r="D335" s="436"/>
      <c r="E335" s="436"/>
      <c r="F335" s="436"/>
      <c r="G335" s="436"/>
      <c r="H335" s="436"/>
      <c r="I335" s="436"/>
      <c r="J335" s="436"/>
      <c r="K335" s="436"/>
      <c r="L335" s="436"/>
      <c r="M335" s="436"/>
      <c r="N335" s="436"/>
      <c r="O335" s="437"/>
      <c r="P335" s="3"/>
      <c r="Q335" s="3"/>
    </row>
    <row r="336" spans="1:17" x14ac:dyDescent="0.2">
      <c r="A336" s="14" t="s">
        <v>404</v>
      </c>
      <c r="B336" s="229" t="s">
        <v>16</v>
      </c>
      <c r="C336" s="229">
        <v>21</v>
      </c>
      <c r="D336" s="24" t="s">
        <v>269</v>
      </c>
      <c r="E336" s="19" t="s">
        <v>270</v>
      </c>
      <c r="F336" s="261"/>
      <c r="G336" s="261"/>
      <c r="H336" s="261"/>
      <c r="I336" s="261"/>
      <c r="J336" s="261"/>
      <c r="K336" s="261"/>
      <c r="L336" s="261"/>
      <c r="M336" s="261"/>
      <c r="N336" s="261"/>
      <c r="O336" s="262"/>
    </row>
    <row r="337" spans="1:15" x14ac:dyDescent="0.2">
      <c r="A337" s="14"/>
      <c r="B337" s="229"/>
      <c r="C337" s="229"/>
      <c r="D337" s="24"/>
      <c r="E337" s="19"/>
      <c r="F337" s="261"/>
      <c r="G337" s="261"/>
      <c r="H337" s="261"/>
      <c r="I337" s="261"/>
      <c r="J337" s="261"/>
      <c r="K337" s="261"/>
      <c r="L337" s="261"/>
      <c r="M337" s="20">
        <v>4</v>
      </c>
      <c r="N337" s="261"/>
      <c r="O337" s="234">
        <f t="shared" ref="O337" si="22">PRODUCT(F337:N337)</f>
        <v>4</v>
      </c>
    </row>
    <row r="338" spans="1:15" x14ac:dyDescent="0.2">
      <c r="A338" s="14"/>
      <c r="B338" s="229"/>
      <c r="C338" s="229"/>
      <c r="D338" s="24"/>
      <c r="E338" s="19"/>
      <c r="F338" s="261"/>
      <c r="G338" s="261"/>
      <c r="H338" s="261"/>
      <c r="I338" s="261"/>
      <c r="J338" s="261"/>
      <c r="K338" s="261"/>
      <c r="L338" s="261"/>
      <c r="M338" s="261"/>
      <c r="N338" s="17" t="s">
        <v>22</v>
      </c>
      <c r="O338" s="17">
        <f>SUM(O337)</f>
        <v>4</v>
      </c>
    </row>
    <row r="339" spans="1:15" x14ac:dyDescent="0.2">
      <c r="A339" s="14"/>
      <c r="B339" s="229"/>
      <c r="C339" s="229"/>
      <c r="D339" s="24"/>
      <c r="E339" s="19"/>
      <c r="F339" s="261"/>
      <c r="G339" s="261"/>
      <c r="H339" s="261"/>
      <c r="I339" s="261"/>
      <c r="J339" s="261"/>
      <c r="K339" s="261"/>
      <c r="L339" s="261"/>
      <c r="M339" s="261"/>
      <c r="N339" s="17"/>
      <c r="O339" s="17"/>
    </row>
    <row r="340" spans="1:15" x14ac:dyDescent="0.2">
      <c r="A340" s="14" t="s">
        <v>405</v>
      </c>
      <c r="B340" s="229" t="s">
        <v>16</v>
      </c>
      <c r="C340" s="229">
        <v>22</v>
      </c>
      <c r="D340" s="24" t="s">
        <v>272</v>
      </c>
      <c r="E340" s="19" t="s">
        <v>8</v>
      </c>
      <c r="F340" s="261"/>
      <c r="G340" s="261"/>
      <c r="H340" s="261"/>
      <c r="I340" s="261"/>
      <c r="J340" s="261"/>
      <c r="K340" s="261"/>
      <c r="L340" s="261"/>
      <c r="M340" s="261"/>
      <c r="N340" s="17"/>
      <c r="O340" s="17"/>
    </row>
    <row r="341" spans="1:15" x14ac:dyDescent="0.2">
      <c r="A341" s="14"/>
      <c r="B341" s="229"/>
      <c r="C341" s="229"/>
      <c r="D341" s="24"/>
      <c r="E341" s="19"/>
      <c r="F341" s="261"/>
      <c r="G341" s="261"/>
      <c r="H341" s="261"/>
      <c r="I341" s="261"/>
      <c r="J341" s="261"/>
      <c r="K341" s="261"/>
      <c r="L341" s="261"/>
      <c r="M341" s="20">
        <v>16</v>
      </c>
      <c r="N341" s="261"/>
      <c r="O341" s="234">
        <f t="shared" ref="O341" si="23">PRODUCT(F341:N341)</f>
        <v>16</v>
      </c>
    </row>
    <row r="342" spans="1:15" x14ac:dyDescent="0.2">
      <c r="A342" s="14"/>
      <c r="B342" s="229"/>
      <c r="C342" s="229"/>
      <c r="D342" s="24"/>
      <c r="E342" s="19"/>
      <c r="F342" s="261"/>
      <c r="G342" s="261"/>
      <c r="H342" s="261"/>
      <c r="I342" s="261"/>
      <c r="J342" s="261"/>
      <c r="K342" s="261"/>
      <c r="L342" s="261"/>
      <c r="M342" s="261"/>
      <c r="N342" s="17" t="s">
        <v>22</v>
      </c>
      <c r="O342" s="17">
        <f>SUM(O339:O341)</f>
        <v>16</v>
      </c>
    </row>
    <row r="343" spans="1:15" x14ac:dyDescent="0.2">
      <c r="A343" s="14"/>
      <c r="B343" s="229"/>
      <c r="C343" s="229"/>
      <c r="D343" s="24"/>
      <c r="E343" s="19"/>
      <c r="F343" s="261"/>
      <c r="G343" s="261"/>
      <c r="H343" s="261"/>
      <c r="I343" s="261"/>
      <c r="J343" s="261"/>
      <c r="K343" s="261"/>
      <c r="L343" s="261"/>
      <c r="M343" s="261"/>
      <c r="N343" s="261"/>
      <c r="O343" s="262"/>
    </row>
    <row r="344" spans="1:15" x14ac:dyDescent="0.2">
      <c r="A344" s="14" t="s">
        <v>406</v>
      </c>
      <c r="B344" s="229" t="s">
        <v>16</v>
      </c>
      <c r="C344" s="229">
        <v>23</v>
      </c>
      <c r="D344" s="24" t="s">
        <v>271</v>
      </c>
      <c r="E344" s="19" t="s">
        <v>8</v>
      </c>
      <c r="F344" s="261"/>
      <c r="G344" s="261"/>
      <c r="H344" s="261"/>
      <c r="I344" s="261"/>
      <c r="J344" s="261"/>
      <c r="K344" s="261"/>
      <c r="L344" s="261"/>
      <c r="M344" s="261"/>
      <c r="N344" s="261"/>
      <c r="O344" s="262"/>
    </row>
    <row r="345" spans="1:15" x14ac:dyDescent="0.2">
      <c r="A345" s="14"/>
      <c r="B345" s="229"/>
      <c r="C345" s="229"/>
      <c r="D345" s="24"/>
      <c r="E345" s="19"/>
      <c r="F345" s="261"/>
      <c r="G345" s="261"/>
      <c r="H345" s="261"/>
      <c r="I345" s="261"/>
      <c r="J345" s="261"/>
      <c r="K345" s="261"/>
      <c r="L345" s="261"/>
      <c r="M345" s="20">
        <v>16</v>
      </c>
      <c r="N345" s="261"/>
      <c r="O345" s="234">
        <f t="shared" ref="O345" si="24">PRODUCT(F345:N345)</f>
        <v>16</v>
      </c>
    </row>
    <row r="346" spans="1:15" x14ac:dyDescent="0.2">
      <c r="A346" s="14"/>
      <c r="B346" s="229"/>
      <c r="C346" s="229"/>
      <c r="D346" s="24"/>
      <c r="E346" s="19"/>
      <c r="F346" s="261"/>
      <c r="G346" s="261"/>
      <c r="H346" s="261"/>
      <c r="I346" s="261"/>
      <c r="J346" s="261"/>
      <c r="K346" s="261"/>
      <c r="L346" s="261"/>
      <c r="M346" s="261"/>
      <c r="N346" s="17" t="s">
        <v>22</v>
      </c>
      <c r="O346" s="17">
        <f>SUM(O343:O345)</f>
        <v>16</v>
      </c>
    </row>
    <row r="347" spans="1:15" x14ac:dyDescent="0.2">
      <c r="A347" s="14"/>
      <c r="B347" s="229"/>
      <c r="C347" s="229"/>
      <c r="D347" s="24"/>
      <c r="E347" s="19"/>
      <c r="F347" s="261"/>
      <c r="G347" s="261"/>
      <c r="H347" s="261"/>
      <c r="I347" s="261"/>
      <c r="J347" s="261"/>
      <c r="K347" s="261"/>
      <c r="L347" s="261"/>
      <c r="M347" s="261"/>
      <c r="N347" s="17"/>
      <c r="O347" s="17"/>
    </row>
    <row r="348" spans="1:15" ht="22.5" x14ac:dyDescent="0.2">
      <c r="A348" s="14" t="s">
        <v>407</v>
      </c>
      <c r="B348" s="229" t="s">
        <v>16</v>
      </c>
      <c r="C348" s="229">
        <v>24</v>
      </c>
      <c r="D348" s="24" t="s">
        <v>757</v>
      </c>
      <c r="E348" s="19" t="s">
        <v>8</v>
      </c>
      <c r="F348" s="261"/>
      <c r="G348" s="261"/>
      <c r="H348" s="261"/>
      <c r="I348" s="261"/>
      <c r="J348" s="261"/>
      <c r="K348" s="261"/>
      <c r="L348" s="261"/>
      <c r="M348" s="261"/>
      <c r="N348" s="261"/>
      <c r="O348" s="262"/>
    </row>
    <row r="349" spans="1:15" x14ac:dyDescent="0.2">
      <c r="A349" s="14"/>
      <c r="B349" s="229"/>
      <c r="C349" s="229"/>
      <c r="D349" s="24"/>
      <c r="E349" s="19"/>
      <c r="F349" s="261"/>
      <c r="G349" s="261"/>
      <c r="H349" s="261"/>
      <c r="I349" s="261"/>
      <c r="J349" s="261"/>
      <c r="K349" s="261"/>
      <c r="L349" s="261"/>
      <c r="M349" s="20">
        <v>1</v>
      </c>
      <c r="N349" s="261"/>
      <c r="O349" s="234">
        <f t="shared" ref="O349" si="25">PRODUCT(F349:N349)</f>
        <v>1</v>
      </c>
    </row>
    <row r="350" spans="1:15" x14ac:dyDescent="0.2">
      <c r="A350" s="14"/>
      <c r="B350" s="229"/>
      <c r="C350" s="229"/>
      <c r="D350" s="24"/>
      <c r="E350" s="19"/>
      <c r="F350" s="261"/>
      <c r="G350" s="261"/>
      <c r="H350" s="261"/>
      <c r="I350" s="261"/>
      <c r="J350" s="261"/>
      <c r="K350" s="261"/>
      <c r="L350" s="261"/>
      <c r="M350" s="261"/>
      <c r="N350" s="17" t="s">
        <v>22</v>
      </c>
      <c r="O350" s="17">
        <f>SUM(O349)</f>
        <v>1</v>
      </c>
    </row>
    <row r="351" spans="1:15" x14ac:dyDescent="0.2">
      <c r="A351" s="14"/>
      <c r="B351" s="229"/>
      <c r="C351" s="229"/>
      <c r="D351" s="24"/>
      <c r="E351" s="19"/>
      <c r="F351" s="261"/>
      <c r="G351" s="261"/>
      <c r="H351" s="261"/>
      <c r="I351" s="261"/>
      <c r="J351" s="261"/>
      <c r="K351" s="261"/>
      <c r="L351" s="261"/>
      <c r="M351" s="261"/>
      <c r="N351" s="17"/>
      <c r="O351" s="17"/>
    </row>
    <row r="352" spans="1:15" ht="33.75" x14ac:dyDescent="0.2">
      <c r="A352" s="14" t="s">
        <v>408</v>
      </c>
      <c r="B352" s="229" t="s">
        <v>10</v>
      </c>
      <c r="C352" s="229">
        <v>102111</v>
      </c>
      <c r="D352" s="24" t="s">
        <v>273</v>
      </c>
      <c r="E352" s="19" t="s">
        <v>8</v>
      </c>
      <c r="F352" s="261"/>
      <c r="G352" s="261"/>
      <c r="H352" s="261"/>
      <c r="I352" s="261"/>
      <c r="J352" s="261"/>
      <c r="K352" s="261"/>
      <c r="L352" s="261"/>
      <c r="M352" s="261"/>
      <c r="N352" s="261"/>
      <c r="O352" s="262"/>
    </row>
    <row r="353" spans="1:15" x14ac:dyDescent="0.2">
      <c r="A353" s="14"/>
      <c r="B353" s="229"/>
      <c r="C353" s="229"/>
      <c r="D353" s="24"/>
      <c r="E353" s="19"/>
      <c r="F353" s="261"/>
      <c r="G353" s="261"/>
      <c r="H353" s="261"/>
      <c r="I353" s="261"/>
      <c r="J353" s="261"/>
      <c r="K353" s="261"/>
      <c r="L353" s="261"/>
      <c r="M353" s="20">
        <v>1</v>
      </c>
      <c r="N353" s="261"/>
      <c r="O353" s="234">
        <f t="shared" ref="O353" si="26">PRODUCT(F353:N353)</f>
        <v>1</v>
      </c>
    </row>
    <row r="354" spans="1:15" x14ac:dyDescent="0.2">
      <c r="A354" s="14"/>
      <c r="B354" s="229"/>
      <c r="C354" s="229"/>
      <c r="D354" s="24"/>
      <c r="E354" s="19"/>
      <c r="F354" s="261"/>
      <c r="G354" s="261"/>
      <c r="H354" s="261"/>
      <c r="I354" s="261"/>
      <c r="J354" s="261"/>
      <c r="K354" s="261"/>
      <c r="L354" s="261"/>
      <c r="M354" s="261"/>
      <c r="N354" s="17" t="s">
        <v>22</v>
      </c>
      <c r="O354" s="17">
        <f>SUM(O353)</f>
        <v>1</v>
      </c>
    </row>
    <row r="355" spans="1:15" x14ac:dyDescent="0.2">
      <c r="A355" s="14"/>
      <c r="B355" s="229"/>
      <c r="C355" s="229"/>
      <c r="D355" s="24"/>
      <c r="E355" s="19"/>
      <c r="F355" s="261"/>
      <c r="G355" s="261"/>
      <c r="H355" s="261"/>
      <c r="I355" s="261"/>
      <c r="J355" s="261"/>
      <c r="K355" s="261"/>
      <c r="L355" s="261"/>
      <c r="M355" s="261"/>
      <c r="N355" s="17"/>
      <c r="O355" s="17"/>
    </row>
    <row r="356" spans="1:15" ht="33.75" x14ac:dyDescent="0.2">
      <c r="A356" s="14" t="s">
        <v>409</v>
      </c>
      <c r="B356" s="229" t="s">
        <v>10</v>
      </c>
      <c r="C356" s="229">
        <v>102137</v>
      </c>
      <c r="D356" s="24" t="s">
        <v>274</v>
      </c>
      <c r="E356" s="19" t="s">
        <v>8</v>
      </c>
      <c r="F356" s="261"/>
      <c r="G356" s="261"/>
      <c r="H356" s="261"/>
      <c r="I356" s="261"/>
      <c r="J356" s="261"/>
      <c r="K356" s="261"/>
      <c r="L356" s="261"/>
      <c r="M356" s="261"/>
      <c r="N356" s="261"/>
      <c r="O356" s="262"/>
    </row>
    <row r="357" spans="1:15" x14ac:dyDescent="0.2">
      <c r="A357" s="14"/>
      <c r="B357" s="3"/>
      <c r="C357" s="3"/>
      <c r="D357" s="264"/>
      <c r="E357" s="3"/>
      <c r="F357" s="261"/>
      <c r="G357" s="261"/>
      <c r="H357" s="261"/>
      <c r="I357" s="261"/>
      <c r="J357" s="261"/>
      <c r="K357" s="261"/>
      <c r="L357" s="261"/>
      <c r="M357" s="20">
        <v>1</v>
      </c>
      <c r="N357" s="261"/>
      <c r="O357" s="234">
        <f t="shared" ref="O357" si="27">PRODUCT(F357:N357)</f>
        <v>1</v>
      </c>
    </row>
    <row r="358" spans="1:15" x14ac:dyDescent="0.2">
      <c r="A358" s="14"/>
      <c r="B358" s="3"/>
      <c r="C358" s="3"/>
      <c r="D358" s="264"/>
      <c r="E358" s="3"/>
      <c r="F358" s="261"/>
      <c r="G358" s="261"/>
      <c r="H358" s="261"/>
      <c r="I358" s="261"/>
      <c r="J358" s="261"/>
      <c r="K358" s="261"/>
      <c r="L358" s="261"/>
      <c r="M358" s="261"/>
      <c r="N358" s="17" t="s">
        <v>22</v>
      </c>
      <c r="O358" s="17">
        <f>SUM(O357)</f>
        <v>1</v>
      </c>
    </row>
    <row r="359" spans="1:15" x14ac:dyDescent="0.2">
      <c r="A359" s="14"/>
      <c r="B359" s="263"/>
      <c r="C359" s="263"/>
      <c r="D359" s="264"/>
      <c r="E359" s="3"/>
      <c r="F359" s="261"/>
      <c r="G359" s="261"/>
      <c r="H359" s="261"/>
      <c r="I359" s="261"/>
      <c r="J359" s="261"/>
      <c r="K359" s="261"/>
      <c r="L359" s="261"/>
      <c r="M359" s="261"/>
      <c r="N359" s="17"/>
      <c r="O359" s="17"/>
    </row>
    <row r="360" spans="1:15" ht="56.25" x14ac:dyDescent="0.2">
      <c r="A360" s="14" t="s">
        <v>410</v>
      </c>
      <c r="B360" s="229" t="s">
        <v>10</v>
      </c>
      <c r="C360" s="229">
        <v>91784</v>
      </c>
      <c r="D360" s="24" t="s">
        <v>275</v>
      </c>
      <c r="E360" s="19" t="s">
        <v>13</v>
      </c>
      <c r="F360" s="261"/>
      <c r="G360" s="261"/>
      <c r="H360" s="261"/>
      <c r="I360" s="261"/>
      <c r="J360" s="261"/>
      <c r="K360" s="261"/>
      <c r="L360" s="261"/>
      <c r="M360" s="261"/>
      <c r="N360" s="261"/>
      <c r="O360" s="262"/>
    </row>
    <row r="361" spans="1:15" x14ac:dyDescent="0.2">
      <c r="A361" s="3"/>
      <c r="B361" s="3"/>
      <c r="C361" s="3"/>
      <c r="D361" s="233" t="s">
        <v>276</v>
      </c>
      <c r="E361" s="3"/>
      <c r="F361" s="261"/>
      <c r="G361" s="261"/>
      <c r="H361" s="261"/>
      <c r="I361" s="234">
        <v>25</v>
      </c>
      <c r="J361" s="261"/>
      <c r="K361" s="261"/>
      <c r="L361" s="261"/>
      <c r="M361" s="261"/>
      <c r="N361" s="261"/>
      <c r="O361" s="234">
        <f t="shared" ref="O361" si="28">PRODUCT(F361:N361)</f>
        <v>25</v>
      </c>
    </row>
    <row r="362" spans="1:15" x14ac:dyDescent="0.2">
      <c r="A362" s="3"/>
      <c r="B362" s="3"/>
      <c r="C362" s="3"/>
      <c r="D362" s="264"/>
      <c r="E362" s="3"/>
      <c r="F362" s="261"/>
      <c r="G362" s="261"/>
      <c r="H362" s="261"/>
      <c r="I362" s="261"/>
      <c r="J362" s="261"/>
      <c r="K362" s="261"/>
      <c r="L362" s="261"/>
      <c r="M362" s="261"/>
      <c r="N362" s="17" t="s">
        <v>22</v>
      </c>
      <c r="O362" s="17">
        <f>SUM(O361)</f>
        <v>25</v>
      </c>
    </row>
    <row r="363" spans="1:15" x14ac:dyDescent="0.2">
      <c r="A363" s="3"/>
      <c r="B363" s="263"/>
      <c r="C363" s="3"/>
      <c r="D363" s="265"/>
      <c r="E363" s="3"/>
      <c r="F363" s="261"/>
      <c r="G363" s="261"/>
      <c r="H363" s="261"/>
      <c r="I363" s="261"/>
      <c r="J363" s="261"/>
      <c r="K363" s="261"/>
      <c r="L363" s="261"/>
      <c r="M363" s="261"/>
      <c r="N363" s="17"/>
      <c r="O363" s="17"/>
    </row>
    <row r="364" spans="1:15" ht="33.75" x14ac:dyDescent="0.2">
      <c r="A364" s="14" t="s">
        <v>725</v>
      </c>
      <c r="B364" s="229" t="s">
        <v>16</v>
      </c>
      <c r="C364" s="229">
        <v>25</v>
      </c>
      <c r="D364" s="24" t="s">
        <v>724</v>
      </c>
      <c r="E364" s="19" t="s">
        <v>8</v>
      </c>
      <c r="F364" s="261"/>
      <c r="G364" s="261"/>
      <c r="H364" s="261"/>
      <c r="I364" s="261"/>
      <c r="J364" s="261"/>
      <c r="K364" s="261"/>
      <c r="L364" s="261"/>
      <c r="M364" s="261"/>
      <c r="N364" s="17"/>
      <c r="O364" s="17"/>
    </row>
    <row r="365" spans="1:15" x14ac:dyDescent="0.2">
      <c r="A365" s="14"/>
      <c r="B365" s="229"/>
      <c r="C365" s="229"/>
      <c r="D365" s="24"/>
      <c r="E365" s="3"/>
      <c r="F365" s="261"/>
      <c r="G365" s="261"/>
      <c r="H365" s="261"/>
      <c r="I365" s="261"/>
      <c r="J365" s="261"/>
      <c r="K365" s="261"/>
      <c r="L365" s="261"/>
      <c r="M365" s="261">
        <v>7</v>
      </c>
      <c r="N365" s="261"/>
      <c r="O365" s="234">
        <f t="shared" ref="O365" si="29">PRODUCT(F365:N365)</f>
        <v>7</v>
      </c>
    </row>
    <row r="366" spans="1:15" x14ac:dyDescent="0.2">
      <c r="A366" s="14"/>
      <c r="B366" s="229"/>
      <c r="C366" s="229"/>
      <c r="D366" s="24"/>
      <c r="E366" s="3"/>
      <c r="F366" s="261"/>
      <c r="G366" s="261"/>
      <c r="H366" s="261"/>
      <c r="I366" s="261"/>
      <c r="J366" s="261"/>
      <c r="K366" s="261"/>
      <c r="L366" s="261"/>
      <c r="M366" s="261"/>
      <c r="N366" s="17" t="s">
        <v>22</v>
      </c>
      <c r="O366" s="17">
        <f>SUM(O365)</f>
        <v>7</v>
      </c>
    </row>
    <row r="367" spans="1:15" x14ac:dyDescent="0.2">
      <c r="A367" s="14"/>
      <c r="B367" s="229"/>
      <c r="C367" s="229"/>
      <c r="D367" s="24"/>
      <c r="E367" s="3"/>
      <c r="F367" s="261"/>
      <c r="G367" s="261"/>
      <c r="H367" s="261"/>
      <c r="I367" s="261"/>
      <c r="J367" s="261"/>
      <c r="K367" s="261"/>
      <c r="L367" s="261"/>
      <c r="M367" s="261"/>
      <c r="N367" s="17"/>
      <c r="O367" s="17"/>
    </row>
    <row r="368" spans="1:15" ht="33.75" x14ac:dyDescent="0.2">
      <c r="A368" s="14" t="s">
        <v>731</v>
      </c>
      <c r="B368" s="229" t="s">
        <v>10</v>
      </c>
      <c r="C368" s="229">
        <v>86915</v>
      </c>
      <c r="D368" s="24" t="s">
        <v>730</v>
      </c>
      <c r="E368" s="19" t="s">
        <v>8</v>
      </c>
      <c r="F368" s="261"/>
      <c r="G368" s="261"/>
      <c r="H368" s="261"/>
      <c r="I368" s="261"/>
      <c r="J368" s="261"/>
      <c r="K368" s="261"/>
      <c r="L368" s="261"/>
      <c r="M368" s="261"/>
      <c r="N368" s="17"/>
      <c r="O368" s="17"/>
    </row>
    <row r="369" spans="1:15" x14ac:dyDescent="0.2">
      <c r="A369" s="14"/>
      <c r="B369" s="229"/>
      <c r="C369" s="229"/>
      <c r="D369" s="24"/>
      <c r="E369" s="3"/>
      <c r="F369" s="261"/>
      <c r="G369" s="261"/>
      <c r="H369" s="261"/>
      <c r="I369" s="261"/>
      <c r="J369" s="261"/>
      <c r="K369" s="261"/>
      <c r="L369" s="261"/>
      <c r="M369" s="261">
        <v>6</v>
      </c>
      <c r="N369" s="17"/>
      <c r="O369" s="17">
        <f>M369</f>
        <v>6</v>
      </c>
    </row>
    <row r="370" spans="1:15" x14ac:dyDescent="0.2">
      <c r="A370" s="14"/>
      <c r="B370" s="229"/>
      <c r="C370" s="229"/>
      <c r="D370" s="24"/>
      <c r="E370" s="3"/>
      <c r="F370" s="261"/>
      <c r="G370" s="261"/>
      <c r="H370" s="261"/>
      <c r="I370" s="261"/>
      <c r="J370" s="261"/>
      <c r="K370" s="261"/>
      <c r="L370" s="261"/>
      <c r="M370" s="261"/>
      <c r="N370" s="17" t="s">
        <v>22</v>
      </c>
      <c r="O370" s="17">
        <f>SUM(O369)</f>
        <v>6</v>
      </c>
    </row>
    <row r="371" spans="1:15" x14ac:dyDescent="0.2">
      <c r="A371" s="14"/>
      <c r="B371" s="229"/>
      <c r="C371" s="229"/>
      <c r="D371" s="24"/>
      <c r="E371" s="3"/>
      <c r="F371" s="261"/>
      <c r="G371" s="261"/>
      <c r="H371" s="261"/>
      <c r="I371" s="261"/>
      <c r="J371" s="261"/>
      <c r="K371" s="261"/>
      <c r="L371" s="261"/>
      <c r="M371" s="261"/>
      <c r="N371" s="17"/>
      <c r="O371" s="17"/>
    </row>
    <row r="372" spans="1:15" ht="33.75" x14ac:dyDescent="0.2">
      <c r="A372" s="14" t="s">
        <v>733</v>
      </c>
      <c r="B372" s="229" t="s">
        <v>10</v>
      </c>
      <c r="C372" s="229">
        <v>86914</v>
      </c>
      <c r="D372" s="24" t="s">
        <v>738</v>
      </c>
      <c r="E372" s="19" t="s">
        <v>8</v>
      </c>
      <c r="F372" s="261"/>
      <c r="G372" s="261"/>
      <c r="H372" s="261"/>
      <c r="I372" s="261"/>
      <c r="J372" s="261"/>
      <c r="K372" s="261"/>
      <c r="L372" s="261"/>
      <c r="M372" s="261"/>
      <c r="N372" s="17"/>
      <c r="O372" s="17"/>
    </row>
    <row r="373" spans="1:15" x14ac:dyDescent="0.2">
      <c r="A373" s="14"/>
      <c r="B373" s="229"/>
      <c r="C373" s="229"/>
      <c r="D373" s="24"/>
      <c r="E373" s="3"/>
      <c r="F373" s="261"/>
      <c r="G373" s="261"/>
      <c r="H373" s="261"/>
      <c r="I373" s="261"/>
      <c r="J373" s="261"/>
      <c r="K373" s="261"/>
      <c r="L373" s="261"/>
      <c r="M373" s="261">
        <v>2</v>
      </c>
      <c r="N373" s="17"/>
      <c r="O373" s="17">
        <f>M373</f>
        <v>2</v>
      </c>
    </row>
    <row r="374" spans="1:15" x14ac:dyDescent="0.2">
      <c r="A374" s="14"/>
      <c r="B374" s="229"/>
      <c r="C374" s="229"/>
      <c r="D374" s="24"/>
      <c r="E374" s="3"/>
      <c r="F374" s="261"/>
      <c r="G374" s="261"/>
      <c r="H374" s="261"/>
      <c r="I374" s="261"/>
      <c r="J374" s="261"/>
      <c r="K374" s="261"/>
      <c r="L374" s="261"/>
      <c r="M374" s="261"/>
      <c r="N374" s="17" t="s">
        <v>22</v>
      </c>
      <c r="O374" s="17">
        <f>SUM(O373)</f>
        <v>2</v>
      </c>
    </row>
    <row r="375" spans="1:15" x14ac:dyDescent="0.2">
      <c r="A375" s="14"/>
      <c r="B375" s="229"/>
      <c r="C375" s="229"/>
      <c r="D375" s="24"/>
      <c r="E375" s="3"/>
      <c r="F375" s="261"/>
      <c r="G375" s="261"/>
      <c r="H375" s="261"/>
      <c r="I375" s="261"/>
      <c r="J375" s="261"/>
      <c r="K375" s="261"/>
      <c r="L375" s="261"/>
      <c r="M375" s="261"/>
      <c r="N375" s="17"/>
      <c r="O375" s="17"/>
    </row>
    <row r="376" spans="1:15" ht="22.5" x14ac:dyDescent="0.2">
      <c r="A376" s="14" t="s">
        <v>735</v>
      </c>
      <c r="B376" s="229" t="s">
        <v>10</v>
      </c>
      <c r="C376" s="229">
        <v>100849</v>
      </c>
      <c r="D376" s="24" t="s">
        <v>732</v>
      </c>
      <c r="E376" s="19" t="s">
        <v>8</v>
      </c>
      <c r="F376" s="261"/>
      <c r="G376" s="261"/>
      <c r="H376" s="261"/>
      <c r="I376" s="261"/>
      <c r="J376" s="261"/>
      <c r="K376" s="261"/>
      <c r="L376" s="261"/>
      <c r="M376" s="261"/>
      <c r="N376" s="17"/>
      <c r="O376" s="17"/>
    </row>
    <row r="377" spans="1:15" x14ac:dyDescent="0.2">
      <c r="A377" s="14"/>
      <c r="B377" s="229"/>
      <c r="C377" s="229"/>
      <c r="D377" s="24"/>
      <c r="E377" s="3"/>
      <c r="F377" s="261"/>
      <c r="G377" s="261"/>
      <c r="H377" s="261"/>
      <c r="I377" s="261"/>
      <c r="J377" s="261"/>
      <c r="K377" s="261"/>
      <c r="L377" s="261"/>
      <c r="M377" s="261">
        <v>4</v>
      </c>
      <c r="N377" s="17"/>
      <c r="O377" s="17">
        <f>M377</f>
        <v>4</v>
      </c>
    </row>
    <row r="378" spans="1:15" x14ac:dyDescent="0.2">
      <c r="A378" s="14"/>
      <c r="B378" s="229"/>
      <c r="C378" s="229"/>
      <c r="D378" s="24"/>
      <c r="E378" s="3"/>
      <c r="F378" s="261"/>
      <c r="G378" s="261"/>
      <c r="H378" s="261"/>
      <c r="I378" s="261"/>
      <c r="J378" s="261"/>
      <c r="K378" s="261"/>
      <c r="L378" s="261"/>
      <c r="M378" s="261"/>
      <c r="N378" s="17" t="s">
        <v>22</v>
      </c>
      <c r="O378" s="17">
        <f>SUM(O377)</f>
        <v>4</v>
      </c>
    </row>
    <row r="379" spans="1:15" x14ac:dyDescent="0.2">
      <c r="A379" s="14"/>
      <c r="B379" s="229"/>
      <c r="C379" s="229"/>
      <c r="D379" s="24"/>
      <c r="E379" s="3"/>
      <c r="F379" s="261"/>
      <c r="G379" s="261"/>
      <c r="H379" s="261"/>
      <c r="I379" s="261"/>
      <c r="J379" s="261"/>
      <c r="K379" s="261"/>
      <c r="L379" s="261"/>
      <c r="M379" s="261"/>
      <c r="N379" s="17"/>
      <c r="O379" s="17"/>
    </row>
    <row r="380" spans="1:15" ht="22.5" x14ac:dyDescent="0.2">
      <c r="A380" s="14" t="s">
        <v>737</v>
      </c>
      <c r="B380" s="229" t="s">
        <v>10</v>
      </c>
      <c r="C380" s="229">
        <v>86883</v>
      </c>
      <c r="D380" s="24" t="s">
        <v>734</v>
      </c>
      <c r="E380" s="19" t="s">
        <v>8</v>
      </c>
      <c r="F380" s="261"/>
      <c r="G380" s="261"/>
      <c r="H380" s="261"/>
      <c r="I380" s="261"/>
      <c r="J380" s="261"/>
      <c r="K380" s="261"/>
      <c r="L380" s="261"/>
      <c r="M380" s="261"/>
      <c r="N380" s="17"/>
      <c r="O380" s="17"/>
    </row>
    <row r="381" spans="1:15" x14ac:dyDescent="0.2">
      <c r="A381" s="14"/>
      <c r="B381" s="229"/>
      <c r="C381" s="229"/>
      <c r="D381" s="24"/>
      <c r="E381" s="3"/>
      <c r="F381" s="261"/>
      <c r="G381" s="261"/>
      <c r="H381" s="261"/>
      <c r="I381" s="261"/>
      <c r="J381" s="261"/>
      <c r="K381" s="261"/>
      <c r="L381" s="261"/>
      <c r="M381" s="261">
        <v>8</v>
      </c>
      <c r="N381" s="17"/>
      <c r="O381" s="17">
        <f>M381</f>
        <v>8</v>
      </c>
    </row>
    <row r="382" spans="1:15" x14ac:dyDescent="0.2">
      <c r="A382" s="14"/>
      <c r="B382" s="229"/>
      <c r="C382" s="229"/>
      <c r="D382" s="24"/>
      <c r="E382" s="3"/>
      <c r="F382" s="261"/>
      <c r="G382" s="261"/>
      <c r="H382" s="261"/>
      <c r="I382" s="261"/>
      <c r="J382" s="261"/>
      <c r="K382" s="261"/>
      <c r="L382" s="261"/>
      <c r="M382" s="261"/>
      <c r="N382" s="17" t="s">
        <v>22</v>
      </c>
      <c r="O382" s="17">
        <f>SUM(O381)</f>
        <v>8</v>
      </c>
    </row>
    <row r="383" spans="1:15" x14ac:dyDescent="0.2">
      <c r="A383" s="14"/>
      <c r="B383" s="229"/>
      <c r="C383" s="229"/>
      <c r="D383" s="24"/>
      <c r="E383" s="3"/>
      <c r="F383" s="261"/>
      <c r="G383" s="261"/>
      <c r="H383" s="261"/>
      <c r="I383" s="261"/>
      <c r="J383" s="261"/>
      <c r="K383" s="261"/>
      <c r="L383" s="261"/>
      <c r="M383" s="261"/>
      <c r="N383" s="17"/>
      <c r="O383" s="17"/>
    </row>
    <row r="384" spans="1:15" ht="22.5" x14ac:dyDescent="0.2">
      <c r="A384" s="14" t="s">
        <v>739</v>
      </c>
      <c r="B384" s="229" t="s">
        <v>10</v>
      </c>
      <c r="C384" s="229">
        <v>94495</v>
      </c>
      <c r="D384" s="24" t="s">
        <v>736</v>
      </c>
      <c r="E384" s="19" t="s">
        <v>8</v>
      </c>
      <c r="F384" s="261"/>
      <c r="G384" s="261"/>
      <c r="H384" s="261"/>
      <c r="I384" s="261"/>
      <c r="J384" s="261"/>
      <c r="K384" s="261"/>
      <c r="L384" s="261"/>
      <c r="M384" s="261"/>
      <c r="N384" s="17"/>
      <c r="O384" s="17"/>
    </row>
    <row r="385" spans="1:17" x14ac:dyDescent="0.2">
      <c r="A385" s="14"/>
      <c r="B385" s="229"/>
      <c r="C385" s="229"/>
      <c r="D385" s="265"/>
      <c r="E385" s="3"/>
      <c r="F385" s="261"/>
      <c r="G385" s="261"/>
      <c r="H385" s="261"/>
      <c r="I385" s="261"/>
      <c r="J385" s="261"/>
      <c r="K385" s="261"/>
      <c r="L385" s="261"/>
      <c r="M385" s="261">
        <v>8</v>
      </c>
      <c r="N385" s="17"/>
      <c r="O385" s="17">
        <f>M385</f>
        <v>8</v>
      </c>
    </row>
    <row r="386" spans="1:17" x14ac:dyDescent="0.2">
      <c r="A386" s="14"/>
      <c r="B386" s="229"/>
      <c r="C386" s="229"/>
      <c r="D386" s="265"/>
      <c r="E386" s="3"/>
      <c r="F386" s="261"/>
      <c r="G386" s="261"/>
      <c r="H386" s="261"/>
      <c r="I386" s="261"/>
      <c r="J386" s="261"/>
      <c r="K386" s="261"/>
      <c r="L386" s="261"/>
      <c r="M386" s="261"/>
      <c r="N386" s="17" t="s">
        <v>22</v>
      </c>
      <c r="O386" s="17">
        <f>SUM(O385)</f>
        <v>8</v>
      </c>
    </row>
    <row r="387" spans="1:17" ht="12.75" customHeight="1" x14ac:dyDescent="0.2">
      <c r="A387" s="14"/>
      <c r="B387" s="23"/>
      <c r="C387" s="15"/>
      <c r="D387" s="21"/>
      <c r="E387" s="19"/>
      <c r="F387" s="2"/>
      <c r="G387" s="2"/>
      <c r="H387" s="2"/>
      <c r="I387" s="2"/>
      <c r="J387" s="2"/>
      <c r="K387" s="2"/>
      <c r="L387" s="2"/>
      <c r="M387" s="2"/>
      <c r="N387" s="17"/>
      <c r="O387" s="17"/>
      <c r="P387" s="3"/>
      <c r="Q387" s="3"/>
    </row>
    <row r="388" spans="1:17" x14ac:dyDescent="0.2">
      <c r="A388" s="12" t="s">
        <v>411</v>
      </c>
      <c r="B388" s="13"/>
      <c r="C388" s="435" t="s">
        <v>412</v>
      </c>
      <c r="D388" s="436"/>
      <c r="E388" s="436"/>
      <c r="F388" s="436"/>
      <c r="G388" s="436"/>
      <c r="H388" s="436"/>
      <c r="I388" s="436"/>
      <c r="J388" s="436"/>
      <c r="K388" s="436"/>
      <c r="L388" s="436"/>
      <c r="M388" s="436"/>
      <c r="N388" s="436"/>
      <c r="O388" s="437"/>
      <c r="P388" s="3"/>
      <c r="Q388" s="3"/>
    </row>
    <row r="389" spans="1:17" ht="23.25" customHeight="1" x14ac:dyDescent="0.2">
      <c r="A389" s="14" t="s">
        <v>413</v>
      </c>
      <c r="B389" s="229" t="s">
        <v>16</v>
      </c>
      <c r="C389" s="229">
        <v>26</v>
      </c>
      <c r="D389" s="232" t="s">
        <v>217</v>
      </c>
      <c r="E389" s="19" t="s">
        <v>34</v>
      </c>
      <c r="F389" s="228"/>
      <c r="G389" s="228"/>
      <c r="H389" s="228"/>
      <c r="I389" s="228"/>
      <c r="J389" s="228"/>
      <c r="K389" s="228"/>
      <c r="L389" s="228"/>
      <c r="M389" s="228"/>
      <c r="N389" s="228"/>
      <c r="O389" s="20"/>
      <c r="P389" s="3"/>
      <c r="Q389" s="3"/>
    </row>
    <row r="390" spans="1:17" x14ac:dyDescent="0.2">
      <c r="A390" s="14"/>
      <c r="B390" s="23"/>
      <c r="C390" s="15"/>
      <c r="D390" s="18" t="s">
        <v>218</v>
      </c>
      <c r="E390" s="19"/>
      <c r="F390" s="234">
        <v>12.6</v>
      </c>
      <c r="G390" s="234"/>
      <c r="H390" s="234"/>
      <c r="I390" s="234"/>
      <c r="J390" s="234"/>
      <c r="K390" s="234"/>
      <c r="L390" s="234"/>
      <c r="M390" s="234"/>
      <c r="N390" s="234"/>
      <c r="O390" s="234">
        <f>PRODUCT(F390:N390)</f>
        <v>12.6</v>
      </c>
      <c r="P390" s="3"/>
      <c r="Q390" s="3"/>
    </row>
    <row r="391" spans="1:17" x14ac:dyDescent="0.2">
      <c r="A391" s="14"/>
      <c r="B391" s="229"/>
      <c r="C391" s="229"/>
      <c r="D391" s="18" t="s">
        <v>219</v>
      </c>
      <c r="E391" s="19"/>
      <c r="F391" s="234">
        <v>12.6</v>
      </c>
      <c r="G391" s="234"/>
      <c r="H391" s="234"/>
      <c r="I391" s="234"/>
      <c r="J391" s="234"/>
      <c r="K391" s="234"/>
      <c r="L391" s="234"/>
      <c r="M391" s="234"/>
      <c r="N391" s="234"/>
      <c r="O391" s="234">
        <f t="shared" ref="O391:O424" si="30">PRODUCT(F391:N391)</f>
        <v>12.6</v>
      </c>
      <c r="P391" s="3"/>
      <c r="Q391" s="3"/>
    </row>
    <row r="392" spans="1:17" x14ac:dyDescent="0.2">
      <c r="A392" s="14"/>
      <c r="B392" s="229"/>
      <c r="C392" s="229"/>
      <c r="D392" s="18" t="s">
        <v>220</v>
      </c>
      <c r="E392" s="19"/>
      <c r="F392" s="234">
        <v>17</v>
      </c>
      <c r="G392" s="234"/>
      <c r="H392" s="234"/>
      <c r="I392" s="234"/>
      <c r="J392" s="234"/>
      <c r="K392" s="234"/>
      <c r="L392" s="234"/>
      <c r="M392" s="234"/>
      <c r="N392" s="234"/>
      <c r="O392" s="234">
        <f t="shared" si="30"/>
        <v>17</v>
      </c>
      <c r="P392" s="3"/>
      <c r="Q392" s="3"/>
    </row>
    <row r="393" spans="1:17" x14ac:dyDescent="0.2">
      <c r="A393" s="14"/>
      <c r="B393" s="229"/>
      <c r="C393" s="229"/>
      <c r="D393" s="18" t="s">
        <v>221</v>
      </c>
      <c r="E393" s="19"/>
      <c r="F393" s="234">
        <v>8.1999999999999993</v>
      </c>
      <c r="G393" s="234"/>
      <c r="H393" s="234"/>
      <c r="I393" s="234"/>
      <c r="J393" s="234"/>
      <c r="K393" s="234"/>
      <c r="L393" s="234"/>
      <c r="M393" s="234"/>
      <c r="N393" s="234"/>
      <c r="O393" s="234">
        <f t="shared" si="30"/>
        <v>8.1999999999999993</v>
      </c>
      <c r="P393" s="3"/>
      <c r="Q393" s="3"/>
    </row>
    <row r="394" spans="1:17" x14ac:dyDescent="0.2">
      <c r="A394" s="14"/>
      <c r="B394" s="229"/>
      <c r="C394" s="229"/>
      <c r="D394" s="233" t="s">
        <v>222</v>
      </c>
      <c r="E394" s="19"/>
      <c r="F394" s="235">
        <v>17</v>
      </c>
      <c r="G394" s="233"/>
      <c r="H394" s="233"/>
      <c r="I394" s="233"/>
      <c r="J394" s="233"/>
      <c r="K394" s="233"/>
      <c r="L394" s="233"/>
      <c r="M394" s="233"/>
      <c r="N394" s="233"/>
      <c r="O394" s="234">
        <f t="shared" si="30"/>
        <v>17</v>
      </c>
      <c r="P394" s="3"/>
      <c r="Q394" s="3"/>
    </row>
    <row r="395" spans="1:17" x14ac:dyDescent="0.2">
      <c r="A395" s="14"/>
      <c r="B395" s="229"/>
      <c r="C395" s="229"/>
      <c r="D395" s="233" t="s">
        <v>223</v>
      </c>
      <c r="E395" s="19"/>
      <c r="F395" s="234">
        <v>8.76</v>
      </c>
      <c r="G395" s="236"/>
      <c r="H395" s="236"/>
      <c r="I395" s="236"/>
      <c r="J395" s="236"/>
      <c r="K395" s="236"/>
      <c r="L395" s="236"/>
      <c r="M395" s="236"/>
      <c r="N395" s="236"/>
      <c r="O395" s="234">
        <f t="shared" si="30"/>
        <v>8.76</v>
      </c>
      <c r="P395" s="3"/>
      <c r="Q395" s="3"/>
    </row>
    <row r="396" spans="1:17" x14ac:dyDescent="0.2">
      <c r="A396" s="14"/>
      <c r="B396" s="22"/>
      <c r="C396" s="15"/>
      <c r="D396" s="18" t="s">
        <v>224</v>
      </c>
      <c r="E396" s="16"/>
      <c r="F396" s="235">
        <v>10.9</v>
      </c>
      <c r="G396" s="233"/>
      <c r="H396" s="233"/>
      <c r="I396" s="236"/>
      <c r="J396" s="236"/>
      <c r="K396" s="236"/>
      <c r="L396" s="236"/>
      <c r="M396" s="236"/>
      <c r="N396" s="236"/>
      <c r="O396" s="234">
        <f t="shared" si="30"/>
        <v>10.9</v>
      </c>
      <c r="P396" s="3"/>
      <c r="Q396" s="3"/>
    </row>
    <row r="397" spans="1:17" x14ac:dyDescent="0.2">
      <c r="A397" s="14"/>
      <c r="B397" s="22"/>
      <c r="C397" s="15"/>
      <c r="D397" s="18" t="s">
        <v>225</v>
      </c>
      <c r="E397" s="16"/>
      <c r="F397" s="235">
        <v>14.11</v>
      </c>
      <c r="G397" s="233"/>
      <c r="H397" s="233"/>
      <c r="I397" s="236"/>
      <c r="J397" s="236"/>
      <c r="K397" s="236"/>
      <c r="L397" s="236"/>
      <c r="M397" s="236"/>
      <c r="N397" s="236"/>
      <c r="O397" s="234">
        <f t="shared" si="30"/>
        <v>14.11</v>
      </c>
      <c r="P397" s="3"/>
      <c r="Q397" s="3"/>
    </row>
    <row r="398" spans="1:17" x14ac:dyDescent="0.2">
      <c r="A398" s="14"/>
      <c r="B398" s="229"/>
      <c r="C398" s="229"/>
      <c r="D398" s="233" t="s">
        <v>226</v>
      </c>
      <c r="E398" s="19"/>
      <c r="F398" s="234">
        <v>1.37</v>
      </c>
      <c r="G398" s="233"/>
      <c r="H398" s="233"/>
      <c r="I398" s="236"/>
      <c r="J398" s="236"/>
      <c r="K398" s="236"/>
      <c r="L398" s="236"/>
      <c r="M398" s="236"/>
      <c r="N398" s="236"/>
      <c r="O398" s="234">
        <f t="shared" si="30"/>
        <v>1.37</v>
      </c>
      <c r="P398" s="3"/>
      <c r="Q398" s="3"/>
    </row>
    <row r="399" spans="1:17" x14ac:dyDescent="0.2">
      <c r="A399" s="14"/>
      <c r="B399" s="229"/>
      <c r="C399" s="229"/>
      <c r="D399" s="18" t="s">
        <v>252</v>
      </c>
      <c r="E399" s="19"/>
      <c r="F399" s="234">
        <v>15.44</v>
      </c>
      <c r="G399" s="233"/>
      <c r="H399" s="233"/>
      <c r="I399" s="236"/>
      <c r="J399" s="236"/>
      <c r="K399" s="236"/>
      <c r="L399" s="236"/>
      <c r="M399" s="236"/>
      <c r="N399" s="236"/>
      <c r="O399" s="234">
        <f t="shared" si="30"/>
        <v>15.44</v>
      </c>
      <c r="P399" s="3"/>
      <c r="Q399" s="3"/>
    </row>
    <row r="400" spans="1:17" x14ac:dyDescent="0.2">
      <c r="A400" s="14"/>
      <c r="B400" s="229"/>
      <c r="C400" s="229"/>
      <c r="D400" s="18" t="s">
        <v>325</v>
      </c>
      <c r="E400" s="19"/>
      <c r="F400" s="234">
        <v>4.2</v>
      </c>
      <c r="G400" s="233"/>
      <c r="H400" s="233"/>
      <c r="I400" s="236"/>
      <c r="J400" s="236"/>
      <c r="K400" s="236"/>
      <c r="L400" s="236"/>
      <c r="M400" s="236"/>
      <c r="N400" s="236"/>
      <c r="O400" s="234">
        <f t="shared" si="30"/>
        <v>4.2</v>
      </c>
      <c r="P400" s="3"/>
      <c r="Q400" s="3"/>
    </row>
    <row r="401" spans="1:17" x14ac:dyDescent="0.2">
      <c r="A401" s="14"/>
      <c r="B401" s="229"/>
      <c r="C401" s="229"/>
      <c r="D401" s="18" t="s">
        <v>324</v>
      </c>
      <c r="E401" s="19"/>
      <c r="F401" s="234">
        <v>5.47</v>
      </c>
      <c r="G401" s="233"/>
      <c r="H401" s="233"/>
      <c r="I401" s="236"/>
      <c r="J401" s="236"/>
      <c r="K401" s="236"/>
      <c r="L401" s="236"/>
      <c r="M401" s="236"/>
      <c r="N401" s="236"/>
      <c r="O401" s="234">
        <f t="shared" si="30"/>
        <v>5.47</v>
      </c>
      <c r="P401" s="3"/>
      <c r="Q401" s="3"/>
    </row>
    <row r="402" spans="1:17" x14ac:dyDescent="0.2">
      <c r="A402" s="14"/>
      <c r="B402" s="229"/>
      <c r="C402" s="229"/>
      <c r="D402" s="18" t="s">
        <v>227</v>
      </c>
      <c r="E402" s="19"/>
      <c r="F402" s="234"/>
      <c r="G402" s="234"/>
      <c r="H402" s="234"/>
      <c r="I402" s="234">
        <v>5.61</v>
      </c>
      <c r="J402" s="234"/>
      <c r="K402" s="234">
        <v>0.1</v>
      </c>
      <c r="L402" s="234"/>
      <c r="M402" s="234">
        <v>2</v>
      </c>
      <c r="N402" s="234"/>
      <c r="O402" s="234">
        <f t="shared" si="30"/>
        <v>1.1220000000000001</v>
      </c>
      <c r="P402" s="3"/>
      <c r="Q402" s="3"/>
    </row>
    <row r="403" spans="1:17" x14ac:dyDescent="0.2">
      <c r="A403" s="14"/>
      <c r="B403" s="229"/>
      <c r="C403" s="229"/>
      <c r="D403" s="18"/>
      <c r="E403" s="19"/>
      <c r="F403" s="234"/>
      <c r="G403" s="233"/>
      <c r="H403" s="233"/>
      <c r="I403" s="234">
        <v>1.95</v>
      </c>
      <c r="J403" s="236"/>
      <c r="K403" s="234">
        <v>0.1</v>
      </c>
      <c r="L403" s="236"/>
      <c r="M403" s="234">
        <v>2</v>
      </c>
      <c r="N403" s="236"/>
      <c r="O403" s="234">
        <f t="shared" si="30"/>
        <v>0.39</v>
      </c>
      <c r="P403" s="3"/>
      <c r="Q403" s="3"/>
    </row>
    <row r="404" spans="1:17" x14ac:dyDescent="0.2">
      <c r="A404" s="14"/>
      <c r="B404" s="229"/>
      <c r="C404" s="229"/>
      <c r="D404" s="18" t="s">
        <v>228</v>
      </c>
      <c r="E404" s="19"/>
      <c r="F404" s="234"/>
      <c r="G404" s="24"/>
      <c r="H404" s="24"/>
      <c r="I404" s="234">
        <v>4.67</v>
      </c>
      <c r="J404" s="234"/>
      <c r="K404" s="234">
        <v>0.1</v>
      </c>
      <c r="L404" s="234"/>
      <c r="M404" s="234">
        <v>2</v>
      </c>
      <c r="N404" s="234"/>
      <c r="O404" s="234">
        <f t="shared" si="30"/>
        <v>0.93400000000000005</v>
      </c>
      <c r="P404" s="3"/>
      <c r="Q404" s="3"/>
    </row>
    <row r="405" spans="1:17" x14ac:dyDescent="0.2">
      <c r="A405" s="14"/>
      <c r="B405" s="229"/>
      <c r="C405" s="229"/>
      <c r="D405" s="18"/>
      <c r="E405" s="19"/>
      <c r="F405" s="234"/>
      <c r="G405" s="24"/>
      <c r="H405" s="24"/>
      <c r="I405" s="234">
        <v>2.7</v>
      </c>
      <c r="J405" s="234"/>
      <c r="K405" s="234">
        <v>0.1</v>
      </c>
      <c r="L405" s="234"/>
      <c r="M405" s="234">
        <v>2</v>
      </c>
      <c r="N405" s="234"/>
      <c r="O405" s="234">
        <f t="shared" si="30"/>
        <v>0.54</v>
      </c>
      <c r="P405" s="3"/>
      <c r="Q405" s="3"/>
    </row>
    <row r="406" spans="1:17" x14ac:dyDescent="0.2">
      <c r="A406" s="14"/>
      <c r="B406" s="229"/>
      <c r="C406" s="229"/>
      <c r="D406" s="18" t="s">
        <v>229</v>
      </c>
      <c r="E406" s="19"/>
      <c r="F406" s="234"/>
      <c r="G406" s="24"/>
      <c r="H406" s="24"/>
      <c r="I406" s="234">
        <v>3.81</v>
      </c>
      <c r="J406" s="236"/>
      <c r="K406" s="234">
        <v>0.1</v>
      </c>
      <c r="L406" s="236"/>
      <c r="M406" s="234">
        <v>2</v>
      </c>
      <c r="N406" s="236"/>
      <c r="O406" s="234">
        <f t="shared" si="30"/>
        <v>0.76200000000000001</v>
      </c>
      <c r="P406" s="3"/>
      <c r="Q406" s="3"/>
    </row>
    <row r="407" spans="1:17" x14ac:dyDescent="0.2">
      <c r="A407" s="14"/>
      <c r="B407" s="229"/>
      <c r="C407" s="229"/>
      <c r="D407" s="18"/>
      <c r="E407" s="19"/>
      <c r="F407" s="234"/>
      <c r="G407" s="24"/>
      <c r="H407" s="24"/>
      <c r="I407" s="234">
        <v>4.3899999999999997</v>
      </c>
      <c r="J407" s="234"/>
      <c r="K407" s="234">
        <v>0.1</v>
      </c>
      <c r="L407" s="234"/>
      <c r="M407" s="234">
        <v>2</v>
      </c>
      <c r="N407" s="234"/>
      <c r="O407" s="234">
        <f t="shared" si="30"/>
        <v>0.878</v>
      </c>
      <c r="P407" s="3"/>
      <c r="Q407" s="3"/>
    </row>
    <row r="408" spans="1:17" x14ac:dyDescent="0.2">
      <c r="A408" s="14"/>
      <c r="B408" s="229"/>
      <c r="C408" s="229"/>
      <c r="D408" s="18" t="s">
        <v>230</v>
      </c>
      <c r="E408" s="19"/>
      <c r="F408" s="234"/>
      <c r="G408" s="24"/>
      <c r="H408" s="24"/>
      <c r="I408" s="234">
        <v>3.04</v>
      </c>
      <c r="J408" s="236"/>
      <c r="K408" s="234">
        <v>0.1</v>
      </c>
      <c r="L408" s="236"/>
      <c r="M408" s="234">
        <v>2</v>
      </c>
      <c r="N408" s="236"/>
      <c r="O408" s="234">
        <f t="shared" si="30"/>
        <v>0.6080000000000001</v>
      </c>
      <c r="P408" s="3"/>
      <c r="Q408" s="3"/>
    </row>
    <row r="409" spans="1:17" x14ac:dyDescent="0.2">
      <c r="A409" s="14"/>
      <c r="B409" s="229"/>
      <c r="C409" s="229"/>
      <c r="D409" s="18"/>
      <c r="E409" s="19"/>
      <c r="F409" s="234"/>
      <c r="G409" s="24"/>
      <c r="H409" s="24"/>
      <c r="I409" s="234">
        <v>2.7</v>
      </c>
      <c r="J409" s="234"/>
      <c r="K409" s="234">
        <v>0.1</v>
      </c>
      <c r="L409" s="234"/>
      <c r="M409" s="234">
        <v>2</v>
      </c>
      <c r="N409" s="234"/>
      <c r="O409" s="234">
        <f t="shared" si="30"/>
        <v>0.54</v>
      </c>
      <c r="P409" s="3"/>
      <c r="Q409" s="3"/>
    </row>
    <row r="410" spans="1:17" x14ac:dyDescent="0.2">
      <c r="A410" s="14"/>
      <c r="B410" s="229"/>
      <c r="C410" s="229"/>
      <c r="D410" s="233" t="s">
        <v>231</v>
      </c>
      <c r="E410" s="19"/>
      <c r="F410" s="234"/>
      <c r="G410" s="24"/>
      <c r="H410" s="24"/>
      <c r="I410" s="234">
        <v>1.69</v>
      </c>
      <c r="J410" s="234"/>
      <c r="K410" s="234">
        <v>0.1</v>
      </c>
      <c r="L410" s="234"/>
      <c r="M410" s="234">
        <v>2</v>
      </c>
      <c r="N410" s="234"/>
      <c r="O410" s="234">
        <f t="shared" si="30"/>
        <v>0.33800000000000002</v>
      </c>
      <c r="P410" s="3"/>
      <c r="Q410" s="3"/>
    </row>
    <row r="411" spans="1:17" x14ac:dyDescent="0.2">
      <c r="A411" s="14"/>
      <c r="B411" s="229"/>
      <c r="C411" s="229"/>
      <c r="D411" s="18"/>
      <c r="E411" s="19"/>
      <c r="F411" s="234"/>
      <c r="G411" s="24"/>
      <c r="H411" s="24"/>
      <c r="I411" s="234">
        <v>2.95</v>
      </c>
      <c r="J411" s="236"/>
      <c r="K411" s="234">
        <v>0.1</v>
      </c>
      <c r="L411" s="236"/>
      <c r="M411" s="234">
        <v>2</v>
      </c>
      <c r="N411" s="236"/>
      <c r="O411" s="234">
        <f t="shared" si="30"/>
        <v>0.59000000000000008</v>
      </c>
      <c r="P411" s="3"/>
      <c r="Q411" s="3"/>
    </row>
    <row r="412" spans="1:17" x14ac:dyDescent="0.2">
      <c r="A412" s="14"/>
      <c r="B412" s="229"/>
      <c r="C412" s="229"/>
      <c r="D412" s="18" t="s">
        <v>232</v>
      </c>
      <c r="E412" s="19"/>
      <c r="F412" s="234"/>
      <c r="G412" s="24"/>
      <c r="H412" s="24"/>
      <c r="I412" s="234">
        <f>10.7+5.96</f>
        <v>16.66</v>
      </c>
      <c r="J412" s="236"/>
      <c r="K412" s="234">
        <v>0.1</v>
      </c>
      <c r="L412" s="236"/>
      <c r="M412" s="234">
        <v>1</v>
      </c>
      <c r="N412" s="236"/>
      <c r="O412" s="234">
        <f t="shared" si="30"/>
        <v>1.6660000000000001</v>
      </c>
      <c r="P412" s="3"/>
      <c r="Q412" s="3"/>
    </row>
    <row r="413" spans="1:17" x14ac:dyDescent="0.2">
      <c r="A413" s="14"/>
      <c r="B413" s="229"/>
      <c r="C413" s="229"/>
      <c r="D413" s="18" t="s">
        <v>233</v>
      </c>
      <c r="E413" s="19"/>
      <c r="F413" s="234"/>
      <c r="G413" s="24"/>
      <c r="H413" s="24"/>
      <c r="I413" s="20">
        <v>3.43</v>
      </c>
      <c r="J413" s="20"/>
      <c r="K413" s="234">
        <v>0.1</v>
      </c>
      <c r="L413" s="20"/>
      <c r="M413" s="234">
        <v>2</v>
      </c>
      <c r="N413" s="20"/>
      <c r="O413" s="234">
        <f t="shared" si="30"/>
        <v>0.68600000000000005</v>
      </c>
      <c r="P413" s="3"/>
      <c r="Q413" s="3"/>
    </row>
    <row r="414" spans="1:17" x14ac:dyDescent="0.2">
      <c r="A414" s="14"/>
      <c r="B414" s="229"/>
      <c r="C414" s="229"/>
      <c r="D414" s="264"/>
      <c r="E414" s="19"/>
      <c r="F414" s="234"/>
      <c r="G414" s="24"/>
      <c r="H414" s="24"/>
      <c r="I414" s="20">
        <v>2.7</v>
      </c>
      <c r="J414" s="20"/>
      <c r="K414" s="234">
        <v>0.1</v>
      </c>
      <c r="L414" s="20"/>
      <c r="M414" s="234">
        <v>2</v>
      </c>
      <c r="N414" s="20"/>
      <c r="O414" s="234">
        <f t="shared" si="30"/>
        <v>0.54</v>
      </c>
      <c r="P414" s="3"/>
      <c r="Q414" s="3"/>
    </row>
    <row r="415" spans="1:17" x14ac:dyDescent="0.2">
      <c r="A415" s="14"/>
      <c r="B415" s="229"/>
      <c r="C415" s="229"/>
      <c r="D415" s="18" t="s">
        <v>234</v>
      </c>
      <c r="E415" s="19"/>
      <c r="F415" s="234"/>
      <c r="G415" s="24"/>
      <c r="H415" s="24"/>
      <c r="I415" s="20">
        <v>4.18</v>
      </c>
      <c r="J415" s="20"/>
      <c r="K415" s="234">
        <v>0.1</v>
      </c>
      <c r="L415" s="20"/>
      <c r="M415" s="234">
        <v>2</v>
      </c>
      <c r="N415" s="20"/>
      <c r="O415" s="234">
        <f t="shared" si="30"/>
        <v>0.83599999999999997</v>
      </c>
      <c r="P415" s="3"/>
      <c r="Q415" s="3"/>
    </row>
    <row r="416" spans="1:17" x14ac:dyDescent="0.2">
      <c r="A416" s="14"/>
      <c r="B416" s="229"/>
      <c r="C416" s="229"/>
      <c r="D416" s="18"/>
      <c r="E416" s="19"/>
      <c r="F416" s="234"/>
      <c r="G416" s="24"/>
      <c r="H416" s="24"/>
      <c r="I416" s="20">
        <v>2.95</v>
      </c>
      <c r="J416" s="20"/>
      <c r="K416" s="234">
        <v>0.1</v>
      </c>
      <c r="L416" s="20"/>
      <c r="M416" s="234">
        <v>2</v>
      </c>
      <c r="N416" s="20"/>
      <c r="O416" s="234">
        <f t="shared" si="30"/>
        <v>0.59000000000000008</v>
      </c>
      <c r="P416" s="3"/>
      <c r="Q416" s="3"/>
    </row>
    <row r="417" spans="1:17" x14ac:dyDescent="0.2">
      <c r="A417" s="14"/>
      <c r="B417" s="229"/>
      <c r="C417" s="229"/>
      <c r="D417" s="233" t="s">
        <v>235</v>
      </c>
      <c r="E417" s="19"/>
      <c r="F417" s="234"/>
      <c r="G417" s="24"/>
      <c r="H417" s="24"/>
      <c r="I417" s="20">
        <v>1.53</v>
      </c>
      <c r="J417" s="20"/>
      <c r="K417" s="234">
        <v>0.1</v>
      </c>
      <c r="L417" s="20"/>
      <c r="M417" s="234">
        <v>1</v>
      </c>
      <c r="N417" s="20"/>
      <c r="O417" s="234">
        <f t="shared" si="30"/>
        <v>0.15300000000000002</v>
      </c>
      <c r="P417" s="3"/>
      <c r="Q417" s="3"/>
    </row>
    <row r="418" spans="1:17" x14ac:dyDescent="0.2">
      <c r="A418" s="14"/>
      <c r="B418" s="229"/>
      <c r="C418" s="229"/>
      <c r="D418" s="18"/>
      <c r="E418" s="19"/>
      <c r="F418" s="234"/>
      <c r="G418" s="24"/>
      <c r="H418" s="24"/>
      <c r="I418" s="20">
        <v>0.9</v>
      </c>
      <c r="J418" s="20"/>
      <c r="K418" s="234">
        <v>0.1</v>
      </c>
      <c r="L418" s="20"/>
      <c r="M418" s="234">
        <v>1</v>
      </c>
      <c r="N418" s="20"/>
      <c r="O418" s="234">
        <f t="shared" si="30"/>
        <v>9.0000000000000011E-2</v>
      </c>
      <c r="P418" s="3"/>
      <c r="Q418" s="3"/>
    </row>
    <row r="419" spans="1:17" x14ac:dyDescent="0.2">
      <c r="A419" s="14"/>
      <c r="B419" s="229"/>
      <c r="C419" s="229"/>
      <c r="D419" s="18" t="s">
        <v>326</v>
      </c>
      <c r="E419" s="19"/>
      <c r="F419" s="234"/>
      <c r="G419" s="233"/>
      <c r="H419" s="233"/>
      <c r="I419" s="236">
        <v>3.86</v>
      </c>
      <c r="J419" s="236"/>
      <c r="K419" s="234">
        <v>0.1</v>
      </c>
      <c r="L419" s="236"/>
      <c r="M419" s="236">
        <v>1</v>
      </c>
      <c r="N419" s="236"/>
      <c r="O419" s="234">
        <f t="shared" si="30"/>
        <v>0.38600000000000001</v>
      </c>
      <c r="P419" s="3"/>
      <c r="Q419" s="3"/>
    </row>
    <row r="420" spans="1:17" x14ac:dyDescent="0.2">
      <c r="A420" s="14"/>
      <c r="B420" s="229"/>
      <c r="C420" s="229"/>
      <c r="D420" s="18"/>
      <c r="E420" s="19"/>
      <c r="F420" s="234"/>
      <c r="G420" s="233"/>
      <c r="H420" s="233"/>
      <c r="I420" s="236">
        <v>3.73</v>
      </c>
      <c r="J420" s="236"/>
      <c r="K420" s="234">
        <v>0.1</v>
      </c>
      <c r="L420" s="236"/>
      <c r="M420" s="236">
        <v>1</v>
      </c>
      <c r="N420" s="236"/>
      <c r="O420" s="234">
        <f t="shared" si="30"/>
        <v>0.373</v>
      </c>
      <c r="P420" s="3"/>
      <c r="Q420" s="3"/>
    </row>
    <row r="421" spans="1:17" x14ac:dyDescent="0.2">
      <c r="A421" s="14"/>
      <c r="B421" s="229"/>
      <c r="C421" s="229"/>
      <c r="D421" s="18" t="s">
        <v>327</v>
      </c>
      <c r="E421" s="19"/>
      <c r="F421" s="234"/>
      <c r="G421" s="233"/>
      <c r="H421" s="233"/>
      <c r="I421" s="236">
        <v>1.82</v>
      </c>
      <c r="J421" s="236"/>
      <c r="K421" s="234">
        <v>0.1</v>
      </c>
      <c r="L421" s="236"/>
      <c r="M421" s="236">
        <v>1</v>
      </c>
      <c r="N421" s="236"/>
      <c r="O421" s="234">
        <f t="shared" si="30"/>
        <v>0.18200000000000002</v>
      </c>
      <c r="P421" s="3"/>
      <c r="Q421" s="3"/>
    </row>
    <row r="422" spans="1:17" x14ac:dyDescent="0.2">
      <c r="A422" s="14"/>
      <c r="B422" s="229"/>
      <c r="C422" s="229"/>
      <c r="D422" s="18"/>
      <c r="E422" s="19"/>
      <c r="F422" s="234"/>
      <c r="G422" s="233"/>
      <c r="H422" s="233"/>
      <c r="I422" s="236">
        <v>1.52</v>
      </c>
      <c r="J422" s="236"/>
      <c r="K422" s="234">
        <v>0.1</v>
      </c>
      <c r="L422" s="236"/>
      <c r="M422" s="236">
        <v>1</v>
      </c>
      <c r="N422" s="236"/>
      <c r="O422" s="234">
        <f t="shared" si="30"/>
        <v>0.15200000000000002</v>
      </c>
      <c r="P422" s="3"/>
      <c r="Q422" s="3"/>
    </row>
    <row r="423" spans="1:17" x14ac:dyDescent="0.2">
      <c r="A423" s="14"/>
      <c r="B423" s="229"/>
      <c r="C423" s="229"/>
      <c r="D423" s="18" t="s">
        <v>328</v>
      </c>
      <c r="E423" s="19"/>
      <c r="F423" s="234"/>
      <c r="G423" s="233"/>
      <c r="H423" s="233"/>
      <c r="I423" s="236">
        <v>2.94</v>
      </c>
      <c r="J423" s="236"/>
      <c r="K423" s="234">
        <v>0.1</v>
      </c>
      <c r="L423" s="236"/>
      <c r="M423" s="236">
        <v>1</v>
      </c>
      <c r="N423" s="236"/>
      <c r="O423" s="234">
        <f t="shared" si="30"/>
        <v>0.29399999999999998</v>
      </c>
      <c r="P423" s="3"/>
      <c r="Q423" s="3"/>
    </row>
    <row r="424" spans="1:17" x14ac:dyDescent="0.2">
      <c r="A424" s="14"/>
      <c r="B424" s="229"/>
      <c r="C424" s="229"/>
      <c r="D424" s="18"/>
      <c r="E424" s="19"/>
      <c r="F424" s="234"/>
      <c r="G424" s="233"/>
      <c r="H424" s="233"/>
      <c r="I424" s="236">
        <v>2.13</v>
      </c>
      <c r="J424" s="236"/>
      <c r="K424" s="234">
        <v>0.1</v>
      </c>
      <c r="L424" s="236"/>
      <c r="M424" s="236">
        <v>1</v>
      </c>
      <c r="N424" s="236"/>
      <c r="O424" s="234">
        <f t="shared" si="30"/>
        <v>0.21299999999999999</v>
      </c>
      <c r="P424" s="3"/>
      <c r="Q424" s="3"/>
    </row>
    <row r="425" spans="1:17" x14ac:dyDescent="0.2">
      <c r="A425" s="14"/>
      <c r="B425" s="22"/>
      <c r="C425" s="15"/>
      <c r="D425" s="18"/>
      <c r="E425" s="19"/>
      <c r="F425" s="234"/>
      <c r="G425" s="16"/>
      <c r="H425" s="16"/>
      <c r="I425" s="20"/>
      <c r="J425" s="20"/>
      <c r="K425" s="20"/>
      <c r="L425" s="20"/>
      <c r="M425" s="20"/>
      <c r="N425" s="17" t="s">
        <v>22</v>
      </c>
      <c r="O425" s="17">
        <f>SUM(O390:O424)</f>
        <v>140.51299999999995</v>
      </c>
      <c r="P425" s="3"/>
      <c r="Q425" s="3"/>
    </row>
    <row r="426" spans="1:17" x14ac:dyDescent="0.2">
      <c r="A426" s="14" t="s">
        <v>414</v>
      </c>
      <c r="B426" s="229" t="s">
        <v>16</v>
      </c>
      <c r="C426" s="229">
        <v>27</v>
      </c>
      <c r="D426" s="232" t="s">
        <v>721</v>
      </c>
      <c r="E426" s="19" t="s">
        <v>34</v>
      </c>
      <c r="F426" s="234"/>
      <c r="G426" s="16"/>
      <c r="H426" s="16"/>
      <c r="I426" s="20"/>
      <c r="J426" s="20"/>
      <c r="K426" s="20"/>
      <c r="L426" s="20"/>
      <c r="M426" s="20"/>
      <c r="N426" s="17"/>
      <c r="O426" s="17"/>
      <c r="P426" s="3"/>
      <c r="Q426" s="3"/>
    </row>
    <row r="427" spans="1:17" x14ac:dyDescent="0.2">
      <c r="A427" s="14"/>
      <c r="B427" s="23"/>
      <c r="C427" s="231"/>
      <c r="D427" s="18" t="s">
        <v>218</v>
      </c>
      <c r="E427" s="19"/>
      <c r="F427" s="234">
        <v>12.6</v>
      </c>
      <c r="G427" s="234"/>
      <c r="H427" s="234"/>
      <c r="I427" s="234"/>
      <c r="J427" s="234"/>
      <c r="K427" s="234"/>
      <c r="L427" s="234"/>
      <c r="M427" s="234"/>
      <c r="N427" s="234"/>
      <c r="O427" s="234">
        <f>PRODUCT(F427:N427)</f>
        <v>12.6</v>
      </c>
      <c r="P427" s="3"/>
      <c r="Q427" s="3"/>
    </row>
    <row r="428" spans="1:17" x14ac:dyDescent="0.2">
      <c r="A428" s="14"/>
      <c r="B428" s="23"/>
      <c r="C428" s="231"/>
      <c r="D428" s="18" t="s">
        <v>219</v>
      </c>
      <c r="E428" s="19"/>
      <c r="F428" s="234">
        <v>12.6</v>
      </c>
      <c r="G428" s="234"/>
      <c r="H428" s="234"/>
      <c r="I428" s="234"/>
      <c r="J428" s="234"/>
      <c r="K428" s="234"/>
      <c r="L428" s="234"/>
      <c r="M428" s="234"/>
      <c r="N428" s="234"/>
      <c r="O428" s="234">
        <f t="shared" ref="O428:O461" si="31">PRODUCT(F428:N428)</f>
        <v>12.6</v>
      </c>
      <c r="P428" s="3"/>
      <c r="Q428" s="3"/>
    </row>
    <row r="429" spans="1:17" x14ac:dyDescent="0.2">
      <c r="A429" s="14"/>
      <c r="B429" s="23"/>
      <c r="C429" s="231"/>
      <c r="D429" s="18" t="s">
        <v>220</v>
      </c>
      <c r="E429" s="19"/>
      <c r="F429" s="234">
        <v>17</v>
      </c>
      <c r="G429" s="234"/>
      <c r="H429" s="234"/>
      <c r="I429" s="234"/>
      <c r="J429" s="234"/>
      <c r="K429" s="234"/>
      <c r="L429" s="234"/>
      <c r="M429" s="234"/>
      <c r="N429" s="234"/>
      <c r="O429" s="234">
        <f t="shared" si="31"/>
        <v>17</v>
      </c>
      <c r="P429" s="3"/>
      <c r="Q429" s="3"/>
    </row>
    <row r="430" spans="1:17" x14ac:dyDescent="0.2">
      <c r="A430" s="14"/>
      <c r="B430" s="23"/>
      <c r="C430" s="231"/>
      <c r="D430" s="18" t="s">
        <v>221</v>
      </c>
      <c r="E430" s="19"/>
      <c r="F430" s="234">
        <v>8.1999999999999993</v>
      </c>
      <c r="G430" s="234"/>
      <c r="H430" s="234"/>
      <c r="I430" s="234"/>
      <c r="J430" s="234"/>
      <c r="K430" s="234"/>
      <c r="L430" s="234"/>
      <c r="M430" s="234"/>
      <c r="N430" s="234"/>
      <c r="O430" s="234">
        <f t="shared" si="31"/>
        <v>8.1999999999999993</v>
      </c>
      <c r="P430" s="3"/>
      <c r="Q430" s="3"/>
    </row>
    <row r="431" spans="1:17" x14ac:dyDescent="0.2">
      <c r="A431" s="14"/>
      <c r="B431" s="23"/>
      <c r="C431" s="231"/>
      <c r="D431" s="233" t="s">
        <v>222</v>
      </c>
      <c r="E431" s="19"/>
      <c r="F431" s="235">
        <v>17</v>
      </c>
      <c r="G431" s="233"/>
      <c r="H431" s="233"/>
      <c r="I431" s="233"/>
      <c r="J431" s="233"/>
      <c r="K431" s="233"/>
      <c r="L431" s="233"/>
      <c r="M431" s="233"/>
      <c r="N431" s="233"/>
      <c r="O431" s="234">
        <f t="shared" si="31"/>
        <v>17</v>
      </c>
      <c r="P431" s="3"/>
      <c r="Q431" s="3"/>
    </row>
    <row r="432" spans="1:17" x14ac:dyDescent="0.2">
      <c r="A432" s="14"/>
      <c r="B432" s="23"/>
      <c r="C432" s="231"/>
      <c r="D432" s="233" t="s">
        <v>223</v>
      </c>
      <c r="E432" s="19"/>
      <c r="F432" s="234">
        <v>8.76</v>
      </c>
      <c r="G432" s="236"/>
      <c r="H432" s="236"/>
      <c r="I432" s="236"/>
      <c r="J432" s="236"/>
      <c r="K432" s="236"/>
      <c r="L432" s="236"/>
      <c r="M432" s="236"/>
      <c r="N432" s="236"/>
      <c r="O432" s="234">
        <f t="shared" si="31"/>
        <v>8.76</v>
      </c>
      <c r="P432" s="3"/>
      <c r="Q432" s="3"/>
    </row>
    <row r="433" spans="1:17" x14ac:dyDescent="0.2">
      <c r="A433" s="14"/>
      <c r="B433" s="23"/>
      <c r="C433" s="231"/>
      <c r="D433" s="18" t="s">
        <v>224</v>
      </c>
      <c r="E433" s="16"/>
      <c r="F433" s="235">
        <v>10.9</v>
      </c>
      <c r="G433" s="233"/>
      <c r="H433" s="233"/>
      <c r="I433" s="236"/>
      <c r="J433" s="236"/>
      <c r="K433" s="236"/>
      <c r="L433" s="236"/>
      <c r="M433" s="236"/>
      <c r="N433" s="236"/>
      <c r="O433" s="234">
        <f t="shared" si="31"/>
        <v>10.9</v>
      </c>
      <c r="P433" s="3"/>
      <c r="Q433" s="3"/>
    </row>
    <row r="434" spans="1:17" x14ac:dyDescent="0.2">
      <c r="A434" s="14"/>
      <c r="B434" s="23"/>
      <c r="C434" s="231"/>
      <c r="D434" s="18" t="s">
        <v>225</v>
      </c>
      <c r="E434" s="16"/>
      <c r="F434" s="235">
        <v>14.11</v>
      </c>
      <c r="G434" s="233"/>
      <c r="H434" s="233"/>
      <c r="I434" s="236"/>
      <c r="J434" s="236"/>
      <c r="K434" s="236"/>
      <c r="L434" s="236"/>
      <c r="M434" s="236"/>
      <c r="N434" s="236"/>
      <c r="O434" s="234">
        <f t="shared" si="31"/>
        <v>14.11</v>
      </c>
      <c r="P434" s="3"/>
      <c r="Q434" s="3"/>
    </row>
    <row r="435" spans="1:17" x14ac:dyDescent="0.2">
      <c r="A435" s="14"/>
      <c r="B435" s="23"/>
      <c r="C435" s="231"/>
      <c r="D435" s="233" t="s">
        <v>226</v>
      </c>
      <c r="E435" s="19"/>
      <c r="F435" s="234">
        <v>1.37</v>
      </c>
      <c r="G435" s="233"/>
      <c r="H435" s="233"/>
      <c r="I435" s="236"/>
      <c r="J435" s="236"/>
      <c r="K435" s="236"/>
      <c r="L435" s="236"/>
      <c r="M435" s="236"/>
      <c r="N435" s="236"/>
      <c r="O435" s="234">
        <f t="shared" si="31"/>
        <v>1.37</v>
      </c>
      <c r="P435" s="3"/>
      <c r="Q435" s="3"/>
    </row>
    <row r="436" spans="1:17" x14ac:dyDescent="0.2">
      <c r="A436" s="14"/>
      <c r="B436" s="23"/>
      <c r="C436" s="231"/>
      <c r="D436" s="18" t="s">
        <v>252</v>
      </c>
      <c r="E436" s="19"/>
      <c r="F436" s="234">
        <v>15.44</v>
      </c>
      <c r="G436" s="233"/>
      <c r="H436" s="233"/>
      <c r="I436" s="236"/>
      <c r="J436" s="236"/>
      <c r="K436" s="236"/>
      <c r="L436" s="236"/>
      <c r="M436" s="236"/>
      <c r="N436" s="236"/>
      <c r="O436" s="234">
        <f t="shared" si="31"/>
        <v>15.44</v>
      </c>
      <c r="P436" s="3"/>
      <c r="Q436" s="3"/>
    </row>
    <row r="437" spans="1:17" x14ac:dyDescent="0.2">
      <c r="A437" s="14"/>
      <c r="B437" s="23"/>
      <c r="C437" s="231"/>
      <c r="D437" s="18" t="s">
        <v>325</v>
      </c>
      <c r="E437" s="19"/>
      <c r="F437" s="234">
        <v>4.2</v>
      </c>
      <c r="G437" s="233"/>
      <c r="H437" s="233"/>
      <c r="I437" s="236"/>
      <c r="J437" s="236"/>
      <c r="K437" s="236"/>
      <c r="L437" s="236"/>
      <c r="M437" s="236"/>
      <c r="N437" s="236"/>
      <c r="O437" s="234">
        <f t="shared" si="31"/>
        <v>4.2</v>
      </c>
      <c r="P437" s="3"/>
      <c r="Q437" s="3"/>
    </row>
    <row r="438" spans="1:17" x14ac:dyDescent="0.2">
      <c r="A438" s="14"/>
      <c r="B438" s="23"/>
      <c r="C438" s="231"/>
      <c r="D438" s="18" t="s">
        <v>324</v>
      </c>
      <c r="E438" s="19"/>
      <c r="F438" s="234">
        <v>5.47</v>
      </c>
      <c r="G438" s="233"/>
      <c r="H438" s="233"/>
      <c r="I438" s="236"/>
      <c r="J438" s="236"/>
      <c r="K438" s="236"/>
      <c r="L438" s="236"/>
      <c r="M438" s="236"/>
      <c r="N438" s="236"/>
      <c r="O438" s="234">
        <f t="shared" si="31"/>
        <v>5.47</v>
      </c>
      <c r="P438" s="3"/>
      <c r="Q438" s="3"/>
    </row>
    <row r="439" spans="1:17" x14ac:dyDescent="0.2">
      <c r="A439" s="14"/>
      <c r="B439" s="23"/>
      <c r="C439" s="231"/>
      <c r="D439" s="18" t="s">
        <v>227</v>
      </c>
      <c r="E439" s="19"/>
      <c r="F439" s="234"/>
      <c r="G439" s="234"/>
      <c r="H439" s="234"/>
      <c r="I439" s="234">
        <v>5.61</v>
      </c>
      <c r="J439" s="234"/>
      <c r="K439" s="234">
        <v>0.1</v>
      </c>
      <c r="L439" s="234"/>
      <c r="M439" s="234">
        <v>2</v>
      </c>
      <c r="N439" s="234"/>
      <c r="O439" s="234">
        <f t="shared" si="31"/>
        <v>1.1220000000000001</v>
      </c>
      <c r="P439" s="3"/>
      <c r="Q439" s="3"/>
    </row>
    <row r="440" spans="1:17" x14ac:dyDescent="0.2">
      <c r="A440" s="14"/>
      <c r="B440" s="23"/>
      <c r="C440" s="231"/>
      <c r="D440" s="18"/>
      <c r="E440" s="19"/>
      <c r="F440" s="234"/>
      <c r="G440" s="233"/>
      <c r="H440" s="233"/>
      <c r="I440" s="234">
        <v>1.95</v>
      </c>
      <c r="J440" s="236"/>
      <c r="K440" s="234">
        <v>0.1</v>
      </c>
      <c r="L440" s="236"/>
      <c r="M440" s="234">
        <v>2</v>
      </c>
      <c r="N440" s="236"/>
      <c r="O440" s="234">
        <f t="shared" si="31"/>
        <v>0.39</v>
      </c>
      <c r="P440" s="3"/>
      <c r="Q440" s="3"/>
    </row>
    <row r="441" spans="1:17" x14ac:dyDescent="0.2">
      <c r="A441" s="14"/>
      <c r="B441" s="23"/>
      <c r="C441" s="231"/>
      <c r="D441" s="18" t="s">
        <v>228</v>
      </c>
      <c r="E441" s="19"/>
      <c r="F441" s="234"/>
      <c r="G441" s="24"/>
      <c r="H441" s="24"/>
      <c r="I441" s="234">
        <v>4.67</v>
      </c>
      <c r="J441" s="234"/>
      <c r="K441" s="234">
        <v>0.1</v>
      </c>
      <c r="L441" s="234"/>
      <c r="M441" s="234">
        <v>2</v>
      </c>
      <c r="N441" s="234"/>
      <c r="O441" s="234">
        <f t="shared" si="31"/>
        <v>0.93400000000000005</v>
      </c>
      <c r="P441" s="3"/>
      <c r="Q441" s="3"/>
    </row>
    <row r="442" spans="1:17" x14ac:dyDescent="0.2">
      <c r="A442" s="14"/>
      <c r="B442" s="23"/>
      <c r="C442" s="231"/>
      <c r="D442" s="18"/>
      <c r="E442" s="19"/>
      <c r="F442" s="234"/>
      <c r="G442" s="24"/>
      <c r="H442" s="24"/>
      <c r="I442" s="234">
        <v>2.7</v>
      </c>
      <c r="J442" s="234"/>
      <c r="K442" s="234">
        <v>0.1</v>
      </c>
      <c r="L442" s="234"/>
      <c r="M442" s="234">
        <v>2</v>
      </c>
      <c r="N442" s="234"/>
      <c r="O442" s="234">
        <f t="shared" si="31"/>
        <v>0.54</v>
      </c>
      <c r="P442" s="3"/>
      <c r="Q442" s="3"/>
    </row>
    <row r="443" spans="1:17" x14ac:dyDescent="0.2">
      <c r="A443" s="14"/>
      <c r="B443" s="23"/>
      <c r="C443" s="231"/>
      <c r="D443" s="18" t="s">
        <v>229</v>
      </c>
      <c r="E443" s="19"/>
      <c r="F443" s="234"/>
      <c r="G443" s="24"/>
      <c r="H443" s="24"/>
      <c r="I443" s="234">
        <v>3.81</v>
      </c>
      <c r="J443" s="236"/>
      <c r="K443" s="234">
        <v>0.1</v>
      </c>
      <c r="L443" s="236"/>
      <c r="M443" s="234">
        <v>2</v>
      </c>
      <c r="N443" s="236"/>
      <c r="O443" s="234">
        <f t="shared" si="31"/>
        <v>0.76200000000000001</v>
      </c>
      <c r="P443" s="3"/>
      <c r="Q443" s="3"/>
    </row>
    <row r="444" spans="1:17" x14ac:dyDescent="0.2">
      <c r="A444" s="14"/>
      <c r="B444" s="23"/>
      <c r="C444" s="231"/>
      <c r="D444" s="18"/>
      <c r="E444" s="19"/>
      <c r="F444" s="234"/>
      <c r="G444" s="24"/>
      <c r="H444" s="24"/>
      <c r="I444" s="234">
        <v>4.3899999999999997</v>
      </c>
      <c r="J444" s="234"/>
      <c r="K444" s="234">
        <v>0.1</v>
      </c>
      <c r="L444" s="234"/>
      <c r="M444" s="234">
        <v>2</v>
      </c>
      <c r="N444" s="234"/>
      <c r="O444" s="234">
        <f t="shared" si="31"/>
        <v>0.878</v>
      </c>
      <c r="P444" s="3"/>
      <c r="Q444" s="3"/>
    </row>
    <row r="445" spans="1:17" x14ac:dyDescent="0.2">
      <c r="A445" s="14"/>
      <c r="B445" s="23"/>
      <c r="C445" s="231"/>
      <c r="D445" s="18" t="s">
        <v>230</v>
      </c>
      <c r="E445" s="19"/>
      <c r="F445" s="234"/>
      <c r="G445" s="24"/>
      <c r="H445" s="24"/>
      <c r="I445" s="234">
        <v>3.04</v>
      </c>
      <c r="J445" s="236"/>
      <c r="K445" s="234">
        <v>0.1</v>
      </c>
      <c r="L445" s="236"/>
      <c r="M445" s="234">
        <v>2</v>
      </c>
      <c r="N445" s="236"/>
      <c r="O445" s="234">
        <f t="shared" si="31"/>
        <v>0.6080000000000001</v>
      </c>
      <c r="P445" s="3"/>
      <c r="Q445" s="3"/>
    </row>
    <row r="446" spans="1:17" x14ac:dyDescent="0.2">
      <c r="A446" s="14"/>
      <c r="B446" s="23"/>
      <c r="C446" s="231"/>
      <c r="D446" s="18"/>
      <c r="E446" s="19"/>
      <c r="F446" s="234"/>
      <c r="G446" s="24"/>
      <c r="H446" s="24"/>
      <c r="I446" s="234">
        <v>2.7</v>
      </c>
      <c r="J446" s="234"/>
      <c r="K446" s="234">
        <v>0.1</v>
      </c>
      <c r="L446" s="234"/>
      <c r="M446" s="234">
        <v>2</v>
      </c>
      <c r="N446" s="234"/>
      <c r="O446" s="234">
        <f t="shared" si="31"/>
        <v>0.54</v>
      </c>
      <c r="P446" s="3"/>
      <c r="Q446" s="3"/>
    </row>
    <row r="447" spans="1:17" x14ac:dyDescent="0.2">
      <c r="A447" s="14"/>
      <c r="B447" s="23"/>
      <c r="C447" s="231"/>
      <c r="D447" s="233" t="s">
        <v>231</v>
      </c>
      <c r="E447" s="19"/>
      <c r="F447" s="234"/>
      <c r="G447" s="24"/>
      <c r="H447" s="24"/>
      <c r="I447" s="234">
        <v>1.69</v>
      </c>
      <c r="J447" s="234"/>
      <c r="K447" s="234">
        <v>0.1</v>
      </c>
      <c r="L447" s="234"/>
      <c r="M447" s="234">
        <v>2</v>
      </c>
      <c r="N447" s="234"/>
      <c r="O447" s="234">
        <f t="shared" si="31"/>
        <v>0.33800000000000002</v>
      </c>
      <c r="P447" s="3"/>
      <c r="Q447" s="3"/>
    </row>
    <row r="448" spans="1:17" x14ac:dyDescent="0.2">
      <c r="A448" s="14"/>
      <c r="B448" s="23"/>
      <c r="C448" s="231"/>
      <c r="D448" s="18"/>
      <c r="E448" s="19"/>
      <c r="F448" s="234"/>
      <c r="G448" s="24"/>
      <c r="H448" s="24"/>
      <c r="I448" s="234">
        <v>2.95</v>
      </c>
      <c r="J448" s="236"/>
      <c r="K448" s="234">
        <v>0.1</v>
      </c>
      <c r="L448" s="236"/>
      <c r="M448" s="234">
        <v>2</v>
      </c>
      <c r="N448" s="236"/>
      <c r="O448" s="234">
        <f t="shared" si="31"/>
        <v>0.59000000000000008</v>
      </c>
      <c r="P448" s="3"/>
      <c r="Q448" s="3"/>
    </row>
    <row r="449" spans="1:17" x14ac:dyDescent="0.2">
      <c r="A449" s="14"/>
      <c r="B449" s="23"/>
      <c r="C449" s="231"/>
      <c r="D449" s="18" t="s">
        <v>232</v>
      </c>
      <c r="E449" s="19"/>
      <c r="F449" s="234"/>
      <c r="G449" s="24"/>
      <c r="H449" s="24"/>
      <c r="I449" s="234">
        <f>10.7+5.96</f>
        <v>16.66</v>
      </c>
      <c r="J449" s="236"/>
      <c r="K449" s="234">
        <v>0.1</v>
      </c>
      <c r="L449" s="236"/>
      <c r="M449" s="234">
        <v>1</v>
      </c>
      <c r="N449" s="236"/>
      <c r="O449" s="234">
        <f t="shared" si="31"/>
        <v>1.6660000000000001</v>
      </c>
      <c r="P449" s="3"/>
      <c r="Q449" s="3"/>
    </row>
    <row r="450" spans="1:17" x14ac:dyDescent="0.2">
      <c r="A450" s="14"/>
      <c r="B450" s="23"/>
      <c r="C450" s="231"/>
      <c r="D450" s="18" t="s">
        <v>233</v>
      </c>
      <c r="E450" s="19"/>
      <c r="F450" s="234"/>
      <c r="G450" s="24"/>
      <c r="H450" s="24"/>
      <c r="I450" s="20">
        <v>3.43</v>
      </c>
      <c r="J450" s="20"/>
      <c r="K450" s="234">
        <v>0.1</v>
      </c>
      <c r="L450" s="20"/>
      <c r="M450" s="234">
        <v>2</v>
      </c>
      <c r="N450" s="20"/>
      <c r="O450" s="234">
        <f t="shared" si="31"/>
        <v>0.68600000000000005</v>
      </c>
      <c r="P450" s="3"/>
      <c r="Q450" s="3"/>
    </row>
    <row r="451" spans="1:17" x14ac:dyDescent="0.2">
      <c r="A451" s="14"/>
      <c r="B451" s="23"/>
      <c r="C451" s="231"/>
      <c r="D451" s="264"/>
      <c r="E451" s="19"/>
      <c r="F451" s="234"/>
      <c r="G451" s="24"/>
      <c r="H451" s="24"/>
      <c r="I451" s="20">
        <v>2.7</v>
      </c>
      <c r="J451" s="20"/>
      <c r="K451" s="234">
        <v>0.1</v>
      </c>
      <c r="L451" s="20"/>
      <c r="M451" s="234">
        <v>2</v>
      </c>
      <c r="N451" s="20"/>
      <c r="O451" s="234">
        <f t="shared" si="31"/>
        <v>0.54</v>
      </c>
      <c r="P451" s="3"/>
      <c r="Q451" s="3"/>
    </row>
    <row r="452" spans="1:17" x14ac:dyDescent="0.2">
      <c r="A452" s="14"/>
      <c r="B452" s="23"/>
      <c r="C452" s="231"/>
      <c r="D452" s="18" t="s">
        <v>234</v>
      </c>
      <c r="E452" s="19"/>
      <c r="F452" s="234"/>
      <c r="G452" s="24"/>
      <c r="H452" s="24"/>
      <c r="I452" s="20">
        <v>4.18</v>
      </c>
      <c r="J452" s="20"/>
      <c r="K452" s="234">
        <v>0.1</v>
      </c>
      <c r="L452" s="20"/>
      <c r="M452" s="234">
        <v>2</v>
      </c>
      <c r="N452" s="20"/>
      <c r="O452" s="234">
        <f t="shared" si="31"/>
        <v>0.83599999999999997</v>
      </c>
      <c r="P452" s="3"/>
      <c r="Q452" s="3"/>
    </row>
    <row r="453" spans="1:17" x14ac:dyDescent="0.2">
      <c r="A453" s="14"/>
      <c r="B453" s="23"/>
      <c r="C453" s="231"/>
      <c r="D453" s="18"/>
      <c r="E453" s="19"/>
      <c r="F453" s="234"/>
      <c r="G453" s="24"/>
      <c r="H453" s="24"/>
      <c r="I453" s="20">
        <v>2.95</v>
      </c>
      <c r="J453" s="20"/>
      <c r="K453" s="234">
        <v>0.1</v>
      </c>
      <c r="L453" s="20"/>
      <c r="M453" s="234">
        <v>2</v>
      </c>
      <c r="N453" s="20"/>
      <c r="O453" s="234">
        <f t="shared" si="31"/>
        <v>0.59000000000000008</v>
      </c>
      <c r="P453" s="3"/>
      <c r="Q453" s="3"/>
    </row>
    <row r="454" spans="1:17" x14ac:dyDescent="0.2">
      <c r="A454" s="14"/>
      <c r="B454" s="23"/>
      <c r="C454" s="231"/>
      <c r="D454" s="233" t="s">
        <v>235</v>
      </c>
      <c r="E454" s="19"/>
      <c r="F454" s="234"/>
      <c r="G454" s="24"/>
      <c r="H454" s="24"/>
      <c r="I454" s="20">
        <v>1.53</v>
      </c>
      <c r="J454" s="20"/>
      <c r="K454" s="234">
        <v>0.1</v>
      </c>
      <c r="L454" s="20"/>
      <c r="M454" s="234">
        <v>1</v>
      </c>
      <c r="N454" s="20"/>
      <c r="O454" s="234">
        <f t="shared" si="31"/>
        <v>0.15300000000000002</v>
      </c>
      <c r="P454" s="3"/>
      <c r="Q454" s="3"/>
    </row>
    <row r="455" spans="1:17" x14ac:dyDescent="0.2">
      <c r="A455" s="14"/>
      <c r="B455" s="23"/>
      <c r="C455" s="231"/>
      <c r="D455" s="18"/>
      <c r="E455" s="19"/>
      <c r="F455" s="234"/>
      <c r="G455" s="24"/>
      <c r="H455" s="24"/>
      <c r="I455" s="20">
        <v>0.9</v>
      </c>
      <c r="J455" s="20"/>
      <c r="K455" s="234">
        <v>0.1</v>
      </c>
      <c r="L455" s="20"/>
      <c r="M455" s="234">
        <v>1</v>
      </c>
      <c r="N455" s="20"/>
      <c r="O455" s="234">
        <f t="shared" si="31"/>
        <v>9.0000000000000011E-2</v>
      </c>
      <c r="P455" s="3"/>
      <c r="Q455" s="3"/>
    </row>
    <row r="456" spans="1:17" x14ac:dyDescent="0.2">
      <c r="A456" s="14"/>
      <c r="B456" s="23"/>
      <c r="C456" s="231"/>
      <c r="D456" s="18" t="s">
        <v>326</v>
      </c>
      <c r="E456" s="19"/>
      <c r="F456" s="234"/>
      <c r="G456" s="233"/>
      <c r="H456" s="233"/>
      <c r="I456" s="236">
        <v>3.86</v>
      </c>
      <c r="J456" s="236"/>
      <c r="K456" s="234">
        <v>0.1</v>
      </c>
      <c r="L456" s="236"/>
      <c r="M456" s="236">
        <v>1</v>
      </c>
      <c r="N456" s="236"/>
      <c r="O456" s="234">
        <f t="shared" si="31"/>
        <v>0.38600000000000001</v>
      </c>
      <c r="P456" s="3"/>
      <c r="Q456" s="3"/>
    </row>
    <row r="457" spans="1:17" x14ac:dyDescent="0.2">
      <c r="A457" s="14"/>
      <c r="B457" s="23"/>
      <c r="C457" s="231"/>
      <c r="D457" s="18"/>
      <c r="E457" s="19"/>
      <c r="F457" s="234"/>
      <c r="G457" s="233"/>
      <c r="H457" s="233"/>
      <c r="I457" s="236">
        <v>3.73</v>
      </c>
      <c r="J457" s="236"/>
      <c r="K457" s="234">
        <v>0.1</v>
      </c>
      <c r="L457" s="236"/>
      <c r="M457" s="236">
        <v>1</v>
      </c>
      <c r="N457" s="236"/>
      <c r="O457" s="234">
        <f t="shared" si="31"/>
        <v>0.373</v>
      </c>
      <c r="P457" s="3"/>
      <c r="Q457" s="3"/>
    </row>
    <row r="458" spans="1:17" x14ac:dyDescent="0.2">
      <c r="A458" s="14"/>
      <c r="B458" s="23"/>
      <c r="C458" s="231"/>
      <c r="D458" s="18" t="s">
        <v>327</v>
      </c>
      <c r="E458" s="19"/>
      <c r="F458" s="234"/>
      <c r="G458" s="233"/>
      <c r="H458" s="233"/>
      <c r="I458" s="236">
        <v>1.82</v>
      </c>
      <c r="J458" s="236"/>
      <c r="K458" s="234">
        <v>0.1</v>
      </c>
      <c r="L458" s="236"/>
      <c r="M458" s="236">
        <v>1</v>
      </c>
      <c r="N458" s="236"/>
      <c r="O458" s="234">
        <f t="shared" si="31"/>
        <v>0.18200000000000002</v>
      </c>
      <c r="P458" s="3"/>
      <c r="Q458" s="3"/>
    </row>
    <row r="459" spans="1:17" x14ac:dyDescent="0.2">
      <c r="A459" s="14"/>
      <c r="B459" s="23"/>
      <c r="C459" s="231"/>
      <c r="D459" s="18"/>
      <c r="E459" s="19"/>
      <c r="F459" s="234"/>
      <c r="G459" s="233"/>
      <c r="H459" s="233"/>
      <c r="I459" s="236">
        <v>1.52</v>
      </c>
      <c r="J459" s="236"/>
      <c r="K459" s="234">
        <v>0.1</v>
      </c>
      <c r="L459" s="236"/>
      <c r="M459" s="236">
        <v>1</v>
      </c>
      <c r="N459" s="236"/>
      <c r="O459" s="234">
        <f t="shared" si="31"/>
        <v>0.15200000000000002</v>
      </c>
      <c r="P459" s="3"/>
      <c r="Q459" s="3"/>
    </row>
    <row r="460" spans="1:17" x14ac:dyDescent="0.2">
      <c r="A460" s="14"/>
      <c r="B460" s="23"/>
      <c r="C460" s="231"/>
      <c r="D460" s="18" t="s">
        <v>328</v>
      </c>
      <c r="E460" s="19"/>
      <c r="F460" s="234"/>
      <c r="G460" s="233"/>
      <c r="H460" s="233"/>
      <c r="I460" s="236">
        <v>2.94</v>
      </c>
      <c r="J460" s="236"/>
      <c r="K460" s="234">
        <v>0.1</v>
      </c>
      <c r="L460" s="236"/>
      <c r="M460" s="236">
        <v>1</v>
      </c>
      <c r="N460" s="236"/>
      <c r="O460" s="234">
        <f t="shared" si="31"/>
        <v>0.29399999999999998</v>
      </c>
      <c r="P460" s="3"/>
      <c r="Q460" s="3"/>
    </row>
    <row r="461" spans="1:17" x14ac:dyDescent="0.2">
      <c r="A461" s="14"/>
      <c r="B461" s="23"/>
      <c r="C461" s="231"/>
      <c r="D461" s="18"/>
      <c r="E461" s="19"/>
      <c r="F461" s="234"/>
      <c r="G461" s="233"/>
      <c r="H461" s="233"/>
      <c r="I461" s="236">
        <v>2.13</v>
      </c>
      <c r="J461" s="236"/>
      <c r="K461" s="234">
        <v>0.1</v>
      </c>
      <c r="L461" s="236"/>
      <c r="M461" s="236">
        <v>1</v>
      </c>
      <c r="N461" s="236"/>
      <c r="O461" s="234">
        <f t="shared" si="31"/>
        <v>0.21299999999999999</v>
      </c>
      <c r="P461" s="3"/>
      <c r="Q461" s="3"/>
    </row>
    <row r="462" spans="1:17" x14ac:dyDescent="0.2">
      <c r="A462" s="14"/>
      <c r="B462" s="23"/>
      <c r="C462" s="231"/>
      <c r="D462" s="18"/>
      <c r="E462" s="19"/>
      <c r="F462" s="234"/>
      <c r="G462" s="16"/>
      <c r="H462" s="16"/>
      <c r="I462" s="20"/>
      <c r="J462" s="20"/>
      <c r="K462" s="20"/>
      <c r="L462" s="20"/>
      <c r="M462" s="20"/>
      <c r="N462" s="17" t="s">
        <v>22</v>
      </c>
      <c r="O462" s="17">
        <f>SUM(O427:O461)</f>
        <v>140.51299999999995</v>
      </c>
      <c r="P462" s="3"/>
      <c r="Q462" s="3"/>
    </row>
    <row r="463" spans="1:17" x14ac:dyDescent="0.2">
      <c r="A463" s="14"/>
      <c r="B463" s="23"/>
      <c r="C463" s="231"/>
      <c r="D463" s="18"/>
      <c r="E463" s="19"/>
      <c r="F463" s="234"/>
      <c r="G463" s="16"/>
      <c r="H463" s="16"/>
      <c r="I463" s="20"/>
      <c r="J463" s="20"/>
      <c r="K463" s="20"/>
      <c r="L463" s="20"/>
      <c r="M463" s="20"/>
      <c r="N463" s="17"/>
      <c r="O463" s="17"/>
      <c r="P463" s="3"/>
      <c r="Q463" s="3"/>
    </row>
    <row r="464" spans="1:17" ht="56.25" x14ac:dyDescent="0.2">
      <c r="A464" s="14" t="s">
        <v>415</v>
      </c>
      <c r="B464" s="229" t="s">
        <v>10</v>
      </c>
      <c r="C464" s="229">
        <v>87757</v>
      </c>
      <c r="D464" s="24" t="s">
        <v>314</v>
      </c>
      <c r="E464" s="19" t="s">
        <v>34</v>
      </c>
      <c r="F464" s="261"/>
      <c r="G464" s="261"/>
      <c r="H464" s="261"/>
      <c r="I464" s="261"/>
      <c r="J464" s="261"/>
      <c r="K464" s="261"/>
      <c r="L464" s="261"/>
      <c r="M464" s="261"/>
      <c r="N464" s="261"/>
      <c r="O464" s="262"/>
    </row>
    <row r="465" spans="1:15" x14ac:dyDescent="0.2">
      <c r="A465" s="3"/>
      <c r="B465" s="3"/>
      <c r="C465" s="3"/>
      <c r="D465" s="18" t="s">
        <v>315</v>
      </c>
      <c r="E465" s="3"/>
      <c r="F465" s="20">
        <v>25.7</v>
      </c>
      <c r="G465" s="261"/>
      <c r="H465" s="261"/>
      <c r="I465" s="261"/>
      <c r="J465" s="261"/>
      <c r="K465" s="261"/>
      <c r="L465" s="261"/>
      <c r="M465" s="261"/>
      <c r="N465" s="261"/>
      <c r="O465" s="20">
        <f>PRODUCT(F465:N465)</f>
        <v>25.7</v>
      </c>
    </row>
    <row r="466" spans="1:15" x14ac:dyDescent="0.2">
      <c r="A466" s="3"/>
      <c r="B466" s="3"/>
      <c r="C466" s="3"/>
      <c r="D466" s="264"/>
      <c r="E466" s="3"/>
      <c r="F466" s="261"/>
      <c r="G466" s="261"/>
      <c r="H466" s="261"/>
      <c r="I466" s="261"/>
      <c r="J466" s="261"/>
      <c r="K466" s="261"/>
      <c r="L466" s="261"/>
      <c r="M466" s="261"/>
      <c r="N466" s="17" t="s">
        <v>22</v>
      </c>
      <c r="O466" s="238">
        <f>SUM(O465)</f>
        <v>25.7</v>
      </c>
    </row>
    <row r="467" spans="1:15" x14ac:dyDescent="0.2">
      <c r="A467" s="3"/>
      <c r="B467" s="3"/>
      <c r="C467" s="3"/>
      <c r="D467" s="264"/>
      <c r="E467" s="3"/>
      <c r="F467" s="261"/>
      <c r="G467" s="261"/>
      <c r="H467" s="261"/>
      <c r="I467" s="261"/>
      <c r="J467" s="261"/>
      <c r="K467" s="261"/>
      <c r="L467" s="261"/>
      <c r="M467" s="261"/>
      <c r="N467" s="261"/>
      <c r="O467" s="262"/>
    </row>
    <row r="468" spans="1:15" ht="33.75" x14ac:dyDescent="0.2">
      <c r="A468" s="14" t="s">
        <v>416</v>
      </c>
      <c r="B468" s="229" t="s">
        <v>10</v>
      </c>
      <c r="C468" s="229">
        <v>98679</v>
      </c>
      <c r="D468" s="24" t="s">
        <v>316</v>
      </c>
      <c r="E468" s="19" t="s">
        <v>34</v>
      </c>
      <c r="F468" s="261"/>
      <c r="G468" s="261"/>
      <c r="H468" s="261"/>
      <c r="I468" s="261"/>
      <c r="J468" s="261"/>
      <c r="K468" s="261"/>
      <c r="L468" s="261"/>
      <c r="M468" s="261"/>
      <c r="N468" s="261"/>
      <c r="O468" s="262"/>
    </row>
    <row r="469" spans="1:15" x14ac:dyDescent="0.2">
      <c r="A469" s="3"/>
      <c r="B469" s="3"/>
      <c r="C469" s="3"/>
      <c r="D469" s="18" t="s">
        <v>315</v>
      </c>
      <c r="E469" s="3"/>
      <c r="F469" s="20">
        <v>25.7</v>
      </c>
      <c r="G469" s="261"/>
      <c r="H469" s="261"/>
      <c r="I469" s="261"/>
      <c r="J469" s="261"/>
      <c r="K469" s="261"/>
      <c r="L469" s="261"/>
      <c r="M469" s="261"/>
      <c r="N469" s="261"/>
      <c r="O469" s="20">
        <f>PRODUCT(F469:N469)</f>
        <v>25.7</v>
      </c>
    </row>
    <row r="470" spans="1:15" x14ac:dyDescent="0.2">
      <c r="A470" s="3"/>
      <c r="B470" s="3"/>
      <c r="C470" s="3"/>
      <c r="D470" s="264"/>
      <c r="E470" s="3"/>
      <c r="F470" s="261"/>
      <c r="G470" s="261"/>
      <c r="H470" s="261"/>
      <c r="I470" s="261"/>
      <c r="J470" s="261"/>
      <c r="K470" s="261"/>
      <c r="L470" s="261"/>
      <c r="M470" s="261"/>
      <c r="N470" s="17" t="s">
        <v>22</v>
      </c>
      <c r="O470" s="238">
        <f>SUM(O469)</f>
        <v>25.7</v>
      </c>
    </row>
    <row r="471" spans="1:15" x14ac:dyDescent="0.2">
      <c r="A471" s="3"/>
      <c r="B471" s="3"/>
      <c r="C471" s="3"/>
      <c r="D471" s="264"/>
      <c r="E471" s="3"/>
      <c r="F471" s="261"/>
      <c r="G471" s="261"/>
      <c r="H471" s="261"/>
      <c r="I471" s="261"/>
      <c r="J471" s="261"/>
      <c r="K471" s="261"/>
      <c r="L471" s="261"/>
      <c r="M471" s="261"/>
      <c r="N471" s="261"/>
      <c r="O471" s="262"/>
    </row>
    <row r="472" spans="1:15" ht="45" x14ac:dyDescent="0.2">
      <c r="A472" s="14" t="s">
        <v>417</v>
      </c>
      <c r="B472" s="229" t="s">
        <v>10</v>
      </c>
      <c r="C472" s="229">
        <v>94962</v>
      </c>
      <c r="D472" s="24" t="s">
        <v>186</v>
      </c>
      <c r="E472" s="19" t="s">
        <v>280</v>
      </c>
      <c r="F472" s="261"/>
      <c r="G472" s="261"/>
      <c r="H472" s="261"/>
      <c r="I472" s="261"/>
      <c r="J472" s="261"/>
      <c r="K472" s="261"/>
      <c r="L472" s="261"/>
      <c r="M472" s="261"/>
      <c r="N472" s="261"/>
      <c r="O472" s="262"/>
    </row>
    <row r="473" spans="1:15" x14ac:dyDescent="0.2">
      <c r="A473" s="3"/>
      <c r="B473" s="229"/>
      <c r="C473" s="229"/>
      <c r="D473" s="233" t="s">
        <v>321</v>
      </c>
      <c r="E473" s="19"/>
      <c r="F473" s="261"/>
      <c r="G473" s="261"/>
      <c r="H473" s="261"/>
      <c r="I473" s="20">
        <v>6.55</v>
      </c>
      <c r="J473" s="20">
        <v>0.2</v>
      </c>
      <c r="K473" s="20">
        <v>0.1</v>
      </c>
      <c r="L473" s="20"/>
      <c r="M473" s="20"/>
      <c r="N473" s="20"/>
      <c r="O473" s="20">
        <f t="shared" ref="O473" si="32">PRODUCT(F473:N473)</f>
        <v>0.13100000000000001</v>
      </c>
    </row>
    <row r="474" spans="1:15" x14ac:dyDescent="0.2">
      <c r="A474" s="3"/>
      <c r="B474" s="229"/>
      <c r="C474" s="229"/>
      <c r="D474" s="24"/>
      <c r="E474" s="19"/>
      <c r="F474" s="261"/>
      <c r="G474" s="261"/>
      <c r="H474" s="261"/>
      <c r="I474" s="261"/>
      <c r="J474" s="261"/>
      <c r="K474" s="261"/>
      <c r="L474" s="261"/>
      <c r="M474" s="261"/>
      <c r="N474" s="17" t="s">
        <v>22</v>
      </c>
      <c r="O474" s="238">
        <f>SUM(O473)</f>
        <v>0.13100000000000001</v>
      </c>
    </row>
    <row r="475" spans="1:15" x14ac:dyDescent="0.2">
      <c r="A475" s="3"/>
      <c r="B475" s="229"/>
      <c r="C475" s="229"/>
      <c r="D475" s="24"/>
      <c r="E475" s="19"/>
      <c r="F475" s="261"/>
      <c r="G475" s="261"/>
      <c r="H475" s="261"/>
      <c r="I475" s="261"/>
      <c r="J475" s="261"/>
      <c r="K475" s="261"/>
      <c r="L475" s="261"/>
      <c r="M475" s="261"/>
      <c r="N475" s="17"/>
      <c r="O475" s="238"/>
    </row>
    <row r="476" spans="1:15" ht="45" x14ac:dyDescent="0.2">
      <c r="A476" s="14" t="s">
        <v>756</v>
      </c>
      <c r="B476" s="229" t="s">
        <v>10</v>
      </c>
      <c r="C476" s="229">
        <v>87250</v>
      </c>
      <c r="D476" s="24" t="s">
        <v>266</v>
      </c>
      <c r="E476" s="19" t="s">
        <v>34</v>
      </c>
      <c r="F476" s="261"/>
      <c r="G476" s="261"/>
      <c r="H476" s="261"/>
      <c r="I476" s="261"/>
      <c r="J476" s="261"/>
      <c r="K476" s="261"/>
      <c r="L476" s="261"/>
      <c r="M476" s="261"/>
      <c r="N476" s="261"/>
      <c r="O476" s="262"/>
    </row>
    <row r="477" spans="1:15" x14ac:dyDescent="0.2">
      <c r="A477" s="3"/>
      <c r="B477" s="229"/>
      <c r="C477" s="229"/>
      <c r="D477" s="233" t="s">
        <v>267</v>
      </c>
      <c r="E477" s="19"/>
      <c r="F477" s="20">
        <v>9</v>
      </c>
      <c r="G477" s="261"/>
      <c r="H477" s="261"/>
      <c r="I477" s="261"/>
      <c r="J477" s="261"/>
      <c r="K477" s="261"/>
      <c r="L477" s="261"/>
      <c r="M477" s="261"/>
      <c r="N477" s="261"/>
      <c r="O477" s="234">
        <f t="shared" ref="O477:O480" si="33">PRODUCT(F477:N477)</f>
        <v>9</v>
      </c>
    </row>
    <row r="478" spans="1:15" x14ac:dyDescent="0.2">
      <c r="A478" s="3"/>
      <c r="B478" s="229"/>
      <c r="C478" s="229"/>
      <c r="D478" s="24"/>
      <c r="E478" s="19"/>
      <c r="F478" s="20"/>
      <c r="G478" s="261"/>
      <c r="H478" s="261"/>
      <c r="I478" s="20">
        <v>3.25</v>
      </c>
      <c r="J478" s="261"/>
      <c r="K478" s="20">
        <v>0.1</v>
      </c>
      <c r="L478" s="261"/>
      <c r="M478" s="20">
        <v>2</v>
      </c>
      <c r="N478" s="261"/>
      <c r="O478" s="234">
        <f t="shared" si="33"/>
        <v>0.65</v>
      </c>
    </row>
    <row r="479" spans="1:15" x14ac:dyDescent="0.2">
      <c r="A479" s="3"/>
      <c r="B479" s="229"/>
      <c r="C479" s="229"/>
      <c r="D479" s="24"/>
      <c r="E479" s="19"/>
      <c r="F479" s="20"/>
      <c r="G479" s="261"/>
      <c r="H479" s="261"/>
      <c r="I479" s="20">
        <v>2.77</v>
      </c>
      <c r="J479" s="261"/>
      <c r="K479" s="20">
        <v>0.1</v>
      </c>
      <c r="L479" s="261"/>
      <c r="M479" s="20">
        <v>2</v>
      </c>
      <c r="N479" s="261"/>
      <c r="O479" s="234">
        <f t="shared" si="33"/>
        <v>0.55400000000000005</v>
      </c>
    </row>
    <row r="480" spans="1:15" x14ac:dyDescent="0.2">
      <c r="A480" s="3"/>
      <c r="B480" s="229"/>
      <c r="C480" s="229"/>
      <c r="D480" s="233" t="s">
        <v>268</v>
      </c>
      <c r="E480" s="19"/>
      <c r="F480" s="20">
        <v>1.1399999999999999</v>
      </c>
      <c r="G480" s="261"/>
      <c r="H480" s="261"/>
      <c r="I480" s="20"/>
      <c r="J480" s="261"/>
      <c r="K480" s="20"/>
      <c r="L480" s="261"/>
      <c r="M480" s="20"/>
      <c r="N480" s="261"/>
      <c r="O480" s="234">
        <f t="shared" si="33"/>
        <v>1.1399999999999999</v>
      </c>
    </row>
    <row r="481" spans="1:17" x14ac:dyDescent="0.2">
      <c r="A481" s="3"/>
      <c r="B481" s="229"/>
      <c r="C481" s="229"/>
      <c r="D481" s="24"/>
      <c r="E481" s="19"/>
      <c r="F481" s="261"/>
      <c r="G481" s="261"/>
      <c r="H481" s="261"/>
      <c r="I481" s="261"/>
      <c r="J481" s="261"/>
      <c r="K481" s="261"/>
      <c r="L481" s="261"/>
      <c r="M481" s="261"/>
      <c r="N481" s="17" t="s">
        <v>22</v>
      </c>
      <c r="O481" s="17">
        <f>SUM(O477:O480)</f>
        <v>11.344000000000001</v>
      </c>
    </row>
    <row r="482" spans="1:17" x14ac:dyDescent="0.2">
      <c r="A482" s="14"/>
      <c r="B482" s="23"/>
      <c r="C482" s="15"/>
      <c r="D482" s="21"/>
      <c r="E482" s="19"/>
      <c r="F482" s="2"/>
      <c r="G482" s="2"/>
      <c r="H482" s="2"/>
      <c r="I482" s="2"/>
      <c r="J482" s="2"/>
      <c r="K482" s="2"/>
      <c r="L482" s="2"/>
      <c r="M482" s="2"/>
      <c r="N482" s="17"/>
      <c r="O482" s="17"/>
      <c r="P482" s="3"/>
      <c r="Q482" s="3"/>
    </row>
    <row r="483" spans="1:17" x14ac:dyDescent="0.2">
      <c r="A483" s="12" t="s">
        <v>418</v>
      </c>
      <c r="B483" s="13"/>
      <c r="C483" s="435" t="s">
        <v>419</v>
      </c>
      <c r="D483" s="436"/>
      <c r="E483" s="436"/>
      <c r="F483" s="436"/>
      <c r="G483" s="436"/>
      <c r="H483" s="436"/>
      <c r="I483" s="436"/>
      <c r="J483" s="436"/>
      <c r="K483" s="436"/>
      <c r="L483" s="436"/>
      <c r="M483" s="436"/>
      <c r="N483" s="436"/>
      <c r="O483" s="437"/>
      <c r="P483" s="3"/>
      <c r="Q483" s="3"/>
    </row>
    <row r="484" spans="1:17" ht="45" x14ac:dyDescent="0.2">
      <c r="A484" s="14" t="s">
        <v>420</v>
      </c>
      <c r="B484" s="237" t="s">
        <v>10</v>
      </c>
      <c r="C484" s="230">
        <v>87894</v>
      </c>
      <c r="D484" s="21" t="s">
        <v>290</v>
      </c>
      <c r="E484" s="19" t="s">
        <v>34</v>
      </c>
      <c r="F484" s="2"/>
      <c r="G484" s="2"/>
      <c r="H484" s="2"/>
      <c r="I484" s="2"/>
      <c r="J484" s="2"/>
      <c r="K484" s="2"/>
      <c r="L484" s="2"/>
      <c r="M484" s="2"/>
      <c r="N484" s="17"/>
      <c r="O484" s="17"/>
      <c r="P484" s="3"/>
      <c r="Q484" s="3"/>
    </row>
    <row r="485" spans="1:17" x14ac:dyDescent="0.2">
      <c r="A485" s="14"/>
      <c r="B485" s="237"/>
      <c r="C485" s="230"/>
      <c r="D485" s="18" t="s">
        <v>289</v>
      </c>
      <c r="E485" s="19"/>
      <c r="F485" s="228"/>
      <c r="G485" s="228"/>
      <c r="H485" s="228"/>
      <c r="I485" s="228">
        <v>6.56</v>
      </c>
      <c r="J485" s="228"/>
      <c r="K485" s="228">
        <v>0.5</v>
      </c>
      <c r="L485" s="228"/>
      <c r="M485" s="228">
        <v>2</v>
      </c>
      <c r="N485" s="20"/>
      <c r="O485" s="20">
        <f t="shared" ref="O485:O490" si="34">PRODUCT(F485:N485)</f>
        <v>6.56</v>
      </c>
      <c r="P485" s="3"/>
      <c r="Q485" s="3"/>
    </row>
    <row r="486" spans="1:17" x14ac:dyDescent="0.2">
      <c r="A486" s="14"/>
      <c r="B486" s="237"/>
      <c r="C486" s="230"/>
      <c r="D486" s="18" t="s">
        <v>289</v>
      </c>
      <c r="E486" s="19"/>
      <c r="F486" s="228"/>
      <c r="G486" s="228"/>
      <c r="H486" s="228"/>
      <c r="I486" s="228">
        <v>1.2</v>
      </c>
      <c r="J486" s="228"/>
      <c r="K486" s="228">
        <v>0.5</v>
      </c>
      <c r="L486" s="228"/>
      <c r="M486" s="228">
        <v>2</v>
      </c>
      <c r="N486" s="20"/>
      <c r="O486" s="20">
        <f t="shared" si="34"/>
        <v>1.2</v>
      </c>
      <c r="P486" s="3"/>
      <c r="Q486" s="3"/>
    </row>
    <row r="487" spans="1:17" x14ac:dyDescent="0.2">
      <c r="A487" s="14"/>
      <c r="B487" s="237"/>
      <c r="C487" s="230"/>
      <c r="D487" s="18" t="s">
        <v>289</v>
      </c>
      <c r="E487" s="19"/>
      <c r="F487" s="228"/>
      <c r="G487" s="228"/>
      <c r="H487" s="228"/>
      <c r="I487" s="228">
        <v>6.56</v>
      </c>
      <c r="J487" s="228"/>
      <c r="K487" s="228">
        <v>0.2</v>
      </c>
      <c r="L487" s="228"/>
      <c r="M487" s="228"/>
      <c r="N487" s="20"/>
      <c r="O487" s="20">
        <f t="shared" si="34"/>
        <v>1.3120000000000001</v>
      </c>
      <c r="P487" s="3"/>
      <c r="Q487" s="3"/>
    </row>
    <row r="488" spans="1:17" x14ac:dyDescent="0.2">
      <c r="A488" s="14"/>
      <c r="B488" s="237"/>
      <c r="C488" s="230"/>
      <c r="D488" s="18" t="s">
        <v>289</v>
      </c>
      <c r="E488" s="19"/>
      <c r="F488" s="228"/>
      <c r="G488" s="228"/>
      <c r="H488" s="228"/>
      <c r="I488" s="228">
        <v>1.2</v>
      </c>
      <c r="J488" s="228"/>
      <c r="K488" s="228">
        <v>0.2</v>
      </c>
      <c r="L488" s="228"/>
      <c r="M488" s="228"/>
      <c r="N488" s="20"/>
      <c r="O488" s="20">
        <f t="shared" si="34"/>
        <v>0.24</v>
      </c>
      <c r="P488" s="3"/>
      <c r="Q488" s="3"/>
    </row>
    <row r="489" spans="1:17" x14ac:dyDescent="0.2">
      <c r="A489" s="14"/>
      <c r="B489" s="237"/>
      <c r="C489" s="230"/>
      <c r="D489" s="18" t="s">
        <v>317</v>
      </c>
      <c r="E489" s="3"/>
      <c r="F489" s="261"/>
      <c r="G489" s="261"/>
      <c r="H489" s="261"/>
      <c r="I489" s="228">
        <f>4.27+1.5+2.06</f>
        <v>7.83</v>
      </c>
      <c r="J489" s="228"/>
      <c r="K489" s="228">
        <v>1.44</v>
      </c>
      <c r="L489" s="228"/>
      <c r="M489" s="228">
        <v>2</v>
      </c>
      <c r="N489" s="228"/>
      <c r="O489" s="20">
        <f t="shared" si="34"/>
        <v>22.5504</v>
      </c>
      <c r="P489" s="3"/>
      <c r="Q489" s="3"/>
    </row>
    <row r="490" spans="1:17" x14ac:dyDescent="0.2">
      <c r="A490" s="14"/>
      <c r="B490" s="237"/>
      <c r="C490" s="230"/>
      <c r="D490" s="18" t="s">
        <v>317</v>
      </c>
      <c r="E490" s="19"/>
      <c r="F490" s="228"/>
      <c r="G490" s="228"/>
      <c r="H490" s="228"/>
      <c r="I490" s="228">
        <f>4.27+1.5+2.06</f>
        <v>7.83</v>
      </c>
      <c r="J490" s="228"/>
      <c r="K490" s="228">
        <v>0.2</v>
      </c>
      <c r="L490" s="228"/>
      <c r="M490" s="228"/>
      <c r="N490" s="20"/>
      <c r="O490" s="20">
        <f t="shared" si="34"/>
        <v>1.5660000000000001</v>
      </c>
      <c r="P490" s="3"/>
      <c r="Q490" s="3"/>
    </row>
    <row r="491" spans="1:17" x14ac:dyDescent="0.2">
      <c r="A491" s="14"/>
      <c r="B491" s="237"/>
      <c r="C491" s="230"/>
      <c r="D491" s="18" t="s">
        <v>333</v>
      </c>
      <c r="E491" s="19"/>
      <c r="F491" s="228"/>
      <c r="G491" s="228"/>
      <c r="H491" s="228"/>
      <c r="I491" s="228">
        <v>4.1100000000000003</v>
      </c>
      <c r="J491" s="228"/>
      <c r="K491" s="228">
        <v>2.1</v>
      </c>
      <c r="L491" s="228"/>
      <c r="M491" s="228">
        <v>2</v>
      </c>
      <c r="N491" s="20"/>
      <c r="O491" s="20">
        <f>PRODUCT(F491:N491)</f>
        <v>17.262</v>
      </c>
      <c r="P491" s="3"/>
      <c r="Q491" s="3"/>
    </row>
    <row r="492" spans="1:17" x14ac:dyDescent="0.2">
      <c r="A492" s="14"/>
      <c r="B492" s="237"/>
      <c r="C492" s="230"/>
      <c r="D492" s="18" t="s">
        <v>751</v>
      </c>
      <c r="E492" s="19"/>
      <c r="F492" s="228"/>
      <c r="G492" s="228"/>
      <c r="H492" s="261"/>
      <c r="I492" s="228">
        <v>8</v>
      </c>
      <c r="J492" s="228"/>
      <c r="K492" s="228">
        <v>0.5</v>
      </c>
      <c r="L492" s="228"/>
      <c r="M492" s="228"/>
      <c r="N492" s="228"/>
      <c r="O492" s="234">
        <f>PRODUCT(F492:N492)</f>
        <v>4</v>
      </c>
      <c r="P492" s="3"/>
      <c r="Q492" s="3"/>
    </row>
    <row r="493" spans="1:17" x14ac:dyDescent="0.2">
      <c r="A493" s="14"/>
      <c r="B493" s="237"/>
      <c r="C493" s="230"/>
      <c r="D493" s="18" t="s">
        <v>751</v>
      </c>
      <c r="E493" s="19"/>
      <c r="F493" s="228"/>
      <c r="G493" s="228"/>
      <c r="H493" s="261"/>
      <c r="I493" s="228"/>
      <c r="J493" s="228"/>
      <c r="K493" s="228">
        <v>0.5</v>
      </c>
      <c r="L493" s="228">
        <v>0.4</v>
      </c>
      <c r="M493" s="228">
        <v>4</v>
      </c>
      <c r="N493" s="228"/>
      <c r="O493" s="234">
        <f>PRODUCT(F493:N493)</f>
        <v>0.8</v>
      </c>
      <c r="P493" s="3"/>
      <c r="Q493" s="3"/>
    </row>
    <row r="494" spans="1:17" x14ac:dyDescent="0.2">
      <c r="A494" s="14"/>
      <c r="B494" s="237"/>
      <c r="C494" s="230"/>
      <c r="D494" s="18" t="s">
        <v>751</v>
      </c>
      <c r="E494" s="19"/>
      <c r="F494" s="228"/>
      <c r="G494" s="228"/>
      <c r="H494" s="261"/>
      <c r="I494" s="228">
        <v>2.2000000000000002</v>
      </c>
      <c r="J494" s="228">
        <v>2.2000000000000002</v>
      </c>
      <c r="K494" s="228"/>
      <c r="L494" s="228"/>
      <c r="M494" s="228"/>
      <c r="N494" s="228"/>
      <c r="O494" s="234">
        <f>PRODUCT(F494:N494)</f>
        <v>4.8400000000000007</v>
      </c>
      <c r="P494" s="3"/>
      <c r="Q494" s="3"/>
    </row>
    <row r="495" spans="1:17" x14ac:dyDescent="0.2">
      <c r="A495" s="14"/>
      <c r="B495" s="237"/>
      <c r="C495" s="230"/>
      <c r="D495" s="21"/>
      <c r="E495" s="19"/>
      <c r="F495" s="2"/>
      <c r="G495" s="2"/>
      <c r="H495" s="2"/>
      <c r="I495" s="2"/>
      <c r="J495" s="2"/>
      <c r="K495" s="2"/>
      <c r="L495" s="2"/>
      <c r="M495" s="2"/>
      <c r="N495" s="17" t="s">
        <v>22</v>
      </c>
      <c r="O495" s="17">
        <f>SUM(O485:O494)</f>
        <v>60.330400000000004</v>
      </c>
      <c r="P495" s="3"/>
      <c r="Q495" s="3"/>
    </row>
    <row r="496" spans="1:17" x14ac:dyDescent="0.2">
      <c r="A496" s="14"/>
      <c r="B496" s="237"/>
      <c r="C496" s="230"/>
      <c r="D496" s="21"/>
      <c r="E496" s="19"/>
      <c r="F496" s="2"/>
      <c r="G496" s="2"/>
      <c r="H496" s="2"/>
      <c r="I496" s="2"/>
      <c r="J496" s="2"/>
      <c r="K496" s="2"/>
      <c r="L496" s="2"/>
      <c r="M496" s="2"/>
      <c r="N496" s="17"/>
      <c r="O496" s="17"/>
      <c r="P496" s="3"/>
      <c r="Q496" s="3"/>
    </row>
    <row r="497" spans="1:17" ht="56.25" x14ac:dyDescent="0.2">
      <c r="A497" s="14" t="s">
        <v>421</v>
      </c>
      <c r="B497" s="237" t="s">
        <v>10</v>
      </c>
      <c r="C497" s="230">
        <v>104233</v>
      </c>
      <c r="D497" s="21" t="s">
        <v>291</v>
      </c>
      <c r="E497" s="19" t="s">
        <v>34</v>
      </c>
      <c r="F497" s="2"/>
      <c r="G497" s="2"/>
      <c r="H497" s="2"/>
      <c r="I497" s="2"/>
      <c r="J497" s="2"/>
      <c r="K497" s="2"/>
      <c r="L497" s="2"/>
      <c r="M497" s="2"/>
      <c r="N497" s="17"/>
      <c r="O497" s="17"/>
      <c r="P497" s="3"/>
      <c r="Q497" s="3"/>
    </row>
    <row r="498" spans="1:17" x14ac:dyDescent="0.2">
      <c r="A498" s="14"/>
      <c r="B498" s="237"/>
      <c r="C498" s="230"/>
      <c r="D498" s="18" t="s">
        <v>289</v>
      </c>
      <c r="E498" s="19"/>
      <c r="F498" s="228"/>
      <c r="G498" s="228"/>
      <c r="H498" s="228"/>
      <c r="I498" s="228">
        <v>6.56</v>
      </c>
      <c r="J498" s="228"/>
      <c r="K498" s="228">
        <v>0.5</v>
      </c>
      <c r="L498" s="228"/>
      <c r="M498" s="228">
        <v>2</v>
      </c>
      <c r="N498" s="20"/>
      <c r="O498" s="20">
        <f t="shared" ref="O498:O503" si="35">PRODUCT(F498:N498)</f>
        <v>6.56</v>
      </c>
      <c r="P498" s="3"/>
      <c r="Q498" s="3"/>
    </row>
    <row r="499" spans="1:17" x14ac:dyDescent="0.2">
      <c r="A499" s="14"/>
      <c r="B499" s="237"/>
      <c r="C499" s="230"/>
      <c r="D499" s="18" t="s">
        <v>289</v>
      </c>
      <c r="E499" s="19"/>
      <c r="F499" s="228"/>
      <c r="G499" s="228"/>
      <c r="H499" s="228"/>
      <c r="I499" s="228">
        <v>1.2</v>
      </c>
      <c r="J499" s="228"/>
      <c r="K499" s="228">
        <v>0.5</v>
      </c>
      <c r="L499" s="228"/>
      <c r="M499" s="228">
        <v>2</v>
      </c>
      <c r="N499" s="20"/>
      <c r="O499" s="20">
        <f t="shared" si="35"/>
        <v>1.2</v>
      </c>
      <c r="P499" s="3"/>
      <c r="Q499" s="3"/>
    </row>
    <row r="500" spans="1:17" x14ac:dyDescent="0.2">
      <c r="A500" s="14"/>
      <c r="B500" s="237"/>
      <c r="C500" s="230"/>
      <c r="D500" s="18" t="s">
        <v>289</v>
      </c>
      <c r="E500" s="19"/>
      <c r="F500" s="228"/>
      <c r="G500" s="228"/>
      <c r="H500" s="228"/>
      <c r="I500" s="228">
        <v>6.56</v>
      </c>
      <c r="J500" s="228"/>
      <c r="K500" s="228">
        <v>0.2</v>
      </c>
      <c r="L500" s="228"/>
      <c r="M500" s="228"/>
      <c r="N500" s="20"/>
      <c r="O500" s="20">
        <f t="shared" si="35"/>
        <v>1.3120000000000001</v>
      </c>
      <c r="P500" s="3"/>
      <c r="Q500" s="3"/>
    </row>
    <row r="501" spans="1:17" x14ac:dyDescent="0.2">
      <c r="A501" s="14"/>
      <c r="B501" s="237"/>
      <c r="C501" s="230"/>
      <c r="D501" s="18" t="s">
        <v>289</v>
      </c>
      <c r="E501" s="19"/>
      <c r="F501" s="228"/>
      <c r="G501" s="228"/>
      <c r="H501" s="228"/>
      <c r="I501" s="228">
        <v>1.2</v>
      </c>
      <c r="J501" s="228"/>
      <c r="K501" s="228">
        <v>0.2</v>
      </c>
      <c r="L501" s="228"/>
      <c r="M501" s="228"/>
      <c r="N501" s="20"/>
      <c r="O501" s="20">
        <f t="shared" si="35"/>
        <v>0.24</v>
      </c>
      <c r="P501" s="3"/>
      <c r="Q501" s="3"/>
    </row>
    <row r="502" spans="1:17" x14ac:dyDescent="0.2">
      <c r="A502" s="14"/>
      <c r="B502" s="237"/>
      <c r="C502" s="230"/>
      <c r="D502" s="18" t="s">
        <v>317</v>
      </c>
      <c r="E502" s="3"/>
      <c r="F502" s="261"/>
      <c r="G502" s="261"/>
      <c r="H502" s="261"/>
      <c r="I502" s="228">
        <f>4.27+1.5+2.06</f>
        <v>7.83</v>
      </c>
      <c r="J502" s="228"/>
      <c r="K502" s="228">
        <v>1.44</v>
      </c>
      <c r="L502" s="228"/>
      <c r="M502" s="228">
        <v>2</v>
      </c>
      <c r="N502" s="228"/>
      <c r="O502" s="20">
        <f t="shared" si="35"/>
        <v>22.5504</v>
      </c>
      <c r="P502" s="3"/>
      <c r="Q502" s="3"/>
    </row>
    <row r="503" spans="1:17" x14ac:dyDescent="0.2">
      <c r="A503" s="14"/>
      <c r="B503" s="237"/>
      <c r="C503" s="230"/>
      <c r="D503" s="18" t="s">
        <v>317</v>
      </c>
      <c r="E503" s="19"/>
      <c r="F503" s="228"/>
      <c r="G503" s="228"/>
      <c r="H503" s="228"/>
      <c r="I503" s="228">
        <f>4.27+1.5+2.06</f>
        <v>7.83</v>
      </c>
      <c r="J503" s="228"/>
      <c r="K503" s="228">
        <v>0.2</v>
      </c>
      <c r="L503" s="228"/>
      <c r="M503" s="228"/>
      <c r="N503" s="20"/>
      <c r="O503" s="20">
        <f t="shared" si="35"/>
        <v>1.5660000000000001</v>
      </c>
      <c r="P503" s="3"/>
      <c r="Q503" s="3"/>
    </row>
    <row r="504" spans="1:17" x14ac:dyDescent="0.2">
      <c r="A504" s="14"/>
      <c r="B504" s="237"/>
      <c r="C504" s="230"/>
      <c r="D504" s="18" t="s">
        <v>751</v>
      </c>
      <c r="E504" s="19"/>
      <c r="F504" s="228"/>
      <c r="G504" s="228"/>
      <c r="H504" s="261"/>
      <c r="I504" s="228">
        <v>8</v>
      </c>
      <c r="J504" s="228"/>
      <c r="K504" s="228">
        <v>0.5</v>
      </c>
      <c r="L504" s="228"/>
      <c r="M504" s="228"/>
      <c r="N504" s="228"/>
      <c r="O504" s="234">
        <f>PRODUCT(F504:N504)</f>
        <v>4</v>
      </c>
      <c r="P504" s="3"/>
      <c r="Q504" s="3"/>
    </row>
    <row r="505" spans="1:17" x14ac:dyDescent="0.2">
      <c r="A505" s="14"/>
      <c r="B505" s="237"/>
      <c r="C505" s="230"/>
      <c r="D505" s="18" t="s">
        <v>751</v>
      </c>
      <c r="E505" s="19"/>
      <c r="F505" s="228"/>
      <c r="G505" s="228"/>
      <c r="H505" s="261"/>
      <c r="I505" s="228"/>
      <c r="J505" s="228"/>
      <c r="K505" s="228">
        <v>0.5</v>
      </c>
      <c r="L505" s="228">
        <v>0.4</v>
      </c>
      <c r="M505" s="228">
        <v>4</v>
      </c>
      <c r="N505" s="228"/>
      <c r="O505" s="234">
        <f>PRODUCT(F505:N505)</f>
        <v>0.8</v>
      </c>
      <c r="P505" s="3"/>
      <c r="Q505" s="3"/>
    </row>
    <row r="506" spans="1:17" x14ac:dyDescent="0.2">
      <c r="A506" s="14"/>
      <c r="B506" s="237"/>
      <c r="C506" s="230"/>
      <c r="D506" s="18" t="s">
        <v>751</v>
      </c>
      <c r="E506" s="19"/>
      <c r="F506" s="228"/>
      <c r="G506" s="228"/>
      <c r="H506" s="261"/>
      <c r="I506" s="228">
        <v>2.2000000000000002</v>
      </c>
      <c r="J506" s="228">
        <v>2.2000000000000002</v>
      </c>
      <c r="K506" s="228"/>
      <c r="L506" s="228"/>
      <c r="M506" s="228"/>
      <c r="N506" s="228"/>
      <c r="O506" s="234">
        <f>PRODUCT(F506:N506)</f>
        <v>4.8400000000000007</v>
      </c>
      <c r="P506" s="3"/>
      <c r="Q506" s="3"/>
    </row>
    <row r="507" spans="1:17" ht="13.5" customHeight="1" x14ac:dyDescent="0.2">
      <c r="A507" s="14"/>
      <c r="B507" s="237"/>
      <c r="C507" s="230"/>
      <c r="D507" s="21"/>
      <c r="E507" s="19"/>
      <c r="F507" s="2"/>
      <c r="G507" s="2"/>
      <c r="H507" s="2"/>
      <c r="I507" s="2"/>
      <c r="J507" s="2"/>
      <c r="K507" s="2"/>
      <c r="L507" s="2"/>
      <c r="M507" s="2"/>
      <c r="N507" s="17" t="s">
        <v>22</v>
      </c>
      <c r="O507" s="17">
        <f>SUM(O498:O506)</f>
        <v>43.068400000000004</v>
      </c>
      <c r="P507" s="3"/>
      <c r="Q507" s="3"/>
    </row>
    <row r="508" spans="1:17" x14ac:dyDescent="0.2">
      <c r="A508" s="14"/>
      <c r="B508" s="23"/>
      <c r="C508" s="15"/>
      <c r="D508" s="21"/>
      <c r="E508" s="19"/>
      <c r="F508" s="2"/>
      <c r="G508" s="2"/>
      <c r="H508" s="2"/>
      <c r="I508" s="2"/>
      <c r="J508" s="2"/>
      <c r="K508" s="2"/>
      <c r="L508" s="2"/>
      <c r="M508" s="2"/>
      <c r="N508" s="17"/>
      <c r="O508" s="17"/>
      <c r="P508" s="3"/>
      <c r="Q508" s="3"/>
    </row>
    <row r="509" spans="1:17" ht="22.5" x14ac:dyDescent="0.2">
      <c r="A509" s="14" t="s">
        <v>422</v>
      </c>
      <c r="B509" s="237" t="s">
        <v>10</v>
      </c>
      <c r="C509" s="229">
        <v>96109</v>
      </c>
      <c r="D509" s="24" t="s">
        <v>236</v>
      </c>
      <c r="E509" s="19" t="s">
        <v>34</v>
      </c>
      <c r="F509" s="234"/>
      <c r="G509" s="16"/>
      <c r="H509" s="16"/>
      <c r="I509" s="20"/>
      <c r="J509" s="20"/>
      <c r="K509" s="20"/>
      <c r="L509" s="20"/>
      <c r="M509" s="20"/>
      <c r="N509" s="20"/>
      <c r="O509" s="20"/>
      <c r="P509" s="3"/>
      <c r="Q509" s="3"/>
    </row>
    <row r="510" spans="1:17" x14ac:dyDescent="0.2">
      <c r="A510" s="14"/>
      <c r="B510" s="22"/>
      <c r="C510" s="15"/>
      <c r="D510" s="18" t="s">
        <v>218</v>
      </c>
      <c r="E510" s="19"/>
      <c r="F510" s="234">
        <v>12.6</v>
      </c>
      <c r="G510" s="234"/>
      <c r="H510" s="234"/>
      <c r="I510" s="234"/>
      <c r="J510" s="234"/>
      <c r="K510" s="234"/>
      <c r="L510" s="234"/>
      <c r="M510" s="234"/>
      <c r="N510" s="234"/>
      <c r="O510" s="234">
        <f>PRODUCT(F510:N510)</f>
        <v>12.6</v>
      </c>
      <c r="P510" s="3"/>
      <c r="Q510" s="3"/>
    </row>
    <row r="511" spans="1:17" x14ac:dyDescent="0.2">
      <c r="A511" s="14"/>
      <c r="B511" s="22"/>
      <c r="C511" s="15"/>
      <c r="D511" s="18" t="s">
        <v>219</v>
      </c>
      <c r="E511" s="19"/>
      <c r="F511" s="234">
        <v>12.6</v>
      </c>
      <c r="G511" s="234"/>
      <c r="H511" s="234"/>
      <c r="I511" s="234"/>
      <c r="J511" s="234"/>
      <c r="K511" s="234"/>
      <c r="L511" s="234"/>
      <c r="M511" s="234"/>
      <c r="N511" s="234"/>
      <c r="O511" s="234">
        <f t="shared" ref="O511:O524" si="36">PRODUCT(F511:N511)</f>
        <v>12.6</v>
      </c>
      <c r="P511" s="3"/>
      <c r="Q511" s="3"/>
    </row>
    <row r="512" spans="1:17" x14ac:dyDescent="0.2">
      <c r="A512" s="14"/>
      <c r="B512" s="229"/>
      <c r="C512" s="229"/>
      <c r="D512" s="18" t="s">
        <v>220</v>
      </c>
      <c r="E512" s="19"/>
      <c r="F512" s="234">
        <v>17</v>
      </c>
      <c r="G512" s="234"/>
      <c r="H512" s="234"/>
      <c r="I512" s="234"/>
      <c r="J512" s="234"/>
      <c r="K512" s="234"/>
      <c r="L512" s="234"/>
      <c r="M512" s="234"/>
      <c r="N512" s="234"/>
      <c r="O512" s="234">
        <f t="shared" si="36"/>
        <v>17</v>
      </c>
      <c r="P512" s="3"/>
      <c r="Q512" s="3"/>
    </row>
    <row r="513" spans="1:17" x14ac:dyDescent="0.2">
      <c r="A513" s="14"/>
      <c r="B513" s="22"/>
      <c r="C513" s="15"/>
      <c r="D513" s="18" t="s">
        <v>221</v>
      </c>
      <c r="E513" s="19"/>
      <c r="F513" s="234">
        <v>8.1999999999999993</v>
      </c>
      <c r="G513" s="234"/>
      <c r="H513" s="234"/>
      <c r="I513" s="234"/>
      <c r="J513" s="234"/>
      <c r="K513" s="234"/>
      <c r="L513" s="234"/>
      <c r="M513" s="234"/>
      <c r="N513" s="234"/>
      <c r="O513" s="234">
        <f t="shared" si="36"/>
        <v>8.1999999999999993</v>
      </c>
      <c r="P513" s="3"/>
      <c r="Q513" s="3"/>
    </row>
    <row r="514" spans="1:17" x14ac:dyDescent="0.2">
      <c r="A514" s="14"/>
      <c r="B514" s="22"/>
      <c r="C514" s="15"/>
      <c r="D514" s="233" t="s">
        <v>222</v>
      </c>
      <c r="E514" s="19"/>
      <c r="F514" s="235">
        <v>17</v>
      </c>
      <c r="G514" s="233"/>
      <c r="H514" s="233"/>
      <c r="I514" s="233"/>
      <c r="J514" s="233"/>
      <c r="K514" s="233"/>
      <c r="L514" s="233"/>
      <c r="M514" s="233"/>
      <c r="N514" s="233"/>
      <c r="O514" s="234">
        <f t="shared" si="36"/>
        <v>17</v>
      </c>
      <c r="P514" s="3"/>
      <c r="Q514" s="3"/>
    </row>
    <row r="515" spans="1:17" x14ac:dyDescent="0.2">
      <c r="A515" s="14"/>
      <c r="B515" s="229"/>
      <c r="C515" s="229"/>
      <c r="D515" s="233" t="s">
        <v>223</v>
      </c>
      <c r="E515" s="19"/>
      <c r="F515" s="234">
        <v>8.76</v>
      </c>
      <c r="G515" s="236"/>
      <c r="H515" s="236"/>
      <c r="I515" s="236"/>
      <c r="J515" s="236"/>
      <c r="K515" s="236"/>
      <c r="L515" s="236"/>
      <c r="M515" s="236"/>
      <c r="N515" s="236"/>
      <c r="O515" s="234">
        <f t="shared" si="36"/>
        <v>8.76</v>
      </c>
      <c r="P515" s="3"/>
      <c r="Q515" s="3"/>
    </row>
    <row r="516" spans="1:17" x14ac:dyDescent="0.2">
      <c r="A516" s="14"/>
      <c r="B516" s="229"/>
      <c r="C516" s="229"/>
      <c r="D516" s="18" t="s">
        <v>237</v>
      </c>
      <c r="E516" s="19"/>
      <c r="F516" s="234">
        <v>2.94</v>
      </c>
      <c r="G516" s="236"/>
      <c r="H516" s="236"/>
      <c r="I516" s="236"/>
      <c r="J516" s="236"/>
      <c r="K516" s="236"/>
      <c r="L516" s="236"/>
      <c r="M516" s="236"/>
      <c r="N516" s="236"/>
      <c r="O516" s="234">
        <f t="shared" si="36"/>
        <v>2.94</v>
      </c>
      <c r="P516" s="3"/>
      <c r="Q516" s="3"/>
    </row>
    <row r="517" spans="1:17" x14ac:dyDescent="0.2">
      <c r="A517" s="14"/>
      <c r="B517" s="229"/>
      <c r="C517" s="229"/>
      <c r="D517" s="18" t="s">
        <v>238</v>
      </c>
      <c r="E517" s="19"/>
      <c r="F517" s="234">
        <v>2.7</v>
      </c>
      <c r="G517" s="236"/>
      <c r="H517" s="236"/>
      <c r="I517" s="236"/>
      <c r="J517" s="236"/>
      <c r="K517" s="236"/>
      <c r="L517" s="236"/>
      <c r="M517" s="236"/>
      <c r="N517" s="236"/>
      <c r="O517" s="234">
        <f t="shared" si="36"/>
        <v>2.7</v>
      </c>
      <c r="P517" s="3"/>
      <c r="Q517" s="3"/>
    </row>
    <row r="518" spans="1:17" x14ac:dyDescent="0.2">
      <c r="A518" s="14"/>
      <c r="B518" s="229"/>
      <c r="C518" s="229"/>
      <c r="D518" s="18" t="s">
        <v>239</v>
      </c>
      <c r="E518" s="19"/>
      <c r="F518" s="234">
        <v>4.83</v>
      </c>
      <c r="G518" s="236"/>
      <c r="H518" s="236"/>
      <c r="I518" s="236"/>
      <c r="J518" s="236"/>
      <c r="K518" s="236"/>
      <c r="L518" s="236"/>
      <c r="M518" s="236"/>
      <c r="N518" s="236"/>
      <c r="O518" s="234">
        <f t="shared" si="36"/>
        <v>4.83</v>
      </c>
      <c r="P518" s="3"/>
      <c r="Q518" s="3"/>
    </row>
    <row r="519" spans="1:17" x14ac:dyDescent="0.2">
      <c r="A519" s="14"/>
      <c r="B519" s="229"/>
      <c r="C519" s="229"/>
      <c r="D519" s="18" t="s">
        <v>226</v>
      </c>
      <c r="E519" s="19"/>
      <c r="F519" s="234">
        <v>1.37</v>
      </c>
      <c r="G519" s="236"/>
      <c r="H519" s="236"/>
      <c r="I519" s="236"/>
      <c r="J519" s="236"/>
      <c r="K519" s="236"/>
      <c r="L519" s="236"/>
      <c r="M519" s="236"/>
      <c r="N519" s="236"/>
      <c r="O519" s="234">
        <f t="shared" si="36"/>
        <v>1.37</v>
      </c>
      <c r="P519" s="3"/>
      <c r="Q519" s="3"/>
    </row>
    <row r="520" spans="1:17" x14ac:dyDescent="0.2">
      <c r="A520" s="14"/>
      <c r="B520" s="22"/>
      <c r="C520" s="15"/>
      <c r="D520" s="18" t="s">
        <v>224</v>
      </c>
      <c r="E520" s="16"/>
      <c r="F520" s="235">
        <v>10.9</v>
      </c>
      <c r="G520" s="233"/>
      <c r="H520" s="233"/>
      <c r="I520" s="236"/>
      <c r="J520" s="236"/>
      <c r="K520" s="236"/>
      <c r="L520" s="236"/>
      <c r="M520" s="236"/>
      <c r="N520" s="236"/>
      <c r="O520" s="234">
        <f t="shared" si="36"/>
        <v>10.9</v>
      </c>
      <c r="P520" s="3"/>
      <c r="Q520" s="3"/>
    </row>
    <row r="521" spans="1:17" x14ac:dyDescent="0.2">
      <c r="A521" s="14"/>
      <c r="B521" s="22"/>
      <c r="C521" s="15"/>
      <c r="D521" s="18" t="s">
        <v>225</v>
      </c>
      <c r="E521" s="16"/>
      <c r="F521" s="235">
        <v>14.11</v>
      </c>
      <c r="G521" s="233"/>
      <c r="H521" s="233"/>
      <c r="I521" s="236"/>
      <c r="J521" s="236"/>
      <c r="K521" s="236"/>
      <c r="L521" s="236"/>
      <c r="M521" s="236"/>
      <c r="N521" s="236"/>
      <c r="O521" s="234">
        <f t="shared" si="36"/>
        <v>14.11</v>
      </c>
      <c r="P521" s="3"/>
      <c r="Q521" s="3"/>
    </row>
    <row r="522" spans="1:17" x14ac:dyDescent="0.2">
      <c r="A522" s="14"/>
      <c r="B522" s="22"/>
      <c r="C522" s="15"/>
      <c r="D522" s="233" t="s">
        <v>226</v>
      </c>
      <c r="E522" s="19"/>
      <c r="F522" s="234">
        <v>1.37</v>
      </c>
      <c r="G522" s="233"/>
      <c r="H522" s="233"/>
      <c r="I522" s="236"/>
      <c r="J522" s="236"/>
      <c r="K522" s="236"/>
      <c r="L522" s="236"/>
      <c r="M522" s="236"/>
      <c r="N522" s="236"/>
      <c r="O522" s="234">
        <f t="shared" si="36"/>
        <v>1.37</v>
      </c>
      <c r="P522" s="3"/>
      <c r="Q522" s="3"/>
    </row>
    <row r="523" spans="1:17" x14ac:dyDescent="0.2">
      <c r="A523" s="14"/>
      <c r="B523" s="22"/>
      <c r="C523" s="15"/>
      <c r="D523" s="18" t="s">
        <v>240</v>
      </c>
      <c r="E523" s="16"/>
      <c r="F523" s="234">
        <v>9</v>
      </c>
      <c r="G523" s="16"/>
      <c r="H523" s="16"/>
      <c r="I523" s="20"/>
      <c r="J523" s="20"/>
      <c r="K523" s="20"/>
      <c r="L523" s="20"/>
      <c r="M523" s="20"/>
      <c r="N523" s="20"/>
      <c r="O523" s="20">
        <f t="shared" si="36"/>
        <v>9</v>
      </c>
      <c r="P523" s="3"/>
      <c r="Q523" s="3"/>
    </row>
    <row r="524" spans="1:17" x14ac:dyDescent="0.2">
      <c r="A524" s="14"/>
      <c r="B524" s="22"/>
      <c r="C524" s="15"/>
      <c r="D524" s="18" t="s">
        <v>241</v>
      </c>
      <c r="E524" s="16"/>
      <c r="F524" s="234">
        <v>1.1399999999999999</v>
      </c>
      <c r="G524" s="16"/>
      <c r="H524" s="16"/>
      <c r="I524" s="20"/>
      <c r="J524" s="20"/>
      <c r="K524" s="20"/>
      <c r="L524" s="20"/>
      <c r="M524" s="20"/>
      <c r="N524" s="20"/>
      <c r="O524" s="20">
        <f t="shared" si="36"/>
        <v>1.1399999999999999</v>
      </c>
      <c r="P524" s="3"/>
      <c r="Q524" s="3"/>
    </row>
    <row r="525" spans="1:17" x14ac:dyDescent="0.2">
      <c r="A525" s="14"/>
      <c r="B525" s="22"/>
      <c r="C525" s="15"/>
      <c r="D525" s="18"/>
      <c r="E525" s="16"/>
      <c r="F525" s="16"/>
      <c r="G525" s="16"/>
      <c r="H525" s="16"/>
      <c r="I525" s="20"/>
      <c r="J525" s="20"/>
      <c r="K525" s="20"/>
      <c r="L525" s="20"/>
      <c r="M525" s="20"/>
      <c r="N525" s="17" t="s">
        <v>22</v>
      </c>
      <c r="O525" s="17">
        <f>SUM(O510:O524)</f>
        <v>124.52000000000002</v>
      </c>
      <c r="P525" s="3"/>
      <c r="Q525" s="3"/>
    </row>
    <row r="526" spans="1:17" x14ac:dyDescent="0.2">
      <c r="A526" s="14"/>
      <c r="B526" s="23"/>
      <c r="C526" s="15"/>
      <c r="D526" s="18"/>
      <c r="E526" s="16"/>
      <c r="F526" s="16"/>
      <c r="G526" s="16"/>
      <c r="H526" s="16"/>
      <c r="I526" s="20"/>
      <c r="J526" s="20"/>
      <c r="K526" s="20"/>
      <c r="L526" s="20"/>
      <c r="M526" s="20"/>
      <c r="N526" s="17"/>
      <c r="O526" s="17"/>
      <c r="P526" s="3"/>
      <c r="Q526" s="3"/>
    </row>
    <row r="527" spans="1:17" ht="33.75" x14ac:dyDescent="0.2">
      <c r="A527" s="14" t="s">
        <v>423</v>
      </c>
      <c r="B527" s="229" t="s">
        <v>16</v>
      </c>
      <c r="C527" s="229">
        <v>28</v>
      </c>
      <c r="D527" s="24" t="s">
        <v>322</v>
      </c>
      <c r="E527" s="19" t="s">
        <v>34</v>
      </c>
      <c r="F527" s="261"/>
      <c r="G527" s="261"/>
      <c r="H527" s="261"/>
      <c r="I527" s="261"/>
      <c r="J527" s="261"/>
      <c r="K527" s="261"/>
      <c r="L527" s="261"/>
      <c r="M527" s="261"/>
      <c r="N527" s="261"/>
      <c r="O527" s="262"/>
    </row>
    <row r="528" spans="1:17" x14ac:dyDescent="0.2">
      <c r="A528" s="3"/>
      <c r="B528" s="229"/>
      <c r="C528" s="229"/>
      <c r="D528" s="18" t="s">
        <v>218</v>
      </c>
      <c r="E528" s="19"/>
      <c r="F528" s="234">
        <v>12.6</v>
      </c>
      <c r="G528" s="234"/>
      <c r="H528" s="234"/>
      <c r="I528" s="234"/>
      <c r="J528" s="234"/>
      <c r="K528" s="234"/>
      <c r="L528" s="234"/>
      <c r="M528" s="234"/>
      <c r="N528" s="234"/>
      <c r="O528" s="234">
        <f>PRODUCT(F528:N528)</f>
        <v>12.6</v>
      </c>
    </row>
    <row r="529" spans="1:15" x14ac:dyDescent="0.2">
      <c r="A529" s="3"/>
      <c r="B529" s="229"/>
      <c r="C529" s="229"/>
      <c r="D529" s="18" t="s">
        <v>219</v>
      </c>
      <c r="E529" s="19"/>
      <c r="F529" s="234">
        <v>12.6</v>
      </c>
      <c r="G529" s="234"/>
      <c r="H529" s="234"/>
      <c r="I529" s="234"/>
      <c r="J529" s="234"/>
      <c r="K529" s="234"/>
      <c r="L529" s="234"/>
      <c r="M529" s="234"/>
      <c r="N529" s="234"/>
      <c r="O529" s="234">
        <f t="shared" ref="O529:O542" si="37">PRODUCT(F529:N529)</f>
        <v>12.6</v>
      </c>
    </row>
    <row r="530" spans="1:15" x14ac:dyDescent="0.2">
      <c r="A530" s="3"/>
      <c r="B530" s="229"/>
      <c r="C530" s="229"/>
      <c r="D530" s="18" t="s">
        <v>220</v>
      </c>
      <c r="E530" s="19"/>
      <c r="F530" s="234">
        <v>17</v>
      </c>
      <c r="G530" s="234"/>
      <c r="H530" s="234"/>
      <c r="I530" s="234"/>
      <c r="J530" s="234"/>
      <c r="K530" s="234"/>
      <c r="L530" s="234"/>
      <c r="M530" s="234"/>
      <c r="N530" s="234"/>
      <c r="O530" s="234">
        <f t="shared" si="37"/>
        <v>17</v>
      </c>
    </row>
    <row r="531" spans="1:15" x14ac:dyDescent="0.2">
      <c r="A531" s="3"/>
      <c r="B531" s="229"/>
      <c r="C531" s="229"/>
      <c r="D531" s="18" t="s">
        <v>221</v>
      </c>
      <c r="E531" s="19"/>
      <c r="F531" s="234">
        <v>8.1999999999999993</v>
      </c>
      <c r="G531" s="234"/>
      <c r="H531" s="234"/>
      <c r="I531" s="234"/>
      <c r="J531" s="234"/>
      <c r="K531" s="234"/>
      <c r="L531" s="234"/>
      <c r="M531" s="234"/>
      <c r="N531" s="234"/>
      <c r="O531" s="234">
        <f t="shared" si="37"/>
        <v>8.1999999999999993</v>
      </c>
    </row>
    <row r="532" spans="1:15" x14ac:dyDescent="0.2">
      <c r="A532" s="3"/>
      <c r="B532" s="3"/>
      <c r="C532" s="3"/>
      <c r="D532" s="233" t="s">
        <v>222</v>
      </c>
      <c r="E532" s="19"/>
      <c r="F532" s="235">
        <v>17</v>
      </c>
      <c r="G532" s="233"/>
      <c r="H532" s="233"/>
      <c r="I532" s="233"/>
      <c r="J532" s="233"/>
      <c r="K532" s="233"/>
      <c r="L532" s="233"/>
      <c r="M532" s="233"/>
      <c r="N532" s="233"/>
      <c r="O532" s="234">
        <f t="shared" si="37"/>
        <v>17</v>
      </c>
    </row>
    <row r="533" spans="1:15" x14ac:dyDescent="0.2">
      <c r="A533" s="3"/>
      <c r="B533" s="3"/>
      <c r="C533" s="3"/>
      <c r="D533" s="233" t="s">
        <v>223</v>
      </c>
      <c r="E533" s="19"/>
      <c r="F533" s="234">
        <v>8.76</v>
      </c>
      <c r="G533" s="236"/>
      <c r="H533" s="236"/>
      <c r="I533" s="236"/>
      <c r="J533" s="236"/>
      <c r="K533" s="236"/>
      <c r="L533" s="236"/>
      <c r="M533" s="236"/>
      <c r="N533" s="236"/>
      <c r="O533" s="234">
        <f t="shared" si="37"/>
        <v>8.76</v>
      </c>
    </row>
    <row r="534" spans="1:15" x14ac:dyDescent="0.2">
      <c r="A534" s="3"/>
      <c r="B534" s="3"/>
      <c r="C534" s="3"/>
      <c r="D534" s="18" t="s">
        <v>237</v>
      </c>
      <c r="E534" s="19"/>
      <c r="F534" s="234">
        <v>2.94</v>
      </c>
      <c r="G534" s="236"/>
      <c r="H534" s="236"/>
      <c r="I534" s="236"/>
      <c r="J534" s="236"/>
      <c r="K534" s="236"/>
      <c r="L534" s="236"/>
      <c r="M534" s="236"/>
      <c r="N534" s="236"/>
      <c r="O534" s="234">
        <f t="shared" si="37"/>
        <v>2.94</v>
      </c>
    </row>
    <row r="535" spans="1:15" x14ac:dyDescent="0.2">
      <c r="A535" s="3"/>
      <c r="B535" s="3"/>
      <c r="C535" s="3"/>
      <c r="D535" s="18" t="s">
        <v>238</v>
      </c>
      <c r="E535" s="19"/>
      <c r="F535" s="234">
        <v>2.7</v>
      </c>
      <c r="G535" s="236"/>
      <c r="H535" s="236"/>
      <c r="I535" s="236"/>
      <c r="J535" s="236"/>
      <c r="K535" s="236"/>
      <c r="L535" s="236"/>
      <c r="M535" s="236"/>
      <c r="N535" s="236"/>
      <c r="O535" s="234">
        <f t="shared" si="37"/>
        <v>2.7</v>
      </c>
    </row>
    <row r="536" spans="1:15" x14ac:dyDescent="0.2">
      <c r="A536" s="3"/>
      <c r="B536" s="3"/>
      <c r="C536" s="3"/>
      <c r="D536" s="18" t="s">
        <v>239</v>
      </c>
      <c r="E536" s="19"/>
      <c r="F536" s="234">
        <v>4.83</v>
      </c>
      <c r="G536" s="236"/>
      <c r="H536" s="236"/>
      <c r="I536" s="236"/>
      <c r="J536" s="236"/>
      <c r="K536" s="236"/>
      <c r="L536" s="236"/>
      <c r="M536" s="236"/>
      <c r="N536" s="236"/>
      <c r="O536" s="234">
        <f t="shared" si="37"/>
        <v>4.83</v>
      </c>
    </row>
    <row r="537" spans="1:15" x14ac:dyDescent="0.2">
      <c r="A537" s="3"/>
      <c r="B537" s="3"/>
      <c r="C537" s="3"/>
      <c r="D537" s="18" t="s">
        <v>226</v>
      </c>
      <c r="E537" s="19"/>
      <c r="F537" s="234">
        <v>1.37</v>
      </c>
      <c r="G537" s="236"/>
      <c r="H537" s="236"/>
      <c r="I537" s="236"/>
      <c r="J537" s="236"/>
      <c r="K537" s="236"/>
      <c r="L537" s="236"/>
      <c r="M537" s="236"/>
      <c r="N537" s="236"/>
      <c r="O537" s="234">
        <f t="shared" si="37"/>
        <v>1.37</v>
      </c>
    </row>
    <row r="538" spans="1:15" x14ac:dyDescent="0.2">
      <c r="A538" s="3"/>
      <c r="B538" s="3"/>
      <c r="C538" s="3"/>
      <c r="D538" s="18" t="s">
        <v>224</v>
      </c>
      <c r="E538" s="16"/>
      <c r="F538" s="235">
        <v>10.9</v>
      </c>
      <c r="G538" s="233"/>
      <c r="H538" s="233"/>
      <c r="I538" s="236"/>
      <c r="J538" s="236"/>
      <c r="K538" s="236"/>
      <c r="L538" s="236"/>
      <c r="M538" s="236"/>
      <c r="N538" s="236"/>
      <c r="O538" s="234">
        <f t="shared" si="37"/>
        <v>10.9</v>
      </c>
    </row>
    <row r="539" spans="1:15" x14ac:dyDescent="0.2">
      <c r="A539" s="3"/>
      <c r="B539" s="3"/>
      <c r="C539" s="3"/>
      <c r="D539" s="18" t="s">
        <v>225</v>
      </c>
      <c r="E539" s="16"/>
      <c r="F539" s="235">
        <v>14.11</v>
      </c>
      <c r="G539" s="233"/>
      <c r="H539" s="233"/>
      <c r="I539" s="236"/>
      <c r="J539" s="236"/>
      <c r="K539" s="236"/>
      <c r="L539" s="236"/>
      <c r="M539" s="236"/>
      <c r="N539" s="236"/>
      <c r="O539" s="234">
        <f t="shared" si="37"/>
        <v>14.11</v>
      </c>
    </row>
    <row r="540" spans="1:15" x14ac:dyDescent="0.2">
      <c r="A540" s="3"/>
      <c r="B540" s="3"/>
      <c r="C540" s="3"/>
      <c r="D540" s="233" t="s">
        <v>226</v>
      </c>
      <c r="E540" s="19"/>
      <c r="F540" s="234">
        <v>1.37</v>
      </c>
      <c r="G540" s="233"/>
      <c r="H540" s="233"/>
      <c r="I540" s="236"/>
      <c r="J540" s="236"/>
      <c r="K540" s="236"/>
      <c r="L540" s="236"/>
      <c r="M540" s="236"/>
      <c r="N540" s="236"/>
      <c r="O540" s="234">
        <f t="shared" si="37"/>
        <v>1.37</v>
      </c>
    </row>
    <row r="541" spans="1:15" x14ac:dyDescent="0.2">
      <c r="A541" s="3"/>
      <c r="B541" s="3"/>
      <c r="C541" s="3"/>
      <c r="D541" s="18" t="s">
        <v>240</v>
      </c>
      <c r="E541" s="16"/>
      <c r="F541" s="234">
        <v>9</v>
      </c>
      <c r="G541" s="16"/>
      <c r="H541" s="16"/>
      <c r="I541" s="20"/>
      <c r="J541" s="20"/>
      <c r="K541" s="20"/>
      <c r="L541" s="20"/>
      <c r="M541" s="20"/>
      <c r="N541" s="20"/>
      <c r="O541" s="20">
        <f t="shared" si="37"/>
        <v>9</v>
      </c>
    </row>
    <row r="542" spans="1:15" x14ac:dyDescent="0.2">
      <c r="A542" s="3"/>
      <c r="B542" s="3"/>
      <c r="C542" s="3"/>
      <c r="D542" s="18" t="s">
        <v>241</v>
      </c>
      <c r="E542" s="16"/>
      <c r="F542" s="234">
        <v>1.1399999999999999</v>
      </c>
      <c r="G542" s="16"/>
      <c r="H542" s="16"/>
      <c r="I542" s="20"/>
      <c r="J542" s="20"/>
      <c r="K542" s="20"/>
      <c r="L542" s="20"/>
      <c r="M542" s="20"/>
      <c r="N542" s="20"/>
      <c r="O542" s="20">
        <f t="shared" si="37"/>
        <v>1.1399999999999999</v>
      </c>
    </row>
    <row r="543" spans="1:15" x14ac:dyDescent="0.2">
      <c r="A543" s="3"/>
      <c r="B543" s="3"/>
      <c r="C543" s="3"/>
      <c r="D543" s="264"/>
      <c r="E543" s="3"/>
      <c r="F543" s="261"/>
      <c r="G543" s="261"/>
      <c r="H543" s="261"/>
      <c r="I543" s="261"/>
      <c r="J543" s="261"/>
      <c r="K543" s="261"/>
      <c r="L543" s="261"/>
      <c r="M543" s="261"/>
      <c r="N543" s="17" t="s">
        <v>22</v>
      </c>
      <c r="O543" s="238">
        <f>SUM(O528:O542)</f>
        <v>124.52000000000002</v>
      </c>
    </row>
    <row r="544" spans="1:15" ht="22.5" x14ac:dyDescent="0.2">
      <c r="A544" s="14" t="s">
        <v>424</v>
      </c>
      <c r="B544" s="229" t="s">
        <v>10</v>
      </c>
      <c r="C544" s="229">
        <v>88484</v>
      </c>
      <c r="D544" s="24" t="s">
        <v>444</v>
      </c>
      <c r="E544" s="19" t="s">
        <v>34</v>
      </c>
      <c r="F544" s="261"/>
      <c r="G544" s="261"/>
      <c r="H544" s="261"/>
      <c r="I544" s="261"/>
      <c r="J544" s="261"/>
      <c r="K544" s="261"/>
      <c r="L544" s="261"/>
      <c r="M544" s="261"/>
      <c r="N544" s="261"/>
      <c r="O544" s="262"/>
    </row>
    <row r="545" spans="1:15" x14ac:dyDescent="0.2">
      <c r="A545" s="3"/>
      <c r="B545" s="3"/>
      <c r="C545" s="3"/>
      <c r="D545" s="18" t="s">
        <v>218</v>
      </c>
      <c r="E545" s="19"/>
      <c r="F545" s="234">
        <v>12.6</v>
      </c>
      <c r="G545" s="234"/>
      <c r="H545" s="234"/>
      <c r="I545" s="234"/>
      <c r="J545" s="234"/>
      <c r="K545" s="234"/>
      <c r="L545" s="234"/>
      <c r="M545" s="234"/>
      <c r="N545" s="234"/>
      <c r="O545" s="234">
        <f>PRODUCT(F545:N545)</f>
        <v>12.6</v>
      </c>
    </row>
    <row r="546" spans="1:15" x14ac:dyDescent="0.2">
      <c r="A546" s="3"/>
      <c r="B546" s="3"/>
      <c r="C546" s="3"/>
      <c r="D546" s="18" t="s">
        <v>219</v>
      </c>
      <c r="E546" s="19"/>
      <c r="F546" s="234">
        <v>12.6</v>
      </c>
      <c r="G546" s="234"/>
      <c r="H546" s="234"/>
      <c r="I546" s="234"/>
      <c r="J546" s="234"/>
      <c r="K546" s="234"/>
      <c r="L546" s="234"/>
      <c r="M546" s="234"/>
      <c r="N546" s="234"/>
      <c r="O546" s="234">
        <f t="shared" ref="O546:O561" si="38">PRODUCT(F546:N546)</f>
        <v>12.6</v>
      </c>
    </row>
    <row r="547" spans="1:15" x14ac:dyDescent="0.2">
      <c r="A547" s="3"/>
      <c r="B547" s="3"/>
      <c r="C547" s="3"/>
      <c r="D547" s="18" t="s">
        <v>220</v>
      </c>
      <c r="E547" s="19"/>
      <c r="F547" s="234">
        <v>17</v>
      </c>
      <c r="G547" s="234"/>
      <c r="H547" s="234"/>
      <c r="I547" s="234"/>
      <c r="J547" s="234"/>
      <c r="K547" s="234"/>
      <c r="L547" s="234"/>
      <c r="M547" s="234"/>
      <c r="N547" s="234"/>
      <c r="O547" s="234">
        <f t="shared" si="38"/>
        <v>17</v>
      </c>
    </row>
    <row r="548" spans="1:15" x14ac:dyDescent="0.2">
      <c r="A548" s="3"/>
      <c r="B548" s="3"/>
      <c r="C548" s="3"/>
      <c r="D548" s="18" t="s">
        <v>221</v>
      </c>
      <c r="E548" s="19"/>
      <c r="F548" s="234">
        <v>8.1999999999999993</v>
      </c>
      <c r="G548" s="234"/>
      <c r="H548" s="234"/>
      <c r="I548" s="234"/>
      <c r="J548" s="234"/>
      <c r="K548" s="234"/>
      <c r="L548" s="234"/>
      <c r="M548" s="234"/>
      <c r="N548" s="234"/>
      <c r="O548" s="234">
        <f t="shared" si="38"/>
        <v>8.1999999999999993</v>
      </c>
    </row>
    <row r="549" spans="1:15" x14ac:dyDescent="0.2">
      <c r="A549" s="3"/>
      <c r="B549" s="3"/>
      <c r="C549" s="3"/>
      <c r="D549" s="233" t="s">
        <v>222</v>
      </c>
      <c r="E549" s="19"/>
      <c r="F549" s="235">
        <v>17</v>
      </c>
      <c r="G549" s="233"/>
      <c r="H549" s="233"/>
      <c r="I549" s="233"/>
      <c r="J549" s="233"/>
      <c r="K549" s="233"/>
      <c r="L549" s="233"/>
      <c r="M549" s="233"/>
      <c r="N549" s="233"/>
      <c r="O549" s="234">
        <f t="shared" si="38"/>
        <v>17</v>
      </c>
    </row>
    <row r="550" spans="1:15" x14ac:dyDescent="0.2">
      <c r="A550" s="3"/>
      <c r="B550" s="3"/>
      <c r="C550" s="3"/>
      <c r="D550" s="233" t="s">
        <v>223</v>
      </c>
      <c r="E550" s="19"/>
      <c r="F550" s="234">
        <v>8.76</v>
      </c>
      <c r="G550" s="236"/>
      <c r="H550" s="236"/>
      <c r="I550" s="236"/>
      <c r="J550" s="236"/>
      <c r="K550" s="236"/>
      <c r="L550" s="236"/>
      <c r="M550" s="236"/>
      <c r="N550" s="236"/>
      <c r="O550" s="234">
        <f t="shared" si="38"/>
        <v>8.76</v>
      </c>
    </row>
    <row r="551" spans="1:15" x14ac:dyDescent="0.2">
      <c r="A551" s="3"/>
      <c r="B551" s="3"/>
      <c r="C551" s="3"/>
      <c r="D551" s="18" t="s">
        <v>237</v>
      </c>
      <c r="E551" s="19"/>
      <c r="F551" s="234">
        <v>2.94</v>
      </c>
      <c r="G551" s="236"/>
      <c r="H551" s="236"/>
      <c r="I551" s="236"/>
      <c r="J551" s="236"/>
      <c r="K551" s="236"/>
      <c r="L551" s="236"/>
      <c r="M551" s="236"/>
      <c r="N551" s="236"/>
      <c r="O551" s="234">
        <f t="shared" si="38"/>
        <v>2.94</v>
      </c>
    </row>
    <row r="552" spans="1:15" x14ac:dyDescent="0.2">
      <c r="A552" s="3"/>
      <c r="B552" s="3"/>
      <c r="C552" s="3"/>
      <c r="D552" s="18" t="s">
        <v>238</v>
      </c>
      <c r="E552" s="19"/>
      <c r="F552" s="234">
        <v>2.7</v>
      </c>
      <c r="G552" s="236"/>
      <c r="H552" s="236"/>
      <c r="I552" s="236"/>
      <c r="J552" s="236"/>
      <c r="K552" s="236"/>
      <c r="L552" s="236"/>
      <c r="M552" s="236"/>
      <c r="N552" s="236"/>
      <c r="O552" s="234">
        <f t="shared" si="38"/>
        <v>2.7</v>
      </c>
    </row>
    <row r="553" spans="1:15" x14ac:dyDescent="0.2">
      <c r="A553" s="3"/>
      <c r="B553" s="3"/>
      <c r="C553" s="3"/>
      <c r="D553" s="18" t="s">
        <v>239</v>
      </c>
      <c r="E553" s="19"/>
      <c r="F553" s="234">
        <v>4.83</v>
      </c>
      <c r="G553" s="236"/>
      <c r="H553" s="236"/>
      <c r="I553" s="236"/>
      <c r="J553" s="236"/>
      <c r="K553" s="236"/>
      <c r="L553" s="236"/>
      <c r="M553" s="236"/>
      <c r="N553" s="236"/>
      <c r="O553" s="234">
        <f t="shared" si="38"/>
        <v>4.83</v>
      </c>
    </row>
    <row r="554" spans="1:15" x14ac:dyDescent="0.2">
      <c r="A554" s="3"/>
      <c r="B554" s="3"/>
      <c r="C554" s="3"/>
      <c r="D554" s="18" t="s">
        <v>226</v>
      </c>
      <c r="E554" s="19"/>
      <c r="F554" s="234">
        <v>1.37</v>
      </c>
      <c r="G554" s="236"/>
      <c r="H554" s="236"/>
      <c r="I554" s="236"/>
      <c r="J554" s="236"/>
      <c r="K554" s="236"/>
      <c r="L554" s="236"/>
      <c r="M554" s="236"/>
      <c r="N554" s="236"/>
      <c r="O554" s="234">
        <f t="shared" si="38"/>
        <v>1.37</v>
      </c>
    </row>
    <row r="555" spans="1:15" x14ac:dyDescent="0.2">
      <c r="A555" s="3"/>
      <c r="B555" s="3"/>
      <c r="C555" s="3"/>
      <c r="D555" s="18" t="s">
        <v>224</v>
      </c>
      <c r="E555" s="16"/>
      <c r="F555" s="235">
        <v>10.9</v>
      </c>
      <c r="G555" s="233"/>
      <c r="H555" s="233"/>
      <c r="I555" s="236"/>
      <c r="J555" s="236"/>
      <c r="K555" s="236"/>
      <c r="L555" s="236"/>
      <c r="M555" s="236"/>
      <c r="N555" s="236"/>
      <c r="O555" s="234">
        <f t="shared" si="38"/>
        <v>10.9</v>
      </c>
    </row>
    <row r="556" spans="1:15" x14ac:dyDescent="0.2">
      <c r="A556" s="3"/>
      <c r="B556" s="3"/>
      <c r="C556" s="3"/>
      <c r="D556" s="18" t="s">
        <v>225</v>
      </c>
      <c r="E556" s="16"/>
      <c r="F556" s="235">
        <v>14.11</v>
      </c>
      <c r="G556" s="233"/>
      <c r="H556" s="233"/>
      <c r="I556" s="236"/>
      <c r="J556" s="236"/>
      <c r="K556" s="236"/>
      <c r="L556" s="236"/>
      <c r="M556" s="236"/>
      <c r="N556" s="236"/>
      <c r="O556" s="234">
        <f t="shared" si="38"/>
        <v>14.11</v>
      </c>
    </row>
    <row r="557" spans="1:15" x14ac:dyDescent="0.2">
      <c r="A557" s="3"/>
      <c r="B557" s="3"/>
      <c r="C557" s="3"/>
      <c r="D557" s="233" t="s">
        <v>226</v>
      </c>
      <c r="E557" s="19"/>
      <c r="F557" s="234">
        <v>1.37</v>
      </c>
      <c r="G557" s="233"/>
      <c r="H557" s="233"/>
      <c r="I557" s="236"/>
      <c r="J557" s="236"/>
      <c r="K557" s="236"/>
      <c r="L557" s="236"/>
      <c r="M557" s="236"/>
      <c r="N557" s="236"/>
      <c r="O557" s="234">
        <f t="shared" si="38"/>
        <v>1.37</v>
      </c>
    </row>
    <row r="558" spans="1:15" x14ac:dyDescent="0.2">
      <c r="A558" s="3"/>
      <c r="B558" s="3"/>
      <c r="C558" s="3"/>
      <c r="D558" s="18" t="s">
        <v>240</v>
      </c>
      <c r="E558" s="16"/>
      <c r="F558" s="234">
        <v>9</v>
      </c>
      <c r="G558" s="16"/>
      <c r="H558" s="16"/>
      <c r="I558" s="20"/>
      <c r="J558" s="20"/>
      <c r="K558" s="20"/>
      <c r="L558" s="20"/>
      <c r="M558" s="20"/>
      <c r="N558" s="20"/>
      <c r="O558" s="20">
        <f t="shared" si="38"/>
        <v>9</v>
      </c>
    </row>
    <row r="559" spans="1:15" x14ac:dyDescent="0.2">
      <c r="A559" s="3"/>
      <c r="B559" s="3"/>
      <c r="C559" s="3"/>
      <c r="D559" s="18" t="s">
        <v>241</v>
      </c>
      <c r="E559" s="16"/>
      <c r="F559" s="234">
        <v>1.1399999999999999</v>
      </c>
      <c r="G559" s="16"/>
      <c r="H559" s="16"/>
      <c r="I559" s="20"/>
      <c r="J559" s="20"/>
      <c r="K559" s="20"/>
      <c r="L559" s="20"/>
      <c r="M559" s="20"/>
      <c r="N559" s="20"/>
      <c r="O559" s="20">
        <f t="shared" si="38"/>
        <v>1.1399999999999999</v>
      </c>
    </row>
    <row r="560" spans="1:15" x14ac:dyDescent="0.2">
      <c r="A560" s="3"/>
      <c r="B560" s="3"/>
      <c r="C560" s="3"/>
      <c r="D560" s="18" t="s">
        <v>343</v>
      </c>
      <c r="E560" s="16"/>
      <c r="F560" s="234"/>
      <c r="G560" s="16"/>
      <c r="H560" s="16"/>
      <c r="I560" s="20">
        <v>1.8</v>
      </c>
      <c r="J560" s="20"/>
      <c r="K560" s="20">
        <v>2.12</v>
      </c>
      <c r="L560" s="20"/>
      <c r="M560" s="20">
        <v>2</v>
      </c>
      <c r="N560" s="20"/>
      <c r="O560" s="20">
        <f t="shared" si="38"/>
        <v>7.6320000000000006</v>
      </c>
    </row>
    <row r="561" spans="1:17" x14ac:dyDescent="0.2">
      <c r="A561" s="3"/>
      <c r="B561" s="3"/>
      <c r="C561" s="3"/>
      <c r="D561" s="18" t="s">
        <v>343</v>
      </c>
      <c r="E561" s="16"/>
      <c r="F561" s="234"/>
      <c r="G561" s="16"/>
      <c r="H561" s="16"/>
      <c r="I561" s="20">
        <v>4.1100000000000003</v>
      </c>
      <c r="J561" s="20"/>
      <c r="K561" s="20">
        <v>2.12</v>
      </c>
      <c r="L561" s="20"/>
      <c r="M561" s="20">
        <v>2</v>
      </c>
      <c r="N561" s="20"/>
      <c r="O561" s="20">
        <f t="shared" si="38"/>
        <v>17.426400000000001</v>
      </c>
    </row>
    <row r="562" spans="1:17" x14ac:dyDescent="0.2">
      <c r="A562" s="3"/>
      <c r="B562" s="3"/>
      <c r="C562" s="3"/>
      <c r="D562" s="264"/>
      <c r="E562" s="3"/>
      <c r="F562" s="261"/>
      <c r="G562" s="261"/>
      <c r="H562" s="261"/>
      <c r="I562" s="261"/>
      <c r="J562" s="261"/>
      <c r="K562" s="261"/>
      <c r="L562" s="261"/>
      <c r="M562" s="261"/>
      <c r="N562" s="17" t="s">
        <v>22</v>
      </c>
      <c r="O562" s="238">
        <f>SUM(O545:O561)</f>
        <v>149.57840000000002</v>
      </c>
    </row>
    <row r="563" spans="1:17" x14ac:dyDescent="0.2">
      <c r="A563" s="3"/>
      <c r="B563" s="263"/>
      <c r="C563" s="3"/>
      <c r="D563" s="265"/>
      <c r="E563" s="3"/>
      <c r="F563" s="261"/>
      <c r="G563" s="261"/>
      <c r="H563" s="261"/>
      <c r="I563" s="261"/>
      <c r="J563" s="261"/>
      <c r="K563" s="261"/>
      <c r="L563" s="261"/>
      <c r="M563" s="261"/>
      <c r="N563" s="17"/>
      <c r="O563" s="238"/>
    </row>
    <row r="564" spans="1:17" ht="22.5" x14ac:dyDescent="0.2">
      <c r="A564" s="14" t="s">
        <v>425</v>
      </c>
      <c r="B564" s="229" t="s">
        <v>10</v>
      </c>
      <c r="C564" s="229">
        <v>88415</v>
      </c>
      <c r="D564" s="24" t="s">
        <v>293</v>
      </c>
      <c r="E564" s="19" t="s">
        <v>34</v>
      </c>
      <c r="F564" s="261"/>
      <c r="G564" s="261"/>
      <c r="H564" s="261"/>
      <c r="I564" s="261"/>
      <c r="J564" s="261"/>
      <c r="K564" s="261"/>
      <c r="L564" s="261"/>
      <c r="M564" s="20"/>
      <c r="N564" s="17"/>
      <c r="O564" s="17"/>
    </row>
    <row r="565" spans="1:17" x14ac:dyDescent="0.2">
      <c r="A565" s="3"/>
      <c r="B565" s="263"/>
      <c r="C565" s="263"/>
      <c r="D565" s="18" t="s">
        <v>289</v>
      </c>
      <c r="E565" s="19"/>
      <c r="F565" s="228"/>
      <c r="G565" s="228"/>
      <c r="H565" s="228"/>
      <c r="I565" s="228">
        <v>6.56</v>
      </c>
      <c r="J565" s="228"/>
      <c r="K565" s="228">
        <v>0.5</v>
      </c>
      <c r="L565" s="228"/>
      <c r="M565" s="228">
        <v>2</v>
      </c>
      <c r="N565" s="20"/>
      <c r="O565" s="20">
        <f>PRODUCT(F565:N565)</f>
        <v>6.56</v>
      </c>
    </row>
    <row r="566" spans="1:17" x14ac:dyDescent="0.2">
      <c r="A566" s="3"/>
      <c r="B566" s="263"/>
      <c r="C566" s="263"/>
      <c r="D566" s="18" t="s">
        <v>289</v>
      </c>
      <c r="E566" s="19"/>
      <c r="F566" s="228"/>
      <c r="G566" s="228"/>
      <c r="H566" s="228"/>
      <c r="I566" s="228">
        <v>1.2</v>
      </c>
      <c r="J566" s="228"/>
      <c r="K566" s="228">
        <v>0.5</v>
      </c>
      <c r="L566" s="228"/>
      <c r="M566" s="228">
        <v>2</v>
      </c>
      <c r="N566" s="20"/>
      <c r="O566" s="20">
        <f>PRODUCT(F566:N566)</f>
        <v>1.2</v>
      </c>
    </row>
    <row r="567" spans="1:17" x14ac:dyDescent="0.2">
      <c r="A567" s="3"/>
      <c r="B567" s="263"/>
      <c r="C567" s="263"/>
      <c r="D567" s="264"/>
      <c r="E567" s="3"/>
      <c r="F567" s="261"/>
      <c r="G567" s="261"/>
      <c r="H567" s="261"/>
      <c r="I567" s="261"/>
      <c r="J567" s="261"/>
      <c r="K567" s="261"/>
      <c r="L567" s="261"/>
      <c r="M567" s="20"/>
      <c r="N567" s="17" t="s">
        <v>22</v>
      </c>
      <c r="O567" s="17">
        <f>SUM(O565:O566)</f>
        <v>7.76</v>
      </c>
    </row>
    <row r="568" spans="1:17" x14ac:dyDescent="0.2">
      <c r="A568" s="14"/>
      <c r="B568" s="23"/>
      <c r="C568" s="15"/>
      <c r="D568" s="18"/>
      <c r="E568" s="16"/>
      <c r="F568" s="16"/>
      <c r="G568" s="16"/>
      <c r="H568" s="16"/>
      <c r="I568" s="20"/>
      <c r="J568" s="20"/>
      <c r="K568" s="20"/>
      <c r="L568" s="20"/>
      <c r="M568" s="20"/>
      <c r="N568" s="17"/>
      <c r="O568" s="17"/>
      <c r="P568" s="3"/>
      <c r="Q568" s="3"/>
    </row>
    <row r="569" spans="1:17" ht="22.5" x14ac:dyDescent="0.2">
      <c r="A569" s="14" t="s">
        <v>426</v>
      </c>
      <c r="B569" s="229" t="s">
        <v>10</v>
      </c>
      <c r="C569" s="229">
        <v>88489</v>
      </c>
      <c r="D569" s="24" t="s">
        <v>261</v>
      </c>
      <c r="E569" s="19" t="s">
        <v>34</v>
      </c>
      <c r="F569" s="261"/>
      <c r="G569" s="261"/>
      <c r="H569" s="261"/>
      <c r="I569" s="261"/>
      <c r="J569" s="261"/>
      <c r="K569" s="261"/>
      <c r="L569" s="261"/>
      <c r="M569" s="20"/>
      <c r="N569" s="17"/>
      <c r="O569" s="17"/>
    </row>
    <row r="570" spans="1:17" x14ac:dyDescent="0.2">
      <c r="A570" s="3"/>
      <c r="B570" s="3"/>
      <c r="C570" s="3"/>
      <c r="D570" s="18" t="s">
        <v>263</v>
      </c>
      <c r="E570" s="19"/>
      <c r="F570" s="234"/>
      <c r="G570" s="234"/>
      <c r="H570" s="234"/>
      <c r="I570" s="234">
        <v>5.61</v>
      </c>
      <c r="J570" s="234"/>
      <c r="K570" s="234">
        <v>1.67</v>
      </c>
      <c r="L570" s="234"/>
      <c r="M570" s="234">
        <v>2</v>
      </c>
      <c r="N570" s="234"/>
      <c r="O570" s="234">
        <f t="shared" ref="O570:O596" si="39">PRODUCT(F570:N570)</f>
        <v>18.737400000000001</v>
      </c>
    </row>
    <row r="571" spans="1:17" x14ac:dyDescent="0.2">
      <c r="A571" s="3"/>
      <c r="B571" s="3"/>
      <c r="C571" s="3"/>
      <c r="D571" s="18"/>
      <c r="E571" s="19"/>
      <c r="F571" s="234"/>
      <c r="G571" s="233"/>
      <c r="H571" s="233"/>
      <c r="I571" s="234">
        <v>1.95</v>
      </c>
      <c r="J571" s="236"/>
      <c r="K571" s="234">
        <v>1.67</v>
      </c>
      <c r="L571" s="236"/>
      <c r="M571" s="234">
        <v>2</v>
      </c>
      <c r="N571" s="236"/>
      <c r="O571" s="234">
        <f t="shared" si="39"/>
        <v>6.5129999999999999</v>
      </c>
    </row>
    <row r="572" spans="1:17" x14ac:dyDescent="0.2">
      <c r="A572" s="3"/>
      <c r="B572" s="3"/>
      <c r="C572" s="3"/>
      <c r="D572" s="18" t="s">
        <v>219</v>
      </c>
      <c r="E572" s="19"/>
      <c r="F572" s="234"/>
      <c r="G572" s="24"/>
      <c r="H572" s="24"/>
      <c r="I572" s="234">
        <v>4.67</v>
      </c>
      <c r="J572" s="234"/>
      <c r="K572" s="234">
        <v>1.67</v>
      </c>
      <c r="L572" s="234"/>
      <c r="M572" s="234">
        <v>2</v>
      </c>
      <c r="N572" s="234"/>
      <c r="O572" s="234">
        <f t="shared" si="39"/>
        <v>15.597799999999999</v>
      </c>
    </row>
    <row r="573" spans="1:17" x14ac:dyDescent="0.2">
      <c r="A573" s="3"/>
      <c r="B573" s="3"/>
      <c r="C573" s="3"/>
      <c r="D573" s="18"/>
      <c r="E573" s="19"/>
      <c r="F573" s="234"/>
      <c r="G573" s="24"/>
      <c r="H573" s="24"/>
      <c r="I573" s="234">
        <v>2.7</v>
      </c>
      <c r="J573" s="234"/>
      <c r="K573" s="234">
        <v>1.67</v>
      </c>
      <c r="L573" s="234"/>
      <c r="M573" s="234">
        <v>2</v>
      </c>
      <c r="N573" s="234"/>
      <c r="O573" s="234">
        <f t="shared" si="39"/>
        <v>9.0180000000000007</v>
      </c>
    </row>
    <row r="574" spans="1:17" x14ac:dyDescent="0.2">
      <c r="A574" s="3"/>
      <c r="B574" s="3"/>
      <c r="C574" s="3"/>
      <c r="D574" s="18" t="s">
        <v>264</v>
      </c>
      <c r="E574" s="19"/>
      <c r="F574" s="234"/>
      <c r="G574" s="24"/>
      <c r="H574" s="24"/>
      <c r="I574" s="234">
        <v>3.81</v>
      </c>
      <c r="J574" s="236"/>
      <c r="K574" s="234">
        <v>1.67</v>
      </c>
      <c r="L574" s="236"/>
      <c r="M574" s="234">
        <v>2</v>
      </c>
      <c r="N574" s="236"/>
      <c r="O574" s="234">
        <f t="shared" si="39"/>
        <v>12.7254</v>
      </c>
    </row>
    <row r="575" spans="1:17" x14ac:dyDescent="0.2">
      <c r="A575" s="3"/>
      <c r="B575" s="3"/>
      <c r="C575" s="3"/>
      <c r="D575" s="18"/>
      <c r="E575" s="19"/>
      <c r="F575" s="234"/>
      <c r="G575" s="24"/>
      <c r="H575" s="24"/>
      <c r="I575" s="234">
        <v>4.3899999999999997</v>
      </c>
      <c r="J575" s="234"/>
      <c r="K575" s="234">
        <v>1.67</v>
      </c>
      <c r="L575" s="234"/>
      <c r="M575" s="234">
        <v>2</v>
      </c>
      <c r="N575" s="234"/>
      <c r="O575" s="234">
        <f t="shared" si="39"/>
        <v>14.662599999999998</v>
      </c>
    </row>
    <row r="576" spans="1:17" x14ac:dyDescent="0.2">
      <c r="A576" s="3"/>
      <c r="B576" s="3"/>
      <c r="C576" s="3"/>
      <c r="D576" s="18" t="s">
        <v>221</v>
      </c>
      <c r="E576" s="19"/>
      <c r="F576" s="234"/>
      <c r="G576" s="24"/>
      <c r="H576" s="24"/>
      <c r="I576" s="234">
        <v>3.04</v>
      </c>
      <c r="J576" s="236"/>
      <c r="K576" s="234">
        <v>1.67</v>
      </c>
      <c r="L576" s="236"/>
      <c r="M576" s="234">
        <v>2</v>
      </c>
      <c r="N576" s="236"/>
      <c r="O576" s="234">
        <f t="shared" si="39"/>
        <v>10.153599999999999</v>
      </c>
    </row>
    <row r="577" spans="1:15" x14ac:dyDescent="0.2">
      <c r="A577" s="3"/>
      <c r="B577" s="3"/>
      <c r="C577" s="3"/>
      <c r="D577" s="18"/>
      <c r="E577" s="19"/>
      <c r="F577" s="234"/>
      <c r="G577" s="24"/>
      <c r="H577" s="24"/>
      <c r="I577" s="234">
        <v>2.7</v>
      </c>
      <c r="J577" s="234"/>
      <c r="K577" s="234">
        <v>1.67</v>
      </c>
      <c r="L577" s="234"/>
      <c r="M577" s="234">
        <v>2</v>
      </c>
      <c r="N577" s="234"/>
      <c r="O577" s="234">
        <f t="shared" si="39"/>
        <v>9.0180000000000007</v>
      </c>
    </row>
    <row r="578" spans="1:15" x14ac:dyDescent="0.2">
      <c r="A578" s="3"/>
      <c r="B578" s="3"/>
      <c r="C578" s="3"/>
      <c r="D578" s="233" t="s">
        <v>222</v>
      </c>
      <c r="E578" s="19"/>
      <c r="F578" s="234"/>
      <c r="G578" s="24"/>
      <c r="H578" s="24"/>
      <c r="I578" s="234">
        <v>1.69</v>
      </c>
      <c r="J578" s="234"/>
      <c r="K578" s="234">
        <v>1.67</v>
      </c>
      <c r="L578" s="234"/>
      <c r="M578" s="234">
        <v>2</v>
      </c>
      <c r="N578" s="234"/>
      <c r="O578" s="234">
        <f t="shared" si="39"/>
        <v>5.6445999999999996</v>
      </c>
    </row>
    <row r="579" spans="1:15" x14ac:dyDescent="0.2">
      <c r="A579" s="3"/>
      <c r="B579" s="3"/>
      <c r="C579" s="3"/>
      <c r="D579" s="18"/>
      <c r="E579" s="19"/>
      <c r="F579" s="234"/>
      <c r="G579" s="24"/>
      <c r="H579" s="24"/>
      <c r="I579" s="234">
        <v>2.95</v>
      </c>
      <c r="J579" s="236"/>
      <c r="K579" s="234">
        <v>1.67</v>
      </c>
      <c r="L579" s="236"/>
      <c r="M579" s="234">
        <v>2</v>
      </c>
      <c r="N579" s="236"/>
      <c r="O579" s="234">
        <f t="shared" si="39"/>
        <v>9.8529999999999998</v>
      </c>
    </row>
    <row r="580" spans="1:15" x14ac:dyDescent="0.2">
      <c r="A580" s="3"/>
      <c r="B580" s="3"/>
      <c r="C580" s="3"/>
      <c r="D580" s="18" t="s">
        <v>262</v>
      </c>
      <c r="E580" s="19"/>
      <c r="F580" s="234"/>
      <c r="G580" s="24"/>
      <c r="H580" s="24"/>
      <c r="I580" s="234">
        <v>1.57</v>
      </c>
      <c r="J580" s="236"/>
      <c r="K580" s="234">
        <v>1.67</v>
      </c>
      <c r="L580" s="236"/>
      <c r="M580" s="234">
        <v>2</v>
      </c>
      <c r="N580" s="236"/>
      <c r="O580" s="234">
        <f t="shared" si="39"/>
        <v>5.2438000000000002</v>
      </c>
    </row>
    <row r="581" spans="1:15" x14ac:dyDescent="0.2">
      <c r="A581" s="3"/>
      <c r="B581" s="3"/>
      <c r="C581" s="3"/>
      <c r="D581" s="18"/>
      <c r="E581" s="19"/>
      <c r="F581" s="234"/>
      <c r="G581" s="24"/>
      <c r="H581" s="24"/>
      <c r="I581" s="234">
        <v>2.7</v>
      </c>
      <c r="J581" s="236"/>
      <c r="K581" s="234">
        <v>1.67</v>
      </c>
      <c r="L581" s="236"/>
      <c r="M581" s="234">
        <v>2</v>
      </c>
      <c r="N581" s="236"/>
      <c r="O581" s="234">
        <f t="shared" si="39"/>
        <v>9.0180000000000007</v>
      </c>
    </row>
    <row r="582" spans="1:15" x14ac:dyDescent="0.2">
      <c r="A582" s="3"/>
      <c r="B582" s="3"/>
      <c r="C582" s="3"/>
      <c r="D582" s="18" t="s">
        <v>237</v>
      </c>
      <c r="E582" s="19"/>
      <c r="F582" s="234"/>
      <c r="G582" s="24"/>
      <c r="H582" s="24"/>
      <c r="I582" s="234">
        <v>1.0900000000000001</v>
      </c>
      <c r="J582" s="236"/>
      <c r="K582" s="234">
        <v>1.67</v>
      </c>
      <c r="L582" s="236"/>
      <c r="M582" s="234">
        <v>2</v>
      </c>
      <c r="N582" s="236"/>
      <c r="O582" s="234">
        <f t="shared" si="39"/>
        <v>3.6406000000000001</v>
      </c>
    </row>
    <row r="583" spans="1:15" x14ac:dyDescent="0.2">
      <c r="A583" s="3"/>
      <c r="B583" s="3"/>
      <c r="C583" s="3"/>
      <c r="D583" s="18"/>
      <c r="E583" s="19"/>
      <c r="F583" s="234"/>
      <c r="G583" s="24"/>
      <c r="H583" s="24"/>
      <c r="I583" s="234">
        <v>2.7</v>
      </c>
      <c r="J583" s="236"/>
      <c r="K583" s="234">
        <v>1.67</v>
      </c>
      <c r="L583" s="236"/>
      <c r="M583" s="234">
        <v>2</v>
      </c>
      <c r="N583" s="236"/>
      <c r="O583" s="234">
        <f t="shared" si="39"/>
        <v>9.0180000000000007</v>
      </c>
    </row>
    <row r="584" spans="1:15" x14ac:dyDescent="0.2">
      <c r="A584" s="3"/>
      <c r="B584" s="3"/>
      <c r="C584" s="3"/>
      <c r="D584" s="18" t="s">
        <v>238</v>
      </c>
      <c r="E584" s="19"/>
      <c r="F584" s="234"/>
      <c r="G584" s="24"/>
      <c r="H584" s="24"/>
      <c r="I584" s="234">
        <v>1</v>
      </c>
      <c r="J584" s="236"/>
      <c r="K584" s="234">
        <v>1.67</v>
      </c>
      <c r="L584" s="236"/>
      <c r="M584" s="234">
        <v>2</v>
      </c>
      <c r="N584" s="236"/>
      <c r="O584" s="234">
        <f t="shared" si="39"/>
        <v>3.34</v>
      </c>
    </row>
    <row r="585" spans="1:15" x14ac:dyDescent="0.2">
      <c r="A585" s="3"/>
      <c r="B585" s="3"/>
      <c r="C585" s="3"/>
      <c r="D585" s="18"/>
      <c r="E585" s="19"/>
      <c r="F585" s="234"/>
      <c r="G585" s="24"/>
      <c r="H585" s="24"/>
      <c r="I585" s="234">
        <v>2.7</v>
      </c>
      <c r="J585" s="236"/>
      <c r="K585" s="234">
        <v>1.67</v>
      </c>
      <c r="L585" s="236"/>
      <c r="M585" s="234">
        <v>2</v>
      </c>
      <c r="N585" s="236"/>
      <c r="O585" s="234">
        <f t="shared" si="39"/>
        <v>9.0180000000000007</v>
      </c>
    </row>
    <row r="586" spans="1:15" x14ac:dyDescent="0.2">
      <c r="A586" s="3"/>
      <c r="B586" s="3"/>
      <c r="C586" s="3"/>
      <c r="D586" s="18" t="s">
        <v>265</v>
      </c>
      <c r="E586" s="19"/>
      <c r="F586" s="234"/>
      <c r="G586" s="24"/>
      <c r="H586" s="24"/>
      <c r="I586" s="234">
        <f>10.7+5.96</f>
        <v>16.66</v>
      </c>
      <c r="J586" s="236"/>
      <c r="K586" s="234">
        <v>1.67</v>
      </c>
      <c r="L586" s="236"/>
      <c r="M586" s="234">
        <v>1</v>
      </c>
      <c r="N586" s="236"/>
      <c r="O586" s="234">
        <f t="shared" si="39"/>
        <v>27.822199999999999</v>
      </c>
    </row>
    <row r="587" spans="1:15" x14ac:dyDescent="0.2">
      <c r="A587" s="3"/>
      <c r="B587" s="3"/>
      <c r="C587" s="3"/>
      <c r="D587" s="18" t="s">
        <v>224</v>
      </c>
      <c r="E587" s="19"/>
      <c r="F587" s="234"/>
      <c r="G587" s="24"/>
      <c r="H587" s="24"/>
      <c r="I587" s="20">
        <v>3.43</v>
      </c>
      <c r="J587" s="20"/>
      <c r="K587" s="234">
        <v>1.67</v>
      </c>
      <c r="L587" s="20"/>
      <c r="M587" s="234">
        <v>2</v>
      </c>
      <c r="N587" s="20"/>
      <c r="O587" s="234">
        <f t="shared" si="39"/>
        <v>11.456200000000001</v>
      </c>
    </row>
    <row r="588" spans="1:15" x14ac:dyDescent="0.2">
      <c r="A588" s="3"/>
      <c r="B588" s="3"/>
      <c r="C588" s="3"/>
      <c r="D588" s="264"/>
      <c r="E588" s="19"/>
      <c r="F588" s="234"/>
      <c r="G588" s="24"/>
      <c r="H588" s="24"/>
      <c r="I588" s="20">
        <v>2.7</v>
      </c>
      <c r="J588" s="20"/>
      <c r="K588" s="234">
        <v>1.67</v>
      </c>
      <c r="L588" s="20"/>
      <c r="M588" s="234">
        <v>2</v>
      </c>
      <c r="N588" s="20"/>
      <c r="O588" s="234">
        <f t="shared" si="39"/>
        <v>9.0180000000000007</v>
      </c>
    </row>
    <row r="589" spans="1:15" x14ac:dyDescent="0.2">
      <c r="A589" s="3"/>
      <c r="B589" s="3"/>
      <c r="C589" s="3"/>
      <c r="D589" s="18" t="s">
        <v>225</v>
      </c>
      <c r="E589" s="19"/>
      <c r="F589" s="234"/>
      <c r="G589" s="24"/>
      <c r="H589" s="24"/>
      <c r="I589" s="20">
        <v>4.18</v>
      </c>
      <c r="J589" s="20"/>
      <c r="K589" s="234">
        <v>1.67</v>
      </c>
      <c r="L589" s="20"/>
      <c r="M589" s="234">
        <v>2</v>
      </c>
      <c r="N589" s="20"/>
      <c r="O589" s="234">
        <f t="shared" si="39"/>
        <v>13.961199999999998</v>
      </c>
    </row>
    <row r="590" spans="1:15" x14ac:dyDescent="0.2">
      <c r="A590" s="3"/>
      <c r="B590" s="3"/>
      <c r="C590" s="3"/>
      <c r="D590" s="18"/>
      <c r="E590" s="19"/>
      <c r="F590" s="234"/>
      <c r="G590" s="24"/>
      <c r="H590" s="24"/>
      <c r="I590" s="20">
        <v>2.95</v>
      </c>
      <c r="J590" s="20"/>
      <c r="K590" s="234">
        <v>1.67</v>
      </c>
      <c r="L590" s="20"/>
      <c r="M590" s="234">
        <v>2</v>
      </c>
      <c r="N590" s="20"/>
      <c r="O590" s="234">
        <f t="shared" si="39"/>
        <v>9.8529999999999998</v>
      </c>
    </row>
    <row r="591" spans="1:15" x14ac:dyDescent="0.2">
      <c r="A591" s="3"/>
      <c r="B591" s="3"/>
      <c r="C591" s="3"/>
      <c r="D591" s="233" t="s">
        <v>226</v>
      </c>
      <c r="E591" s="19"/>
      <c r="F591" s="234"/>
      <c r="G591" s="24"/>
      <c r="H591" s="24"/>
      <c r="I591" s="20">
        <v>1.53</v>
      </c>
      <c r="J591" s="20"/>
      <c r="K591" s="234">
        <v>1.67</v>
      </c>
      <c r="L591" s="20"/>
      <c r="M591" s="234">
        <v>1</v>
      </c>
      <c r="N591" s="20"/>
      <c r="O591" s="234">
        <f t="shared" si="39"/>
        <v>2.5550999999999999</v>
      </c>
    </row>
    <row r="592" spans="1:15" x14ac:dyDescent="0.2">
      <c r="A592" s="3"/>
      <c r="B592" s="3"/>
      <c r="C592" s="3"/>
      <c r="D592" s="18"/>
      <c r="E592" s="19"/>
      <c r="F592" s="234"/>
      <c r="G592" s="24"/>
      <c r="H592" s="24"/>
      <c r="I592" s="20">
        <v>0.9</v>
      </c>
      <c r="J592" s="20"/>
      <c r="K592" s="234">
        <v>1.67</v>
      </c>
      <c r="L592" s="20"/>
      <c r="M592" s="234">
        <v>1</v>
      </c>
      <c r="N592" s="20"/>
      <c r="O592" s="234">
        <f t="shared" si="39"/>
        <v>1.5029999999999999</v>
      </c>
    </row>
    <row r="593" spans="1:15" x14ac:dyDescent="0.2">
      <c r="A593" s="3"/>
      <c r="B593" s="3"/>
      <c r="C593" s="3"/>
      <c r="D593" s="18" t="s">
        <v>240</v>
      </c>
      <c r="E593" s="19"/>
      <c r="F593" s="234"/>
      <c r="G593" s="24"/>
      <c r="H593" s="24"/>
      <c r="I593" s="20">
        <v>3.25</v>
      </c>
      <c r="J593" s="20"/>
      <c r="K593" s="234">
        <v>2.62</v>
      </c>
      <c r="L593" s="20"/>
      <c r="M593" s="234">
        <v>2</v>
      </c>
      <c r="N593" s="20"/>
      <c r="O593" s="234">
        <f t="shared" si="39"/>
        <v>17.03</v>
      </c>
    </row>
    <row r="594" spans="1:15" x14ac:dyDescent="0.2">
      <c r="A594" s="3"/>
      <c r="B594" s="3"/>
      <c r="C594" s="3"/>
      <c r="D594" s="18"/>
      <c r="E594" s="19"/>
      <c r="F594" s="234"/>
      <c r="G594" s="24"/>
      <c r="H594" s="24"/>
      <c r="I594" s="20">
        <v>2.77</v>
      </c>
      <c r="J594" s="20"/>
      <c r="K594" s="234">
        <v>2.62</v>
      </c>
      <c r="L594" s="20"/>
      <c r="M594" s="234">
        <v>2</v>
      </c>
      <c r="N594" s="20"/>
      <c r="O594" s="234">
        <f t="shared" si="39"/>
        <v>14.514800000000001</v>
      </c>
    </row>
    <row r="595" spans="1:15" x14ac:dyDescent="0.2">
      <c r="A595" s="3"/>
      <c r="B595" s="3"/>
      <c r="C595" s="3"/>
      <c r="D595" s="18" t="s">
        <v>344</v>
      </c>
      <c r="E595" s="19"/>
      <c r="F595" s="234"/>
      <c r="G595" s="24"/>
      <c r="H595" s="24"/>
      <c r="I595" s="20">
        <v>1.07</v>
      </c>
      <c r="J595" s="20"/>
      <c r="K595" s="234">
        <v>1.67</v>
      </c>
      <c r="L595" s="20"/>
      <c r="M595" s="234">
        <v>2</v>
      </c>
      <c r="N595" s="20"/>
      <c r="O595" s="234">
        <f t="shared" si="39"/>
        <v>3.5737999999999999</v>
      </c>
    </row>
    <row r="596" spans="1:15" x14ac:dyDescent="0.2">
      <c r="A596" s="3"/>
      <c r="B596" s="3"/>
      <c r="C596" s="3"/>
      <c r="D596" s="18"/>
      <c r="E596" s="19"/>
      <c r="F596" s="234"/>
      <c r="G596" s="24"/>
      <c r="H596" s="24"/>
      <c r="I596" s="20">
        <v>1.07</v>
      </c>
      <c r="J596" s="20"/>
      <c r="K596" s="234">
        <v>1.67</v>
      </c>
      <c r="L596" s="20"/>
      <c r="M596" s="234">
        <v>2</v>
      </c>
      <c r="N596" s="20"/>
      <c r="O596" s="234">
        <f t="shared" si="39"/>
        <v>3.5737999999999999</v>
      </c>
    </row>
    <row r="597" spans="1:15" x14ac:dyDescent="0.2">
      <c r="A597" s="3"/>
      <c r="B597" s="3"/>
      <c r="C597" s="3"/>
      <c r="D597" s="18" t="s">
        <v>343</v>
      </c>
      <c r="E597" s="16"/>
      <c r="F597" s="234"/>
      <c r="G597" s="16"/>
      <c r="H597" s="16"/>
      <c r="I597" s="20">
        <v>1.8</v>
      </c>
      <c r="J597" s="20"/>
      <c r="K597" s="20">
        <v>2.12</v>
      </c>
      <c r="L597" s="20"/>
      <c r="M597" s="20">
        <v>2</v>
      </c>
      <c r="N597" s="20"/>
      <c r="O597" s="20">
        <f t="shared" ref="O597:O598" si="40">PRODUCT(F597:N597)</f>
        <v>7.6320000000000006</v>
      </c>
    </row>
    <row r="598" spans="1:15" x14ac:dyDescent="0.2">
      <c r="A598" s="3"/>
      <c r="B598" s="3"/>
      <c r="C598" s="3"/>
      <c r="D598" s="18" t="s">
        <v>343</v>
      </c>
      <c r="E598" s="16"/>
      <c r="F598" s="234"/>
      <c r="G598" s="16"/>
      <c r="H598" s="16"/>
      <c r="I598" s="20">
        <v>4.1100000000000003</v>
      </c>
      <c r="J598" s="20"/>
      <c r="K598" s="20">
        <v>2.12</v>
      </c>
      <c r="L598" s="20"/>
      <c r="M598" s="20">
        <v>2</v>
      </c>
      <c r="N598" s="20"/>
      <c r="O598" s="20">
        <f t="shared" si="40"/>
        <v>17.426400000000001</v>
      </c>
    </row>
    <row r="599" spans="1:15" x14ac:dyDescent="0.2">
      <c r="A599" s="3"/>
      <c r="B599" s="3"/>
      <c r="C599" s="3"/>
      <c r="D599" s="18"/>
      <c r="E599" s="19"/>
      <c r="F599" s="234"/>
      <c r="G599" s="24"/>
      <c r="H599" s="24"/>
      <c r="I599" s="20"/>
      <c r="J599" s="20"/>
      <c r="K599" s="234"/>
      <c r="L599" s="20"/>
      <c r="M599" s="234"/>
      <c r="N599" s="17" t="s">
        <v>22</v>
      </c>
      <c r="O599" s="17">
        <f>SUM(O570:O598)</f>
        <v>291.12130000000002</v>
      </c>
    </row>
    <row r="600" spans="1:15" x14ac:dyDescent="0.2">
      <c r="A600" s="3"/>
      <c r="B600" s="3"/>
      <c r="C600" s="3"/>
      <c r="D600" s="18"/>
      <c r="E600" s="19"/>
      <c r="F600" s="234"/>
      <c r="G600" s="24"/>
      <c r="H600" s="24"/>
      <c r="I600" s="20"/>
      <c r="J600" s="20"/>
      <c r="K600" s="234"/>
      <c r="L600" s="20"/>
      <c r="M600" s="234"/>
      <c r="N600" s="20"/>
      <c r="O600" s="234"/>
    </row>
    <row r="601" spans="1:15" ht="33.75" x14ac:dyDescent="0.2">
      <c r="A601" s="14" t="s">
        <v>427</v>
      </c>
      <c r="B601" s="229" t="s">
        <v>10</v>
      </c>
      <c r="C601" s="229">
        <v>95626</v>
      </c>
      <c r="D601" s="24" t="s">
        <v>292</v>
      </c>
      <c r="E601" s="19" t="s">
        <v>34</v>
      </c>
      <c r="F601" s="234"/>
      <c r="G601" s="24"/>
      <c r="H601" s="24"/>
      <c r="I601" s="20"/>
      <c r="J601" s="20"/>
      <c r="K601" s="234"/>
      <c r="L601" s="20"/>
      <c r="M601" s="234"/>
      <c r="N601" s="20"/>
      <c r="O601" s="234"/>
    </row>
    <row r="602" spans="1:15" x14ac:dyDescent="0.2">
      <c r="A602" s="3"/>
      <c r="B602" s="3"/>
      <c r="C602" s="3"/>
      <c r="D602" s="18" t="s">
        <v>294</v>
      </c>
      <c r="E602" s="19"/>
      <c r="F602" s="234"/>
      <c r="G602" s="24"/>
      <c r="H602" s="24"/>
      <c r="I602" s="20">
        <v>11.63</v>
      </c>
      <c r="J602" s="20"/>
      <c r="K602" s="234">
        <v>2.2999999999999998</v>
      </c>
      <c r="L602" s="20"/>
      <c r="M602" s="234">
        <v>2</v>
      </c>
      <c r="N602" s="20"/>
      <c r="O602" s="234">
        <f t="shared" ref="O602:O612" si="41">PRODUCT(F602:N602)</f>
        <v>53.497999999999998</v>
      </c>
    </row>
    <row r="603" spans="1:15" x14ac:dyDescent="0.2">
      <c r="A603" s="3"/>
      <c r="B603" s="3"/>
      <c r="C603" s="3"/>
      <c r="D603" s="239" t="s">
        <v>295</v>
      </c>
      <c r="E603" s="240"/>
      <c r="F603" s="241"/>
      <c r="G603" s="242"/>
      <c r="H603" s="242"/>
      <c r="I603" s="243">
        <v>6.55</v>
      </c>
      <c r="J603" s="243"/>
      <c r="K603" s="241">
        <v>2.2999999999999998</v>
      </c>
      <c r="L603" s="243"/>
      <c r="M603" s="241"/>
      <c r="N603" s="243">
        <v>-2</v>
      </c>
      <c r="O603" s="241">
        <f t="shared" si="41"/>
        <v>-30.129999999999995</v>
      </c>
    </row>
    <row r="604" spans="1:15" x14ac:dyDescent="0.2">
      <c r="A604" s="3"/>
      <c r="B604" s="3"/>
      <c r="C604" s="3"/>
      <c r="D604" s="239" t="s">
        <v>295</v>
      </c>
      <c r="E604" s="240"/>
      <c r="F604" s="241"/>
      <c r="G604" s="242"/>
      <c r="H604" s="242"/>
      <c r="I604" s="243">
        <v>1.2</v>
      </c>
      <c r="J604" s="243"/>
      <c r="K604" s="241">
        <v>2.2999999999999998</v>
      </c>
      <c r="L604" s="243"/>
      <c r="M604" s="241"/>
      <c r="N604" s="243">
        <v>-2</v>
      </c>
      <c r="O604" s="241">
        <f t="shared" si="41"/>
        <v>-5.52</v>
      </c>
    </row>
    <row r="605" spans="1:15" x14ac:dyDescent="0.2">
      <c r="A605" s="3"/>
      <c r="B605" s="3"/>
      <c r="C605" s="3"/>
      <c r="D605" s="18" t="s">
        <v>296</v>
      </c>
      <c r="E605" s="240"/>
      <c r="F605" s="20"/>
      <c r="G605" s="20"/>
      <c r="H605" s="20"/>
      <c r="I605" s="20">
        <f>9.48+0.92+3.28+5.77+4</f>
        <v>23.45</v>
      </c>
      <c r="J605" s="20"/>
      <c r="K605" s="20">
        <v>1.8</v>
      </c>
      <c r="L605" s="20"/>
      <c r="M605" s="20"/>
      <c r="N605" s="20"/>
      <c r="O605" s="20">
        <f t="shared" si="41"/>
        <v>42.21</v>
      </c>
    </row>
    <row r="606" spans="1:15" x14ac:dyDescent="0.2">
      <c r="A606" s="3"/>
      <c r="B606" s="3"/>
      <c r="C606" s="3"/>
      <c r="D606" s="18" t="s">
        <v>296</v>
      </c>
      <c r="E606" s="240"/>
      <c r="F606" s="241"/>
      <c r="G606" s="242"/>
      <c r="H606" s="242"/>
      <c r="I606" s="20">
        <v>13.04</v>
      </c>
      <c r="J606" s="243"/>
      <c r="K606" s="20">
        <v>1</v>
      </c>
      <c r="L606" s="243"/>
      <c r="M606" s="241"/>
      <c r="N606" s="243"/>
      <c r="O606" s="20">
        <f t="shared" si="41"/>
        <v>13.04</v>
      </c>
    </row>
    <row r="607" spans="1:15" x14ac:dyDescent="0.2">
      <c r="A607" s="3"/>
      <c r="B607" s="3"/>
      <c r="C607" s="3"/>
      <c r="D607" s="18" t="s">
        <v>297</v>
      </c>
      <c r="E607" s="240"/>
      <c r="F607" s="241"/>
      <c r="G607" s="242"/>
      <c r="H607" s="242"/>
      <c r="I607" s="20">
        <f>8.81+8.39+3.29+8</f>
        <v>28.490000000000002</v>
      </c>
      <c r="J607" s="243"/>
      <c r="K607" s="20">
        <v>2.5</v>
      </c>
      <c r="L607" s="243"/>
      <c r="M607" s="241"/>
      <c r="N607" s="243"/>
      <c r="O607" s="20">
        <f t="shared" si="41"/>
        <v>71.225000000000009</v>
      </c>
    </row>
    <row r="608" spans="1:15" x14ac:dyDescent="0.2">
      <c r="A608" s="3"/>
      <c r="B608" s="3"/>
      <c r="C608" s="3"/>
      <c r="D608" s="18" t="s">
        <v>298</v>
      </c>
      <c r="E608" s="240"/>
      <c r="F608" s="241"/>
      <c r="G608" s="242"/>
      <c r="H608" s="242"/>
      <c r="I608" s="20">
        <f>8.61</f>
        <v>8.61</v>
      </c>
      <c r="J608" s="243"/>
      <c r="K608" s="20">
        <v>2.62</v>
      </c>
      <c r="L608" s="243"/>
      <c r="M608" s="241"/>
      <c r="N608" s="243"/>
      <c r="O608" s="20">
        <f t="shared" si="41"/>
        <v>22.558199999999999</v>
      </c>
    </row>
    <row r="609" spans="1:18" x14ac:dyDescent="0.2">
      <c r="A609" s="3"/>
      <c r="B609" s="3"/>
      <c r="C609" s="3"/>
      <c r="D609" s="239" t="s">
        <v>295</v>
      </c>
      <c r="E609" s="240"/>
      <c r="F609" s="241"/>
      <c r="G609" s="242"/>
      <c r="H609" s="242"/>
      <c r="I609" s="243">
        <v>1</v>
      </c>
      <c r="J609" s="243"/>
      <c r="K609" s="243">
        <v>0.5</v>
      </c>
      <c r="L609" s="243"/>
      <c r="M609" s="241"/>
      <c r="N609" s="243">
        <v>-1</v>
      </c>
      <c r="O609" s="243">
        <f t="shared" si="41"/>
        <v>-0.5</v>
      </c>
    </row>
    <row r="610" spans="1:18" x14ac:dyDescent="0.2">
      <c r="A610" s="3"/>
      <c r="B610" s="3"/>
      <c r="C610" s="3"/>
      <c r="D610" s="239" t="s">
        <v>295</v>
      </c>
      <c r="E610" s="240"/>
      <c r="F610" s="241"/>
      <c r="G610" s="242"/>
      <c r="H610" s="242"/>
      <c r="I610" s="243">
        <v>1.2</v>
      </c>
      <c r="J610" s="243"/>
      <c r="K610" s="243">
        <v>2.2000000000000002</v>
      </c>
      <c r="L610" s="243"/>
      <c r="M610" s="241"/>
      <c r="N610" s="243">
        <v>-1</v>
      </c>
      <c r="O610" s="243">
        <f t="shared" si="41"/>
        <v>-2.64</v>
      </c>
    </row>
    <row r="611" spans="1:18" x14ac:dyDescent="0.2">
      <c r="A611" s="3"/>
      <c r="B611" s="3"/>
      <c r="C611" s="3"/>
      <c r="D611" s="239" t="s">
        <v>295</v>
      </c>
      <c r="E611" s="240"/>
      <c r="F611" s="241"/>
      <c r="G611" s="242"/>
      <c r="H611" s="242"/>
      <c r="I611" s="243">
        <v>4.1399999999999997</v>
      </c>
      <c r="J611" s="243"/>
      <c r="K611" s="243">
        <v>0.5</v>
      </c>
      <c r="L611" s="243"/>
      <c r="M611" s="241"/>
      <c r="N611" s="243">
        <v>-1</v>
      </c>
      <c r="O611" s="243">
        <f t="shared" si="41"/>
        <v>-2.0699999999999998</v>
      </c>
    </row>
    <row r="612" spans="1:18" x14ac:dyDescent="0.2">
      <c r="A612" s="3"/>
      <c r="B612" s="3"/>
      <c r="C612" s="3"/>
      <c r="D612" s="18" t="s">
        <v>299</v>
      </c>
      <c r="E612" s="240"/>
      <c r="F612" s="20"/>
      <c r="G612" s="20"/>
      <c r="H612" s="20"/>
      <c r="I612" s="20">
        <f>2.254+1.22+13.6</f>
        <v>17.073999999999998</v>
      </c>
      <c r="J612" s="20"/>
      <c r="K612" s="20">
        <v>2.62</v>
      </c>
      <c r="L612" s="20"/>
      <c r="M612" s="20"/>
      <c r="N612" s="20"/>
      <c r="O612" s="20">
        <f t="shared" si="41"/>
        <v>44.733879999999999</v>
      </c>
    </row>
    <row r="613" spans="1:18" x14ac:dyDescent="0.2">
      <c r="A613" s="3"/>
      <c r="B613" s="3"/>
      <c r="C613" s="3"/>
      <c r="D613" s="239" t="s">
        <v>295</v>
      </c>
      <c r="E613" s="240"/>
      <c r="F613" s="241"/>
      <c r="G613" s="242"/>
      <c r="H613" s="242"/>
      <c r="I613" s="243">
        <v>2</v>
      </c>
      <c r="J613" s="243"/>
      <c r="K613" s="243">
        <v>0.5</v>
      </c>
      <c r="L613" s="243"/>
      <c r="M613" s="241"/>
      <c r="N613" s="243">
        <v>-1</v>
      </c>
      <c r="O613" s="243">
        <f t="shared" ref="O613:O619" si="42">PRODUCT(F613:N613)</f>
        <v>-1</v>
      </c>
    </row>
    <row r="614" spans="1:18" x14ac:dyDescent="0.2">
      <c r="A614" s="3"/>
      <c r="B614" s="3"/>
      <c r="C614" s="3"/>
      <c r="D614" s="239" t="s">
        <v>295</v>
      </c>
      <c r="E614" s="240"/>
      <c r="F614" s="241"/>
      <c r="G614" s="242"/>
      <c r="H614" s="242"/>
      <c r="I614" s="243">
        <v>0.92</v>
      </c>
      <c r="J614" s="243"/>
      <c r="K614" s="243">
        <v>0.5</v>
      </c>
      <c r="L614" s="243"/>
      <c r="M614" s="241"/>
      <c r="N614" s="243">
        <v>-2</v>
      </c>
      <c r="O614" s="243">
        <f t="shared" si="42"/>
        <v>-0.92</v>
      </c>
    </row>
    <row r="615" spans="1:18" x14ac:dyDescent="0.2">
      <c r="A615" s="3"/>
      <c r="B615" s="3"/>
      <c r="C615" s="3"/>
      <c r="D615" s="239" t="s">
        <v>295</v>
      </c>
      <c r="E615" s="240"/>
      <c r="F615" s="241"/>
      <c r="G615" s="242"/>
      <c r="H615" s="242"/>
      <c r="I615" s="243">
        <v>1.53</v>
      </c>
      <c r="J615" s="243"/>
      <c r="K615" s="243">
        <v>0.5</v>
      </c>
      <c r="L615" s="243"/>
      <c r="M615" s="241"/>
      <c r="N615" s="243">
        <v>-1</v>
      </c>
      <c r="O615" s="243">
        <f t="shared" si="42"/>
        <v>-0.76500000000000001</v>
      </c>
    </row>
    <row r="616" spans="1:18" x14ac:dyDescent="0.2">
      <c r="A616" s="3"/>
      <c r="B616" s="3"/>
      <c r="C616" s="3"/>
      <c r="D616" s="18" t="s">
        <v>300</v>
      </c>
      <c r="E616" s="240"/>
      <c r="F616" s="241"/>
      <c r="G616" s="242"/>
      <c r="H616" s="242"/>
      <c r="I616" s="20">
        <v>7.4</v>
      </c>
      <c r="J616" s="243"/>
      <c r="K616" s="20">
        <v>2.62</v>
      </c>
      <c r="L616" s="243"/>
      <c r="M616" s="241"/>
      <c r="N616" s="243"/>
      <c r="O616" s="20">
        <f t="shared" si="42"/>
        <v>19.388000000000002</v>
      </c>
    </row>
    <row r="617" spans="1:18" x14ac:dyDescent="0.2">
      <c r="A617" s="3"/>
      <c r="B617" s="3"/>
      <c r="C617" s="3"/>
      <c r="D617" s="239" t="s">
        <v>295</v>
      </c>
      <c r="E617" s="240"/>
      <c r="F617" s="241"/>
      <c r="G617" s="242"/>
      <c r="H617" s="242"/>
      <c r="I617" s="243">
        <v>2</v>
      </c>
      <c r="J617" s="243"/>
      <c r="K617" s="243">
        <v>0.5</v>
      </c>
      <c r="L617" s="243"/>
      <c r="M617" s="241"/>
      <c r="N617" s="243">
        <v>-1</v>
      </c>
      <c r="O617" s="243">
        <f t="shared" si="42"/>
        <v>-1</v>
      </c>
    </row>
    <row r="618" spans="1:18" x14ac:dyDescent="0.2">
      <c r="A618" s="3"/>
      <c r="B618" s="3"/>
      <c r="C618" s="3"/>
      <c r="D618" s="239" t="s">
        <v>295</v>
      </c>
      <c r="E618" s="240"/>
      <c r="F618" s="241"/>
      <c r="G618" s="242"/>
      <c r="H618" s="242"/>
      <c r="I618" s="243">
        <v>2</v>
      </c>
      <c r="J618" s="243"/>
      <c r="K618" s="243">
        <v>0.5</v>
      </c>
      <c r="L618" s="243"/>
      <c r="M618" s="241"/>
      <c r="N618" s="243">
        <v>-1</v>
      </c>
      <c r="O618" s="243">
        <f t="shared" si="42"/>
        <v>-1</v>
      </c>
    </row>
    <row r="619" spans="1:18" x14ac:dyDescent="0.2">
      <c r="A619" s="3"/>
      <c r="B619" s="3"/>
      <c r="C619" s="3"/>
      <c r="D619" s="18" t="s">
        <v>318</v>
      </c>
      <c r="E619" s="240"/>
      <c r="F619" s="241"/>
      <c r="G619" s="242"/>
      <c r="H619" s="242"/>
      <c r="I619" s="20">
        <f>4.27+1.5+2.06</f>
        <v>7.83</v>
      </c>
      <c r="J619" s="261"/>
      <c r="K619" s="20">
        <v>1.44</v>
      </c>
      <c r="L619" s="261"/>
      <c r="M619" s="261"/>
      <c r="N619" s="234">
        <v>2</v>
      </c>
      <c r="O619" s="20">
        <f t="shared" si="42"/>
        <v>22.5504</v>
      </c>
      <c r="P619" s="4"/>
      <c r="Q619" s="4"/>
      <c r="R619" s="20">
        <f>PRODUCT(I619:Q619)</f>
        <v>508.52054016</v>
      </c>
    </row>
    <row r="620" spans="1:18" x14ac:dyDescent="0.2">
      <c r="A620" s="3"/>
      <c r="B620" s="3"/>
      <c r="C620" s="3"/>
      <c r="D620" s="18"/>
      <c r="E620" s="19"/>
      <c r="F620" s="234"/>
      <c r="G620" s="24"/>
      <c r="H620" s="24"/>
      <c r="I620" s="20"/>
      <c r="J620" s="20"/>
      <c r="K620" s="234"/>
      <c r="L620" s="20"/>
      <c r="M620" s="234"/>
      <c r="N620" s="17" t="s">
        <v>22</v>
      </c>
      <c r="O620" s="17">
        <f>SUM(O602:O619)</f>
        <v>243.65848000000008</v>
      </c>
    </row>
    <row r="621" spans="1:18" x14ac:dyDescent="0.2">
      <c r="A621" s="3"/>
      <c r="B621" s="3"/>
      <c r="C621" s="3"/>
      <c r="D621" s="18"/>
      <c r="E621" s="19"/>
      <c r="F621" s="234"/>
      <c r="G621" s="24"/>
      <c r="H621" s="24"/>
      <c r="I621" s="20"/>
      <c r="J621" s="20"/>
      <c r="K621" s="234"/>
      <c r="L621" s="20"/>
      <c r="M621" s="234"/>
      <c r="N621" s="20"/>
      <c r="O621" s="234"/>
    </row>
    <row r="622" spans="1:18" ht="22.5" x14ac:dyDescent="0.2">
      <c r="A622" s="14" t="s">
        <v>428</v>
      </c>
      <c r="B622" s="229" t="s">
        <v>10</v>
      </c>
      <c r="C622" s="229">
        <v>88488</v>
      </c>
      <c r="D622" s="24" t="s">
        <v>323</v>
      </c>
      <c r="E622" s="19" t="s">
        <v>34</v>
      </c>
      <c r="F622" s="234"/>
      <c r="G622" s="24"/>
      <c r="H622" s="24"/>
      <c r="I622" s="20"/>
      <c r="J622" s="20"/>
      <c r="K622" s="234"/>
      <c r="L622" s="20"/>
      <c r="M622" s="234"/>
      <c r="N622" s="20"/>
      <c r="O622" s="234"/>
    </row>
    <row r="623" spans="1:18" x14ac:dyDescent="0.2">
      <c r="A623" s="3"/>
      <c r="B623" s="3"/>
      <c r="C623" s="3"/>
      <c r="D623" s="18" t="s">
        <v>218</v>
      </c>
      <c r="E623" s="19"/>
      <c r="F623" s="234">
        <v>12.6</v>
      </c>
      <c r="G623" s="234"/>
      <c r="H623" s="234"/>
      <c r="I623" s="234"/>
      <c r="J623" s="234"/>
      <c r="K623" s="234"/>
      <c r="L623" s="234"/>
      <c r="M623" s="234"/>
      <c r="N623" s="234"/>
      <c r="O623" s="234">
        <f>PRODUCT(F623:N623)</f>
        <v>12.6</v>
      </c>
    </row>
    <row r="624" spans="1:18" x14ac:dyDescent="0.2">
      <c r="A624" s="3"/>
      <c r="B624" s="3"/>
      <c r="C624" s="3"/>
      <c r="D624" s="18" t="s">
        <v>219</v>
      </c>
      <c r="E624" s="19"/>
      <c r="F624" s="234">
        <v>12.6</v>
      </c>
      <c r="G624" s="234"/>
      <c r="H624" s="234"/>
      <c r="I624" s="234"/>
      <c r="J624" s="234"/>
      <c r="K624" s="234"/>
      <c r="L624" s="234"/>
      <c r="M624" s="234"/>
      <c r="N624" s="234"/>
      <c r="O624" s="234">
        <f t="shared" ref="O624:O637" si="43">PRODUCT(F624:N624)</f>
        <v>12.6</v>
      </c>
    </row>
    <row r="625" spans="1:15" x14ac:dyDescent="0.2">
      <c r="A625" s="3"/>
      <c r="B625" s="3"/>
      <c r="C625" s="3"/>
      <c r="D625" s="18" t="s">
        <v>220</v>
      </c>
      <c r="E625" s="19"/>
      <c r="F625" s="234">
        <v>17</v>
      </c>
      <c r="G625" s="234"/>
      <c r="H625" s="234"/>
      <c r="I625" s="234"/>
      <c r="J625" s="234"/>
      <c r="K625" s="234"/>
      <c r="L625" s="234"/>
      <c r="M625" s="234"/>
      <c r="N625" s="234"/>
      <c r="O625" s="234">
        <f t="shared" si="43"/>
        <v>17</v>
      </c>
    </row>
    <row r="626" spans="1:15" x14ac:dyDescent="0.2">
      <c r="A626" s="3"/>
      <c r="B626" s="3"/>
      <c r="C626" s="3"/>
      <c r="D626" s="18" t="s">
        <v>221</v>
      </c>
      <c r="E626" s="19"/>
      <c r="F626" s="234">
        <v>8.1999999999999993</v>
      </c>
      <c r="G626" s="234"/>
      <c r="H626" s="234"/>
      <c r="I626" s="234"/>
      <c r="J626" s="234"/>
      <c r="K626" s="234"/>
      <c r="L626" s="234"/>
      <c r="M626" s="234"/>
      <c r="N626" s="234"/>
      <c r="O626" s="234">
        <f t="shared" si="43"/>
        <v>8.1999999999999993</v>
      </c>
    </row>
    <row r="627" spans="1:15" x14ac:dyDescent="0.2">
      <c r="A627" s="3"/>
      <c r="B627" s="3"/>
      <c r="C627" s="3"/>
      <c r="D627" s="233" t="s">
        <v>222</v>
      </c>
      <c r="E627" s="19"/>
      <c r="F627" s="235">
        <v>17</v>
      </c>
      <c r="G627" s="233"/>
      <c r="H627" s="233"/>
      <c r="I627" s="233"/>
      <c r="J627" s="233"/>
      <c r="K627" s="233"/>
      <c r="L627" s="233"/>
      <c r="M627" s="233"/>
      <c r="N627" s="233"/>
      <c r="O627" s="234">
        <f t="shared" si="43"/>
        <v>17</v>
      </c>
    </row>
    <row r="628" spans="1:15" x14ac:dyDescent="0.2">
      <c r="A628" s="3"/>
      <c r="B628" s="3"/>
      <c r="C628" s="3"/>
      <c r="D628" s="233" t="s">
        <v>223</v>
      </c>
      <c r="E628" s="19"/>
      <c r="F628" s="234">
        <v>8.76</v>
      </c>
      <c r="G628" s="236"/>
      <c r="H628" s="236"/>
      <c r="I628" s="236"/>
      <c r="J628" s="236"/>
      <c r="K628" s="236"/>
      <c r="L628" s="236"/>
      <c r="M628" s="236"/>
      <c r="N628" s="236"/>
      <c r="O628" s="234">
        <f t="shared" si="43"/>
        <v>8.76</v>
      </c>
    </row>
    <row r="629" spans="1:15" x14ac:dyDescent="0.2">
      <c r="A629" s="3"/>
      <c r="B629" s="3"/>
      <c r="C629" s="3"/>
      <c r="D629" s="18" t="s">
        <v>237</v>
      </c>
      <c r="E629" s="19"/>
      <c r="F629" s="234">
        <v>2.94</v>
      </c>
      <c r="G629" s="236"/>
      <c r="H629" s="236"/>
      <c r="I629" s="236"/>
      <c r="J629" s="236"/>
      <c r="K629" s="236"/>
      <c r="L629" s="236"/>
      <c r="M629" s="236"/>
      <c r="N629" s="236"/>
      <c r="O629" s="234">
        <f t="shared" si="43"/>
        <v>2.94</v>
      </c>
    </row>
    <row r="630" spans="1:15" x14ac:dyDescent="0.2">
      <c r="A630" s="3"/>
      <c r="B630" s="3"/>
      <c r="C630" s="3"/>
      <c r="D630" s="18" t="s">
        <v>238</v>
      </c>
      <c r="E630" s="19"/>
      <c r="F630" s="234">
        <v>2.7</v>
      </c>
      <c r="G630" s="236"/>
      <c r="H630" s="236"/>
      <c r="I630" s="236"/>
      <c r="J630" s="236"/>
      <c r="K630" s="236"/>
      <c r="L630" s="236"/>
      <c r="M630" s="236"/>
      <c r="N630" s="236"/>
      <c r="O630" s="234">
        <f t="shared" si="43"/>
        <v>2.7</v>
      </c>
    </row>
    <row r="631" spans="1:15" x14ac:dyDescent="0.2">
      <c r="A631" s="3"/>
      <c r="B631" s="3"/>
      <c r="C631" s="3"/>
      <c r="D631" s="18" t="s">
        <v>239</v>
      </c>
      <c r="E631" s="19"/>
      <c r="F631" s="234">
        <v>4.83</v>
      </c>
      <c r="G631" s="236"/>
      <c r="H631" s="236"/>
      <c r="I631" s="236"/>
      <c r="J631" s="236"/>
      <c r="K631" s="236"/>
      <c r="L631" s="236"/>
      <c r="M631" s="236"/>
      <c r="N631" s="236"/>
      <c r="O631" s="234">
        <f t="shared" si="43"/>
        <v>4.83</v>
      </c>
    </row>
    <row r="632" spans="1:15" x14ac:dyDescent="0.2">
      <c r="A632" s="3"/>
      <c r="B632" s="3"/>
      <c r="C632" s="3"/>
      <c r="D632" s="18" t="s">
        <v>226</v>
      </c>
      <c r="E632" s="19"/>
      <c r="F632" s="234">
        <v>1.37</v>
      </c>
      <c r="G632" s="236"/>
      <c r="H632" s="236"/>
      <c r="I632" s="236"/>
      <c r="J632" s="236"/>
      <c r="K632" s="236"/>
      <c r="L632" s="236"/>
      <c r="M632" s="236"/>
      <c r="N632" s="236"/>
      <c r="O632" s="234">
        <f t="shared" si="43"/>
        <v>1.37</v>
      </c>
    </row>
    <row r="633" spans="1:15" x14ac:dyDescent="0.2">
      <c r="A633" s="3"/>
      <c r="B633" s="3"/>
      <c r="C633" s="3"/>
      <c r="D633" s="18" t="s">
        <v>224</v>
      </c>
      <c r="E633" s="16"/>
      <c r="F633" s="235">
        <v>10.9</v>
      </c>
      <c r="G633" s="233"/>
      <c r="H633" s="233"/>
      <c r="I633" s="236"/>
      <c r="J633" s="236"/>
      <c r="K633" s="236"/>
      <c r="L633" s="236"/>
      <c r="M633" s="236"/>
      <c r="N633" s="236"/>
      <c r="O633" s="234">
        <f t="shared" si="43"/>
        <v>10.9</v>
      </c>
    </row>
    <row r="634" spans="1:15" x14ac:dyDescent="0.2">
      <c r="A634" s="3"/>
      <c r="B634" s="3"/>
      <c r="C634" s="3"/>
      <c r="D634" s="18" t="s">
        <v>225</v>
      </c>
      <c r="E634" s="16"/>
      <c r="F634" s="235">
        <v>14.11</v>
      </c>
      <c r="G634" s="233"/>
      <c r="H634" s="233"/>
      <c r="I634" s="236"/>
      <c r="J634" s="236"/>
      <c r="K634" s="236"/>
      <c r="L634" s="236"/>
      <c r="M634" s="236"/>
      <c r="N634" s="236"/>
      <c r="O634" s="234">
        <f t="shared" si="43"/>
        <v>14.11</v>
      </c>
    </row>
    <row r="635" spans="1:15" x14ac:dyDescent="0.2">
      <c r="A635" s="3"/>
      <c r="B635" s="3"/>
      <c r="C635" s="3"/>
      <c r="D635" s="233" t="s">
        <v>226</v>
      </c>
      <c r="E635" s="19"/>
      <c r="F635" s="234">
        <v>1.37</v>
      </c>
      <c r="G635" s="233"/>
      <c r="H635" s="233"/>
      <c r="I635" s="236"/>
      <c r="J635" s="236"/>
      <c r="K635" s="236"/>
      <c r="L635" s="236"/>
      <c r="M635" s="236"/>
      <c r="N635" s="236"/>
      <c r="O635" s="234">
        <f t="shared" si="43"/>
        <v>1.37</v>
      </c>
    </row>
    <row r="636" spans="1:15" x14ac:dyDescent="0.2">
      <c r="A636" s="3"/>
      <c r="B636" s="3"/>
      <c r="C636" s="3"/>
      <c r="D636" s="18" t="s">
        <v>240</v>
      </c>
      <c r="E636" s="16"/>
      <c r="F636" s="234">
        <v>9</v>
      </c>
      <c r="G636" s="16"/>
      <c r="H636" s="16"/>
      <c r="I636" s="20"/>
      <c r="J636" s="20"/>
      <c r="K636" s="20"/>
      <c r="L636" s="20"/>
      <c r="M636" s="20"/>
      <c r="N636" s="20"/>
      <c r="O636" s="20">
        <f t="shared" si="43"/>
        <v>9</v>
      </c>
    </row>
    <row r="637" spans="1:15" x14ac:dyDescent="0.2">
      <c r="A637" s="3"/>
      <c r="B637" s="3"/>
      <c r="C637" s="3"/>
      <c r="D637" s="18" t="s">
        <v>241</v>
      </c>
      <c r="E637" s="16"/>
      <c r="F637" s="234">
        <v>1.1399999999999999</v>
      </c>
      <c r="G637" s="16"/>
      <c r="H637" s="16"/>
      <c r="I637" s="20"/>
      <c r="J637" s="20"/>
      <c r="K637" s="20"/>
      <c r="L637" s="20"/>
      <c r="M637" s="20"/>
      <c r="N637" s="20"/>
      <c r="O637" s="20">
        <f t="shared" si="43"/>
        <v>1.1399999999999999</v>
      </c>
    </row>
    <row r="638" spans="1:15" x14ac:dyDescent="0.2">
      <c r="A638" s="3"/>
      <c r="B638" s="3"/>
      <c r="C638" s="3"/>
      <c r="D638" s="264"/>
      <c r="E638" s="3"/>
      <c r="F638" s="261"/>
      <c r="G638" s="261"/>
      <c r="H638" s="261"/>
      <c r="I638" s="261"/>
      <c r="J638" s="261"/>
      <c r="K638" s="261"/>
      <c r="L638" s="261"/>
      <c r="M638" s="261"/>
      <c r="N638" s="17" t="s">
        <v>22</v>
      </c>
      <c r="O638" s="238">
        <f>SUM(O623:O637)</f>
        <v>124.52000000000002</v>
      </c>
    </row>
    <row r="639" spans="1:15" x14ac:dyDescent="0.2">
      <c r="A639" s="3"/>
      <c r="B639" s="3"/>
      <c r="C639" s="3"/>
      <c r="D639" s="18"/>
      <c r="E639" s="19"/>
      <c r="F639" s="234"/>
      <c r="G639" s="24"/>
      <c r="H639" s="24"/>
      <c r="I639" s="20"/>
      <c r="J639" s="20"/>
      <c r="K639" s="234"/>
      <c r="L639" s="20"/>
      <c r="M639" s="234"/>
      <c r="N639" s="20"/>
      <c r="O639" s="234"/>
    </row>
    <row r="640" spans="1:15" ht="45" x14ac:dyDescent="0.2">
      <c r="A640" s="14" t="s">
        <v>429</v>
      </c>
      <c r="B640" s="229" t="s">
        <v>10</v>
      </c>
      <c r="C640" s="229">
        <v>100722</v>
      </c>
      <c r="D640" s="24" t="s">
        <v>307</v>
      </c>
      <c r="E640" s="19" t="s">
        <v>34</v>
      </c>
      <c r="F640" s="261"/>
      <c r="G640" s="261"/>
      <c r="H640" s="261"/>
      <c r="I640" s="261"/>
      <c r="J640" s="261"/>
      <c r="K640" s="261"/>
      <c r="L640" s="261"/>
      <c r="M640" s="261"/>
      <c r="N640" s="261"/>
      <c r="O640" s="262"/>
    </row>
    <row r="641" spans="1:15" x14ac:dyDescent="0.2">
      <c r="A641" s="14"/>
      <c r="B641" s="3"/>
      <c r="C641" s="3"/>
      <c r="D641" s="18" t="s">
        <v>308</v>
      </c>
      <c r="E641" s="3"/>
      <c r="F641" s="20"/>
      <c r="G641" s="20"/>
      <c r="H641" s="20"/>
      <c r="I641" s="20">
        <f>17+9.14</f>
        <v>26.14</v>
      </c>
      <c r="J641" s="20">
        <v>3.7999999999999999E-2</v>
      </c>
      <c r="K641" s="20"/>
      <c r="L641" s="20"/>
      <c r="M641" s="20">
        <v>2</v>
      </c>
      <c r="N641" s="20">
        <v>3.14</v>
      </c>
      <c r="O641" s="20">
        <f>PRODUCT(F641:N641)</f>
        <v>6.2380496000000001</v>
      </c>
    </row>
    <row r="642" spans="1:15" x14ac:dyDescent="0.2">
      <c r="A642" s="14"/>
      <c r="B642" s="3"/>
      <c r="C642" s="3"/>
      <c r="D642" s="18" t="s">
        <v>308</v>
      </c>
      <c r="E642" s="3"/>
      <c r="F642" s="20"/>
      <c r="G642" s="20"/>
      <c r="H642" s="20"/>
      <c r="I642" s="20">
        <v>9.14</v>
      </c>
      <c r="J642" s="20">
        <v>3.7999999999999999E-2</v>
      </c>
      <c r="K642" s="20"/>
      <c r="L642" s="20"/>
      <c r="M642" s="20">
        <v>10</v>
      </c>
      <c r="N642" s="20">
        <v>3.14</v>
      </c>
      <c r="O642" s="20">
        <f>PRODUCT(F642:N642)</f>
        <v>10.905848000000001</v>
      </c>
    </row>
    <row r="643" spans="1:15" x14ac:dyDescent="0.2">
      <c r="A643" s="14"/>
      <c r="B643" s="3"/>
      <c r="C643" s="3"/>
      <c r="D643" s="18" t="s">
        <v>469</v>
      </c>
      <c r="E643" s="3"/>
      <c r="F643" s="20"/>
      <c r="G643" s="20"/>
      <c r="H643" s="20"/>
      <c r="I643" s="20">
        <v>120.28</v>
      </c>
      <c r="J643" s="20">
        <v>0.32</v>
      </c>
      <c r="K643" s="20"/>
      <c r="L643" s="20"/>
      <c r="M643" s="20"/>
      <c r="N643" s="20"/>
      <c r="O643" s="20">
        <f>PRODUCT(F643:N643)</f>
        <v>38.489600000000003</v>
      </c>
    </row>
    <row r="644" spans="1:15" x14ac:dyDescent="0.2">
      <c r="A644" s="14"/>
      <c r="B644" s="3"/>
      <c r="C644" s="3"/>
      <c r="D644" s="264"/>
      <c r="E644" s="3"/>
      <c r="F644" s="261"/>
      <c r="G644" s="261"/>
      <c r="H644" s="261"/>
      <c r="I644" s="261"/>
      <c r="J644" s="261"/>
      <c r="K644" s="261"/>
      <c r="L644" s="261"/>
      <c r="M644" s="261"/>
      <c r="N644" s="17" t="s">
        <v>22</v>
      </c>
      <c r="O644" s="238">
        <f>SUM(O641:O643)</f>
        <v>55.633497600000005</v>
      </c>
    </row>
    <row r="645" spans="1:15" x14ac:dyDescent="0.2">
      <c r="A645" s="14"/>
      <c r="B645" s="3"/>
      <c r="C645" s="3"/>
      <c r="D645" s="264"/>
      <c r="E645" s="3"/>
      <c r="F645" s="261"/>
      <c r="G645" s="261"/>
      <c r="H645" s="261"/>
      <c r="I645" s="261"/>
      <c r="J645" s="261"/>
      <c r="K645" s="261"/>
      <c r="L645" s="261"/>
      <c r="M645" s="261"/>
      <c r="N645" s="17"/>
      <c r="O645" s="238"/>
    </row>
    <row r="646" spans="1:15" ht="56.25" x14ac:dyDescent="0.2">
      <c r="A646" s="14" t="s">
        <v>437</v>
      </c>
      <c r="B646" s="229" t="s">
        <v>10</v>
      </c>
      <c r="C646" s="229">
        <v>100750</v>
      </c>
      <c r="D646" s="24" t="s">
        <v>309</v>
      </c>
      <c r="E646" s="19" t="s">
        <v>34</v>
      </c>
      <c r="F646" s="261"/>
      <c r="G646" s="261"/>
      <c r="H646" s="261"/>
      <c r="I646" s="261"/>
      <c r="J646" s="261"/>
      <c r="K646" s="261"/>
      <c r="L646" s="261"/>
      <c r="M646" s="261"/>
      <c r="N646" s="17"/>
      <c r="O646" s="238"/>
    </row>
    <row r="647" spans="1:15" x14ac:dyDescent="0.2">
      <c r="A647" s="3"/>
      <c r="B647" s="3"/>
      <c r="C647" s="3"/>
      <c r="D647" s="18" t="s">
        <v>308</v>
      </c>
      <c r="E647" s="3"/>
      <c r="F647" s="20"/>
      <c r="G647" s="20"/>
      <c r="H647" s="20"/>
      <c r="I647" s="20">
        <f>17+9.14</f>
        <v>26.14</v>
      </c>
      <c r="J647" s="20">
        <v>3.7999999999999999E-2</v>
      </c>
      <c r="K647" s="20"/>
      <c r="L647" s="20"/>
      <c r="M647" s="20">
        <v>2</v>
      </c>
      <c r="N647" s="20">
        <v>3.14</v>
      </c>
      <c r="O647" s="20">
        <f>PRODUCT(F647:N647)</f>
        <v>6.2380496000000001</v>
      </c>
    </row>
    <row r="648" spans="1:15" x14ac:dyDescent="0.2">
      <c r="A648" s="3"/>
      <c r="B648" s="3"/>
      <c r="C648" s="3"/>
      <c r="D648" s="18" t="s">
        <v>308</v>
      </c>
      <c r="E648" s="3"/>
      <c r="F648" s="20"/>
      <c r="G648" s="20"/>
      <c r="H648" s="20"/>
      <c r="I648" s="20">
        <v>9.14</v>
      </c>
      <c r="J648" s="20">
        <v>3.7999999999999999E-2</v>
      </c>
      <c r="K648" s="20"/>
      <c r="L648" s="20"/>
      <c r="M648" s="20">
        <v>10</v>
      </c>
      <c r="N648" s="20">
        <v>3.14</v>
      </c>
      <c r="O648" s="20">
        <f>PRODUCT(F648:N648)</f>
        <v>10.905848000000001</v>
      </c>
    </row>
    <row r="649" spans="1:15" x14ac:dyDescent="0.2">
      <c r="A649" s="3"/>
      <c r="B649" s="3"/>
      <c r="C649" s="3"/>
      <c r="D649" s="18" t="s">
        <v>469</v>
      </c>
      <c r="E649" s="3"/>
      <c r="F649" s="20"/>
      <c r="G649" s="20"/>
      <c r="H649" s="20"/>
      <c r="I649" s="20">
        <v>120.28</v>
      </c>
      <c r="J649" s="20">
        <v>0.32</v>
      </c>
      <c r="K649" s="20"/>
      <c r="L649" s="20"/>
      <c r="M649" s="20"/>
      <c r="N649" s="20"/>
      <c r="O649" s="20">
        <f>PRODUCT(F649:N649)</f>
        <v>38.489600000000003</v>
      </c>
    </row>
    <row r="650" spans="1:15" x14ac:dyDescent="0.2">
      <c r="A650" s="3"/>
      <c r="B650" s="3"/>
      <c r="C650" s="3"/>
      <c r="D650" s="264"/>
      <c r="E650" s="3"/>
      <c r="F650" s="261"/>
      <c r="G650" s="261"/>
      <c r="H650" s="261"/>
      <c r="I650" s="261"/>
      <c r="J650" s="261"/>
      <c r="K650" s="261"/>
      <c r="L650" s="261"/>
      <c r="M650" s="261"/>
      <c r="N650" s="17" t="s">
        <v>22</v>
      </c>
      <c r="O650" s="238">
        <f>SUM(O647:O649)</f>
        <v>55.633497600000005</v>
      </c>
    </row>
    <row r="651" spans="1:15" x14ac:dyDescent="0.2">
      <c r="A651" s="3"/>
      <c r="B651" s="3"/>
      <c r="C651" s="3"/>
      <c r="D651" s="264"/>
      <c r="E651" s="3"/>
      <c r="F651" s="261"/>
      <c r="G651" s="261"/>
      <c r="H651" s="261"/>
      <c r="I651" s="261"/>
      <c r="J651" s="261"/>
      <c r="K651" s="261"/>
      <c r="L651" s="261"/>
      <c r="M651" s="261"/>
      <c r="N651" s="17"/>
      <c r="O651" s="238" t="s">
        <v>51</v>
      </c>
    </row>
    <row r="652" spans="1:15" ht="33.75" x14ac:dyDescent="0.2">
      <c r="A652" s="14" t="s">
        <v>439</v>
      </c>
      <c r="B652" s="229" t="s">
        <v>10</v>
      </c>
      <c r="C652" s="229">
        <v>102228</v>
      </c>
      <c r="D652" s="24" t="s">
        <v>438</v>
      </c>
      <c r="E652" s="19" t="s">
        <v>34</v>
      </c>
      <c r="F652" s="261"/>
      <c r="G652" s="261"/>
      <c r="H652" s="261"/>
      <c r="I652" s="261"/>
      <c r="J652" s="261"/>
      <c r="K652" s="261"/>
      <c r="L652" s="261"/>
      <c r="M652" s="261"/>
      <c r="N652" s="17"/>
      <c r="O652" s="238"/>
    </row>
    <row r="653" spans="1:15" x14ac:dyDescent="0.2">
      <c r="A653" s="3"/>
      <c r="B653" s="3"/>
      <c r="C653" s="3"/>
      <c r="D653" s="18" t="s">
        <v>440</v>
      </c>
      <c r="E653" s="3"/>
      <c r="F653" s="261"/>
      <c r="G653" s="261"/>
      <c r="H653" s="261"/>
      <c r="I653" s="20">
        <v>0.7</v>
      </c>
      <c r="J653" s="20"/>
      <c r="K653" s="20">
        <v>2.1</v>
      </c>
      <c r="L653" s="20"/>
      <c r="M653" s="20">
        <v>2</v>
      </c>
      <c r="N653" s="20">
        <v>2.5</v>
      </c>
      <c r="O653" s="20">
        <f>PRODUCT(F653:N653)</f>
        <v>7.35</v>
      </c>
    </row>
    <row r="654" spans="1:15" x14ac:dyDescent="0.2">
      <c r="A654" s="3"/>
      <c r="B654" s="3"/>
      <c r="C654" s="3"/>
      <c r="D654" s="264"/>
      <c r="E654" s="3"/>
      <c r="F654" s="261"/>
      <c r="G654" s="261"/>
      <c r="H654" s="261"/>
      <c r="I654" s="261"/>
      <c r="J654" s="261"/>
      <c r="K654" s="261"/>
      <c r="L654" s="261"/>
      <c r="M654" s="261"/>
      <c r="N654" s="17" t="s">
        <v>22</v>
      </c>
      <c r="O654" s="238">
        <f>SUM(O653)</f>
        <v>7.35</v>
      </c>
    </row>
    <row r="655" spans="1:15" x14ac:dyDescent="0.2">
      <c r="A655" s="3"/>
      <c r="B655" s="3"/>
      <c r="C655" s="3"/>
      <c r="D655" s="264"/>
      <c r="E655" s="3"/>
      <c r="F655" s="261"/>
      <c r="G655" s="261"/>
      <c r="H655" s="261"/>
      <c r="I655" s="261"/>
      <c r="J655" s="261"/>
      <c r="K655" s="261"/>
      <c r="L655" s="261"/>
      <c r="M655" s="261"/>
      <c r="N655" s="17"/>
      <c r="O655" s="238"/>
    </row>
    <row r="656" spans="1:15" ht="22.5" x14ac:dyDescent="0.2">
      <c r="A656" s="14" t="s">
        <v>442</v>
      </c>
      <c r="B656" s="229" t="s">
        <v>10</v>
      </c>
      <c r="C656" s="229">
        <v>102233</v>
      </c>
      <c r="D656" s="24" t="s">
        <v>441</v>
      </c>
      <c r="E656" s="19" t="s">
        <v>34</v>
      </c>
      <c r="F656" s="261"/>
      <c r="G656" s="261"/>
      <c r="H656" s="261"/>
      <c r="I656" s="261"/>
      <c r="J656" s="261"/>
      <c r="K656" s="261"/>
      <c r="L656" s="261"/>
      <c r="M656" s="261"/>
      <c r="N656" s="17"/>
      <c r="O656" s="238"/>
    </row>
    <row r="657" spans="1:15" x14ac:dyDescent="0.2">
      <c r="A657" s="14"/>
      <c r="B657" s="229"/>
      <c r="C657" s="229"/>
      <c r="D657" s="18" t="s">
        <v>302</v>
      </c>
      <c r="E657" s="19"/>
      <c r="F657" s="228"/>
      <c r="G657" s="228"/>
      <c r="H657" s="228"/>
      <c r="I657" s="20">
        <v>16.850000000000001</v>
      </c>
      <c r="J657" s="228">
        <v>7.54</v>
      </c>
      <c r="K657" s="228"/>
      <c r="L657" s="228"/>
      <c r="M657" s="20"/>
      <c r="N657" s="244">
        <v>0.5</v>
      </c>
      <c r="O657" s="234">
        <f>PRODUCT(F657:N657)</f>
        <v>63.524500000000003</v>
      </c>
    </row>
    <row r="658" spans="1:15" x14ac:dyDescent="0.2">
      <c r="A658" s="14"/>
      <c r="B658" s="229"/>
      <c r="C658" s="229"/>
      <c r="D658" s="18" t="s">
        <v>302</v>
      </c>
      <c r="E658" s="19"/>
      <c r="F658" s="2"/>
      <c r="G658" s="2"/>
      <c r="H658" s="2"/>
      <c r="I658" s="20">
        <v>2.5499999999999998</v>
      </c>
      <c r="J658" s="228">
        <v>1.22</v>
      </c>
      <c r="K658" s="2"/>
      <c r="L658" s="2"/>
      <c r="M658" s="2"/>
      <c r="N658" s="244">
        <v>0.5</v>
      </c>
      <c r="O658" s="234">
        <f>PRODUCT(F658:N658)</f>
        <v>1.5554999999999999</v>
      </c>
    </row>
    <row r="659" spans="1:15" x14ac:dyDescent="0.2">
      <c r="A659" s="14"/>
      <c r="B659" s="229"/>
      <c r="C659" s="229"/>
      <c r="D659" s="21"/>
      <c r="E659" s="19"/>
      <c r="F659" s="2"/>
      <c r="G659" s="2"/>
      <c r="H659" s="2"/>
      <c r="I659" s="2"/>
      <c r="J659" s="2"/>
      <c r="K659" s="2"/>
      <c r="L659" s="2"/>
      <c r="M659" s="2"/>
      <c r="N659" s="17" t="s">
        <v>22</v>
      </c>
      <c r="O659" s="238">
        <f>SUM(O657:O658)</f>
        <v>65.08</v>
      </c>
    </row>
    <row r="660" spans="1:15" x14ac:dyDescent="0.2">
      <c r="A660" s="14"/>
      <c r="B660" s="229"/>
      <c r="C660" s="229"/>
      <c r="D660" s="24"/>
      <c r="E660" s="19"/>
      <c r="F660" s="261"/>
      <c r="G660" s="261"/>
      <c r="H660" s="261"/>
      <c r="I660" s="261"/>
      <c r="J660" s="261"/>
      <c r="K660" s="261"/>
      <c r="L660" s="261"/>
      <c r="M660" s="261"/>
      <c r="N660" s="17"/>
      <c r="O660" s="238"/>
    </row>
    <row r="661" spans="1:15" x14ac:dyDescent="0.2">
      <c r="A661" s="12" t="s">
        <v>430</v>
      </c>
      <c r="B661" s="13"/>
      <c r="C661" s="435" t="s">
        <v>727</v>
      </c>
      <c r="D661" s="436"/>
      <c r="E661" s="436"/>
      <c r="F661" s="436"/>
      <c r="G661" s="436"/>
      <c r="H661" s="436"/>
      <c r="I661" s="436"/>
      <c r="J661" s="436"/>
      <c r="K661" s="436"/>
      <c r="L661" s="436"/>
      <c r="M661" s="436"/>
      <c r="N661" s="436"/>
      <c r="O661" s="437"/>
    </row>
    <row r="662" spans="1:15" ht="22.5" x14ac:dyDescent="0.2">
      <c r="A662" s="14" t="s">
        <v>431</v>
      </c>
      <c r="B662" s="229" t="s">
        <v>10</v>
      </c>
      <c r="C662" s="229">
        <v>99857</v>
      </c>
      <c r="D662" s="24" t="s">
        <v>304</v>
      </c>
      <c r="E662" s="19" t="s">
        <v>13</v>
      </c>
      <c r="F662" s="261"/>
      <c r="G662" s="261"/>
      <c r="H662" s="261"/>
      <c r="I662" s="261"/>
      <c r="J662" s="261"/>
      <c r="K662" s="261"/>
      <c r="L662" s="261"/>
      <c r="M662" s="261"/>
      <c r="N662" s="261"/>
      <c r="O662" s="262"/>
    </row>
    <row r="663" spans="1:15" x14ac:dyDescent="0.2">
      <c r="A663" s="14"/>
      <c r="B663" s="3"/>
      <c r="C663" s="3"/>
      <c r="D663" s="18" t="s">
        <v>306</v>
      </c>
      <c r="E663" s="3"/>
      <c r="F663" s="261"/>
      <c r="G663" s="261"/>
      <c r="H663" s="261"/>
      <c r="I663" s="20">
        <v>17</v>
      </c>
      <c r="J663" s="261"/>
      <c r="K663" s="261"/>
      <c r="L663" s="261"/>
      <c r="M663" s="261"/>
      <c r="N663" s="261"/>
      <c r="O663" s="20">
        <f>PRODUCT(F663:N663)</f>
        <v>17</v>
      </c>
    </row>
    <row r="664" spans="1:15" x14ac:dyDescent="0.2">
      <c r="A664" s="14"/>
      <c r="B664" s="3"/>
      <c r="C664" s="3"/>
      <c r="D664" s="264"/>
      <c r="E664" s="3"/>
      <c r="F664" s="261"/>
      <c r="G664" s="261"/>
      <c r="H664" s="261"/>
      <c r="I664" s="261"/>
      <c r="J664" s="261"/>
      <c r="K664" s="261"/>
      <c r="L664" s="261"/>
      <c r="M664" s="261"/>
      <c r="N664" s="17" t="s">
        <v>22</v>
      </c>
      <c r="O664" s="238">
        <f>SUM(O663)</f>
        <v>17</v>
      </c>
    </row>
    <row r="665" spans="1:15" ht="56.25" x14ac:dyDescent="0.2">
      <c r="A665" s="14" t="s">
        <v>432</v>
      </c>
      <c r="B665" s="229" t="s">
        <v>16</v>
      </c>
      <c r="C665" s="229">
        <v>29</v>
      </c>
      <c r="D665" s="24" t="s">
        <v>305</v>
      </c>
      <c r="E665" s="19" t="s">
        <v>13</v>
      </c>
      <c r="F665" s="261"/>
      <c r="G665" s="261"/>
      <c r="H665" s="261"/>
      <c r="I665" s="261"/>
      <c r="J665" s="261"/>
      <c r="K665" s="261"/>
      <c r="L665" s="261"/>
      <c r="M665" s="261"/>
      <c r="N665" s="261"/>
      <c r="O665" s="262"/>
    </row>
    <row r="666" spans="1:15" x14ac:dyDescent="0.2">
      <c r="A666" s="14"/>
      <c r="B666" s="3"/>
      <c r="C666" s="3"/>
      <c r="D666" s="18" t="s">
        <v>306</v>
      </c>
      <c r="E666" s="3"/>
      <c r="F666" s="261"/>
      <c r="G666" s="261"/>
      <c r="H666" s="261"/>
      <c r="I666" s="20">
        <v>4.57</v>
      </c>
      <c r="J666" s="261"/>
      <c r="K666" s="261"/>
      <c r="L666" s="261"/>
      <c r="M666" s="20">
        <v>2</v>
      </c>
      <c r="N666" s="261"/>
      <c r="O666" s="20">
        <f>PRODUCT(F666:N666)</f>
        <v>9.14</v>
      </c>
    </row>
    <row r="667" spans="1:15" x14ac:dyDescent="0.2">
      <c r="A667" s="14"/>
      <c r="B667" s="3"/>
      <c r="C667" s="3"/>
      <c r="D667" s="264"/>
      <c r="E667" s="3"/>
      <c r="F667" s="261"/>
      <c r="G667" s="261"/>
      <c r="H667" s="261"/>
      <c r="I667" s="261"/>
      <c r="J667" s="261"/>
      <c r="K667" s="261"/>
      <c r="L667" s="261"/>
      <c r="M667" s="261"/>
      <c r="N667" s="17" t="s">
        <v>22</v>
      </c>
      <c r="O667" s="238">
        <f>SUM(O665:O666)</f>
        <v>9.14</v>
      </c>
    </row>
    <row r="668" spans="1:15" x14ac:dyDescent="0.2">
      <c r="A668" s="14"/>
      <c r="B668" s="3"/>
      <c r="C668" s="3"/>
      <c r="D668" s="264"/>
      <c r="E668" s="3"/>
      <c r="F668" s="261"/>
      <c r="G668" s="261"/>
      <c r="H668" s="261"/>
      <c r="I668" s="261"/>
      <c r="J668" s="261"/>
      <c r="K668" s="261"/>
      <c r="L668" s="261"/>
      <c r="M668" s="261"/>
      <c r="N668" s="261"/>
      <c r="O668" s="262"/>
    </row>
    <row r="669" spans="1:15" x14ac:dyDescent="0.2">
      <c r="A669" s="14" t="s">
        <v>433</v>
      </c>
      <c r="B669" s="229" t="s">
        <v>16</v>
      </c>
      <c r="C669" s="229">
        <v>30</v>
      </c>
      <c r="D669" s="24" t="s">
        <v>353</v>
      </c>
      <c r="E669" s="19" t="s">
        <v>8</v>
      </c>
      <c r="F669" s="261"/>
      <c r="G669" s="261"/>
      <c r="H669" s="261"/>
      <c r="I669" s="261"/>
      <c r="J669" s="261"/>
      <c r="K669" s="261"/>
      <c r="L669" s="261"/>
      <c r="M669" s="261"/>
      <c r="N669" s="261"/>
      <c r="O669" s="262"/>
    </row>
    <row r="670" spans="1:15" x14ac:dyDescent="0.2">
      <c r="A670" s="3"/>
      <c r="B670" s="3"/>
      <c r="C670" s="3"/>
      <c r="D670" s="18" t="s">
        <v>354</v>
      </c>
      <c r="E670" s="3"/>
      <c r="F670" s="261"/>
      <c r="G670" s="261"/>
      <c r="H670" s="261"/>
      <c r="I670" s="261"/>
      <c r="J670" s="261"/>
      <c r="K670" s="261"/>
      <c r="L670" s="261"/>
      <c r="M670" s="234">
        <v>1</v>
      </c>
      <c r="N670" s="261"/>
      <c r="O670" s="234">
        <f>PRODUCT(F670:N670)</f>
        <v>1</v>
      </c>
    </row>
    <row r="671" spans="1:15" x14ac:dyDescent="0.2">
      <c r="A671" s="3"/>
      <c r="B671" s="3"/>
      <c r="C671" s="3"/>
      <c r="D671" s="264"/>
      <c r="E671" s="3"/>
      <c r="F671" s="261"/>
      <c r="G671" s="261"/>
      <c r="H671" s="261"/>
      <c r="I671" s="261"/>
      <c r="J671" s="261"/>
      <c r="K671" s="261"/>
      <c r="L671" s="261"/>
      <c r="M671" s="261"/>
      <c r="N671" s="17" t="s">
        <v>22</v>
      </c>
      <c r="O671" s="238">
        <f>SUM(O670)</f>
        <v>1</v>
      </c>
    </row>
    <row r="672" spans="1:15" ht="22.5" x14ac:dyDescent="0.2">
      <c r="A672" s="14" t="s">
        <v>723</v>
      </c>
      <c r="B672" s="229" t="s">
        <v>16</v>
      </c>
      <c r="C672" s="229">
        <v>31</v>
      </c>
      <c r="D672" s="24" t="s">
        <v>722</v>
      </c>
      <c r="E672" s="19" t="s">
        <v>8</v>
      </c>
      <c r="F672" s="261"/>
      <c r="G672" s="261"/>
      <c r="H672" s="261"/>
      <c r="I672" s="261"/>
      <c r="J672" s="261"/>
      <c r="K672" s="261"/>
      <c r="L672" s="261"/>
      <c r="M672" s="261"/>
      <c r="N672" s="17"/>
      <c r="O672" s="238"/>
    </row>
    <row r="673" spans="1:15" x14ac:dyDescent="0.2">
      <c r="A673" s="3"/>
      <c r="B673" s="3"/>
      <c r="C673" s="3"/>
      <c r="D673" s="264"/>
      <c r="E673" s="3"/>
      <c r="F673" s="261"/>
      <c r="G673" s="261"/>
      <c r="H673" s="261"/>
      <c r="I673" s="261"/>
      <c r="J673" s="261"/>
      <c r="K673" s="261"/>
      <c r="L673" s="261"/>
      <c r="M673" s="234">
        <v>1</v>
      </c>
      <c r="N673" s="261"/>
      <c r="O673" s="234">
        <f>PRODUCT(F673:N673)</f>
        <v>1</v>
      </c>
    </row>
    <row r="674" spans="1:15" x14ac:dyDescent="0.2">
      <c r="A674" s="3"/>
      <c r="B674" s="3"/>
      <c r="C674" s="3"/>
      <c r="D674" s="264"/>
      <c r="E674" s="3"/>
      <c r="F674" s="261"/>
      <c r="G674" s="261"/>
      <c r="H674" s="261"/>
      <c r="I674" s="261"/>
      <c r="J674" s="261"/>
      <c r="K674" s="261"/>
      <c r="L674" s="261"/>
      <c r="M674" s="261"/>
      <c r="N674" s="17" t="s">
        <v>22</v>
      </c>
      <c r="O674" s="238">
        <f>SUM(O673)</f>
        <v>1</v>
      </c>
    </row>
    <row r="675" spans="1:15" ht="56.25" x14ac:dyDescent="0.2">
      <c r="A675" s="14" t="s">
        <v>729</v>
      </c>
      <c r="B675" s="229" t="s">
        <v>16</v>
      </c>
      <c r="C675" s="229">
        <v>32</v>
      </c>
      <c r="D675" s="24" t="s">
        <v>728</v>
      </c>
      <c r="E675" s="19" t="s">
        <v>8</v>
      </c>
      <c r="F675" s="261"/>
      <c r="G675" s="261"/>
      <c r="H675" s="261"/>
      <c r="I675" s="261"/>
      <c r="J675" s="261"/>
      <c r="K675" s="261"/>
      <c r="L675" s="261"/>
      <c r="M675" s="261"/>
      <c r="N675" s="17"/>
      <c r="O675" s="238"/>
    </row>
    <row r="676" spans="1:15" x14ac:dyDescent="0.2">
      <c r="A676" s="3"/>
      <c r="B676" s="3"/>
      <c r="C676" s="3"/>
      <c r="D676" s="264"/>
      <c r="E676" s="3"/>
      <c r="F676" s="261"/>
      <c r="G676" s="261"/>
      <c r="H676" s="261"/>
      <c r="I676" s="261"/>
      <c r="J676" s="261"/>
      <c r="K676" s="261"/>
      <c r="L676" s="261"/>
      <c r="M676" s="234">
        <v>13</v>
      </c>
      <c r="N676" s="261"/>
      <c r="O676" s="234">
        <f>PRODUCT(F676:N676)</f>
        <v>13</v>
      </c>
    </row>
    <row r="677" spans="1:15" x14ac:dyDescent="0.2">
      <c r="A677" s="3"/>
      <c r="B677" s="3"/>
      <c r="C677" s="3"/>
      <c r="D677" s="264"/>
      <c r="E677" s="3"/>
      <c r="F677" s="261"/>
      <c r="G677" s="261"/>
      <c r="H677" s="261"/>
      <c r="I677" s="261"/>
      <c r="J677" s="261"/>
      <c r="K677" s="261"/>
      <c r="L677" s="261"/>
      <c r="M677" s="261"/>
      <c r="N677" s="17" t="s">
        <v>22</v>
      </c>
      <c r="O677" s="238">
        <f>SUM(O676)</f>
        <v>13</v>
      </c>
    </row>
    <row r="678" spans="1:15" x14ac:dyDescent="0.2">
      <c r="A678" s="3"/>
      <c r="B678" s="3"/>
      <c r="C678" s="3"/>
      <c r="D678" s="264"/>
      <c r="E678" s="3"/>
      <c r="F678" s="261"/>
      <c r="G678" s="261"/>
      <c r="H678" s="261"/>
      <c r="I678" s="261"/>
      <c r="J678" s="261"/>
      <c r="K678" s="261"/>
      <c r="L678" s="261"/>
      <c r="M678" s="261"/>
      <c r="N678" s="17"/>
      <c r="O678" s="238"/>
    </row>
    <row r="679" spans="1:15" x14ac:dyDescent="0.2">
      <c r="A679" s="3"/>
      <c r="B679" s="3"/>
      <c r="C679" s="3"/>
      <c r="D679" s="264"/>
      <c r="E679" s="3"/>
      <c r="F679" s="261"/>
      <c r="G679" s="261"/>
      <c r="H679" s="261"/>
      <c r="I679" s="261"/>
      <c r="J679" s="261"/>
      <c r="K679" s="261"/>
      <c r="L679" s="261"/>
      <c r="M679" s="261"/>
      <c r="N679" s="17"/>
      <c r="O679" s="238"/>
    </row>
    <row r="680" spans="1:15" x14ac:dyDescent="0.2">
      <c r="A680" s="3"/>
      <c r="B680" s="3"/>
      <c r="C680" s="3"/>
      <c r="D680" s="264"/>
      <c r="E680" s="3"/>
      <c r="F680" s="261"/>
      <c r="G680" s="261"/>
      <c r="H680" s="261"/>
      <c r="I680" s="261"/>
      <c r="J680" s="261"/>
      <c r="K680" s="261"/>
      <c r="L680" s="261"/>
      <c r="M680" s="261"/>
      <c r="N680" s="17"/>
      <c r="O680" s="238"/>
    </row>
    <row r="681" spans="1:15" x14ac:dyDescent="0.2">
      <c r="A681" s="3"/>
      <c r="B681" s="3"/>
      <c r="C681" s="3"/>
      <c r="D681" s="264"/>
      <c r="E681" s="3"/>
      <c r="F681" s="261"/>
      <c r="G681" s="261"/>
      <c r="H681" s="261"/>
      <c r="I681" s="261"/>
      <c r="J681" s="261"/>
      <c r="K681" s="261"/>
      <c r="L681" s="261"/>
      <c r="M681" s="261"/>
      <c r="N681" s="17"/>
      <c r="O681" s="238"/>
    </row>
    <row r="682" spans="1:15" x14ac:dyDescent="0.2">
      <c r="A682" s="3"/>
      <c r="B682" s="3"/>
      <c r="C682" s="3"/>
      <c r="D682" s="264"/>
      <c r="E682" s="3"/>
      <c r="F682" s="261"/>
      <c r="G682" s="261"/>
      <c r="H682" s="261"/>
      <c r="I682" s="261"/>
      <c r="J682" s="261"/>
      <c r="K682" s="261"/>
      <c r="L682" s="261"/>
      <c r="M682" s="261"/>
      <c r="N682" s="17"/>
      <c r="O682" s="238"/>
    </row>
    <row r="683" spans="1:15" x14ac:dyDescent="0.2">
      <c r="A683" s="3"/>
      <c r="B683" s="3"/>
      <c r="C683" s="3"/>
      <c r="D683" s="264"/>
      <c r="E683" s="3"/>
      <c r="F683" s="261"/>
      <c r="G683" s="261"/>
      <c r="H683" s="261"/>
      <c r="I683" s="261"/>
      <c r="J683" s="261"/>
      <c r="K683" s="261"/>
      <c r="L683" s="261"/>
      <c r="M683" s="261"/>
      <c r="N683" s="17"/>
      <c r="O683" s="238"/>
    </row>
    <row r="684" spans="1:15" x14ac:dyDescent="0.2">
      <c r="A684" s="3"/>
      <c r="B684" s="3"/>
      <c r="C684" s="3"/>
      <c r="D684" s="264"/>
      <c r="E684" s="3"/>
      <c r="F684" s="261"/>
      <c r="G684" s="261"/>
      <c r="H684" s="261"/>
      <c r="I684" s="261"/>
      <c r="J684" s="261"/>
      <c r="K684" s="261"/>
      <c r="L684" s="261"/>
      <c r="M684" s="261"/>
      <c r="N684" s="17"/>
      <c r="O684" s="238"/>
    </row>
    <row r="685" spans="1:15" x14ac:dyDescent="0.2">
      <c r="A685" s="3"/>
      <c r="B685" s="3"/>
      <c r="C685" s="3"/>
      <c r="D685" s="264"/>
      <c r="E685" s="3"/>
      <c r="F685" s="261"/>
      <c r="G685" s="261"/>
      <c r="H685" s="261"/>
      <c r="I685" s="261"/>
      <c r="J685" s="261"/>
      <c r="K685" s="261"/>
      <c r="L685" s="261"/>
      <c r="M685" s="261"/>
      <c r="N685" s="17"/>
      <c r="O685" s="238"/>
    </row>
    <row r="686" spans="1:15" x14ac:dyDescent="0.2">
      <c r="A686" s="3"/>
      <c r="B686" s="3"/>
      <c r="C686" s="3"/>
      <c r="D686" s="264"/>
      <c r="E686" s="3"/>
      <c r="F686" s="261"/>
      <c r="G686" s="261"/>
      <c r="H686" s="261"/>
      <c r="I686" s="261"/>
      <c r="J686" s="261"/>
      <c r="K686" s="261"/>
      <c r="L686" s="261"/>
      <c r="M686" s="261"/>
      <c r="N686" s="17"/>
      <c r="O686" s="238"/>
    </row>
    <row r="687" spans="1:15" x14ac:dyDescent="0.2">
      <c r="A687" s="3"/>
      <c r="B687" s="3"/>
      <c r="C687" s="3"/>
      <c r="D687" s="264"/>
      <c r="E687" s="3"/>
      <c r="F687" s="261"/>
      <c r="G687" s="261"/>
      <c r="H687" s="261"/>
      <c r="I687" s="261"/>
      <c r="J687" s="261"/>
      <c r="K687" s="261"/>
      <c r="L687" s="261"/>
      <c r="M687" s="261"/>
      <c r="N687" s="17"/>
      <c r="O687" s="238"/>
    </row>
    <row r="688" spans="1:15" x14ac:dyDescent="0.2">
      <c r="A688" s="3"/>
      <c r="B688" s="3"/>
      <c r="C688" s="3"/>
      <c r="D688" s="264"/>
      <c r="E688" s="3"/>
      <c r="F688" s="261"/>
      <c r="G688" s="261"/>
      <c r="H688" s="261"/>
      <c r="I688" s="261"/>
      <c r="J688" s="261"/>
      <c r="K688" s="261"/>
      <c r="L688" s="261"/>
      <c r="M688" s="261"/>
      <c r="N688" s="261"/>
      <c r="O688" s="262"/>
    </row>
  </sheetData>
  <sheetProtection selectLockedCells="1" selectUnlockedCells="1"/>
  <mergeCells count="31">
    <mergeCell ref="C335:O335"/>
    <mergeCell ref="C75:O75"/>
    <mergeCell ref="C84:O84"/>
    <mergeCell ref="C132:O132"/>
    <mergeCell ref="A1:C3"/>
    <mergeCell ref="A4:C4"/>
    <mergeCell ref="E4:L4"/>
    <mergeCell ref="D1:O3"/>
    <mergeCell ref="M4:O4"/>
    <mergeCell ref="E7:O7"/>
    <mergeCell ref="A6:O6"/>
    <mergeCell ref="A5:C5"/>
    <mergeCell ref="E5:L5"/>
    <mergeCell ref="A7:C7"/>
    <mergeCell ref="M5:O5"/>
    <mergeCell ref="C661:O661"/>
    <mergeCell ref="C67:O67"/>
    <mergeCell ref="C388:O388"/>
    <mergeCell ref="C483:O483"/>
    <mergeCell ref="A8:C8"/>
    <mergeCell ref="E8:O8"/>
    <mergeCell ref="F9:N9"/>
    <mergeCell ref="O9:O10"/>
    <mergeCell ref="C11:O11"/>
    <mergeCell ref="A9:A10"/>
    <mergeCell ref="B9:B10"/>
    <mergeCell ref="C9:C10"/>
    <mergeCell ref="D9:D10"/>
    <mergeCell ref="E9:E10"/>
    <mergeCell ref="C164:O164"/>
    <mergeCell ref="C175:O175"/>
  </mergeCells>
  <dataValidations disablePrompts="1" count="1">
    <dataValidation type="list" allowBlank="1" showInputMessage="1" showErrorMessage="1" sqref="E8" xr:uid="{CC0F3086-8F59-4793-B7C5-F8FC421AEDB1}">
      <formula1>empreendimento</formula1>
    </dataValidation>
  </dataValidations>
  <hyperlinks>
    <hyperlink ref="C356" r:id="rId1" display="https://app.orcafascio.com/banco/sinapi/composicoes/643ffef7e64d1e28f44b6c55?estado_sinapi=PE" xr:uid="{4BA2458B-D955-4227-9633-9078DF8F1178}"/>
    <hyperlink ref="C360" r:id="rId2" display="https://app.orcafascio.com/banco/sinapi/composicoes/643ffef5e64d1e28f44b64bc?estado_sinapi=PE" xr:uid="{BD7A06C6-C764-4921-BAB5-031BA438DCED}"/>
    <hyperlink ref="C140" r:id="rId3" display="https://app.orcafascio.com/banco/seinfra/composicoes/60b150dae64d1e7424882209" xr:uid="{ABFE33B2-0CB8-44A6-9BA0-2B2049B8AAD6}"/>
    <hyperlink ref="C301" r:id="rId4" display="https://app.orcafascio.com/banco/sinapi/composicoes/646ccb30e64d1e23d661cf17?estado_sinapi=PE" xr:uid="{1731B597-06D0-44BA-BB3D-CBB478CB89B8}"/>
  </hyperlinks>
  <printOptions horizontalCentered="1"/>
  <pageMargins left="0.39370078740157483" right="0.39370078740157483" top="0.98425196850393704" bottom="0.98425196850393704" header="0.31496062992125984" footer="0.31496062992125984"/>
  <pageSetup paperSize="9" scale="54" fitToHeight="0" orientation="portrait" r:id="rId5"/>
  <headerFooter>
    <oddFooter>&amp;L&amp;8
Responsável Técnico pelo Orçamento
Diego Alves
&amp;C&amp;8Secretário de Infraestrutura
Tarcísio Cruz Muniz</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7C528-8936-417F-A124-934AFC57ABEF}">
  <dimension ref="A1:H45"/>
  <sheetViews>
    <sheetView view="pageBreakPreview" topLeftCell="A24" zoomScaleNormal="100" zoomScaleSheetLayoutView="100" workbookViewId="0">
      <selection activeCell="B58" sqref="B58"/>
    </sheetView>
  </sheetViews>
  <sheetFormatPr defaultRowHeight="15" x14ac:dyDescent="0.2"/>
  <cols>
    <col min="1" max="1" width="6.5" style="202" customWidth="1"/>
    <col min="2" max="2" width="25.375" style="202" customWidth="1"/>
    <col min="3" max="3" width="7.125" style="202" customWidth="1"/>
    <col min="4" max="4" width="3.5" style="202" customWidth="1"/>
    <col min="5" max="5" width="10.125" style="202" customWidth="1"/>
    <col min="6" max="6" width="10.5" style="202" customWidth="1"/>
    <col min="7" max="8" width="10.125" style="202" customWidth="1"/>
    <col min="9" max="256" width="9" style="202"/>
    <col min="257" max="257" width="6.5" style="202" customWidth="1"/>
    <col min="258" max="258" width="25.375" style="202" customWidth="1"/>
    <col min="259" max="259" width="7.125" style="202" customWidth="1"/>
    <col min="260" max="260" width="3.5" style="202" customWidth="1"/>
    <col min="261" max="261" width="10.125" style="202" customWidth="1"/>
    <col min="262" max="262" width="10.5" style="202" customWidth="1"/>
    <col min="263" max="264" width="10.125" style="202" customWidth="1"/>
    <col min="265" max="512" width="9" style="202"/>
    <col min="513" max="513" width="6.5" style="202" customWidth="1"/>
    <col min="514" max="514" width="25.375" style="202" customWidth="1"/>
    <col min="515" max="515" width="7.125" style="202" customWidth="1"/>
    <col min="516" max="516" width="3.5" style="202" customWidth="1"/>
    <col min="517" max="517" width="10.125" style="202" customWidth="1"/>
    <col min="518" max="518" width="10.5" style="202" customWidth="1"/>
    <col min="519" max="520" width="10.125" style="202" customWidth="1"/>
    <col min="521" max="768" width="9" style="202"/>
    <col min="769" max="769" width="6.5" style="202" customWidth="1"/>
    <col min="770" max="770" width="25.375" style="202" customWidth="1"/>
    <col min="771" max="771" width="7.125" style="202" customWidth="1"/>
    <col min="772" max="772" width="3.5" style="202" customWidth="1"/>
    <col min="773" max="773" width="10.125" style="202" customWidth="1"/>
    <col min="774" max="774" width="10.5" style="202" customWidth="1"/>
    <col min="775" max="776" width="10.125" style="202" customWidth="1"/>
    <col min="777" max="1024" width="9" style="202"/>
    <col min="1025" max="1025" width="6.5" style="202" customWidth="1"/>
    <col min="1026" max="1026" width="25.375" style="202" customWidth="1"/>
    <col min="1027" max="1027" width="7.125" style="202" customWidth="1"/>
    <col min="1028" max="1028" width="3.5" style="202" customWidth="1"/>
    <col min="1029" max="1029" width="10.125" style="202" customWidth="1"/>
    <col min="1030" max="1030" width="10.5" style="202" customWidth="1"/>
    <col min="1031" max="1032" width="10.125" style="202" customWidth="1"/>
    <col min="1033" max="1280" width="9" style="202"/>
    <col min="1281" max="1281" width="6.5" style="202" customWidth="1"/>
    <col min="1282" max="1282" width="25.375" style="202" customWidth="1"/>
    <col min="1283" max="1283" width="7.125" style="202" customWidth="1"/>
    <col min="1284" max="1284" width="3.5" style="202" customWidth="1"/>
    <col min="1285" max="1285" width="10.125" style="202" customWidth="1"/>
    <col min="1286" max="1286" width="10.5" style="202" customWidth="1"/>
    <col min="1287" max="1288" width="10.125" style="202" customWidth="1"/>
    <col min="1289" max="1536" width="9" style="202"/>
    <col min="1537" max="1537" width="6.5" style="202" customWidth="1"/>
    <col min="1538" max="1538" width="25.375" style="202" customWidth="1"/>
    <col min="1539" max="1539" width="7.125" style="202" customWidth="1"/>
    <col min="1540" max="1540" width="3.5" style="202" customWidth="1"/>
    <col min="1541" max="1541" width="10.125" style="202" customWidth="1"/>
    <col min="1542" max="1542" width="10.5" style="202" customWidth="1"/>
    <col min="1543" max="1544" width="10.125" style="202" customWidth="1"/>
    <col min="1545" max="1792" width="9" style="202"/>
    <col min="1793" max="1793" width="6.5" style="202" customWidth="1"/>
    <col min="1794" max="1794" width="25.375" style="202" customWidth="1"/>
    <col min="1795" max="1795" width="7.125" style="202" customWidth="1"/>
    <col min="1796" max="1796" width="3.5" style="202" customWidth="1"/>
    <col min="1797" max="1797" width="10.125" style="202" customWidth="1"/>
    <col min="1798" max="1798" width="10.5" style="202" customWidth="1"/>
    <col min="1799" max="1800" width="10.125" style="202" customWidth="1"/>
    <col min="1801" max="2048" width="9" style="202"/>
    <col min="2049" max="2049" width="6.5" style="202" customWidth="1"/>
    <col min="2050" max="2050" width="25.375" style="202" customWidth="1"/>
    <col min="2051" max="2051" width="7.125" style="202" customWidth="1"/>
    <col min="2052" max="2052" width="3.5" style="202" customWidth="1"/>
    <col min="2053" max="2053" width="10.125" style="202" customWidth="1"/>
    <col min="2054" max="2054" width="10.5" style="202" customWidth="1"/>
    <col min="2055" max="2056" width="10.125" style="202" customWidth="1"/>
    <col min="2057" max="2304" width="9" style="202"/>
    <col min="2305" max="2305" width="6.5" style="202" customWidth="1"/>
    <col min="2306" max="2306" width="25.375" style="202" customWidth="1"/>
    <col min="2307" max="2307" width="7.125" style="202" customWidth="1"/>
    <col min="2308" max="2308" width="3.5" style="202" customWidth="1"/>
    <col min="2309" max="2309" width="10.125" style="202" customWidth="1"/>
    <col min="2310" max="2310" width="10.5" style="202" customWidth="1"/>
    <col min="2311" max="2312" width="10.125" style="202" customWidth="1"/>
    <col min="2313" max="2560" width="9" style="202"/>
    <col min="2561" max="2561" width="6.5" style="202" customWidth="1"/>
    <col min="2562" max="2562" width="25.375" style="202" customWidth="1"/>
    <col min="2563" max="2563" width="7.125" style="202" customWidth="1"/>
    <col min="2564" max="2564" width="3.5" style="202" customWidth="1"/>
    <col min="2565" max="2565" width="10.125" style="202" customWidth="1"/>
    <col min="2566" max="2566" width="10.5" style="202" customWidth="1"/>
    <col min="2567" max="2568" width="10.125" style="202" customWidth="1"/>
    <col min="2569" max="2816" width="9" style="202"/>
    <col min="2817" max="2817" width="6.5" style="202" customWidth="1"/>
    <col min="2818" max="2818" width="25.375" style="202" customWidth="1"/>
    <col min="2819" max="2819" width="7.125" style="202" customWidth="1"/>
    <col min="2820" max="2820" width="3.5" style="202" customWidth="1"/>
    <col min="2821" max="2821" width="10.125" style="202" customWidth="1"/>
    <col min="2822" max="2822" width="10.5" style="202" customWidth="1"/>
    <col min="2823" max="2824" width="10.125" style="202" customWidth="1"/>
    <col min="2825" max="3072" width="9" style="202"/>
    <col min="3073" max="3073" width="6.5" style="202" customWidth="1"/>
    <col min="3074" max="3074" width="25.375" style="202" customWidth="1"/>
    <col min="3075" max="3075" width="7.125" style="202" customWidth="1"/>
    <col min="3076" max="3076" width="3.5" style="202" customWidth="1"/>
    <col min="3077" max="3077" width="10.125" style="202" customWidth="1"/>
    <col min="3078" max="3078" width="10.5" style="202" customWidth="1"/>
    <col min="3079" max="3080" width="10.125" style="202" customWidth="1"/>
    <col min="3081" max="3328" width="9" style="202"/>
    <col min="3329" max="3329" width="6.5" style="202" customWidth="1"/>
    <col min="3330" max="3330" width="25.375" style="202" customWidth="1"/>
    <col min="3331" max="3331" width="7.125" style="202" customWidth="1"/>
    <col min="3332" max="3332" width="3.5" style="202" customWidth="1"/>
    <col min="3333" max="3333" width="10.125" style="202" customWidth="1"/>
    <col min="3334" max="3334" width="10.5" style="202" customWidth="1"/>
    <col min="3335" max="3336" width="10.125" style="202" customWidth="1"/>
    <col min="3337" max="3584" width="9" style="202"/>
    <col min="3585" max="3585" width="6.5" style="202" customWidth="1"/>
    <col min="3586" max="3586" width="25.375" style="202" customWidth="1"/>
    <col min="3587" max="3587" width="7.125" style="202" customWidth="1"/>
    <col min="3588" max="3588" width="3.5" style="202" customWidth="1"/>
    <col min="3589" max="3589" width="10.125" style="202" customWidth="1"/>
    <col min="3590" max="3590" width="10.5" style="202" customWidth="1"/>
    <col min="3591" max="3592" width="10.125" style="202" customWidth="1"/>
    <col min="3593" max="3840" width="9" style="202"/>
    <col min="3841" max="3841" width="6.5" style="202" customWidth="1"/>
    <col min="3842" max="3842" width="25.375" style="202" customWidth="1"/>
    <col min="3843" max="3843" width="7.125" style="202" customWidth="1"/>
    <col min="3844" max="3844" width="3.5" style="202" customWidth="1"/>
    <col min="3845" max="3845" width="10.125" style="202" customWidth="1"/>
    <col min="3846" max="3846" width="10.5" style="202" customWidth="1"/>
    <col min="3847" max="3848" width="10.125" style="202" customWidth="1"/>
    <col min="3849" max="4096" width="9" style="202"/>
    <col min="4097" max="4097" width="6.5" style="202" customWidth="1"/>
    <col min="4098" max="4098" width="25.375" style="202" customWidth="1"/>
    <col min="4099" max="4099" width="7.125" style="202" customWidth="1"/>
    <col min="4100" max="4100" width="3.5" style="202" customWidth="1"/>
    <col min="4101" max="4101" width="10.125" style="202" customWidth="1"/>
    <col min="4102" max="4102" width="10.5" style="202" customWidth="1"/>
    <col min="4103" max="4104" width="10.125" style="202" customWidth="1"/>
    <col min="4105" max="4352" width="9" style="202"/>
    <col min="4353" max="4353" width="6.5" style="202" customWidth="1"/>
    <col min="4354" max="4354" width="25.375" style="202" customWidth="1"/>
    <col min="4355" max="4355" width="7.125" style="202" customWidth="1"/>
    <col min="4356" max="4356" width="3.5" style="202" customWidth="1"/>
    <col min="4357" max="4357" width="10.125" style="202" customWidth="1"/>
    <col min="4358" max="4358" width="10.5" style="202" customWidth="1"/>
    <col min="4359" max="4360" width="10.125" style="202" customWidth="1"/>
    <col min="4361" max="4608" width="9" style="202"/>
    <col min="4609" max="4609" width="6.5" style="202" customWidth="1"/>
    <col min="4610" max="4610" width="25.375" style="202" customWidth="1"/>
    <col min="4611" max="4611" width="7.125" style="202" customWidth="1"/>
    <col min="4612" max="4612" width="3.5" style="202" customWidth="1"/>
    <col min="4613" max="4613" width="10.125" style="202" customWidth="1"/>
    <col min="4614" max="4614" width="10.5" style="202" customWidth="1"/>
    <col min="4615" max="4616" width="10.125" style="202" customWidth="1"/>
    <col min="4617" max="4864" width="9" style="202"/>
    <col min="4865" max="4865" width="6.5" style="202" customWidth="1"/>
    <col min="4866" max="4866" width="25.375" style="202" customWidth="1"/>
    <col min="4867" max="4867" width="7.125" style="202" customWidth="1"/>
    <col min="4868" max="4868" width="3.5" style="202" customWidth="1"/>
    <col min="4869" max="4869" width="10.125" style="202" customWidth="1"/>
    <col min="4870" max="4870" width="10.5" style="202" customWidth="1"/>
    <col min="4871" max="4872" width="10.125" style="202" customWidth="1"/>
    <col min="4873" max="5120" width="9" style="202"/>
    <col min="5121" max="5121" width="6.5" style="202" customWidth="1"/>
    <col min="5122" max="5122" width="25.375" style="202" customWidth="1"/>
    <col min="5123" max="5123" width="7.125" style="202" customWidth="1"/>
    <col min="5124" max="5124" width="3.5" style="202" customWidth="1"/>
    <col min="5125" max="5125" width="10.125" style="202" customWidth="1"/>
    <col min="5126" max="5126" width="10.5" style="202" customWidth="1"/>
    <col min="5127" max="5128" width="10.125" style="202" customWidth="1"/>
    <col min="5129" max="5376" width="9" style="202"/>
    <col min="5377" max="5377" width="6.5" style="202" customWidth="1"/>
    <col min="5378" max="5378" width="25.375" style="202" customWidth="1"/>
    <col min="5379" max="5379" width="7.125" style="202" customWidth="1"/>
    <col min="5380" max="5380" width="3.5" style="202" customWidth="1"/>
    <col min="5381" max="5381" width="10.125" style="202" customWidth="1"/>
    <col min="5382" max="5382" width="10.5" style="202" customWidth="1"/>
    <col min="5383" max="5384" width="10.125" style="202" customWidth="1"/>
    <col min="5385" max="5632" width="9" style="202"/>
    <col min="5633" max="5633" width="6.5" style="202" customWidth="1"/>
    <col min="5634" max="5634" width="25.375" style="202" customWidth="1"/>
    <col min="5635" max="5635" width="7.125" style="202" customWidth="1"/>
    <col min="5636" max="5636" width="3.5" style="202" customWidth="1"/>
    <col min="5637" max="5637" width="10.125" style="202" customWidth="1"/>
    <col min="5638" max="5638" width="10.5" style="202" customWidth="1"/>
    <col min="5639" max="5640" width="10.125" style="202" customWidth="1"/>
    <col min="5641" max="5888" width="9" style="202"/>
    <col min="5889" max="5889" width="6.5" style="202" customWidth="1"/>
    <col min="5890" max="5890" width="25.375" style="202" customWidth="1"/>
    <col min="5891" max="5891" width="7.125" style="202" customWidth="1"/>
    <col min="5892" max="5892" width="3.5" style="202" customWidth="1"/>
    <col min="5893" max="5893" width="10.125" style="202" customWidth="1"/>
    <col min="5894" max="5894" width="10.5" style="202" customWidth="1"/>
    <col min="5895" max="5896" width="10.125" style="202" customWidth="1"/>
    <col min="5897" max="6144" width="9" style="202"/>
    <col min="6145" max="6145" width="6.5" style="202" customWidth="1"/>
    <col min="6146" max="6146" width="25.375" style="202" customWidth="1"/>
    <col min="6147" max="6147" width="7.125" style="202" customWidth="1"/>
    <col min="6148" max="6148" width="3.5" style="202" customWidth="1"/>
    <col min="6149" max="6149" width="10.125" style="202" customWidth="1"/>
    <col min="6150" max="6150" width="10.5" style="202" customWidth="1"/>
    <col min="6151" max="6152" width="10.125" style="202" customWidth="1"/>
    <col min="6153" max="6400" width="9" style="202"/>
    <col min="6401" max="6401" width="6.5" style="202" customWidth="1"/>
    <col min="6402" max="6402" width="25.375" style="202" customWidth="1"/>
    <col min="6403" max="6403" width="7.125" style="202" customWidth="1"/>
    <col min="6404" max="6404" width="3.5" style="202" customWidth="1"/>
    <col min="6405" max="6405" width="10.125" style="202" customWidth="1"/>
    <col min="6406" max="6406" width="10.5" style="202" customWidth="1"/>
    <col min="6407" max="6408" width="10.125" style="202" customWidth="1"/>
    <col min="6409" max="6656" width="9" style="202"/>
    <col min="6657" max="6657" width="6.5" style="202" customWidth="1"/>
    <col min="6658" max="6658" width="25.375" style="202" customWidth="1"/>
    <col min="6659" max="6659" width="7.125" style="202" customWidth="1"/>
    <col min="6660" max="6660" width="3.5" style="202" customWidth="1"/>
    <col min="6661" max="6661" width="10.125" style="202" customWidth="1"/>
    <col min="6662" max="6662" width="10.5" style="202" customWidth="1"/>
    <col min="6663" max="6664" width="10.125" style="202" customWidth="1"/>
    <col min="6665" max="6912" width="9" style="202"/>
    <col min="6913" max="6913" width="6.5" style="202" customWidth="1"/>
    <col min="6914" max="6914" width="25.375" style="202" customWidth="1"/>
    <col min="6915" max="6915" width="7.125" style="202" customWidth="1"/>
    <col min="6916" max="6916" width="3.5" style="202" customWidth="1"/>
    <col min="6917" max="6917" width="10.125" style="202" customWidth="1"/>
    <col min="6918" max="6918" width="10.5" style="202" customWidth="1"/>
    <col min="6919" max="6920" width="10.125" style="202" customWidth="1"/>
    <col min="6921" max="7168" width="9" style="202"/>
    <col min="7169" max="7169" width="6.5" style="202" customWidth="1"/>
    <col min="7170" max="7170" width="25.375" style="202" customWidth="1"/>
    <col min="7171" max="7171" width="7.125" style="202" customWidth="1"/>
    <col min="7172" max="7172" width="3.5" style="202" customWidth="1"/>
    <col min="7173" max="7173" width="10.125" style="202" customWidth="1"/>
    <col min="7174" max="7174" width="10.5" style="202" customWidth="1"/>
    <col min="7175" max="7176" width="10.125" style="202" customWidth="1"/>
    <col min="7177" max="7424" width="9" style="202"/>
    <col min="7425" max="7425" width="6.5" style="202" customWidth="1"/>
    <col min="7426" max="7426" width="25.375" style="202" customWidth="1"/>
    <col min="7427" max="7427" width="7.125" style="202" customWidth="1"/>
    <col min="7428" max="7428" width="3.5" style="202" customWidth="1"/>
    <col min="7429" max="7429" width="10.125" style="202" customWidth="1"/>
    <col min="7430" max="7430" width="10.5" style="202" customWidth="1"/>
    <col min="7431" max="7432" width="10.125" style="202" customWidth="1"/>
    <col min="7433" max="7680" width="9" style="202"/>
    <col min="7681" max="7681" width="6.5" style="202" customWidth="1"/>
    <col min="7682" max="7682" width="25.375" style="202" customWidth="1"/>
    <col min="7683" max="7683" width="7.125" style="202" customWidth="1"/>
    <col min="7684" max="7684" width="3.5" style="202" customWidth="1"/>
    <col min="7685" max="7685" width="10.125" style="202" customWidth="1"/>
    <col min="7686" max="7686" width="10.5" style="202" customWidth="1"/>
    <col min="7687" max="7688" width="10.125" style="202" customWidth="1"/>
    <col min="7689" max="7936" width="9" style="202"/>
    <col min="7937" max="7937" width="6.5" style="202" customWidth="1"/>
    <col min="7938" max="7938" width="25.375" style="202" customWidth="1"/>
    <col min="7939" max="7939" width="7.125" style="202" customWidth="1"/>
    <col min="7940" max="7940" width="3.5" style="202" customWidth="1"/>
    <col min="7941" max="7941" width="10.125" style="202" customWidth="1"/>
    <col min="7942" max="7942" width="10.5" style="202" customWidth="1"/>
    <col min="7943" max="7944" width="10.125" style="202" customWidth="1"/>
    <col min="7945" max="8192" width="9" style="202"/>
    <col min="8193" max="8193" width="6.5" style="202" customWidth="1"/>
    <col min="8194" max="8194" width="25.375" style="202" customWidth="1"/>
    <col min="8195" max="8195" width="7.125" style="202" customWidth="1"/>
    <col min="8196" max="8196" width="3.5" style="202" customWidth="1"/>
    <col min="8197" max="8197" width="10.125" style="202" customWidth="1"/>
    <col min="8198" max="8198" width="10.5" style="202" customWidth="1"/>
    <col min="8199" max="8200" width="10.125" style="202" customWidth="1"/>
    <col min="8201" max="8448" width="9" style="202"/>
    <col min="8449" max="8449" width="6.5" style="202" customWidth="1"/>
    <col min="8450" max="8450" width="25.375" style="202" customWidth="1"/>
    <col min="8451" max="8451" width="7.125" style="202" customWidth="1"/>
    <col min="8452" max="8452" width="3.5" style="202" customWidth="1"/>
    <col min="8453" max="8453" width="10.125" style="202" customWidth="1"/>
    <col min="8454" max="8454" width="10.5" style="202" customWidth="1"/>
    <col min="8455" max="8456" width="10.125" style="202" customWidth="1"/>
    <col min="8457" max="8704" width="9" style="202"/>
    <col min="8705" max="8705" width="6.5" style="202" customWidth="1"/>
    <col min="8706" max="8706" width="25.375" style="202" customWidth="1"/>
    <col min="8707" max="8707" width="7.125" style="202" customWidth="1"/>
    <col min="8708" max="8708" width="3.5" style="202" customWidth="1"/>
    <col min="8709" max="8709" width="10.125" style="202" customWidth="1"/>
    <col min="8710" max="8710" width="10.5" style="202" customWidth="1"/>
    <col min="8711" max="8712" width="10.125" style="202" customWidth="1"/>
    <col min="8713" max="8960" width="9" style="202"/>
    <col min="8961" max="8961" width="6.5" style="202" customWidth="1"/>
    <col min="8962" max="8962" width="25.375" style="202" customWidth="1"/>
    <col min="8963" max="8963" width="7.125" style="202" customWidth="1"/>
    <col min="8964" max="8964" width="3.5" style="202" customWidth="1"/>
    <col min="8965" max="8965" width="10.125" style="202" customWidth="1"/>
    <col min="8966" max="8966" width="10.5" style="202" customWidth="1"/>
    <col min="8967" max="8968" width="10.125" style="202" customWidth="1"/>
    <col min="8969" max="9216" width="9" style="202"/>
    <col min="9217" max="9217" width="6.5" style="202" customWidth="1"/>
    <col min="9218" max="9218" width="25.375" style="202" customWidth="1"/>
    <col min="9219" max="9219" width="7.125" style="202" customWidth="1"/>
    <col min="9220" max="9220" width="3.5" style="202" customWidth="1"/>
    <col min="9221" max="9221" width="10.125" style="202" customWidth="1"/>
    <col min="9222" max="9222" width="10.5" style="202" customWidth="1"/>
    <col min="9223" max="9224" width="10.125" style="202" customWidth="1"/>
    <col min="9225" max="9472" width="9" style="202"/>
    <col min="9473" max="9473" width="6.5" style="202" customWidth="1"/>
    <col min="9474" max="9474" width="25.375" style="202" customWidth="1"/>
    <col min="9475" max="9475" width="7.125" style="202" customWidth="1"/>
    <col min="9476" max="9476" width="3.5" style="202" customWidth="1"/>
    <col min="9477" max="9477" width="10.125" style="202" customWidth="1"/>
    <col min="9478" max="9478" width="10.5" style="202" customWidth="1"/>
    <col min="9479" max="9480" width="10.125" style="202" customWidth="1"/>
    <col min="9481" max="9728" width="9" style="202"/>
    <col min="9729" max="9729" width="6.5" style="202" customWidth="1"/>
    <col min="9730" max="9730" width="25.375" style="202" customWidth="1"/>
    <col min="9731" max="9731" width="7.125" style="202" customWidth="1"/>
    <col min="9732" max="9732" width="3.5" style="202" customWidth="1"/>
    <col min="9733" max="9733" width="10.125" style="202" customWidth="1"/>
    <col min="9734" max="9734" width="10.5" style="202" customWidth="1"/>
    <col min="9735" max="9736" width="10.125" style="202" customWidth="1"/>
    <col min="9737" max="9984" width="9" style="202"/>
    <col min="9985" max="9985" width="6.5" style="202" customWidth="1"/>
    <col min="9986" max="9986" width="25.375" style="202" customWidth="1"/>
    <col min="9987" max="9987" width="7.125" style="202" customWidth="1"/>
    <col min="9988" max="9988" width="3.5" style="202" customWidth="1"/>
    <col min="9989" max="9989" width="10.125" style="202" customWidth="1"/>
    <col min="9990" max="9990" width="10.5" style="202" customWidth="1"/>
    <col min="9991" max="9992" width="10.125" style="202" customWidth="1"/>
    <col min="9993" max="10240" width="9" style="202"/>
    <col min="10241" max="10241" width="6.5" style="202" customWidth="1"/>
    <col min="10242" max="10242" width="25.375" style="202" customWidth="1"/>
    <col min="10243" max="10243" width="7.125" style="202" customWidth="1"/>
    <col min="10244" max="10244" width="3.5" style="202" customWidth="1"/>
    <col min="10245" max="10245" width="10.125" style="202" customWidth="1"/>
    <col min="10246" max="10246" width="10.5" style="202" customWidth="1"/>
    <col min="10247" max="10248" width="10.125" style="202" customWidth="1"/>
    <col min="10249" max="10496" width="9" style="202"/>
    <col min="10497" max="10497" width="6.5" style="202" customWidth="1"/>
    <col min="10498" max="10498" width="25.375" style="202" customWidth="1"/>
    <col min="10499" max="10499" width="7.125" style="202" customWidth="1"/>
    <col min="10500" max="10500" width="3.5" style="202" customWidth="1"/>
    <col min="10501" max="10501" width="10.125" style="202" customWidth="1"/>
    <col min="10502" max="10502" width="10.5" style="202" customWidth="1"/>
    <col min="10503" max="10504" width="10.125" style="202" customWidth="1"/>
    <col min="10505" max="10752" width="9" style="202"/>
    <col min="10753" max="10753" width="6.5" style="202" customWidth="1"/>
    <col min="10754" max="10754" width="25.375" style="202" customWidth="1"/>
    <col min="10755" max="10755" width="7.125" style="202" customWidth="1"/>
    <col min="10756" max="10756" width="3.5" style="202" customWidth="1"/>
    <col min="10757" max="10757" width="10.125" style="202" customWidth="1"/>
    <col min="10758" max="10758" width="10.5" style="202" customWidth="1"/>
    <col min="10759" max="10760" width="10.125" style="202" customWidth="1"/>
    <col min="10761" max="11008" width="9" style="202"/>
    <col min="11009" max="11009" width="6.5" style="202" customWidth="1"/>
    <col min="11010" max="11010" width="25.375" style="202" customWidth="1"/>
    <col min="11011" max="11011" width="7.125" style="202" customWidth="1"/>
    <col min="11012" max="11012" width="3.5" style="202" customWidth="1"/>
    <col min="11013" max="11013" width="10.125" style="202" customWidth="1"/>
    <col min="11014" max="11014" width="10.5" style="202" customWidth="1"/>
    <col min="11015" max="11016" width="10.125" style="202" customWidth="1"/>
    <col min="11017" max="11264" width="9" style="202"/>
    <col min="11265" max="11265" width="6.5" style="202" customWidth="1"/>
    <col min="11266" max="11266" width="25.375" style="202" customWidth="1"/>
    <col min="11267" max="11267" width="7.125" style="202" customWidth="1"/>
    <col min="11268" max="11268" width="3.5" style="202" customWidth="1"/>
    <col min="11269" max="11269" width="10.125" style="202" customWidth="1"/>
    <col min="11270" max="11270" width="10.5" style="202" customWidth="1"/>
    <col min="11271" max="11272" width="10.125" style="202" customWidth="1"/>
    <col min="11273" max="11520" width="9" style="202"/>
    <col min="11521" max="11521" width="6.5" style="202" customWidth="1"/>
    <col min="11522" max="11522" width="25.375" style="202" customWidth="1"/>
    <col min="11523" max="11523" width="7.125" style="202" customWidth="1"/>
    <col min="11524" max="11524" width="3.5" style="202" customWidth="1"/>
    <col min="11525" max="11525" width="10.125" style="202" customWidth="1"/>
    <col min="11526" max="11526" width="10.5" style="202" customWidth="1"/>
    <col min="11527" max="11528" width="10.125" style="202" customWidth="1"/>
    <col min="11529" max="11776" width="9" style="202"/>
    <col min="11777" max="11777" width="6.5" style="202" customWidth="1"/>
    <col min="11778" max="11778" width="25.375" style="202" customWidth="1"/>
    <col min="11779" max="11779" width="7.125" style="202" customWidth="1"/>
    <col min="11780" max="11780" width="3.5" style="202" customWidth="1"/>
    <col min="11781" max="11781" width="10.125" style="202" customWidth="1"/>
    <col min="11782" max="11782" width="10.5" style="202" customWidth="1"/>
    <col min="11783" max="11784" width="10.125" style="202" customWidth="1"/>
    <col min="11785" max="12032" width="9" style="202"/>
    <col min="12033" max="12033" width="6.5" style="202" customWidth="1"/>
    <col min="12034" max="12034" width="25.375" style="202" customWidth="1"/>
    <col min="12035" max="12035" width="7.125" style="202" customWidth="1"/>
    <col min="12036" max="12036" width="3.5" style="202" customWidth="1"/>
    <col min="12037" max="12037" width="10.125" style="202" customWidth="1"/>
    <col min="12038" max="12038" width="10.5" style="202" customWidth="1"/>
    <col min="12039" max="12040" width="10.125" style="202" customWidth="1"/>
    <col min="12041" max="12288" width="9" style="202"/>
    <col min="12289" max="12289" width="6.5" style="202" customWidth="1"/>
    <col min="12290" max="12290" width="25.375" style="202" customWidth="1"/>
    <col min="12291" max="12291" width="7.125" style="202" customWidth="1"/>
    <col min="12292" max="12292" width="3.5" style="202" customWidth="1"/>
    <col min="12293" max="12293" width="10.125" style="202" customWidth="1"/>
    <col min="12294" max="12294" width="10.5" style="202" customWidth="1"/>
    <col min="12295" max="12296" width="10.125" style="202" customWidth="1"/>
    <col min="12297" max="12544" width="9" style="202"/>
    <col min="12545" max="12545" width="6.5" style="202" customWidth="1"/>
    <col min="12546" max="12546" width="25.375" style="202" customWidth="1"/>
    <col min="12547" max="12547" width="7.125" style="202" customWidth="1"/>
    <col min="12548" max="12548" width="3.5" style="202" customWidth="1"/>
    <col min="12549" max="12549" width="10.125" style="202" customWidth="1"/>
    <col min="12550" max="12550" width="10.5" style="202" customWidth="1"/>
    <col min="12551" max="12552" width="10.125" style="202" customWidth="1"/>
    <col min="12553" max="12800" width="9" style="202"/>
    <col min="12801" max="12801" width="6.5" style="202" customWidth="1"/>
    <col min="12802" max="12802" width="25.375" style="202" customWidth="1"/>
    <col min="12803" max="12803" width="7.125" style="202" customWidth="1"/>
    <col min="12804" max="12804" width="3.5" style="202" customWidth="1"/>
    <col min="12805" max="12805" width="10.125" style="202" customWidth="1"/>
    <col min="12806" max="12806" width="10.5" style="202" customWidth="1"/>
    <col min="12807" max="12808" width="10.125" style="202" customWidth="1"/>
    <col min="12809" max="13056" width="9" style="202"/>
    <col min="13057" max="13057" width="6.5" style="202" customWidth="1"/>
    <col min="13058" max="13058" width="25.375" style="202" customWidth="1"/>
    <col min="13059" max="13059" width="7.125" style="202" customWidth="1"/>
    <col min="13060" max="13060" width="3.5" style="202" customWidth="1"/>
    <col min="13061" max="13061" width="10.125" style="202" customWidth="1"/>
    <col min="13062" max="13062" width="10.5" style="202" customWidth="1"/>
    <col min="13063" max="13064" width="10.125" style="202" customWidth="1"/>
    <col min="13065" max="13312" width="9" style="202"/>
    <col min="13313" max="13313" width="6.5" style="202" customWidth="1"/>
    <col min="13314" max="13314" width="25.375" style="202" customWidth="1"/>
    <col min="13315" max="13315" width="7.125" style="202" customWidth="1"/>
    <col min="13316" max="13316" width="3.5" style="202" customWidth="1"/>
    <col min="13317" max="13317" width="10.125" style="202" customWidth="1"/>
    <col min="13318" max="13318" width="10.5" style="202" customWidth="1"/>
    <col min="13319" max="13320" width="10.125" style="202" customWidth="1"/>
    <col min="13321" max="13568" width="9" style="202"/>
    <col min="13569" max="13569" width="6.5" style="202" customWidth="1"/>
    <col min="13570" max="13570" width="25.375" style="202" customWidth="1"/>
    <col min="13571" max="13571" width="7.125" style="202" customWidth="1"/>
    <col min="13572" max="13572" width="3.5" style="202" customWidth="1"/>
    <col min="13573" max="13573" width="10.125" style="202" customWidth="1"/>
    <col min="13574" max="13574" width="10.5" style="202" customWidth="1"/>
    <col min="13575" max="13576" width="10.125" style="202" customWidth="1"/>
    <col min="13577" max="13824" width="9" style="202"/>
    <col min="13825" max="13825" width="6.5" style="202" customWidth="1"/>
    <col min="13826" max="13826" width="25.375" style="202" customWidth="1"/>
    <col min="13827" max="13827" width="7.125" style="202" customWidth="1"/>
    <col min="13828" max="13828" width="3.5" style="202" customWidth="1"/>
    <col min="13829" max="13829" width="10.125" style="202" customWidth="1"/>
    <col min="13830" max="13830" width="10.5" style="202" customWidth="1"/>
    <col min="13831" max="13832" width="10.125" style="202" customWidth="1"/>
    <col min="13833" max="14080" width="9" style="202"/>
    <col min="14081" max="14081" width="6.5" style="202" customWidth="1"/>
    <col min="14082" max="14082" width="25.375" style="202" customWidth="1"/>
    <col min="14083" max="14083" width="7.125" style="202" customWidth="1"/>
    <col min="14084" max="14084" width="3.5" style="202" customWidth="1"/>
    <col min="14085" max="14085" width="10.125" style="202" customWidth="1"/>
    <col min="14086" max="14086" width="10.5" style="202" customWidth="1"/>
    <col min="14087" max="14088" width="10.125" style="202" customWidth="1"/>
    <col min="14089" max="14336" width="9" style="202"/>
    <col min="14337" max="14337" width="6.5" style="202" customWidth="1"/>
    <col min="14338" max="14338" width="25.375" style="202" customWidth="1"/>
    <col min="14339" max="14339" width="7.125" style="202" customWidth="1"/>
    <col min="14340" max="14340" width="3.5" style="202" customWidth="1"/>
    <col min="14341" max="14341" width="10.125" style="202" customWidth="1"/>
    <col min="14342" max="14342" width="10.5" style="202" customWidth="1"/>
    <col min="14343" max="14344" width="10.125" style="202" customWidth="1"/>
    <col min="14345" max="14592" width="9" style="202"/>
    <col min="14593" max="14593" width="6.5" style="202" customWidth="1"/>
    <col min="14594" max="14594" width="25.375" style="202" customWidth="1"/>
    <col min="14595" max="14595" width="7.125" style="202" customWidth="1"/>
    <col min="14596" max="14596" width="3.5" style="202" customWidth="1"/>
    <col min="14597" max="14597" width="10.125" style="202" customWidth="1"/>
    <col min="14598" max="14598" width="10.5" style="202" customWidth="1"/>
    <col min="14599" max="14600" width="10.125" style="202" customWidth="1"/>
    <col min="14601" max="14848" width="9" style="202"/>
    <col min="14849" max="14849" width="6.5" style="202" customWidth="1"/>
    <col min="14850" max="14850" width="25.375" style="202" customWidth="1"/>
    <col min="14851" max="14851" width="7.125" style="202" customWidth="1"/>
    <col min="14852" max="14852" width="3.5" style="202" customWidth="1"/>
    <col min="14853" max="14853" width="10.125" style="202" customWidth="1"/>
    <col min="14854" max="14854" width="10.5" style="202" customWidth="1"/>
    <col min="14855" max="14856" width="10.125" style="202" customWidth="1"/>
    <col min="14857" max="15104" width="9" style="202"/>
    <col min="15105" max="15105" width="6.5" style="202" customWidth="1"/>
    <col min="15106" max="15106" width="25.375" style="202" customWidth="1"/>
    <col min="15107" max="15107" width="7.125" style="202" customWidth="1"/>
    <col min="15108" max="15108" width="3.5" style="202" customWidth="1"/>
    <col min="15109" max="15109" width="10.125" style="202" customWidth="1"/>
    <col min="15110" max="15110" width="10.5" style="202" customWidth="1"/>
    <col min="15111" max="15112" width="10.125" style="202" customWidth="1"/>
    <col min="15113" max="15360" width="9" style="202"/>
    <col min="15361" max="15361" width="6.5" style="202" customWidth="1"/>
    <col min="15362" max="15362" width="25.375" style="202" customWidth="1"/>
    <col min="15363" max="15363" width="7.125" style="202" customWidth="1"/>
    <col min="15364" max="15364" width="3.5" style="202" customWidth="1"/>
    <col min="15365" max="15365" width="10.125" style="202" customWidth="1"/>
    <col min="15366" max="15366" width="10.5" style="202" customWidth="1"/>
    <col min="15367" max="15368" width="10.125" style="202" customWidth="1"/>
    <col min="15369" max="15616" width="9" style="202"/>
    <col min="15617" max="15617" width="6.5" style="202" customWidth="1"/>
    <col min="15618" max="15618" width="25.375" style="202" customWidth="1"/>
    <col min="15619" max="15619" width="7.125" style="202" customWidth="1"/>
    <col min="15620" max="15620" width="3.5" style="202" customWidth="1"/>
    <col min="15621" max="15621" width="10.125" style="202" customWidth="1"/>
    <col min="15622" max="15622" width="10.5" style="202" customWidth="1"/>
    <col min="15623" max="15624" width="10.125" style="202" customWidth="1"/>
    <col min="15625" max="15872" width="9" style="202"/>
    <col min="15873" max="15873" width="6.5" style="202" customWidth="1"/>
    <col min="15874" max="15874" width="25.375" style="202" customWidth="1"/>
    <col min="15875" max="15875" width="7.125" style="202" customWidth="1"/>
    <col min="15876" max="15876" width="3.5" style="202" customWidth="1"/>
    <col min="15877" max="15877" width="10.125" style="202" customWidth="1"/>
    <col min="15878" max="15878" width="10.5" style="202" customWidth="1"/>
    <col min="15879" max="15880" width="10.125" style="202" customWidth="1"/>
    <col min="15881" max="16128" width="9" style="202"/>
    <col min="16129" max="16129" width="6.5" style="202" customWidth="1"/>
    <col min="16130" max="16130" width="25.375" style="202" customWidth="1"/>
    <col min="16131" max="16131" width="7.125" style="202" customWidth="1"/>
    <col min="16132" max="16132" width="3.5" style="202" customWidth="1"/>
    <col min="16133" max="16133" width="10.125" style="202" customWidth="1"/>
    <col min="16134" max="16134" width="10.5" style="202" customWidth="1"/>
    <col min="16135" max="16136" width="10.125" style="202" customWidth="1"/>
    <col min="16137" max="16384" width="9" style="202"/>
  </cols>
  <sheetData>
    <row r="1" spans="1:8" s="188" customFormat="1" ht="14.25" x14ac:dyDescent="0.2">
      <c r="A1" s="670" t="s">
        <v>116</v>
      </c>
      <c r="B1" s="671"/>
      <c r="C1" s="671"/>
      <c r="D1" s="671"/>
      <c r="E1" s="671"/>
      <c r="F1" s="671"/>
      <c r="G1" s="671"/>
      <c r="H1" s="672"/>
    </row>
    <row r="2" spans="1:8" s="188" customFormat="1" ht="14.25" x14ac:dyDescent="0.2">
      <c r="A2" s="673" t="s">
        <v>117</v>
      </c>
      <c r="B2" s="674"/>
      <c r="C2" s="674"/>
      <c r="D2" s="674"/>
      <c r="E2" s="674"/>
      <c r="F2" s="674"/>
      <c r="G2" s="674"/>
      <c r="H2" s="675"/>
    </row>
    <row r="3" spans="1:8" s="188" customFormat="1" ht="14.25" x14ac:dyDescent="0.2">
      <c r="A3" s="673" t="s">
        <v>118</v>
      </c>
      <c r="B3" s="674"/>
      <c r="C3" s="674"/>
      <c r="D3" s="674"/>
      <c r="E3" s="674"/>
      <c r="F3" s="674"/>
      <c r="G3" s="674"/>
      <c r="H3" s="675"/>
    </row>
    <row r="4" spans="1:8" s="188" customFormat="1" ht="14.25" x14ac:dyDescent="0.2">
      <c r="A4" s="351"/>
      <c r="B4" s="352"/>
      <c r="C4" s="352"/>
      <c r="D4" s="352"/>
      <c r="E4" s="352"/>
      <c r="F4" s="352"/>
      <c r="G4" s="352"/>
      <c r="H4" s="353"/>
    </row>
    <row r="5" spans="1:8" s="188" customFormat="1" ht="14.25" x14ac:dyDescent="0.2">
      <c r="A5" s="673" t="s">
        <v>168</v>
      </c>
      <c r="B5" s="674"/>
      <c r="C5" s="674"/>
      <c r="D5" s="674"/>
      <c r="E5" s="674"/>
      <c r="F5" s="674"/>
      <c r="G5" s="674"/>
      <c r="H5" s="675"/>
    </row>
    <row r="6" spans="1:8" x14ac:dyDescent="0.2">
      <c r="A6" s="354"/>
      <c r="B6" s="355"/>
      <c r="C6" s="355"/>
      <c r="D6" s="355"/>
      <c r="E6" s="355"/>
      <c r="F6" s="355"/>
      <c r="G6" s="355"/>
      <c r="H6" s="356"/>
    </row>
    <row r="7" spans="1:8" ht="15" customHeight="1" x14ac:dyDescent="0.2">
      <c r="A7" s="676" t="s">
        <v>636</v>
      </c>
      <c r="B7" s="677"/>
      <c r="C7" s="357" t="s">
        <v>637</v>
      </c>
      <c r="D7" s="678" t="s">
        <v>638</v>
      </c>
      <c r="E7" s="678"/>
      <c r="F7" s="678" t="s">
        <v>639</v>
      </c>
      <c r="G7" s="678"/>
      <c r="H7" s="679"/>
    </row>
    <row r="8" spans="1:8" ht="15" customHeight="1" x14ac:dyDescent="0.2">
      <c r="A8" s="680" t="s">
        <v>56</v>
      </c>
      <c r="B8" s="682" t="s">
        <v>57</v>
      </c>
      <c r="C8" s="683"/>
      <c r="D8" s="684"/>
      <c r="E8" s="688" t="s">
        <v>640</v>
      </c>
      <c r="F8" s="689"/>
      <c r="G8" s="688" t="s">
        <v>641</v>
      </c>
      <c r="H8" s="690"/>
    </row>
    <row r="9" spans="1:8" ht="30" customHeight="1" x14ac:dyDescent="0.2">
      <c r="A9" s="681"/>
      <c r="B9" s="685"/>
      <c r="C9" s="686"/>
      <c r="D9" s="687"/>
      <c r="E9" s="358" t="s">
        <v>642</v>
      </c>
      <c r="F9" s="358" t="s">
        <v>643</v>
      </c>
      <c r="G9" s="358" t="s">
        <v>642</v>
      </c>
      <c r="H9" s="359" t="s">
        <v>643</v>
      </c>
    </row>
    <row r="10" spans="1:8" ht="15" customHeight="1" x14ac:dyDescent="0.2">
      <c r="A10" s="657" t="s">
        <v>644</v>
      </c>
      <c r="B10" s="658"/>
      <c r="C10" s="658"/>
      <c r="D10" s="658"/>
      <c r="E10" s="658"/>
      <c r="F10" s="658"/>
      <c r="G10" s="658"/>
      <c r="H10" s="669"/>
    </row>
    <row r="11" spans="1:8" ht="15" customHeight="1" x14ac:dyDescent="0.2">
      <c r="A11" s="360" t="s">
        <v>645</v>
      </c>
      <c r="B11" s="660" t="s">
        <v>646</v>
      </c>
      <c r="C11" s="661"/>
      <c r="D11" s="662"/>
      <c r="E11" s="361">
        <v>0</v>
      </c>
      <c r="F11" s="361">
        <v>0</v>
      </c>
      <c r="G11" s="362">
        <v>0.2</v>
      </c>
      <c r="H11" s="363">
        <v>0.2</v>
      </c>
    </row>
    <row r="12" spans="1:8" ht="15" customHeight="1" x14ac:dyDescent="0.2">
      <c r="A12" s="364" t="s">
        <v>647</v>
      </c>
      <c r="B12" s="663" t="s">
        <v>648</v>
      </c>
      <c r="C12" s="664"/>
      <c r="D12" s="665"/>
      <c r="E12" s="365">
        <v>1.4999999999999999E-2</v>
      </c>
      <c r="F12" s="365">
        <v>1.4999999999999999E-2</v>
      </c>
      <c r="G12" s="366">
        <v>1.4999999999999999E-2</v>
      </c>
      <c r="H12" s="367">
        <v>1.4999999999999999E-2</v>
      </c>
    </row>
    <row r="13" spans="1:8" ht="15" customHeight="1" x14ac:dyDescent="0.2">
      <c r="A13" s="360" t="s">
        <v>649</v>
      </c>
      <c r="B13" s="660" t="s">
        <v>650</v>
      </c>
      <c r="C13" s="661"/>
      <c r="D13" s="662"/>
      <c r="E13" s="361">
        <v>0.01</v>
      </c>
      <c r="F13" s="361">
        <v>0.01</v>
      </c>
      <c r="G13" s="362">
        <v>0.01</v>
      </c>
      <c r="H13" s="363">
        <v>0.01</v>
      </c>
    </row>
    <row r="14" spans="1:8" ht="15" customHeight="1" x14ac:dyDescent="0.2">
      <c r="A14" s="364" t="s">
        <v>651</v>
      </c>
      <c r="B14" s="663" t="s">
        <v>652</v>
      </c>
      <c r="C14" s="664"/>
      <c r="D14" s="665"/>
      <c r="E14" s="365">
        <v>2E-3</v>
      </c>
      <c r="F14" s="365">
        <v>2E-3</v>
      </c>
      <c r="G14" s="366">
        <v>2E-3</v>
      </c>
      <c r="H14" s="367">
        <v>2E-3</v>
      </c>
    </row>
    <row r="15" spans="1:8" ht="15" customHeight="1" x14ac:dyDescent="0.2">
      <c r="A15" s="360" t="s">
        <v>653</v>
      </c>
      <c r="B15" s="660" t="s">
        <v>654</v>
      </c>
      <c r="C15" s="661"/>
      <c r="D15" s="662"/>
      <c r="E15" s="361">
        <v>6.0000000000000001E-3</v>
      </c>
      <c r="F15" s="361">
        <v>6.0000000000000001E-3</v>
      </c>
      <c r="G15" s="362">
        <v>6.0000000000000001E-3</v>
      </c>
      <c r="H15" s="363">
        <v>6.0000000000000001E-3</v>
      </c>
    </row>
    <row r="16" spans="1:8" ht="15" customHeight="1" x14ac:dyDescent="0.2">
      <c r="A16" s="364" t="s">
        <v>655</v>
      </c>
      <c r="B16" s="663" t="s">
        <v>656</v>
      </c>
      <c r="C16" s="664"/>
      <c r="D16" s="665"/>
      <c r="E16" s="365">
        <v>2.5000000000000001E-2</v>
      </c>
      <c r="F16" s="365">
        <v>2.5000000000000001E-2</v>
      </c>
      <c r="G16" s="366">
        <v>2.5000000000000001E-2</v>
      </c>
      <c r="H16" s="367">
        <v>2.5000000000000001E-2</v>
      </c>
    </row>
    <row r="17" spans="1:8" ht="15" customHeight="1" x14ac:dyDescent="0.2">
      <c r="A17" s="360" t="s">
        <v>657</v>
      </c>
      <c r="B17" s="660" t="s">
        <v>658</v>
      </c>
      <c r="C17" s="661"/>
      <c r="D17" s="662"/>
      <c r="E17" s="361">
        <v>0.03</v>
      </c>
      <c r="F17" s="361">
        <v>0.03</v>
      </c>
      <c r="G17" s="362">
        <v>0.03</v>
      </c>
      <c r="H17" s="363">
        <v>0.03</v>
      </c>
    </row>
    <row r="18" spans="1:8" ht="15" customHeight="1" x14ac:dyDescent="0.2">
      <c r="A18" s="364" t="s">
        <v>659</v>
      </c>
      <c r="B18" s="663" t="s">
        <v>660</v>
      </c>
      <c r="C18" s="664"/>
      <c r="D18" s="665"/>
      <c r="E18" s="365">
        <v>0.08</v>
      </c>
      <c r="F18" s="365">
        <v>0.08</v>
      </c>
      <c r="G18" s="366">
        <v>0.08</v>
      </c>
      <c r="H18" s="367">
        <v>0.08</v>
      </c>
    </row>
    <row r="19" spans="1:8" ht="15" customHeight="1" x14ac:dyDescent="0.2">
      <c r="A19" s="360" t="s">
        <v>661</v>
      </c>
      <c r="B19" s="660" t="s">
        <v>662</v>
      </c>
      <c r="C19" s="661"/>
      <c r="D19" s="662"/>
      <c r="E19" s="361">
        <v>0</v>
      </c>
      <c r="F19" s="361">
        <v>0</v>
      </c>
      <c r="G19" s="362">
        <v>0</v>
      </c>
      <c r="H19" s="363">
        <v>0</v>
      </c>
    </row>
    <row r="20" spans="1:8" ht="15" customHeight="1" x14ac:dyDescent="0.2">
      <c r="A20" s="368" t="s">
        <v>123</v>
      </c>
      <c r="B20" s="666" t="s">
        <v>7</v>
      </c>
      <c r="C20" s="667"/>
      <c r="D20" s="668"/>
      <c r="E20" s="369">
        <v>0.16800000000000001</v>
      </c>
      <c r="F20" s="369">
        <v>0.16800000000000001</v>
      </c>
      <c r="G20" s="370">
        <v>0.36799999999999999</v>
      </c>
      <c r="H20" s="371">
        <v>0.36799999999999999</v>
      </c>
    </row>
    <row r="21" spans="1:8" ht="15" customHeight="1" x14ac:dyDescent="0.2">
      <c r="A21" s="657" t="s">
        <v>663</v>
      </c>
      <c r="B21" s="658"/>
      <c r="C21" s="658"/>
      <c r="D21" s="658"/>
      <c r="E21" s="658"/>
      <c r="F21" s="658"/>
      <c r="G21" s="658"/>
      <c r="H21" s="669"/>
    </row>
    <row r="22" spans="1:8" ht="15" customHeight="1" x14ac:dyDescent="0.2">
      <c r="A22" s="360" t="s">
        <v>664</v>
      </c>
      <c r="B22" s="660" t="s">
        <v>665</v>
      </c>
      <c r="C22" s="661"/>
      <c r="D22" s="662"/>
      <c r="E22" s="361">
        <v>0.18060000000000001</v>
      </c>
      <c r="F22" s="372" t="s">
        <v>666</v>
      </c>
      <c r="G22" s="362">
        <v>0.18060000000000001</v>
      </c>
      <c r="H22" s="373" t="s">
        <v>666</v>
      </c>
    </row>
    <row r="23" spans="1:8" ht="15" customHeight="1" x14ac:dyDescent="0.2">
      <c r="A23" s="364" t="s">
        <v>667</v>
      </c>
      <c r="B23" s="663" t="s">
        <v>668</v>
      </c>
      <c r="C23" s="664"/>
      <c r="D23" s="665"/>
      <c r="E23" s="365">
        <v>4.3299999999999998E-2</v>
      </c>
      <c r="F23" s="374" t="s">
        <v>666</v>
      </c>
      <c r="G23" s="366">
        <v>4.3299999999999998E-2</v>
      </c>
      <c r="H23" s="375" t="s">
        <v>666</v>
      </c>
    </row>
    <row r="24" spans="1:8" ht="15" customHeight="1" x14ac:dyDescent="0.2">
      <c r="A24" s="360" t="s">
        <v>669</v>
      </c>
      <c r="B24" s="660" t="s">
        <v>670</v>
      </c>
      <c r="C24" s="661"/>
      <c r="D24" s="662"/>
      <c r="E24" s="361">
        <v>8.6999999999999994E-3</v>
      </c>
      <c r="F24" s="361">
        <v>6.6E-3</v>
      </c>
      <c r="G24" s="362">
        <v>8.6999999999999994E-3</v>
      </c>
      <c r="H24" s="363">
        <v>6.6E-3</v>
      </c>
    </row>
    <row r="25" spans="1:8" ht="15" customHeight="1" x14ac:dyDescent="0.2">
      <c r="A25" s="364" t="s">
        <v>671</v>
      </c>
      <c r="B25" s="663" t="s">
        <v>672</v>
      </c>
      <c r="C25" s="664"/>
      <c r="D25" s="665"/>
      <c r="E25" s="365">
        <v>0.1101</v>
      </c>
      <c r="F25" s="365">
        <v>8.3299999999999999E-2</v>
      </c>
      <c r="G25" s="366">
        <v>0.1101</v>
      </c>
      <c r="H25" s="367">
        <v>8.3299999999999999E-2</v>
      </c>
    </row>
    <row r="26" spans="1:8" ht="15" customHeight="1" x14ac:dyDescent="0.2">
      <c r="A26" s="360" t="s">
        <v>673</v>
      </c>
      <c r="B26" s="660" t="s">
        <v>674</v>
      </c>
      <c r="C26" s="661"/>
      <c r="D26" s="662"/>
      <c r="E26" s="361">
        <v>6.9999999999999999E-4</v>
      </c>
      <c r="F26" s="361">
        <v>5.0000000000000001E-4</v>
      </c>
      <c r="G26" s="362">
        <v>6.9999999999999999E-4</v>
      </c>
      <c r="H26" s="363">
        <v>5.0000000000000001E-4</v>
      </c>
    </row>
    <row r="27" spans="1:8" ht="15" customHeight="1" x14ac:dyDescent="0.2">
      <c r="A27" s="364" t="s">
        <v>675</v>
      </c>
      <c r="B27" s="663" t="s">
        <v>676</v>
      </c>
      <c r="C27" s="664"/>
      <c r="D27" s="665"/>
      <c r="E27" s="365">
        <v>7.3000000000000001E-3</v>
      </c>
      <c r="F27" s="365">
        <v>5.5999999999999999E-3</v>
      </c>
      <c r="G27" s="366">
        <v>7.3000000000000001E-3</v>
      </c>
      <c r="H27" s="367">
        <v>5.5999999999999999E-3</v>
      </c>
    </row>
    <row r="28" spans="1:8" ht="15" customHeight="1" x14ac:dyDescent="0.2">
      <c r="A28" s="360" t="s">
        <v>677</v>
      </c>
      <c r="B28" s="660" t="s">
        <v>678</v>
      </c>
      <c r="C28" s="661"/>
      <c r="D28" s="662"/>
      <c r="E28" s="361">
        <v>2.24E-2</v>
      </c>
      <c r="F28" s="372" t="s">
        <v>666</v>
      </c>
      <c r="G28" s="362">
        <v>2.24E-2</v>
      </c>
      <c r="H28" s="373" t="s">
        <v>666</v>
      </c>
    </row>
    <row r="29" spans="1:8" ht="15" customHeight="1" x14ac:dyDescent="0.2">
      <c r="A29" s="364" t="s">
        <v>679</v>
      </c>
      <c r="B29" s="663" t="s">
        <v>680</v>
      </c>
      <c r="C29" s="664"/>
      <c r="D29" s="665"/>
      <c r="E29" s="365">
        <v>1.1000000000000001E-3</v>
      </c>
      <c r="F29" s="365">
        <v>8.0000000000000004E-4</v>
      </c>
      <c r="G29" s="366">
        <v>1.1000000000000001E-3</v>
      </c>
      <c r="H29" s="367">
        <v>8.0000000000000004E-4</v>
      </c>
    </row>
    <row r="30" spans="1:8" ht="15" customHeight="1" x14ac:dyDescent="0.2">
      <c r="A30" s="360" t="s">
        <v>681</v>
      </c>
      <c r="B30" s="660" t="s">
        <v>682</v>
      </c>
      <c r="C30" s="661"/>
      <c r="D30" s="662"/>
      <c r="E30" s="361">
        <v>0.1011</v>
      </c>
      <c r="F30" s="361">
        <v>7.6600000000000001E-2</v>
      </c>
      <c r="G30" s="362">
        <v>0.1011</v>
      </c>
      <c r="H30" s="363">
        <v>7.6600000000000001E-2</v>
      </c>
    </row>
    <row r="31" spans="1:8" ht="15" customHeight="1" x14ac:dyDescent="0.2">
      <c r="A31" s="364" t="s">
        <v>683</v>
      </c>
      <c r="B31" s="663" t="s">
        <v>684</v>
      </c>
      <c r="C31" s="664"/>
      <c r="D31" s="665"/>
      <c r="E31" s="365">
        <v>4.0000000000000002E-4</v>
      </c>
      <c r="F31" s="365">
        <v>2.9999999999999997E-4</v>
      </c>
      <c r="G31" s="366">
        <v>4.0000000000000002E-4</v>
      </c>
      <c r="H31" s="367">
        <v>2.9999999999999997E-4</v>
      </c>
    </row>
    <row r="32" spans="1:8" ht="15" customHeight="1" x14ac:dyDescent="0.2">
      <c r="A32" s="376" t="s">
        <v>125</v>
      </c>
      <c r="B32" s="654" t="s">
        <v>7</v>
      </c>
      <c r="C32" s="655"/>
      <c r="D32" s="656"/>
      <c r="E32" s="377">
        <v>0.47570000000000001</v>
      </c>
      <c r="F32" s="377">
        <v>0.17369999999999999</v>
      </c>
      <c r="G32" s="378">
        <v>0.47570000000000001</v>
      </c>
      <c r="H32" s="379">
        <v>0.17369999999999999</v>
      </c>
    </row>
    <row r="33" spans="1:8" ht="15" customHeight="1" x14ac:dyDescent="0.2">
      <c r="A33" s="657" t="s">
        <v>685</v>
      </c>
      <c r="B33" s="658"/>
      <c r="C33" s="658"/>
      <c r="D33" s="658"/>
      <c r="E33" s="658"/>
      <c r="F33" s="658"/>
      <c r="G33" s="658"/>
      <c r="H33" s="669"/>
    </row>
    <row r="34" spans="1:8" ht="15" customHeight="1" x14ac:dyDescent="0.2">
      <c r="A34" s="360" t="s">
        <v>686</v>
      </c>
      <c r="B34" s="660" t="s">
        <v>687</v>
      </c>
      <c r="C34" s="661"/>
      <c r="D34" s="662"/>
      <c r="E34" s="361">
        <v>4.7899999999999998E-2</v>
      </c>
      <c r="F34" s="361">
        <v>3.6299999999999999E-2</v>
      </c>
      <c r="G34" s="362">
        <v>4.7899999999999998E-2</v>
      </c>
      <c r="H34" s="363">
        <v>3.6299999999999999E-2</v>
      </c>
    </row>
    <row r="35" spans="1:8" ht="15" customHeight="1" x14ac:dyDescent="0.2">
      <c r="A35" s="364" t="s">
        <v>688</v>
      </c>
      <c r="B35" s="663" t="s">
        <v>689</v>
      </c>
      <c r="C35" s="664"/>
      <c r="D35" s="665"/>
      <c r="E35" s="365">
        <v>1.1000000000000001E-3</v>
      </c>
      <c r="F35" s="365">
        <v>8.9999999999999998E-4</v>
      </c>
      <c r="G35" s="366">
        <v>1.1000000000000001E-3</v>
      </c>
      <c r="H35" s="367">
        <v>8.9999999999999998E-4</v>
      </c>
    </row>
    <row r="36" spans="1:8" ht="15" customHeight="1" x14ac:dyDescent="0.2">
      <c r="A36" s="360" t="s">
        <v>690</v>
      </c>
      <c r="B36" s="660" t="s">
        <v>691</v>
      </c>
      <c r="C36" s="661"/>
      <c r="D36" s="662"/>
      <c r="E36" s="361">
        <v>3.3700000000000001E-2</v>
      </c>
      <c r="F36" s="361">
        <v>2.5499999999999998E-2</v>
      </c>
      <c r="G36" s="362">
        <v>3.3700000000000001E-2</v>
      </c>
      <c r="H36" s="363">
        <v>2.5499999999999998E-2</v>
      </c>
    </row>
    <row r="37" spans="1:8" ht="15" customHeight="1" x14ac:dyDescent="0.2">
      <c r="A37" s="364" t="s">
        <v>692</v>
      </c>
      <c r="B37" s="663" t="s">
        <v>693</v>
      </c>
      <c r="C37" s="664"/>
      <c r="D37" s="665"/>
      <c r="E37" s="365">
        <v>3.0300000000000001E-2</v>
      </c>
      <c r="F37" s="365">
        <v>2.3E-2</v>
      </c>
      <c r="G37" s="366">
        <v>3.0300000000000001E-2</v>
      </c>
      <c r="H37" s="367">
        <v>2.3E-2</v>
      </c>
    </row>
    <row r="38" spans="1:8" ht="15" customHeight="1" x14ac:dyDescent="0.2">
      <c r="A38" s="360" t="s">
        <v>694</v>
      </c>
      <c r="B38" s="660" t="s">
        <v>695</v>
      </c>
      <c r="C38" s="661"/>
      <c r="D38" s="662"/>
      <c r="E38" s="361">
        <v>4.0000000000000001E-3</v>
      </c>
      <c r="F38" s="361">
        <v>3.0999999999999999E-3</v>
      </c>
      <c r="G38" s="362">
        <v>4.0000000000000001E-3</v>
      </c>
      <c r="H38" s="363">
        <v>3.0999999999999999E-3</v>
      </c>
    </row>
    <row r="39" spans="1:8" ht="15" customHeight="1" x14ac:dyDescent="0.2">
      <c r="A39" s="368" t="s">
        <v>128</v>
      </c>
      <c r="B39" s="666" t="s">
        <v>7</v>
      </c>
      <c r="C39" s="667"/>
      <c r="D39" s="668"/>
      <c r="E39" s="369">
        <v>0.11700000000000001</v>
      </c>
      <c r="F39" s="369">
        <v>8.8800000000000004E-2</v>
      </c>
      <c r="G39" s="370">
        <v>0.11700000000000001</v>
      </c>
      <c r="H39" s="371">
        <v>8.8800000000000004E-2</v>
      </c>
    </row>
    <row r="40" spans="1:8" ht="15" customHeight="1" x14ac:dyDescent="0.2">
      <c r="A40" s="657" t="s">
        <v>696</v>
      </c>
      <c r="B40" s="658"/>
      <c r="C40" s="658"/>
      <c r="D40" s="658"/>
      <c r="E40" s="658"/>
      <c r="F40" s="658"/>
      <c r="G40" s="658"/>
      <c r="H40" s="669"/>
    </row>
    <row r="41" spans="1:8" ht="15" customHeight="1" x14ac:dyDescent="0.2">
      <c r="A41" s="360" t="s">
        <v>697</v>
      </c>
      <c r="B41" s="660" t="s">
        <v>698</v>
      </c>
      <c r="C41" s="661"/>
      <c r="D41" s="662"/>
      <c r="E41" s="361">
        <v>7.5999999999999998E-2</v>
      </c>
      <c r="F41" s="361">
        <v>2.92E-2</v>
      </c>
      <c r="G41" s="362">
        <v>0.17510000000000001</v>
      </c>
      <c r="H41" s="363">
        <v>6.3899999999999998E-2</v>
      </c>
    </row>
    <row r="42" spans="1:8" ht="40.5" customHeight="1" x14ac:dyDescent="0.2">
      <c r="A42" s="380" t="s">
        <v>699</v>
      </c>
      <c r="B42" s="651" t="s">
        <v>700</v>
      </c>
      <c r="C42" s="652"/>
      <c r="D42" s="653"/>
      <c r="E42" s="381">
        <v>4.0000000000000001E-3</v>
      </c>
      <c r="F42" s="381">
        <v>3.0999999999999999E-3</v>
      </c>
      <c r="G42" s="382">
        <v>4.1999999999999997E-3</v>
      </c>
      <c r="H42" s="383">
        <v>3.2000000000000002E-3</v>
      </c>
    </row>
    <row r="43" spans="1:8" ht="15" customHeight="1" x14ac:dyDescent="0.2">
      <c r="A43" s="376" t="s">
        <v>131</v>
      </c>
      <c r="B43" s="654" t="s">
        <v>7</v>
      </c>
      <c r="C43" s="655"/>
      <c r="D43" s="656"/>
      <c r="E43" s="377">
        <v>0.08</v>
      </c>
      <c r="F43" s="377">
        <v>3.2300000000000002E-2</v>
      </c>
      <c r="G43" s="378">
        <v>0.17929999999999999</v>
      </c>
      <c r="H43" s="379">
        <v>6.7100000000000007E-2</v>
      </c>
    </row>
    <row r="44" spans="1:8" ht="15" customHeight="1" x14ac:dyDescent="0.2">
      <c r="A44" s="657" t="s">
        <v>701</v>
      </c>
      <c r="B44" s="658"/>
      <c r="C44" s="658"/>
      <c r="D44" s="659"/>
      <c r="E44" s="384">
        <v>0.84460000000000002</v>
      </c>
      <c r="F44" s="384">
        <v>0.46279999999999999</v>
      </c>
      <c r="G44" s="385">
        <v>1.1399999999999999</v>
      </c>
      <c r="H44" s="386">
        <v>0.6976</v>
      </c>
    </row>
    <row r="45" spans="1:8" ht="15.75" thickBot="1" x14ac:dyDescent="0.25">
      <c r="A45" s="203"/>
      <c r="B45" s="204"/>
      <c r="C45" s="204"/>
      <c r="D45" s="204"/>
      <c r="E45" s="204"/>
      <c r="F45" s="204"/>
      <c r="G45" s="204"/>
      <c r="H45" s="205"/>
    </row>
  </sheetData>
  <mergeCells count="46">
    <mergeCell ref="B11:D11"/>
    <mergeCell ref="A1:H1"/>
    <mergeCell ref="A2:H2"/>
    <mergeCell ref="A3:H3"/>
    <mergeCell ref="A5:H5"/>
    <mergeCell ref="A7:B7"/>
    <mergeCell ref="D7:E7"/>
    <mergeCell ref="F7:H7"/>
    <mergeCell ref="A8:A9"/>
    <mergeCell ref="B8:D9"/>
    <mergeCell ref="E8:F8"/>
    <mergeCell ref="G8:H8"/>
    <mergeCell ref="A10:H10"/>
    <mergeCell ref="B23:D23"/>
    <mergeCell ref="B12:D12"/>
    <mergeCell ref="B13:D13"/>
    <mergeCell ref="B14:D14"/>
    <mergeCell ref="B15:D15"/>
    <mergeCell ref="B16:D16"/>
    <mergeCell ref="B17:D17"/>
    <mergeCell ref="B18:D18"/>
    <mergeCell ref="B19:D19"/>
    <mergeCell ref="B20:D20"/>
    <mergeCell ref="A21:H21"/>
    <mergeCell ref="B22:D22"/>
    <mergeCell ref="B35:D35"/>
    <mergeCell ref="B24:D24"/>
    <mergeCell ref="B25:D25"/>
    <mergeCell ref="B26:D26"/>
    <mergeCell ref="B27:D27"/>
    <mergeCell ref="B28:D28"/>
    <mergeCell ref="B29:D29"/>
    <mergeCell ref="B30:D30"/>
    <mergeCell ref="B31:D31"/>
    <mergeCell ref="B32:D32"/>
    <mergeCell ref="A33:H33"/>
    <mergeCell ref="B34:D34"/>
    <mergeCell ref="B42:D42"/>
    <mergeCell ref="B43:D43"/>
    <mergeCell ref="A44:D44"/>
    <mergeCell ref="B36:D36"/>
    <mergeCell ref="B37:D37"/>
    <mergeCell ref="B38:D38"/>
    <mergeCell ref="B39:D39"/>
    <mergeCell ref="A40:H40"/>
    <mergeCell ref="B41:D41"/>
  </mergeCells>
  <printOptions horizontalCentered="1"/>
  <pageMargins left="0.51181102362204722" right="0.51181102362204722" top="0.98425196850393704" bottom="0.98425196850393704" header="0.31496062992125984" footer="0.31496062992125984"/>
  <pageSetup paperSize="9" scale="9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8F640-DFEA-4EE9-BA91-901618789265}">
  <sheetPr>
    <pageSetUpPr fitToPage="1"/>
  </sheetPr>
  <dimension ref="A1:D59"/>
  <sheetViews>
    <sheetView view="pageBreakPreview" topLeftCell="A6" zoomScale="90" zoomScaleSheetLayoutView="90" workbookViewId="0">
      <selection activeCell="A10" sqref="A10:B10"/>
    </sheetView>
  </sheetViews>
  <sheetFormatPr defaultRowHeight="12.75" x14ac:dyDescent="0.2"/>
  <cols>
    <col min="1" max="1" width="6.375" style="158" customWidth="1"/>
    <col min="2" max="2" width="88.75" style="151" customWidth="1"/>
    <col min="3" max="3" width="17.625" style="158" customWidth="1"/>
    <col min="4" max="4" width="17.625" style="151" hidden="1" customWidth="1"/>
    <col min="5" max="256" width="9" style="151"/>
    <col min="257" max="257" width="6.375" style="151" customWidth="1"/>
    <col min="258" max="258" width="88.75" style="151" customWidth="1"/>
    <col min="259" max="259" width="17.625" style="151" customWidth="1"/>
    <col min="260" max="260" width="0" style="151" hidden="1" customWidth="1"/>
    <col min="261" max="512" width="9" style="151"/>
    <col min="513" max="513" width="6.375" style="151" customWidth="1"/>
    <col min="514" max="514" width="88.75" style="151" customWidth="1"/>
    <col min="515" max="515" width="17.625" style="151" customWidth="1"/>
    <col min="516" max="516" width="0" style="151" hidden="1" customWidth="1"/>
    <col min="517" max="768" width="9" style="151"/>
    <col min="769" max="769" width="6.375" style="151" customWidth="1"/>
    <col min="770" max="770" width="88.75" style="151" customWidth="1"/>
    <col min="771" max="771" width="17.625" style="151" customWidth="1"/>
    <col min="772" max="772" width="0" style="151" hidden="1" customWidth="1"/>
    <col min="773" max="1024" width="9" style="151"/>
    <col min="1025" max="1025" width="6.375" style="151" customWidth="1"/>
    <col min="1026" max="1026" width="88.75" style="151" customWidth="1"/>
    <col min="1027" max="1027" width="17.625" style="151" customWidth="1"/>
    <col min="1028" max="1028" width="0" style="151" hidden="1" customWidth="1"/>
    <col min="1029" max="1280" width="9" style="151"/>
    <col min="1281" max="1281" width="6.375" style="151" customWidth="1"/>
    <col min="1282" max="1282" width="88.75" style="151" customWidth="1"/>
    <col min="1283" max="1283" width="17.625" style="151" customWidth="1"/>
    <col min="1284" max="1284" width="0" style="151" hidden="1" customWidth="1"/>
    <col min="1285" max="1536" width="9" style="151"/>
    <col min="1537" max="1537" width="6.375" style="151" customWidth="1"/>
    <col min="1538" max="1538" width="88.75" style="151" customWidth="1"/>
    <col min="1539" max="1539" width="17.625" style="151" customWidth="1"/>
    <col min="1540" max="1540" width="0" style="151" hidden="1" customWidth="1"/>
    <col min="1541" max="1792" width="9" style="151"/>
    <col min="1793" max="1793" width="6.375" style="151" customWidth="1"/>
    <col min="1794" max="1794" width="88.75" style="151" customWidth="1"/>
    <col min="1795" max="1795" width="17.625" style="151" customWidth="1"/>
    <col min="1796" max="1796" width="0" style="151" hidden="1" customWidth="1"/>
    <col min="1797" max="2048" width="9" style="151"/>
    <col min="2049" max="2049" width="6.375" style="151" customWidth="1"/>
    <col min="2050" max="2050" width="88.75" style="151" customWidth="1"/>
    <col min="2051" max="2051" width="17.625" style="151" customWidth="1"/>
    <col min="2052" max="2052" width="0" style="151" hidden="1" customWidth="1"/>
    <col min="2053" max="2304" width="9" style="151"/>
    <col min="2305" max="2305" width="6.375" style="151" customWidth="1"/>
    <col min="2306" max="2306" width="88.75" style="151" customWidth="1"/>
    <col min="2307" max="2307" width="17.625" style="151" customWidth="1"/>
    <col min="2308" max="2308" width="0" style="151" hidden="1" customWidth="1"/>
    <col min="2309" max="2560" width="9" style="151"/>
    <col min="2561" max="2561" width="6.375" style="151" customWidth="1"/>
    <col min="2562" max="2562" width="88.75" style="151" customWidth="1"/>
    <col min="2563" max="2563" width="17.625" style="151" customWidth="1"/>
    <col min="2564" max="2564" width="0" style="151" hidden="1" customWidth="1"/>
    <col min="2565" max="2816" width="9" style="151"/>
    <col min="2817" max="2817" width="6.375" style="151" customWidth="1"/>
    <col min="2818" max="2818" width="88.75" style="151" customWidth="1"/>
    <col min="2819" max="2819" width="17.625" style="151" customWidth="1"/>
    <col min="2820" max="2820" width="0" style="151" hidden="1" customWidth="1"/>
    <col min="2821" max="3072" width="9" style="151"/>
    <col min="3073" max="3073" width="6.375" style="151" customWidth="1"/>
    <col min="3074" max="3074" width="88.75" style="151" customWidth="1"/>
    <col min="3075" max="3075" width="17.625" style="151" customWidth="1"/>
    <col min="3076" max="3076" width="0" style="151" hidden="1" customWidth="1"/>
    <col min="3077" max="3328" width="9" style="151"/>
    <col min="3329" max="3329" width="6.375" style="151" customWidth="1"/>
    <col min="3330" max="3330" width="88.75" style="151" customWidth="1"/>
    <col min="3331" max="3331" width="17.625" style="151" customWidth="1"/>
    <col min="3332" max="3332" width="0" style="151" hidden="1" customWidth="1"/>
    <col min="3333" max="3584" width="9" style="151"/>
    <col min="3585" max="3585" width="6.375" style="151" customWidth="1"/>
    <col min="3586" max="3586" width="88.75" style="151" customWidth="1"/>
    <col min="3587" max="3587" width="17.625" style="151" customWidth="1"/>
    <col min="3588" max="3588" width="0" style="151" hidden="1" customWidth="1"/>
    <col min="3589" max="3840" width="9" style="151"/>
    <col min="3841" max="3841" width="6.375" style="151" customWidth="1"/>
    <col min="3842" max="3842" width="88.75" style="151" customWidth="1"/>
    <col min="3843" max="3843" width="17.625" style="151" customWidth="1"/>
    <col min="3844" max="3844" width="0" style="151" hidden="1" customWidth="1"/>
    <col min="3845" max="4096" width="9" style="151"/>
    <col min="4097" max="4097" width="6.375" style="151" customWidth="1"/>
    <col min="4098" max="4098" width="88.75" style="151" customWidth="1"/>
    <col min="4099" max="4099" width="17.625" style="151" customWidth="1"/>
    <col min="4100" max="4100" width="0" style="151" hidden="1" customWidth="1"/>
    <col min="4101" max="4352" width="9" style="151"/>
    <col min="4353" max="4353" width="6.375" style="151" customWidth="1"/>
    <col min="4354" max="4354" width="88.75" style="151" customWidth="1"/>
    <col min="4355" max="4355" width="17.625" style="151" customWidth="1"/>
    <col min="4356" max="4356" width="0" style="151" hidden="1" customWidth="1"/>
    <col min="4357" max="4608" width="9" style="151"/>
    <col min="4609" max="4609" width="6.375" style="151" customWidth="1"/>
    <col min="4610" max="4610" width="88.75" style="151" customWidth="1"/>
    <col min="4611" max="4611" width="17.625" style="151" customWidth="1"/>
    <col min="4612" max="4612" width="0" style="151" hidden="1" customWidth="1"/>
    <col min="4613" max="4864" width="9" style="151"/>
    <col min="4865" max="4865" width="6.375" style="151" customWidth="1"/>
    <col min="4866" max="4866" width="88.75" style="151" customWidth="1"/>
    <col min="4867" max="4867" width="17.625" style="151" customWidth="1"/>
    <col min="4868" max="4868" width="0" style="151" hidden="1" customWidth="1"/>
    <col min="4869" max="5120" width="9" style="151"/>
    <col min="5121" max="5121" width="6.375" style="151" customWidth="1"/>
    <col min="5122" max="5122" width="88.75" style="151" customWidth="1"/>
    <col min="5123" max="5123" width="17.625" style="151" customWidth="1"/>
    <col min="5124" max="5124" width="0" style="151" hidden="1" customWidth="1"/>
    <col min="5125" max="5376" width="9" style="151"/>
    <col min="5377" max="5377" width="6.375" style="151" customWidth="1"/>
    <col min="5378" max="5378" width="88.75" style="151" customWidth="1"/>
    <col min="5379" max="5379" width="17.625" style="151" customWidth="1"/>
    <col min="5380" max="5380" width="0" style="151" hidden="1" customWidth="1"/>
    <col min="5381" max="5632" width="9" style="151"/>
    <col min="5633" max="5633" width="6.375" style="151" customWidth="1"/>
    <col min="5634" max="5634" width="88.75" style="151" customWidth="1"/>
    <col min="5635" max="5635" width="17.625" style="151" customWidth="1"/>
    <col min="5636" max="5636" width="0" style="151" hidden="1" customWidth="1"/>
    <col min="5637" max="5888" width="9" style="151"/>
    <col min="5889" max="5889" width="6.375" style="151" customWidth="1"/>
    <col min="5890" max="5890" width="88.75" style="151" customWidth="1"/>
    <col min="5891" max="5891" width="17.625" style="151" customWidth="1"/>
    <col min="5892" max="5892" width="0" style="151" hidden="1" customWidth="1"/>
    <col min="5893" max="6144" width="9" style="151"/>
    <col min="6145" max="6145" width="6.375" style="151" customWidth="1"/>
    <col min="6146" max="6146" width="88.75" style="151" customWidth="1"/>
    <col min="6147" max="6147" width="17.625" style="151" customWidth="1"/>
    <col min="6148" max="6148" width="0" style="151" hidden="1" customWidth="1"/>
    <col min="6149" max="6400" width="9" style="151"/>
    <col min="6401" max="6401" width="6.375" style="151" customWidth="1"/>
    <col min="6402" max="6402" width="88.75" style="151" customWidth="1"/>
    <col min="6403" max="6403" width="17.625" style="151" customWidth="1"/>
    <col min="6404" max="6404" width="0" style="151" hidden="1" customWidth="1"/>
    <col min="6405" max="6656" width="9" style="151"/>
    <col min="6657" max="6657" width="6.375" style="151" customWidth="1"/>
    <col min="6658" max="6658" width="88.75" style="151" customWidth="1"/>
    <col min="6659" max="6659" width="17.625" style="151" customWidth="1"/>
    <col min="6660" max="6660" width="0" style="151" hidden="1" customWidth="1"/>
    <col min="6661" max="6912" width="9" style="151"/>
    <col min="6913" max="6913" width="6.375" style="151" customWidth="1"/>
    <col min="6914" max="6914" width="88.75" style="151" customWidth="1"/>
    <col min="6915" max="6915" width="17.625" style="151" customWidth="1"/>
    <col min="6916" max="6916" width="0" style="151" hidden="1" customWidth="1"/>
    <col min="6917" max="7168" width="9" style="151"/>
    <col min="7169" max="7169" width="6.375" style="151" customWidth="1"/>
    <col min="7170" max="7170" width="88.75" style="151" customWidth="1"/>
    <col min="7171" max="7171" width="17.625" style="151" customWidth="1"/>
    <col min="7172" max="7172" width="0" style="151" hidden="1" customWidth="1"/>
    <col min="7173" max="7424" width="9" style="151"/>
    <col min="7425" max="7425" width="6.375" style="151" customWidth="1"/>
    <col min="7426" max="7426" width="88.75" style="151" customWidth="1"/>
    <col min="7427" max="7427" width="17.625" style="151" customWidth="1"/>
    <col min="7428" max="7428" width="0" style="151" hidden="1" customWidth="1"/>
    <col min="7429" max="7680" width="9" style="151"/>
    <col min="7681" max="7681" width="6.375" style="151" customWidth="1"/>
    <col min="7682" max="7682" width="88.75" style="151" customWidth="1"/>
    <col min="7683" max="7683" width="17.625" style="151" customWidth="1"/>
    <col min="7684" max="7684" width="0" style="151" hidden="1" customWidth="1"/>
    <col min="7685" max="7936" width="9" style="151"/>
    <col min="7937" max="7937" width="6.375" style="151" customWidth="1"/>
    <col min="7938" max="7938" width="88.75" style="151" customWidth="1"/>
    <col min="7939" max="7939" width="17.625" style="151" customWidth="1"/>
    <col min="7940" max="7940" width="0" style="151" hidden="1" customWidth="1"/>
    <col min="7941" max="8192" width="9" style="151"/>
    <col min="8193" max="8193" width="6.375" style="151" customWidth="1"/>
    <col min="8194" max="8194" width="88.75" style="151" customWidth="1"/>
    <col min="8195" max="8195" width="17.625" style="151" customWidth="1"/>
    <col min="8196" max="8196" width="0" style="151" hidden="1" customWidth="1"/>
    <col min="8197" max="8448" width="9" style="151"/>
    <col min="8449" max="8449" width="6.375" style="151" customWidth="1"/>
    <col min="8450" max="8450" width="88.75" style="151" customWidth="1"/>
    <col min="8451" max="8451" width="17.625" style="151" customWidth="1"/>
    <col min="8452" max="8452" width="0" style="151" hidden="1" customWidth="1"/>
    <col min="8453" max="8704" width="9" style="151"/>
    <col min="8705" max="8705" width="6.375" style="151" customWidth="1"/>
    <col min="8706" max="8706" width="88.75" style="151" customWidth="1"/>
    <col min="8707" max="8707" width="17.625" style="151" customWidth="1"/>
    <col min="8708" max="8708" width="0" style="151" hidden="1" customWidth="1"/>
    <col min="8709" max="8960" width="9" style="151"/>
    <col min="8961" max="8961" width="6.375" style="151" customWidth="1"/>
    <col min="8962" max="8962" width="88.75" style="151" customWidth="1"/>
    <col min="8963" max="8963" width="17.625" style="151" customWidth="1"/>
    <col min="8964" max="8964" width="0" style="151" hidden="1" customWidth="1"/>
    <col min="8965" max="9216" width="9" style="151"/>
    <col min="9217" max="9217" width="6.375" style="151" customWidth="1"/>
    <col min="9218" max="9218" width="88.75" style="151" customWidth="1"/>
    <col min="9219" max="9219" width="17.625" style="151" customWidth="1"/>
    <col min="9220" max="9220" width="0" style="151" hidden="1" customWidth="1"/>
    <col min="9221" max="9472" width="9" style="151"/>
    <col min="9473" max="9473" width="6.375" style="151" customWidth="1"/>
    <col min="9474" max="9474" width="88.75" style="151" customWidth="1"/>
    <col min="9475" max="9475" width="17.625" style="151" customWidth="1"/>
    <col min="9476" max="9476" width="0" style="151" hidden="1" customWidth="1"/>
    <col min="9477" max="9728" width="9" style="151"/>
    <col min="9729" max="9729" width="6.375" style="151" customWidth="1"/>
    <col min="9730" max="9730" width="88.75" style="151" customWidth="1"/>
    <col min="9731" max="9731" width="17.625" style="151" customWidth="1"/>
    <col min="9732" max="9732" width="0" style="151" hidden="1" customWidth="1"/>
    <col min="9733" max="9984" width="9" style="151"/>
    <col min="9985" max="9985" width="6.375" style="151" customWidth="1"/>
    <col min="9986" max="9986" width="88.75" style="151" customWidth="1"/>
    <col min="9987" max="9987" width="17.625" style="151" customWidth="1"/>
    <col min="9988" max="9988" width="0" style="151" hidden="1" customWidth="1"/>
    <col min="9989" max="10240" width="9" style="151"/>
    <col min="10241" max="10241" width="6.375" style="151" customWidth="1"/>
    <col min="10242" max="10242" width="88.75" style="151" customWidth="1"/>
    <col min="10243" max="10243" width="17.625" style="151" customWidth="1"/>
    <col min="10244" max="10244" width="0" style="151" hidden="1" customWidth="1"/>
    <col min="10245" max="10496" width="9" style="151"/>
    <col min="10497" max="10497" width="6.375" style="151" customWidth="1"/>
    <col min="10498" max="10498" width="88.75" style="151" customWidth="1"/>
    <col min="10499" max="10499" width="17.625" style="151" customWidth="1"/>
    <col min="10500" max="10500" width="0" style="151" hidden="1" customWidth="1"/>
    <col min="10501" max="10752" width="9" style="151"/>
    <col min="10753" max="10753" width="6.375" style="151" customWidth="1"/>
    <col min="10754" max="10754" width="88.75" style="151" customWidth="1"/>
    <col min="10755" max="10755" width="17.625" style="151" customWidth="1"/>
    <col min="10756" max="10756" width="0" style="151" hidden="1" customWidth="1"/>
    <col min="10757" max="11008" width="9" style="151"/>
    <col min="11009" max="11009" width="6.375" style="151" customWidth="1"/>
    <col min="11010" max="11010" width="88.75" style="151" customWidth="1"/>
    <col min="11011" max="11011" width="17.625" style="151" customWidth="1"/>
    <col min="11012" max="11012" width="0" style="151" hidden="1" customWidth="1"/>
    <col min="11013" max="11264" width="9" style="151"/>
    <col min="11265" max="11265" width="6.375" style="151" customWidth="1"/>
    <col min="11266" max="11266" width="88.75" style="151" customWidth="1"/>
    <col min="11267" max="11267" width="17.625" style="151" customWidth="1"/>
    <col min="11268" max="11268" width="0" style="151" hidden="1" customWidth="1"/>
    <col min="11269" max="11520" width="9" style="151"/>
    <col min="11521" max="11521" width="6.375" style="151" customWidth="1"/>
    <col min="11522" max="11522" width="88.75" style="151" customWidth="1"/>
    <col min="11523" max="11523" width="17.625" style="151" customWidth="1"/>
    <col min="11524" max="11524" width="0" style="151" hidden="1" customWidth="1"/>
    <col min="11525" max="11776" width="9" style="151"/>
    <col min="11777" max="11777" width="6.375" style="151" customWidth="1"/>
    <col min="11778" max="11778" width="88.75" style="151" customWidth="1"/>
    <col min="11779" max="11779" width="17.625" style="151" customWidth="1"/>
    <col min="11780" max="11780" width="0" style="151" hidden="1" customWidth="1"/>
    <col min="11781" max="12032" width="9" style="151"/>
    <col min="12033" max="12033" width="6.375" style="151" customWidth="1"/>
    <col min="12034" max="12034" width="88.75" style="151" customWidth="1"/>
    <col min="12035" max="12035" width="17.625" style="151" customWidth="1"/>
    <col min="12036" max="12036" width="0" style="151" hidden="1" customWidth="1"/>
    <col min="12037" max="12288" width="9" style="151"/>
    <col min="12289" max="12289" width="6.375" style="151" customWidth="1"/>
    <col min="12290" max="12290" width="88.75" style="151" customWidth="1"/>
    <col min="12291" max="12291" width="17.625" style="151" customWidth="1"/>
    <col min="12292" max="12292" width="0" style="151" hidden="1" customWidth="1"/>
    <col min="12293" max="12544" width="9" style="151"/>
    <col min="12545" max="12545" width="6.375" style="151" customWidth="1"/>
    <col min="12546" max="12546" width="88.75" style="151" customWidth="1"/>
    <col min="12547" max="12547" width="17.625" style="151" customWidth="1"/>
    <col min="12548" max="12548" width="0" style="151" hidden="1" customWidth="1"/>
    <col min="12549" max="12800" width="9" style="151"/>
    <col min="12801" max="12801" width="6.375" style="151" customWidth="1"/>
    <col min="12802" max="12802" width="88.75" style="151" customWidth="1"/>
    <col min="12803" max="12803" width="17.625" style="151" customWidth="1"/>
    <col min="12804" max="12804" width="0" style="151" hidden="1" customWidth="1"/>
    <col min="12805" max="13056" width="9" style="151"/>
    <col min="13057" max="13057" width="6.375" style="151" customWidth="1"/>
    <col min="13058" max="13058" width="88.75" style="151" customWidth="1"/>
    <col min="13059" max="13059" width="17.625" style="151" customWidth="1"/>
    <col min="13060" max="13060" width="0" style="151" hidden="1" customWidth="1"/>
    <col min="13061" max="13312" width="9" style="151"/>
    <col min="13313" max="13313" width="6.375" style="151" customWidth="1"/>
    <col min="13314" max="13314" width="88.75" style="151" customWidth="1"/>
    <col min="13315" max="13315" width="17.625" style="151" customWidth="1"/>
    <col min="13316" max="13316" width="0" style="151" hidden="1" customWidth="1"/>
    <col min="13317" max="13568" width="9" style="151"/>
    <col min="13569" max="13569" width="6.375" style="151" customWidth="1"/>
    <col min="13570" max="13570" width="88.75" style="151" customWidth="1"/>
    <col min="13571" max="13571" width="17.625" style="151" customWidth="1"/>
    <col min="13572" max="13572" width="0" style="151" hidden="1" customWidth="1"/>
    <col min="13573" max="13824" width="9" style="151"/>
    <col min="13825" max="13825" width="6.375" style="151" customWidth="1"/>
    <col min="13826" max="13826" width="88.75" style="151" customWidth="1"/>
    <col min="13827" max="13827" width="17.625" style="151" customWidth="1"/>
    <col min="13828" max="13828" width="0" style="151" hidden="1" customWidth="1"/>
    <col min="13829" max="14080" width="9" style="151"/>
    <col min="14081" max="14081" width="6.375" style="151" customWidth="1"/>
    <col min="14082" max="14082" width="88.75" style="151" customWidth="1"/>
    <col min="14083" max="14083" width="17.625" style="151" customWidth="1"/>
    <col min="14084" max="14084" width="0" style="151" hidden="1" customWidth="1"/>
    <col min="14085" max="14336" width="9" style="151"/>
    <col min="14337" max="14337" width="6.375" style="151" customWidth="1"/>
    <col min="14338" max="14338" width="88.75" style="151" customWidth="1"/>
    <col min="14339" max="14339" width="17.625" style="151" customWidth="1"/>
    <col min="14340" max="14340" width="0" style="151" hidden="1" customWidth="1"/>
    <col min="14341" max="14592" width="9" style="151"/>
    <col min="14593" max="14593" width="6.375" style="151" customWidth="1"/>
    <col min="14594" max="14594" width="88.75" style="151" customWidth="1"/>
    <col min="14595" max="14595" width="17.625" style="151" customWidth="1"/>
    <col min="14596" max="14596" width="0" style="151" hidden="1" customWidth="1"/>
    <col min="14597" max="14848" width="9" style="151"/>
    <col min="14849" max="14849" width="6.375" style="151" customWidth="1"/>
    <col min="14850" max="14850" width="88.75" style="151" customWidth="1"/>
    <col min="14851" max="14851" width="17.625" style="151" customWidth="1"/>
    <col min="14852" max="14852" width="0" style="151" hidden="1" customWidth="1"/>
    <col min="14853" max="15104" width="9" style="151"/>
    <col min="15105" max="15105" width="6.375" style="151" customWidth="1"/>
    <col min="15106" max="15106" width="88.75" style="151" customWidth="1"/>
    <col min="15107" max="15107" width="17.625" style="151" customWidth="1"/>
    <col min="15108" max="15108" width="0" style="151" hidden="1" customWidth="1"/>
    <col min="15109" max="15360" width="9" style="151"/>
    <col min="15361" max="15361" width="6.375" style="151" customWidth="1"/>
    <col min="15362" max="15362" width="88.75" style="151" customWidth="1"/>
    <col min="15363" max="15363" width="17.625" style="151" customWidth="1"/>
    <col min="15364" max="15364" width="0" style="151" hidden="1" customWidth="1"/>
    <col min="15365" max="15616" width="9" style="151"/>
    <col min="15617" max="15617" width="6.375" style="151" customWidth="1"/>
    <col min="15618" max="15618" width="88.75" style="151" customWidth="1"/>
    <col min="15619" max="15619" width="17.625" style="151" customWidth="1"/>
    <col min="15620" max="15620" width="0" style="151" hidden="1" customWidth="1"/>
    <col min="15621" max="15872" width="9" style="151"/>
    <col min="15873" max="15873" width="6.375" style="151" customWidth="1"/>
    <col min="15874" max="15874" width="88.75" style="151" customWidth="1"/>
    <col min="15875" max="15875" width="17.625" style="151" customWidth="1"/>
    <col min="15876" max="15876" width="0" style="151" hidden="1" customWidth="1"/>
    <col min="15877" max="16128" width="9" style="151"/>
    <col min="16129" max="16129" width="6.375" style="151" customWidth="1"/>
    <col min="16130" max="16130" width="88.75" style="151" customWidth="1"/>
    <col min="16131" max="16131" width="17.625" style="151" customWidth="1"/>
    <col min="16132" max="16132" width="0" style="151" hidden="1" customWidth="1"/>
    <col min="16133" max="16384" width="9" style="151"/>
  </cols>
  <sheetData>
    <row r="1" spans="1:4" ht="15" customHeight="1" x14ac:dyDescent="0.2">
      <c r="A1" s="480" t="s">
        <v>98</v>
      </c>
      <c r="B1" s="480"/>
      <c r="C1" s="481"/>
      <c r="D1" s="481"/>
    </row>
    <row r="2" spans="1:4" ht="20.25" customHeight="1" x14ac:dyDescent="0.2">
      <c r="A2" s="480"/>
      <c r="B2" s="480"/>
      <c r="C2" s="481"/>
      <c r="D2" s="481"/>
    </row>
    <row r="3" spans="1:4" ht="15.75" customHeight="1" x14ac:dyDescent="0.2">
      <c r="A3" s="480"/>
      <c r="B3" s="480"/>
      <c r="C3" s="481"/>
      <c r="D3" s="481"/>
    </row>
    <row r="4" spans="1:4" ht="42.75" customHeight="1" x14ac:dyDescent="0.2">
      <c r="A4" s="480"/>
      <c r="B4" s="480"/>
      <c r="C4" s="481"/>
      <c r="D4" s="481"/>
    </row>
    <row r="5" spans="1:4" ht="42.75" customHeight="1" x14ac:dyDescent="0.2">
      <c r="A5" s="482" t="s">
        <v>113</v>
      </c>
      <c r="B5" s="482"/>
      <c r="C5" s="482"/>
      <c r="D5" s="482"/>
    </row>
    <row r="6" spans="1:4" ht="15.75" customHeight="1" x14ac:dyDescent="0.2">
      <c r="A6" s="483" t="str">
        <f>[9]MEMÓRIA!A4</f>
        <v>MUNICÍPIO/UF:</v>
      </c>
      <c r="B6" s="483"/>
      <c r="C6" s="266" t="str">
        <f>[9]MEMÓRIA!M4</f>
        <v>REVISÃO: 00</v>
      </c>
      <c r="D6" s="266" t="str">
        <f>+[9]MEMÓRIA!M4</f>
        <v>REVISÃO: 00</v>
      </c>
    </row>
    <row r="7" spans="1:4" ht="19.5" customHeight="1" x14ac:dyDescent="0.2">
      <c r="A7" s="484" t="str">
        <f>[9]MEMÓRIA!A5</f>
        <v>SÃO LOUREÇO DA MATA / PE</v>
      </c>
      <c r="B7" s="484"/>
      <c r="C7" s="175" t="s">
        <v>475</v>
      </c>
      <c r="D7" s="175" t="str">
        <f>+[9]MEMÓRIA!M5</f>
        <v>DATA: 06/2021</v>
      </c>
    </row>
    <row r="8" spans="1:4" ht="15" x14ac:dyDescent="0.2">
      <c r="A8" s="152"/>
      <c r="B8" s="152"/>
      <c r="C8" s="153"/>
      <c r="D8" s="153"/>
    </row>
    <row r="9" spans="1:4" ht="12.75" customHeight="1" x14ac:dyDescent="0.2">
      <c r="A9" s="478" t="str">
        <f>+[9]MEMÓRIA!D7</f>
        <v xml:space="preserve">OBJETO: </v>
      </c>
      <c r="B9" s="479"/>
      <c r="C9" s="176"/>
      <c r="D9" s="176"/>
    </row>
    <row r="10" spans="1:4" ht="43.5" customHeight="1" x14ac:dyDescent="0.2">
      <c r="A10" s="470" t="s">
        <v>702</v>
      </c>
      <c r="B10" s="471"/>
      <c r="C10" s="177"/>
      <c r="D10" s="177"/>
    </row>
    <row r="11" spans="1:4" ht="21" customHeight="1" x14ac:dyDescent="0.2">
      <c r="A11" s="155"/>
      <c r="B11" s="155"/>
      <c r="C11" s="156"/>
      <c r="D11" s="156"/>
    </row>
    <row r="12" spans="1:4" s="158" customFormat="1" ht="21.75" customHeight="1" x14ac:dyDescent="0.2">
      <c r="A12" s="472" t="s">
        <v>54</v>
      </c>
      <c r="B12" s="472" t="s">
        <v>100</v>
      </c>
      <c r="C12" s="473" t="s">
        <v>115</v>
      </c>
      <c r="D12" s="473" t="s">
        <v>114</v>
      </c>
    </row>
    <row r="13" spans="1:4" ht="21.75" customHeight="1" x14ac:dyDescent="0.2">
      <c r="A13" s="472"/>
      <c r="B13" s="472"/>
      <c r="C13" s="474"/>
      <c r="D13" s="474"/>
    </row>
    <row r="14" spans="1:4" ht="24.75" customHeight="1" x14ac:dyDescent="0.2">
      <c r="A14" s="267" t="s">
        <v>32</v>
      </c>
      <c r="B14" s="268" t="str">
        <f>'PLANILHA COMPARATIVA'!D11</f>
        <v>SERVIÇOS PRELIMINARES</v>
      </c>
      <c r="C14" s="269">
        <f>'PLANILHA COMPARATIVA'!L11</f>
        <v>12811.62</v>
      </c>
      <c r="D14" s="270">
        <f>+'[9]PLANILHA ORÇAMENTÁRIA'!L11</f>
        <v>535.38</v>
      </c>
    </row>
    <row r="15" spans="1:4" ht="24.75" customHeight="1" x14ac:dyDescent="0.2">
      <c r="A15" s="271" t="s">
        <v>33</v>
      </c>
      <c r="B15" s="272" t="str">
        <f>'PLANILHA COMPARATIVA'!D25</f>
        <v>ADMINISTRAÇÃO LOCAL</v>
      </c>
      <c r="C15" s="273">
        <f>'PLANILHA COMPARATIVA'!L25</f>
        <v>11144</v>
      </c>
      <c r="D15" s="274">
        <f>+'[9]PLANILHA ORÇAMENTÁRIA'!L15</f>
        <v>13728</v>
      </c>
    </row>
    <row r="16" spans="1:4" ht="24.75" customHeight="1" x14ac:dyDescent="0.2">
      <c r="A16" s="271" t="s">
        <v>35</v>
      </c>
      <c r="B16" s="272" t="str">
        <f>'PLANILHA COMPARATIVA'!D29</f>
        <v>MOVIMENTO DE TERRA</v>
      </c>
      <c r="C16" s="273">
        <f>'PLANILHA COMPARATIVA'!L29</f>
        <v>903.94</v>
      </c>
      <c r="D16" s="274">
        <f>+'[9]PLANILHA ORÇAMENTÁRIA'!L16</f>
        <v>44651.22</v>
      </c>
    </row>
    <row r="17" spans="1:4" ht="24.75" customHeight="1" x14ac:dyDescent="0.2">
      <c r="A17" s="271" t="s">
        <v>36</v>
      </c>
      <c r="B17" s="272" t="str">
        <f>'PLANILHA COMPARATIVA'!D32</f>
        <v>COBERTURA E DRENAGEM PLUVIAL</v>
      </c>
      <c r="C17" s="273">
        <f>'PLANILHA COMPARATIVA'!L32</f>
        <v>60102.37000000001</v>
      </c>
      <c r="D17" s="274">
        <f>+'[9]PLANILHA ORÇAMENTÁRIA'!L32</f>
        <v>26659.759999999998</v>
      </c>
    </row>
    <row r="18" spans="1:4" ht="24.75" customHeight="1" x14ac:dyDescent="0.2">
      <c r="A18" s="271" t="s">
        <v>37</v>
      </c>
      <c r="B18" s="272" t="str">
        <f>'PLANILHA COMPARATIVA'!D44</f>
        <v>ELEVAÇÕES</v>
      </c>
      <c r="C18" s="273">
        <f>'PLANILHA COMPARATIVA'!L44</f>
        <v>6130.83</v>
      </c>
      <c r="D18" s="274">
        <f>+'[9]PLANILHA ORÇAMENTÁRIA'!L48</f>
        <v>32061.08</v>
      </c>
    </row>
    <row r="19" spans="1:4" ht="24.75" customHeight="1" x14ac:dyDescent="0.2">
      <c r="A19" s="267" t="s">
        <v>38</v>
      </c>
      <c r="B19" s="268" t="str">
        <f>'PLANILHA COMPARATIVA'!D52</f>
        <v>ESQUADRIAS</v>
      </c>
      <c r="C19" s="269">
        <f>'PLANILHA COMPARATIVA'!L52</f>
        <v>5381.6</v>
      </c>
      <c r="D19" s="270">
        <f>+'[9]PLANILHA ORÇAMENTÁRIA'!L63</f>
        <v>68252.179999999993</v>
      </c>
    </row>
    <row r="20" spans="1:4" ht="24.75" customHeight="1" x14ac:dyDescent="0.2">
      <c r="A20" s="275" t="s">
        <v>382</v>
      </c>
      <c r="B20" s="276" t="str">
        <f>'PLANILHA COMPARATIVA'!D57</f>
        <v>INSTALAÇÕES ELETRICAS E LOGICA</v>
      </c>
      <c r="C20" s="277">
        <f>'PLANILHA COMPARATIVA'!L57</f>
        <v>28259.339999999997</v>
      </c>
      <c r="D20" s="278"/>
    </row>
    <row r="21" spans="1:4" ht="24.75" customHeight="1" x14ac:dyDescent="0.2">
      <c r="A21" s="275" t="s">
        <v>403</v>
      </c>
      <c r="B21" s="276" t="str">
        <f>'PLANILHA COMPARATIVA'!D81</f>
        <v>INSTALAÇÕES HIDROSSANITARIAS</v>
      </c>
      <c r="C21" s="277">
        <f>'PLANILHA COMPARATIVA'!L81</f>
        <v>14805.82</v>
      </c>
      <c r="D21" s="278"/>
    </row>
    <row r="22" spans="1:4" ht="24.75" customHeight="1" x14ac:dyDescent="0.2">
      <c r="A22" s="275" t="s">
        <v>411</v>
      </c>
      <c r="B22" s="276" t="str">
        <f>'PLANILHA COMPARATIVA'!D96</f>
        <v>PISOS</v>
      </c>
      <c r="C22" s="277">
        <f>'PLANILHA COMPARATIVA'!L96</f>
        <v>14644.32</v>
      </c>
      <c r="D22" s="278"/>
    </row>
    <row r="23" spans="1:4" ht="24.75" customHeight="1" x14ac:dyDescent="0.2">
      <c r="A23" s="275" t="s">
        <v>418</v>
      </c>
      <c r="B23" s="276" t="str">
        <f>'PLANILHA COMPARATIVA'!D104</f>
        <v>REVESTIMENTOS E PINTURAS</v>
      </c>
      <c r="C23" s="277">
        <f>'PLANILHA COMPARATIVA'!L104</f>
        <v>27252.389999999996</v>
      </c>
      <c r="D23" s="278"/>
    </row>
    <row r="24" spans="1:4" ht="24.75" customHeight="1" x14ac:dyDescent="0.2">
      <c r="A24" s="275" t="s">
        <v>430</v>
      </c>
      <c r="B24" s="276" t="str">
        <f>'PLANILHA COMPARATIVA'!D119</f>
        <v>METAIS E ADESIVOS</v>
      </c>
      <c r="C24" s="277">
        <f>'PLANILHA COMPARATIVA'!L119</f>
        <v>9572.7999999999993</v>
      </c>
      <c r="D24" s="278"/>
    </row>
    <row r="25" spans="1:4" s="159" customFormat="1" ht="36" customHeight="1" x14ac:dyDescent="0.2">
      <c r="A25" s="279"/>
      <c r="B25" s="280" t="s">
        <v>105</v>
      </c>
      <c r="C25" s="281">
        <f>SUM(C14:C24)</f>
        <v>191009.03</v>
      </c>
      <c r="D25" s="282">
        <f>SUM(D14:D19)</f>
        <v>185887.62</v>
      </c>
    </row>
    <row r="26" spans="1:4" ht="12.75" customHeight="1" x14ac:dyDescent="0.2">
      <c r="A26" s="160"/>
      <c r="B26" s="161"/>
      <c r="C26" s="178"/>
      <c r="D26" s="179"/>
    </row>
    <row r="27" spans="1:4" ht="12.75" customHeight="1" x14ac:dyDescent="0.2">
      <c r="A27" s="162"/>
      <c r="B27" s="163"/>
      <c r="C27" s="180"/>
      <c r="D27" s="181"/>
    </row>
    <row r="28" spans="1:4" ht="12.75" customHeight="1" x14ac:dyDescent="0.2">
      <c r="A28" s="162"/>
      <c r="B28" s="163"/>
      <c r="C28" s="180"/>
      <c r="D28" s="181"/>
    </row>
    <row r="29" spans="1:4" ht="12.75" customHeight="1" x14ac:dyDescent="0.2">
      <c r="A29" s="162"/>
      <c r="B29" s="163"/>
      <c r="C29" s="180"/>
      <c r="D29" s="181"/>
    </row>
    <row r="30" spans="1:4" ht="12.75" customHeight="1" x14ac:dyDescent="0.2">
      <c r="A30" s="162"/>
      <c r="B30" s="163"/>
      <c r="C30" s="180"/>
      <c r="D30" s="181"/>
    </row>
    <row r="31" spans="1:4" ht="12.75" customHeight="1" x14ac:dyDescent="0.2">
      <c r="A31" s="162"/>
      <c r="B31" s="163"/>
      <c r="C31" s="180"/>
      <c r="D31" s="181"/>
    </row>
    <row r="32" spans="1:4" ht="12.75" customHeight="1" x14ac:dyDescent="0.2">
      <c r="A32" s="162"/>
      <c r="B32" s="163"/>
      <c r="C32" s="180"/>
      <c r="D32" s="181"/>
    </row>
    <row r="33" spans="1:4" ht="12.75" customHeight="1" x14ac:dyDescent="0.2">
      <c r="A33" s="162"/>
      <c r="B33" s="163"/>
      <c r="C33" s="180"/>
      <c r="D33" s="181"/>
    </row>
    <row r="34" spans="1:4" ht="12.75" customHeight="1" x14ac:dyDescent="0.2">
      <c r="A34" s="162"/>
      <c r="B34" s="163"/>
      <c r="C34" s="180"/>
      <c r="D34" s="181"/>
    </row>
    <row r="35" spans="1:4" ht="12.75" customHeight="1" x14ac:dyDescent="0.2">
      <c r="A35" s="162"/>
      <c r="B35" s="163"/>
      <c r="C35" s="180"/>
      <c r="D35" s="181"/>
    </row>
    <row r="36" spans="1:4" ht="12.75" customHeight="1" x14ac:dyDescent="0.2">
      <c r="A36" s="162"/>
      <c r="B36" s="163"/>
      <c r="C36" s="180"/>
      <c r="D36" s="181"/>
    </row>
    <row r="37" spans="1:4" ht="12.75" customHeight="1" x14ac:dyDescent="0.2">
      <c r="A37" s="162"/>
      <c r="B37" s="163"/>
      <c r="C37" s="180"/>
      <c r="D37" s="181"/>
    </row>
    <row r="38" spans="1:4" ht="12.75" customHeight="1" x14ac:dyDescent="0.2">
      <c r="A38" s="162"/>
      <c r="B38" s="163"/>
      <c r="C38" s="180"/>
      <c r="D38" s="181"/>
    </row>
    <row r="39" spans="1:4" ht="12.75" customHeight="1" x14ac:dyDescent="0.2">
      <c r="A39" s="162"/>
      <c r="B39" s="164" t="s">
        <v>107</v>
      </c>
      <c r="C39" s="182"/>
      <c r="D39" s="183"/>
    </row>
    <row r="40" spans="1:4" ht="28.5" customHeight="1" x14ac:dyDescent="0.2">
      <c r="A40" s="475" t="s">
        <v>108</v>
      </c>
      <c r="B40" s="476"/>
      <c r="C40" s="477"/>
      <c r="D40" s="184"/>
    </row>
    <row r="41" spans="1:4" ht="15" customHeight="1" x14ac:dyDescent="0.2">
      <c r="A41" s="465" t="s">
        <v>110</v>
      </c>
      <c r="B41" s="466"/>
      <c r="C41" s="467"/>
      <c r="D41" s="185"/>
    </row>
    <row r="42" spans="1:4" ht="15" x14ac:dyDescent="0.2">
      <c r="A42" s="465" t="s">
        <v>215</v>
      </c>
      <c r="B42" s="466"/>
      <c r="C42" s="467"/>
      <c r="D42" s="185"/>
    </row>
    <row r="43" spans="1:4" ht="12.75" customHeight="1" x14ac:dyDescent="0.2">
      <c r="A43" s="167"/>
      <c r="B43" s="186"/>
      <c r="C43" s="187"/>
      <c r="D43" s="187"/>
    </row>
    <row r="44" spans="1:4" ht="12.75" customHeight="1" x14ac:dyDescent="0.2">
      <c r="A44" s="168"/>
      <c r="B44" s="468"/>
      <c r="C44" s="468"/>
      <c r="D44" s="468"/>
    </row>
    <row r="45" spans="1:4" ht="12.75" customHeight="1" x14ac:dyDescent="0.2">
      <c r="A45" s="82"/>
      <c r="B45" s="169"/>
      <c r="C45" s="469"/>
      <c r="D45" s="469"/>
    </row>
    <row r="46" spans="1:4" x14ac:dyDescent="0.2">
      <c r="A46" s="82"/>
      <c r="B46" s="82"/>
      <c r="C46" s="171"/>
      <c r="D46" s="171"/>
    </row>
    <row r="47" spans="1:4" x14ac:dyDescent="0.2">
      <c r="A47" s="172"/>
      <c r="B47" s="173"/>
      <c r="C47" s="174"/>
      <c r="D47" s="173"/>
    </row>
    <row r="48" spans="1:4" x14ac:dyDescent="0.2">
      <c r="B48" s="173"/>
      <c r="C48" s="174"/>
      <c r="D48" s="173"/>
    </row>
    <row r="49" spans="1:4" ht="16.5" customHeight="1" x14ac:dyDescent="0.2">
      <c r="B49" s="173"/>
      <c r="C49" s="174"/>
      <c r="D49" s="173"/>
    </row>
    <row r="50" spans="1:4" x14ac:dyDescent="0.2">
      <c r="B50" s="173"/>
      <c r="C50" s="174"/>
      <c r="D50" s="173"/>
    </row>
    <row r="57" spans="1:4" s="32" customFormat="1" ht="15" x14ac:dyDescent="0.25">
      <c r="A57" s="158"/>
      <c r="B57" s="151"/>
      <c r="C57" s="158"/>
      <c r="D57" s="151"/>
    </row>
    <row r="58" spans="1:4" s="32" customFormat="1" ht="15" x14ac:dyDescent="0.25">
      <c r="A58" s="158"/>
      <c r="B58" s="151"/>
      <c r="C58" s="158"/>
      <c r="D58" s="151"/>
    </row>
    <row r="59" spans="1:4" s="32" customFormat="1" ht="15" x14ac:dyDescent="0.25">
      <c r="A59" s="158"/>
      <c r="B59" s="151"/>
      <c r="C59" s="158"/>
      <c r="D59" s="151"/>
    </row>
  </sheetData>
  <mergeCells count="16">
    <mergeCell ref="A9:B9"/>
    <mergeCell ref="A1:B4"/>
    <mergeCell ref="C1:D4"/>
    <mergeCell ref="A5:D5"/>
    <mergeCell ref="A6:B6"/>
    <mergeCell ref="A7:B7"/>
    <mergeCell ref="A41:C41"/>
    <mergeCell ref="A42:C42"/>
    <mergeCell ref="B44:D44"/>
    <mergeCell ref="C45:D45"/>
    <mergeCell ref="A10:B10"/>
    <mergeCell ref="A12:A13"/>
    <mergeCell ref="B12:B13"/>
    <mergeCell ref="C12:C13"/>
    <mergeCell ref="D12:D13"/>
    <mergeCell ref="A40:C40"/>
  </mergeCells>
  <printOptions horizontalCentered="1"/>
  <pageMargins left="0.51181102362204722" right="0.51181102362204722" top="0.59055118110236227" bottom="0.59055118110236227" header="0.31496062992125984" footer="0.31496062992125984"/>
  <pageSetup paperSize="9" scale="7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5CC74-EDE6-4488-B3B8-F2DBEC4CF0C5}">
  <sheetPr>
    <pageSetUpPr fitToPage="1"/>
  </sheetPr>
  <dimension ref="A1:IJ895"/>
  <sheetViews>
    <sheetView view="pageLayout" topLeftCell="B119" zoomScaleNormal="100" zoomScaleSheetLayoutView="120" workbookViewId="0">
      <selection activeCell="I126" sqref="I126"/>
    </sheetView>
  </sheetViews>
  <sheetFormatPr defaultRowHeight="15" x14ac:dyDescent="0.25"/>
  <cols>
    <col min="1" max="1" width="7.5" style="32" customWidth="1"/>
    <col min="2" max="2" width="10.375" style="32" bestFit="1" customWidth="1"/>
    <col min="3" max="3" width="9.375" style="123" customWidth="1"/>
    <col min="4" max="4" width="49" style="124" customWidth="1"/>
    <col min="5" max="5" width="5.375" style="32" customWidth="1"/>
    <col min="6" max="6" width="7.375" style="83" bestFit="1" customWidth="1"/>
    <col min="7" max="8" width="10.875" style="125" customWidth="1"/>
    <col min="9" max="9" width="11.875" style="125" bestFit="1" customWidth="1"/>
    <col min="10" max="11" width="10.875" style="125" customWidth="1"/>
    <col min="12" max="12" width="11.875" style="125" bestFit="1" customWidth="1"/>
    <col min="13" max="13" width="10.25" style="83" customWidth="1"/>
    <col min="14" max="14" width="9.75" style="30" bestFit="1" customWidth="1"/>
    <col min="15" max="15" width="12.25" style="31" bestFit="1" customWidth="1"/>
    <col min="16" max="16" width="8.125" style="32" bestFit="1" customWidth="1"/>
    <col min="17" max="256" width="9" style="32"/>
    <col min="257" max="257" width="7.5" style="32" customWidth="1"/>
    <col min="258" max="259" width="9.375" style="32" customWidth="1"/>
    <col min="260" max="260" width="49" style="32" customWidth="1"/>
    <col min="261" max="261" width="5.375" style="32" customWidth="1"/>
    <col min="262" max="262" width="7.375" style="32" bestFit="1" customWidth="1"/>
    <col min="263" max="264" width="10.875" style="32" customWidth="1"/>
    <col min="265" max="265" width="11.875" style="32" bestFit="1" customWidth="1"/>
    <col min="266" max="267" width="10.875" style="32" customWidth="1"/>
    <col min="268" max="268" width="11.875" style="32" bestFit="1" customWidth="1"/>
    <col min="269" max="269" width="10.25" style="32" customWidth="1"/>
    <col min="270" max="270" width="9.75" style="32" bestFit="1" customWidth="1"/>
    <col min="271" max="271" width="12.25" style="32" bestFit="1" customWidth="1"/>
    <col min="272" max="272" width="8.125" style="32" bestFit="1" customWidth="1"/>
    <col min="273" max="512" width="9" style="32"/>
    <col min="513" max="513" width="7.5" style="32" customWidth="1"/>
    <col min="514" max="515" width="9.375" style="32" customWidth="1"/>
    <col min="516" max="516" width="49" style="32" customWidth="1"/>
    <col min="517" max="517" width="5.375" style="32" customWidth="1"/>
    <col min="518" max="518" width="7.375" style="32" bestFit="1" customWidth="1"/>
    <col min="519" max="520" width="10.875" style="32" customWidth="1"/>
    <col min="521" max="521" width="11.875" style="32" bestFit="1" customWidth="1"/>
    <col min="522" max="523" width="10.875" style="32" customWidth="1"/>
    <col min="524" max="524" width="11.875" style="32" bestFit="1" customWidth="1"/>
    <col min="525" max="525" width="10.25" style="32" customWidth="1"/>
    <col min="526" max="526" width="9.75" style="32" bestFit="1" customWidth="1"/>
    <col min="527" max="527" width="12.25" style="32" bestFit="1" customWidth="1"/>
    <col min="528" max="528" width="8.125" style="32" bestFit="1" customWidth="1"/>
    <col min="529" max="768" width="9" style="32"/>
    <col min="769" max="769" width="7.5" style="32" customWidth="1"/>
    <col min="770" max="771" width="9.375" style="32" customWidth="1"/>
    <col min="772" max="772" width="49" style="32" customWidth="1"/>
    <col min="773" max="773" width="5.375" style="32" customWidth="1"/>
    <col min="774" max="774" width="7.375" style="32" bestFit="1" customWidth="1"/>
    <col min="775" max="776" width="10.875" style="32" customWidth="1"/>
    <col min="777" max="777" width="11.875" style="32" bestFit="1" customWidth="1"/>
    <col min="778" max="779" width="10.875" style="32" customWidth="1"/>
    <col min="780" max="780" width="11.875" style="32" bestFit="1" customWidth="1"/>
    <col min="781" max="781" width="10.25" style="32" customWidth="1"/>
    <col min="782" max="782" width="9.75" style="32" bestFit="1" customWidth="1"/>
    <col min="783" max="783" width="12.25" style="32" bestFit="1" customWidth="1"/>
    <col min="784" max="784" width="8.125" style="32" bestFit="1" customWidth="1"/>
    <col min="785" max="1024" width="9" style="32"/>
    <col min="1025" max="1025" width="7.5" style="32" customWidth="1"/>
    <col min="1026" max="1027" width="9.375" style="32" customWidth="1"/>
    <col min="1028" max="1028" width="49" style="32" customWidth="1"/>
    <col min="1029" max="1029" width="5.375" style="32" customWidth="1"/>
    <col min="1030" max="1030" width="7.375" style="32" bestFit="1" customWidth="1"/>
    <col min="1031" max="1032" width="10.875" style="32" customWidth="1"/>
    <col min="1033" max="1033" width="11.875" style="32" bestFit="1" customWidth="1"/>
    <col min="1034" max="1035" width="10.875" style="32" customWidth="1"/>
    <col min="1036" max="1036" width="11.875" style="32" bestFit="1" customWidth="1"/>
    <col min="1037" max="1037" width="10.25" style="32" customWidth="1"/>
    <col min="1038" max="1038" width="9.75" style="32" bestFit="1" customWidth="1"/>
    <col min="1039" max="1039" width="12.25" style="32" bestFit="1" customWidth="1"/>
    <col min="1040" max="1040" width="8.125" style="32" bestFit="1" customWidth="1"/>
    <col min="1041" max="1280" width="9" style="32"/>
    <col min="1281" max="1281" width="7.5" style="32" customWidth="1"/>
    <col min="1282" max="1283" width="9.375" style="32" customWidth="1"/>
    <col min="1284" max="1284" width="49" style="32" customWidth="1"/>
    <col min="1285" max="1285" width="5.375" style="32" customWidth="1"/>
    <col min="1286" max="1286" width="7.375" style="32" bestFit="1" customWidth="1"/>
    <col min="1287" max="1288" width="10.875" style="32" customWidth="1"/>
    <col min="1289" max="1289" width="11.875" style="32" bestFit="1" customWidth="1"/>
    <col min="1290" max="1291" width="10.875" style="32" customWidth="1"/>
    <col min="1292" max="1292" width="11.875" style="32" bestFit="1" customWidth="1"/>
    <col min="1293" max="1293" width="10.25" style="32" customWidth="1"/>
    <col min="1294" max="1294" width="9.75" style="32" bestFit="1" customWidth="1"/>
    <col min="1295" max="1295" width="12.25" style="32" bestFit="1" customWidth="1"/>
    <col min="1296" max="1296" width="8.125" style="32" bestFit="1" customWidth="1"/>
    <col min="1297" max="1536" width="9" style="32"/>
    <col min="1537" max="1537" width="7.5" style="32" customWidth="1"/>
    <col min="1538" max="1539" width="9.375" style="32" customWidth="1"/>
    <col min="1540" max="1540" width="49" style="32" customWidth="1"/>
    <col min="1541" max="1541" width="5.375" style="32" customWidth="1"/>
    <col min="1542" max="1542" width="7.375" style="32" bestFit="1" customWidth="1"/>
    <col min="1543" max="1544" width="10.875" style="32" customWidth="1"/>
    <col min="1545" max="1545" width="11.875" style="32" bestFit="1" customWidth="1"/>
    <col min="1546" max="1547" width="10.875" style="32" customWidth="1"/>
    <col min="1548" max="1548" width="11.875" style="32" bestFit="1" customWidth="1"/>
    <col min="1549" max="1549" width="10.25" style="32" customWidth="1"/>
    <col min="1550" max="1550" width="9.75" style="32" bestFit="1" customWidth="1"/>
    <col min="1551" max="1551" width="12.25" style="32" bestFit="1" customWidth="1"/>
    <col min="1552" max="1552" width="8.125" style="32" bestFit="1" customWidth="1"/>
    <col min="1553" max="1792" width="9" style="32"/>
    <col min="1793" max="1793" width="7.5" style="32" customWidth="1"/>
    <col min="1794" max="1795" width="9.375" style="32" customWidth="1"/>
    <col min="1796" max="1796" width="49" style="32" customWidth="1"/>
    <col min="1797" max="1797" width="5.375" style="32" customWidth="1"/>
    <col min="1798" max="1798" width="7.375" style="32" bestFit="1" customWidth="1"/>
    <col min="1799" max="1800" width="10.875" style="32" customWidth="1"/>
    <col min="1801" max="1801" width="11.875" style="32" bestFit="1" customWidth="1"/>
    <col min="1802" max="1803" width="10.875" style="32" customWidth="1"/>
    <col min="1804" max="1804" width="11.875" style="32" bestFit="1" customWidth="1"/>
    <col min="1805" max="1805" width="10.25" style="32" customWidth="1"/>
    <col min="1806" max="1806" width="9.75" style="32" bestFit="1" customWidth="1"/>
    <col min="1807" max="1807" width="12.25" style="32" bestFit="1" customWidth="1"/>
    <col min="1808" max="1808" width="8.125" style="32" bestFit="1" customWidth="1"/>
    <col min="1809" max="2048" width="9" style="32"/>
    <col min="2049" max="2049" width="7.5" style="32" customWidth="1"/>
    <col min="2050" max="2051" width="9.375" style="32" customWidth="1"/>
    <col min="2052" max="2052" width="49" style="32" customWidth="1"/>
    <col min="2053" max="2053" width="5.375" style="32" customWidth="1"/>
    <col min="2054" max="2054" width="7.375" style="32" bestFit="1" customWidth="1"/>
    <col min="2055" max="2056" width="10.875" style="32" customWidth="1"/>
    <col min="2057" max="2057" width="11.875" style="32" bestFit="1" customWidth="1"/>
    <col min="2058" max="2059" width="10.875" style="32" customWidth="1"/>
    <col min="2060" max="2060" width="11.875" style="32" bestFit="1" customWidth="1"/>
    <col min="2061" max="2061" width="10.25" style="32" customWidth="1"/>
    <col min="2062" max="2062" width="9.75" style="32" bestFit="1" customWidth="1"/>
    <col min="2063" max="2063" width="12.25" style="32" bestFit="1" customWidth="1"/>
    <col min="2064" max="2064" width="8.125" style="32" bestFit="1" customWidth="1"/>
    <col min="2065" max="2304" width="9" style="32"/>
    <col min="2305" max="2305" width="7.5" style="32" customWidth="1"/>
    <col min="2306" max="2307" width="9.375" style="32" customWidth="1"/>
    <col min="2308" max="2308" width="49" style="32" customWidth="1"/>
    <col min="2309" max="2309" width="5.375" style="32" customWidth="1"/>
    <col min="2310" max="2310" width="7.375" style="32" bestFit="1" customWidth="1"/>
    <col min="2311" max="2312" width="10.875" style="32" customWidth="1"/>
    <col min="2313" max="2313" width="11.875" style="32" bestFit="1" customWidth="1"/>
    <col min="2314" max="2315" width="10.875" style="32" customWidth="1"/>
    <col min="2316" max="2316" width="11.875" style="32" bestFit="1" customWidth="1"/>
    <col min="2317" max="2317" width="10.25" style="32" customWidth="1"/>
    <col min="2318" max="2318" width="9.75" style="32" bestFit="1" customWidth="1"/>
    <col min="2319" max="2319" width="12.25" style="32" bestFit="1" customWidth="1"/>
    <col min="2320" max="2320" width="8.125" style="32" bestFit="1" customWidth="1"/>
    <col min="2321" max="2560" width="9" style="32"/>
    <col min="2561" max="2561" width="7.5" style="32" customWidth="1"/>
    <col min="2562" max="2563" width="9.375" style="32" customWidth="1"/>
    <col min="2564" max="2564" width="49" style="32" customWidth="1"/>
    <col min="2565" max="2565" width="5.375" style="32" customWidth="1"/>
    <col min="2566" max="2566" width="7.375" style="32" bestFit="1" customWidth="1"/>
    <col min="2567" max="2568" width="10.875" style="32" customWidth="1"/>
    <col min="2569" max="2569" width="11.875" style="32" bestFit="1" customWidth="1"/>
    <col min="2570" max="2571" width="10.875" style="32" customWidth="1"/>
    <col min="2572" max="2572" width="11.875" style="32" bestFit="1" customWidth="1"/>
    <col min="2573" max="2573" width="10.25" style="32" customWidth="1"/>
    <col min="2574" max="2574" width="9.75" style="32" bestFit="1" customWidth="1"/>
    <col min="2575" max="2575" width="12.25" style="32" bestFit="1" customWidth="1"/>
    <col min="2576" max="2576" width="8.125" style="32" bestFit="1" customWidth="1"/>
    <col min="2577" max="2816" width="9" style="32"/>
    <col min="2817" max="2817" width="7.5" style="32" customWidth="1"/>
    <col min="2818" max="2819" width="9.375" style="32" customWidth="1"/>
    <col min="2820" max="2820" width="49" style="32" customWidth="1"/>
    <col min="2821" max="2821" width="5.375" style="32" customWidth="1"/>
    <col min="2822" max="2822" width="7.375" style="32" bestFit="1" customWidth="1"/>
    <col min="2823" max="2824" width="10.875" style="32" customWidth="1"/>
    <col min="2825" max="2825" width="11.875" style="32" bestFit="1" customWidth="1"/>
    <col min="2826" max="2827" width="10.875" style="32" customWidth="1"/>
    <col min="2828" max="2828" width="11.875" style="32" bestFit="1" customWidth="1"/>
    <col min="2829" max="2829" width="10.25" style="32" customWidth="1"/>
    <col min="2830" max="2830" width="9.75" style="32" bestFit="1" customWidth="1"/>
    <col min="2831" max="2831" width="12.25" style="32" bestFit="1" customWidth="1"/>
    <col min="2832" max="2832" width="8.125" style="32" bestFit="1" customWidth="1"/>
    <col min="2833" max="3072" width="9" style="32"/>
    <col min="3073" max="3073" width="7.5" style="32" customWidth="1"/>
    <col min="3074" max="3075" width="9.375" style="32" customWidth="1"/>
    <col min="3076" max="3076" width="49" style="32" customWidth="1"/>
    <col min="3077" max="3077" width="5.375" style="32" customWidth="1"/>
    <col min="3078" max="3078" width="7.375" style="32" bestFit="1" customWidth="1"/>
    <col min="3079" max="3080" width="10.875" style="32" customWidth="1"/>
    <col min="3081" max="3081" width="11.875" style="32" bestFit="1" customWidth="1"/>
    <col min="3082" max="3083" width="10.875" style="32" customWidth="1"/>
    <col min="3084" max="3084" width="11.875" style="32" bestFit="1" customWidth="1"/>
    <col min="3085" max="3085" width="10.25" style="32" customWidth="1"/>
    <col min="3086" max="3086" width="9.75" style="32" bestFit="1" customWidth="1"/>
    <col min="3087" max="3087" width="12.25" style="32" bestFit="1" customWidth="1"/>
    <col min="3088" max="3088" width="8.125" style="32" bestFit="1" customWidth="1"/>
    <col min="3089" max="3328" width="9" style="32"/>
    <col min="3329" max="3329" width="7.5" style="32" customWidth="1"/>
    <col min="3330" max="3331" width="9.375" style="32" customWidth="1"/>
    <col min="3332" max="3332" width="49" style="32" customWidth="1"/>
    <col min="3333" max="3333" width="5.375" style="32" customWidth="1"/>
    <col min="3334" max="3334" width="7.375" style="32" bestFit="1" customWidth="1"/>
    <col min="3335" max="3336" width="10.875" style="32" customWidth="1"/>
    <col min="3337" max="3337" width="11.875" style="32" bestFit="1" customWidth="1"/>
    <col min="3338" max="3339" width="10.875" style="32" customWidth="1"/>
    <col min="3340" max="3340" width="11.875" style="32" bestFit="1" customWidth="1"/>
    <col min="3341" max="3341" width="10.25" style="32" customWidth="1"/>
    <col min="3342" max="3342" width="9.75" style="32" bestFit="1" customWidth="1"/>
    <col min="3343" max="3343" width="12.25" style="32" bestFit="1" customWidth="1"/>
    <col min="3344" max="3344" width="8.125" style="32" bestFit="1" customWidth="1"/>
    <col min="3345" max="3584" width="9" style="32"/>
    <col min="3585" max="3585" width="7.5" style="32" customWidth="1"/>
    <col min="3586" max="3587" width="9.375" style="32" customWidth="1"/>
    <col min="3588" max="3588" width="49" style="32" customWidth="1"/>
    <col min="3589" max="3589" width="5.375" style="32" customWidth="1"/>
    <col min="3590" max="3590" width="7.375" style="32" bestFit="1" customWidth="1"/>
    <col min="3591" max="3592" width="10.875" style="32" customWidth="1"/>
    <col min="3593" max="3593" width="11.875" style="32" bestFit="1" customWidth="1"/>
    <col min="3594" max="3595" width="10.875" style="32" customWidth="1"/>
    <col min="3596" max="3596" width="11.875" style="32" bestFit="1" customWidth="1"/>
    <col min="3597" max="3597" width="10.25" style="32" customWidth="1"/>
    <col min="3598" max="3598" width="9.75" style="32" bestFit="1" customWidth="1"/>
    <col min="3599" max="3599" width="12.25" style="32" bestFit="1" customWidth="1"/>
    <col min="3600" max="3600" width="8.125" style="32" bestFit="1" customWidth="1"/>
    <col min="3601" max="3840" width="9" style="32"/>
    <col min="3841" max="3841" width="7.5" style="32" customWidth="1"/>
    <col min="3842" max="3843" width="9.375" style="32" customWidth="1"/>
    <col min="3844" max="3844" width="49" style="32" customWidth="1"/>
    <col min="3845" max="3845" width="5.375" style="32" customWidth="1"/>
    <col min="3846" max="3846" width="7.375" style="32" bestFit="1" customWidth="1"/>
    <col min="3847" max="3848" width="10.875" style="32" customWidth="1"/>
    <col min="3849" max="3849" width="11.875" style="32" bestFit="1" customWidth="1"/>
    <col min="3850" max="3851" width="10.875" style="32" customWidth="1"/>
    <col min="3852" max="3852" width="11.875" style="32" bestFit="1" customWidth="1"/>
    <col min="3853" max="3853" width="10.25" style="32" customWidth="1"/>
    <col min="3854" max="3854" width="9.75" style="32" bestFit="1" customWidth="1"/>
    <col min="3855" max="3855" width="12.25" style="32" bestFit="1" customWidth="1"/>
    <col min="3856" max="3856" width="8.125" style="32" bestFit="1" customWidth="1"/>
    <col min="3857" max="4096" width="9" style="32"/>
    <col min="4097" max="4097" width="7.5" style="32" customWidth="1"/>
    <col min="4098" max="4099" width="9.375" style="32" customWidth="1"/>
    <col min="4100" max="4100" width="49" style="32" customWidth="1"/>
    <col min="4101" max="4101" width="5.375" style="32" customWidth="1"/>
    <col min="4102" max="4102" width="7.375" style="32" bestFit="1" customWidth="1"/>
    <col min="4103" max="4104" width="10.875" style="32" customWidth="1"/>
    <col min="4105" max="4105" width="11.875" style="32" bestFit="1" customWidth="1"/>
    <col min="4106" max="4107" width="10.875" style="32" customWidth="1"/>
    <col min="4108" max="4108" width="11.875" style="32" bestFit="1" customWidth="1"/>
    <col min="4109" max="4109" width="10.25" style="32" customWidth="1"/>
    <col min="4110" max="4110" width="9.75" style="32" bestFit="1" customWidth="1"/>
    <col min="4111" max="4111" width="12.25" style="32" bestFit="1" customWidth="1"/>
    <col min="4112" max="4112" width="8.125" style="32" bestFit="1" customWidth="1"/>
    <col min="4113" max="4352" width="9" style="32"/>
    <col min="4353" max="4353" width="7.5" style="32" customWidth="1"/>
    <col min="4354" max="4355" width="9.375" style="32" customWidth="1"/>
    <col min="4356" max="4356" width="49" style="32" customWidth="1"/>
    <col min="4357" max="4357" width="5.375" style="32" customWidth="1"/>
    <col min="4358" max="4358" width="7.375" style="32" bestFit="1" customWidth="1"/>
    <col min="4359" max="4360" width="10.875" style="32" customWidth="1"/>
    <col min="4361" max="4361" width="11.875" style="32" bestFit="1" customWidth="1"/>
    <col min="4362" max="4363" width="10.875" style="32" customWidth="1"/>
    <col min="4364" max="4364" width="11.875" style="32" bestFit="1" customWidth="1"/>
    <col min="4365" max="4365" width="10.25" style="32" customWidth="1"/>
    <col min="4366" max="4366" width="9.75" style="32" bestFit="1" customWidth="1"/>
    <col min="4367" max="4367" width="12.25" style="32" bestFit="1" customWidth="1"/>
    <col min="4368" max="4368" width="8.125" style="32" bestFit="1" customWidth="1"/>
    <col min="4369" max="4608" width="9" style="32"/>
    <col min="4609" max="4609" width="7.5" style="32" customWidth="1"/>
    <col min="4610" max="4611" width="9.375" style="32" customWidth="1"/>
    <col min="4612" max="4612" width="49" style="32" customWidth="1"/>
    <col min="4613" max="4613" width="5.375" style="32" customWidth="1"/>
    <col min="4614" max="4614" width="7.375" style="32" bestFit="1" customWidth="1"/>
    <col min="4615" max="4616" width="10.875" style="32" customWidth="1"/>
    <col min="4617" max="4617" width="11.875" style="32" bestFit="1" customWidth="1"/>
    <col min="4618" max="4619" width="10.875" style="32" customWidth="1"/>
    <col min="4620" max="4620" width="11.875" style="32" bestFit="1" customWidth="1"/>
    <col min="4621" max="4621" width="10.25" style="32" customWidth="1"/>
    <col min="4622" max="4622" width="9.75" style="32" bestFit="1" customWidth="1"/>
    <col min="4623" max="4623" width="12.25" style="32" bestFit="1" customWidth="1"/>
    <col min="4624" max="4624" width="8.125" style="32" bestFit="1" customWidth="1"/>
    <col min="4625" max="4864" width="9" style="32"/>
    <col min="4865" max="4865" width="7.5" style="32" customWidth="1"/>
    <col min="4866" max="4867" width="9.375" style="32" customWidth="1"/>
    <col min="4868" max="4868" width="49" style="32" customWidth="1"/>
    <col min="4869" max="4869" width="5.375" style="32" customWidth="1"/>
    <col min="4870" max="4870" width="7.375" style="32" bestFit="1" customWidth="1"/>
    <col min="4871" max="4872" width="10.875" style="32" customWidth="1"/>
    <col min="4873" max="4873" width="11.875" style="32" bestFit="1" customWidth="1"/>
    <col min="4874" max="4875" width="10.875" style="32" customWidth="1"/>
    <col min="4876" max="4876" width="11.875" style="32" bestFit="1" customWidth="1"/>
    <col min="4877" max="4877" width="10.25" style="32" customWidth="1"/>
    <col min="4878" max="4878" width="9.75" style="32" bestFit="1" customWidth="1"/>
    <col min="4879" max="4879" width="12.25" style="32" bestFit="1" customWidth="1"/>
    <col min="4880" max="4880" width="8.125" style="32" bestFit="1" customWidth="1"/>
    <col min="4881" max="5120" width="9" style="32"/>
    <col min="5121" max="5121" width="7.5" style="32" customWidth="1"/>
    <col min="5122" max="5123" width="9.375" style="32" customWidth="1"/>
    <col min="5124" max="5124" width="49" style="32" customWidth="1"/>
    <col min="5125" max="5125" width="5.375" style="32" customWidth="1"/>
    <col min="5126" max="5126" width="7.375" style="32" bestFit="1" customWidth="1"/>
    <col min="5127" max="5128" width="10.875" style="32" customWidth="1"/>
    <col min="5129" max="5129" width="11.875" style="32" bestFit="1" customWidth="1"/>
    <col min="5130" max="5131" width="10.875" style="32" customWidth="1"/>
    <col min="5132" max="5132" width="11.875" style="32" bestFit="1" customWidth="1"/>
    <col min="5133" max="5133" width="10.25" style="32" customWidth="1"/>
    <col min="5134" max="5134" width="9.75" style="32" bestFit="1" customWidth="1"/>
    <col min="5135" max="5135" width="12.25" style="32" bestFit="1" customWidth="1"/>
    <col min="5136" max="5136" width="8.125" style="32" bestFit="1" customWidth="1"/>
    <col min="5137" max="5376" width="9" style="32"/>
    <col min="5377" max="5377" width="7.5" style="32" customWidth="1"/>
    <col min="5378" max="5379" width="9.375" style="32" customWidth="1"/>
    <col min="5380" max="5380" width="49" style="32" customWidth="1"/>
    <col min="5381" max="5381" width="5.375" style="32" customWidth="1"/>
    <col min="5382" max="5382" width="7.375" style="32" bestFit="1" customWidth="1"/>
    <col min="5383" max="5384" width="10.875" style="32" customWidth="1"/>
    <col min="5385" max="5385" width="11.875" style="32" bestFit="1" customWidth="1"/>
    <col min="5386" max="5387" width="10.875" style="32" customWidth="1"/>
    <col min="5388" max="5388" width="11.875" style="32" bestFit="1" customWidth="1"/>
    <col min="5389" max="5389" width="10.25" style="32" customWidth="1"/>
    <col min="5390" max="5390" width="9.75" style="32" bestFit="1" customWidth="1"/>
    <col min="5391" max="5391" width="12.25" style="32" bestFit="1" customWidth="1"/>
    <col min="5392" max="5392" width="8.125" style="32" bestFit="1" customWidth="1"/>
    <col min="5393" max="5632" width="9" style="32"/>
    <col min="5633" max="5633" width="7.5" style="32" customWidth="1"/>
    <col min="5634" max="5635" width="9.375" style="32" customWidth="1"/>
    <col min="5636" max="5636" width="49" style="32" customWidth="1"/>
    <col min="5637" max="5637" width="5.375" style="32" customWidth="1"/>
    <col min="5638" max="5638" width="7.375" style="32" bestFit="1" customWidth="1"/>
    <col min="5639" max="5640" width="10.875" style="32" customWidth="1"/>
    <col min="5641" max="5641" width="11.875" style="32" bestFit="1" customWidth="1"/>
    <col min="5642" max="5643" width="10.875" style="32" customWidth="1"/>
    <col min="5644" max="5644" width="11.875" style="32" bestFit="1" customWidth="1"/>
    <col min="5645" max="5645" width="10.25" style="32" customWidth="1"/>
    <col min="5646" max="5646" width="9.75" style="32" bestFit="1" customWidth="1"/>
    <col min="5647" max="5647" width="12.25" style="32" bestFit="1" customWidth="1"/>
    <col min="5648" max="5648" width="8.125" style="32" bestFit="1" customWidth="1"/>
    <col min="5649" max="5888" width="9" style="32"/>
    <col min="5889" max="5889" width="7.5" style="32" customWidth="1"/>
    <col min="5890" max="5891" width="9.375" style="32" customWidth="1"/>
    <col min="5892" max="5892" width="49" style="32" customWidth="1"/>
    <col min="5893" max="5893" width="5.375" style="32" customWidth="1"/>
    <col min="5894" max="5894" width="7.375" style="32" bestFit="1" customWidth="1"/>
    <col min="5895" max="5896" width="10.875" style="32" customWidth="1"/>
    <col min="5897" max="5897" width="11.875" style="32" bestFit="1" customWidth="1"/>
    <col min="5898" max="5899" width="10.875" style="32" customWidth="1"/>
    <col min="5900" max="5900" width="11.875" style="32" bestFit="1" customWidth="1"/>
    <col min="5901" max="5901" width="10.25" style="32" customWidth="1"/>
    <col min="5902" max="5902" width="9.75" style="32" bestFit="1" customWidth="1"/>
    <col min="5903" max="5903" width="12.25" style="32" bestFit="1" customWidth="1"/>
    <col min="5904" max="5904" width="8.125" style="32" bestFit="1" customWidth="1"/>
    <col min="5905" max="6144" width="9" style="32"/>
    <col min="6145" max="6145" width="7.5" style="32" customWidth="1"/>
    <col min="6146" max="6147" width="9.375" style="32" customWidth="1"/>
    <col min="6148" max="6148" width="49" style="32" customWidth="1"/>
    <col min="6149" max="6149" width="5.375" style="32" customWidth="1"/>
    <col min="6150" max="6150" width="7.375" style="32" bestFit="1" customWidth="1"/>
    <col min="6151" max="6152" width="10.875" style="32" customWidth="1"/>
    <col min="6153" max="6153" width="11.875" style="32" bestFit="1" customWidth="1"/>
    <col min="6154" max="6155" width="10.875" style="32" customWidth="1"/>
    <col min="6156" max="6156" width="11.875" style="32" bestFit="1" customWidth="1"/>
    <col min="6157" max="6157" width="10.25" style="32" customWidth="1"/>
    <col min="6158" max="6158" width="9.75" style="32" bestFit="1" customWidth="1"/>
    <col min="6159" max="6159" width="12.25" style="32" bestFit="1" customWidth="1"/>
    <col min="6160" max="6160" width="8.125" style="32" bestFit="1" customWidth="1"/>
    <col min="6161" max="6400" width="9" style="32"/>
    <col min="6401" max="6401" width="7.5" style="32" customWidth="1"/>
    <col min="6402" max="6403" width="9.375" style="32" customWidth="1"/>
    <col min="6404" max="6404" width="49" style="32" customWidth="1"/>
    <col min="6405" max="6405" width="5.375" style="32" customWidth="1"/>
    <col min="6406" max="6406" width="7.375" style="32" bestFit="1" customWidth="1"/>
    <col min="6407" max="6408" width="10.875" style="32" customWidth="1"/>
    <col min="6409" max="6409" width="11.875" style="32" bestFit="1" customWidth="1"/>
    <col min="6410" max="6411" width="10.875" style="32" customWidth="1"/>
    <col min="6412" max="6412" width="11.875" style="32" bestFit="1" customWidth="1"/>
    <col min="6413" max="6413" width="10.25" style="32" customWidth="1"/>
    <col min="6414" max="6414" width="9.75" style="32" bestFit="1" customWidth="1"/>
    <col min="6415" max="6415" width="12.25" style="32" bestFit="1" customWidth="1"/>
    <col min="6416" max="6416" width="8.125" style="32" bestFit="1" customWidth="1"/>
    <col min="6417" max="6656" width="9" style="32"/>
    <col min="6657" max="6657" width="7.5" style="32" customWidth="1"/>
    <col min="6658" max="6659" width="9.375" style="32" customWidth="1"/>
    <col min="6660" max="6660" width="49" style="32" customWidth="1"/>
    <col min="6661" max="6661" width="5.375" style="32" customWidth="1"/>
    <col min="6662" max="6662" width="7.375" style="32" bestFit="1" customWidth="1"/>
    <col min="6663" max="6664" width="10.875" style="32" customWidth="1"/>
    <col min="6665" max="6665" width="11.875" style="32" bestFit="1" customWidth="1"/>
    <col min="6666" max="6667" width="10.875" style="32" customWidth="1"/>
    <col min="6668" max="6668" width="11.875" style="32" bestFit="1" customWidth="1"/>
    <col min="6669" max="6669" width="10.25" style="32" customWidth="1"/>
    <col min="6670" max="6670" width="9.75" style="32" bestFit="1" customWidth="1"/>
    <col min="6671" max="6671" width="12.25" style="32" bestFit="1" customWidth="1"/>
    <col min="6672" max="6672" width="8.125" style="32" bestFit="1" customWidth="1"/>
    <col min="6673" max="6912" width="9" style="32"/>
    <col min="6913" max="6913" width="7.5" style="32" customWidth="1"/>
    <col min="6914" max="6915" width="9.375" style="32" customWidth="1"/>
    <col min="6916" max="6916" width="49" style="32" customWidth="1"/>
    <col min="6917" max="6917" width="5.375" style="32" customWidth="1"/>
    <col min="6918" max="6918" width="7.375" style="32" bestFit="1" customWidth="1"/>
    <col min="6919" max="6920" width="10.875" style="32" customWidth="1"/>
    <col min="6921" max="6921" width="11.875" style="32" bestFit="1" customWidth="1"/>
    <col min="6922" max="6923" width="10.875" style="32" customWidth="1"/>
    <col min="6924" max="6924" width="11.875" style="32" bestFit="1" customWidth="1"/>
    <col min="6925" max="6925" width="10.25" style="32" customWidth="1"/>
    <col min="6926" max="6926" width="9.75" style="32" bestFit="1" customWidth="1"/>
    <col min="6927" max="6927" width="12.25" style="32" bestFit="1" customWidth="1"/>
    <col min="6928" max="6928" width="8.125" style="32" bestFit="1" customWidth="1"/>
    <col min="6929" max="7168" width="9" style="32"/>
    <col min="7169" max="7169" width="7.5" style="32" customWidth="1"/>
    <col min="7170" max="7171" width="9.375" style="32" customWidth="1"/>
    <col min="7172" max="7172" width="49" style="32" customWidth="1"/>
    <col min="7173" max="7173" width="5.375" style="32" customWidth="1"/>
    <col min="7174" max="7174" width="7.375" style="32" bestFit="1" customWidth="1"/>
    <col min="7175" max="7176" width="10.875" style="32" customWidth="1"/>
    <col min="7177" max="7177" width="11.875" style="32" bestFit="1" customWidth="1"/>
    <col min="7178" max="7179" width="10.875" style="32" customWidth="1"/>
    <col min="7180" max="7180" width="11.875" style="32" bestFit="1" customWidth="1"/>
    <col min="7181" max="7181" width="10.25" style="32" customWidth="1"/>
    <col min="7182" max="7182" width="9.75" style="32" bestFit="1" customWidth="1"/>
    <col min="7183" max="7183" width="12.25" style="32" bestFit="1" customWidth="1"/>
    <col min="7184" max="7184" width="8.125" style="32" bestFit="1" customWidth="1"/>
    <col min="7185" max="7424" width="9" style="32"/>
    <col min="7425" max="7425" width="7.5" style="32" customWidth="1"/>
    <col min="7426" max="7427" width="9.375" style="32" customWidth="1"/>
    <col min="7428" max="7428" width="49" style="32" customWidth="1"/>
    <col min="7429" max="7429" width="5.375" style="32" customWidth="1"/>
    <col min="7430" max="7430" width="7.375" style="32" bestFit="1" customWidth="1"/>
    <col min="7431" max="7432" width="10.875" style="32" customWidth="1"/>
    <col min="7433" max="7433" width="11.875" style="32" bestFit="1" customWidth="1"/>
    <col min="7434" max="7435" width="10.875" style="32" customWidth="1"/>
    <col min="7436" max="7436" width="11.875" style="32" bestFit="1" customWidth="1"/>
    <col min="7437" max="7437" width="10.25" style="32" customWidth="1"/>
    <col min="7438" max="7438" width="9.75" style="32" bestFit="1" customWidth="1"/>
    <col min="7439" max="7439" width="12.25" style="32" bestFit="1" customWidth="1"/>
    <col min="7440" max="7440" width="8.125" style="32" bestFit="1" customWidth="1"/>
    <col min="7441" max="7680" width="9" style="32"/>
    <col min="7681" max="7681" width="7.5" style="32" customWidth="1"/>
    <col min="7682" max="7683" width="9.375" style="32" customWidth="1"/>
    <col min="7684" max="7684" width="49" style="32" customWidth="1"/>
    <col min="7685" max="7685" width="5.375" style="32" customWidth="1"/>
    <col min="7686" max="7686" width="7.375" style="32" bestFit="1" customWidth="1"/>
    <col min="7687" max="7688" width="10.875" style="32" customWidth="1"/>
    <col min="7689" max="7689" width="11.875" style="32" bestFit="1" customWidth="1"/>
    <col min="7690" max="7691" width="10.875" style="32" customWidth="1"/>
    <col min="7692" max="7692" width="11.875" style="32" bestFit="1" customWidth="1"/>
    <col min="7693" max="7693" width="10.25" style="32" customWidth="1"/>
    <col min="7694" max="7694" width="9.75" style="32" bestFit="1" customWidth="1"/>
    <col min="7695" max="7695" width="12.25" style="32" bestFit="1" customWidth="1"/>
    <col min="7696" max="7696" width="8.125" style="32" bestFit="1" customWidth="1"/>
    <col min="7697" max="7936" width="9" style="32"/>
    <col min="7937" max="7937" width="7.5" style="32" customWidth="1"/>
    <col min="7938" max="7939" width="9.375" style="32" customWidth="1"/>
    <col min="7940" max="7940" width="49" style="32" customWidth="1"/>
    <col min="7941" max="7941" width="5.375" style="32" customWidth="1"/>
    <col min="7942" max="7942" width="7.375" style="32" bestFit="1" customWidth="1"/>
    <col min="7943" max="7944" width="10.875" style="32" customWidth="1"/>
    <col min="7945" max="7945" width="11.875" style="32" bestFit="1" customWidth="1"/>
    <col min="7946" max="7947" width="10.875" style="32" customWidth="1"/>
    <col min="7948" max="7948" width="11.875" style="32" bestFit="1" customWidth="1"/>
    <col min="7949" max="7949" width="10.25" style="32" customWidth="1"/>
    <col min="7950" max="7950" width="9.75" style="32" bestFit="1" customWidth="1"/>
    <col min="7951" max="7951" width="12.25" style="32" bestFit="1" customWidth="1"/>
    <col min="7952" max="7952" width="8.125" style="32" bestFit="1" customWidth="1"/>
    <col min="7953" max="8192" width="9" style="32"/>
    <col min="8193" max="8193" width="7.5" style="32" customWidth="1"/>
    <col min="8194" max="8195" width="9.375" style="32" customWidth="1"/>
    <col min="8196" max="8196" width="49" style="32" customWidth="1"/>
    <col min="8197" max="8197" width="5.375" style="32" customWidth="1"/>
    <col min="8198" max="8198" width="7.375" style="32" bestFit="1" customWidth="1"/>
    <col min="8199" max="8200" width="10.875" style="32" customWidth="1"/>
    <col min="8201" max="8201" width="11.875" style="32" bestFit="1" customWidth="1"/>
    <col min="8202" max="8203" width="10.875" style="32" customWidth="1"/>
    <col min="8204" max="8204" width="11.875" style="32" bestFit="1" customWidth="1"/>
    <col min="8205" max="8205" width="10.25" style="32" customWidth="1"/>
    <col min="8206" max="8206" width="9.75" style="32" bestFit="1" customWidth="1"/>
    <col min="8207" max="8207" width="12.25" style="32" bestFit="1" customWidth="1"/>
    <col min="8208" max="8208" width="8.125" style="32" bestFit="1" customWidth="1"/>
    <col min="8209" max="8448" width="9" style="32"/>
    <col min="8449" max="8449" width="7.5" style="32" customWidth="1"/>
    <col min="8450" max="8451" width="9.375" style="32" customWidth="1"/>
    <col min="8452" max="8452" width="49" style="32" customWidth="1"/>
    <col min="8453" max="8453" width="5.375" style="32" customWidth="1"/>
    <col min="8454" max="8454" width="7.375" style="32" bestFit="1" customWidth="1"/>
    <col min="8455" max="8456" width="10.875" style="32" customWidth="1"/>
    <col min="8457" max="8457" width="11.875" style="32" bestFit="1" customWidth="1"/>
    <col min="8458" max="8459" width="10.875" style="32" customWidth="1"/>
    <col min="8460" max="8460" width="11.875" style="32" bestFit="1" customWidth="1"/>
    <col min="8461" max="8461" width="10.25" style="32" customWidth="1"/>
    <col min="8462" max="8462" width="9.75" style="32" bestFit="1" customWidth="1"/>
    <col min="8463" max="8463" width="12.25" style="32" bestFit="1" customWidth="1"/>
    <col min="8464" max="8464" width="8.125" style="32" bestFit="1" customWidth="1"/>
    <col min="8465" max="8704" width="9" style="32"/>
    <col min="8705" max="8705" width="7.5" style="32" customWidth="1"/>
    <col min="8706" max="8707" width="9.375" style="32" customWidth="1"/>
    <col min="8708" max="8708" width="49" style="32" customWidth="1"/>
    <col min="8709" max="8709" width="5.375" style="32" customWidth="1"/>
    <col min="8710" max="8710" width="7.375" style="32" bestFit="1" customWidth="1"/>
    <col min="8711" max="8712" width="10.875" style="32" customWidth="1"/>
    <col min="8713" max="8713" width="11.875" style="32" bestFit="1" customWidth="1"/>
    <col min="8714" max="8715" width="10.875" style="32" customWidth="1"/>
    <col min="8716" max="8716" width="11.875" style="32" bestFit="1" customWidth="1"/>
    <col min="8717" max="8717" width="10.25" style="32" customWidth="1"/>
    <col min="8718" max="8718" width="9.75" style="32" bestFit="1" customWidth="1"/>
    <col min="8719" max="8719" width="12.25" style="32" bestFit="1" customWidth="1"/>
    <col min="8720" max="8720" width="8.125" style="32" bestFit="1" customWidth="1"/>
    <col min="8721" max="8960" width="9" style="32"/>
    <col min="8961" max="8961" width="7.5" style="32" customWidth="1"/>
    <col min="8962" max="8963" width="9.375" style="32" customWidth="1"/>
    <col min="8964" max="8964" width="49" style="32" customWidth="1"/>
    <col min="8965" max="8965" width="5.375" style="32" customWidth="1"/>
    <col min="8966" max="8966" width="7.375" style="32" bestFit="1" customWidth="1"/>
    <col min="8967" max="8968" width="10.875" style="32" customWidth="1"/>
    <col min="8969" max="8969" width="11.875" style="32" bestFit="1" customWidth="1"/>
    <col min="8970" max="8971" width="10.875" style="32" customWidth="1"/>
    <col min="8972" max="8972" width="11.875" style="32" bestFit="1" customWidth="1"/>
    <col min="8973" max="8973" width="10.25" style="32" customWidth="1"/>
    <col min="8974" max="8974" width="9.75" style="32" bestFit="1" customWidth="1"/>
    <col min="8975" max="8975" width="12.25" style="32" bestFit="1" customWidth="1"/>
    <col min="8976" max="8976" width="8.125" style="32" bestFit="1" customWidth="1"/>
    <col min="8977" max="9216" width="9" style="32"/>
    <col min="9217" max="9217" width="7.5" style="32" customWidth="1"/>
    <col min="9218" max="9219" width="9.375" style="32" customWidth="1"/>
    <col min="9220" max="9220" width="49" style="32" customWidth="1"/>
    <col min="9221" max="9221" width="5.375" style="32" customWidth="1"/>
    <col min="9222" max="9222" width="7.375" style="32" bestFit="1" customWidth="1"/>
    <col min="9223" max="9224" width="10.875" style="32" customWidth="1"/>
    <col min="9225" max="9225" width="11.875" style="32" bestFit="1" customWidth="1"/>
    <col min="9226" max="9227" width="10.875" style="32" customWidth="1"/>
    <col min="9228" max="9228" width="11.875" style="32" bestFit="1" customWidth="1"/>
    <col min="9229" max="9229" width="10.25" style="32" customWidth="1"/>
    <col min="9230" max="9230" width="9.75" style="32" bestFit="1" customWidth="1"/>
    <col min="9231" max="9231" width="12.25" style="32" bestFit="1" customWidth="1"/>
    <col min="9232" max="9232" width="8.125" style="32" bestFit="1" customWidth="1"/>
    <col min="9233" max="9472" width="9" style="32"/>
    <col min="9473" max="9473" width="7.5" style="32" customWidth="1"/>
    <col min="9474" max="9475" width="9.375" style="32" customWidth="1"/>
    <col min="9476" max="9476" width="49" style="32" customWidth="1"/>
    <col min="9477" max="9477" width="5.375" style="32" customWidth="1"/>
    <col min="9478" max="9478" width="7.375" style="32" bestFit="1" customWidth="1"/>
    <col min="9479" max="9480" width="10.875" style="32" customWidth="1"/>
    <col min="9481" max="9481" width="11.875" style="32" bestFit="1" customWidth="1"/>
    <col min="9482" max="9483" width="10.875" style="32" customWidth="1"/>
    <col min="9484" max="9484" width="11.875" style="32" bestFit="1" customWidth="1"/>
    <col min="9485" max="9485" width="10.25" style="32" customWidth="1"/>
    <col min="9486" max="9486" width="9.75" style="32" bestFit="1" customWidth="1"/>
    <col min="9487" max="9487" width="12.25" style="32" bestFit="1" customWidth="1"/>
    <col min="9488" max="9488" width="8.125" style="32" bestFit="1" customWidth="1"/>
    <col min="9489" max="9728" width="9" style="32"/>
    <col min="9729" max="9729" width="7.5" style="32" customWidth="1"/>
    <col min="9730" max="9731" width="9.375" style="32" customWidth="1"/>
    <col min="9732" max="9732" width="49" style="32" customWidth="1"/>
    <col min="9733" max="9733" width="5.375" style="32" customWidth="1"/>
    <col min="9734" max="9734" width="7.375" style="32" bestFit="1" customWidth="1"/>
    <col min="9735" max="9736" width="10.875" style="32" customWidth="1"/>
    <col min="9737" max="9737" width="11.875" style="32" bestFit="1" customWidth="1"/>
    <col min="9738" max="9739" width="10.875" style="32" customWidth="1"/>
    <col min="9740" max="9740" width="11.875" style="32" bestFit="1" customWidth="1"/>
    <col min="9741" max="9741" width="10.25" style="32" customWidth="1"/>
    <col min="9742" max="9742" width="9.75" style="32" bestFit="1" customWidth="1"/>
    <col min="9743" max="9743" width="12.25" style="32" bestFit="1" customWidth="1"/>
    <col min="9744" max="9744" width="8.125" style="32" bestFit="1" customWidth="1"/>
    <col min="9745" max="9984" width="9" style="32"/>
    <col min="9985" max="9985" width="7.5" style="32" customWidth="1"/>
    <col min="9986" max="9987" width="9.375" style="32" customWidth="1"/>
    <col min="9988" max="9988" width="49" style="32" customWidth="1"/>
    <col min="9989" max="9989" width="5.375" style="32" customWidth="1"/>
    <col min="9990" max="9990" width="7.375" style="32" bestFit="1" customWidth="1"/>
    <col min="9991" max="9992" width="10.875" style="32" customWidth="1"/>
    <col min="9993" max="9993" width="11.875" style="32" bestFit="1" customWidth="1"/>
    <col min="9994" max="9995" width="10.875" style="32" customWidth="1"/>
    <col min="9996" max="9996" width="11.875" style="32" bestFit="1" customWidth="1"/>
    <col min="9997" max="9997" width="10.25" style="32" customWidth="1"/>
    <col min="9998" max="9998" width="9.75" style="32" bestFit="1" customWidth="1"/>
    <col min="9999" max="9999" width="12.25" style="32" bestFit="1" customWidth="1"/>
    <col min="10000" max="10000" width="8.125" style="32" bestFit="1" customWidth="1"/>
    <col min="10001" max="10240" width="9" style="32"/>
    <col min="10241" max="10241" width="7.5" style="32" customWidth="1"/>
    <col min="10242" max="10243" width="9.375" style="32" customWidth="1"/>
    <col min="10244" max="10244" width="49" style="32" customWidth="1"/>
    <col min="10245" max="10245" width="5.375" style="32" customWidth="1"/>
    <col min="10246" max="10246" width="7.375" style="32" bestFit="1" customWidth="1"/>
    <col min="10247" max="10248" width="10.875" style="32" customWidth="1"/>
    <col min="10249" max="10249" width="11.875" style="32" bestFit="1" customWidth="1"/>
    <col min="10250" max="10251" width="10.875" style="32" customWidth="1"/>
    <col min="10252" max="10252" width="11.875" style="32" bestFit="1" customWidth="1"/>
    <col min="10253" max="10253" width="10.25" style="32" customWidth="1"/>
    <col min="10254" max="10254" width="9.75" style="32" bestFit="1" customWidth="1"/>
    <col min="10255" max="10255" width="12.25" style="32" bestFit="1" customWidth="1"/>
    <col min="10256" max="10256" width="8.125" style="32" bestFit="1" customWidth="1"/>
    <col min="10257" max="10496" width="9" style="32"/>
    <col min="10497" max="10497" width="7.5" style="32" customWidth="1"/>
    <col min="10498" max="10499" width="9.375" style="32" customWidth="1"/>
    <col min="10500" max="10500" width="49" style="32" customWidth="1"/>
    <col min="10501" max="10501" width="5.375" style="32" customWidth="1"/>
    <col min="10502" max="10502" width="7.375" style="32" bestFit="1" customWidth="1"/>
    <col min="10503" max="10504" width="10.875" style="32" customWidth="1"/>
    <col min="10505" max="10505" width="11.875" style="32" bestFit="1" customWidth="1"/>
    <col min="10506" max="10507" width="10.875" style="32" customWidth="1"/>
    <col min="10508" max="10508" width="11.875" style="32" bestFit="1" customWidth="1"/>
    <col min="10509" max="10509" width="10.25" style="32" customWidth="1"/>
    <col min="10510" max="10510" width="9.75" style="32" bestFit="1" customWidth="1"/>
    <col min="10511" max="10511" width="12.25" style="32" bestFit="1" customWidth="1"/>
    <col min="10512" max="10512" width="8.125" style="32" bestFit="1" customWidth="1"/>
    <col min="10513" max="10752" width="9" style="32"/>
    <col min="10753" max="10753" width="7.5" style="32" customWidth="1"/>
    <col min="10754" max="10755" width="9.375" style="32" customWidth="1"/>
    <col min="10756" max="10756" width="49" style="32" customWidth="1"/>
    <col min="10757" max="10757" width="5.375" style="32" customWidth="1"/>
    <col min="10758" max="10758" width="7.375" style="32" bestFit="1" customWidth="1"/>
    <col min="10759" max="10760" width="10.875" style="32" customWidth="1"/>
    <col min="10761" max="10761" width="11.875" style="32" bestFit="1" customWidth="1"/>
    <col min="10762" max="10763" width="10.875" style="32" customWidth="1"/>
    <col min="10764" max="10764" width="11.875" style="32" bestFit="1" customWidth="1"/>
    <col min="10765" max="10765" width="10.25" style="32" customWidth="1"/>
    <col min="10766" max="10766" width="9.75" style="32" bestFit="1" customWidth="1"/>
    <col min="10767" max="10767" width="12.25" style="32" bestFit="1" customWidth="1"/>
    <col min="10768" max="10768" width="8.125" style="32" bestFit="1" customWidth="1"/>
    <col min="10769" max="11008" width="9" style="32"/>
    <col min="11009" max="11009" width="7.5" style="32" customWidth="1"/>
    <col min="11010" max="11011" width="9.375" style="32" customWidth="1"/>
    <col min="11012" max="11012" width="49" style="32" customWidth="1"/>
    <col min="11013" max="11013" width="5.375" style="32" customWidth="1"/>
    <col min="11014" max="11014" width="7.375" style="32" bestFit="1" customWidth="1"/>
    <col min="11015" max="11016" width="10.875" style="32" customWidth="1"/>
    <col min="11017" max="11017" width="11.875" style="32" bestFit="1" customWidth="1"/>
    <col min="11018" max="11019" width="10.875" style="32" customWidth="1"/>
    <col min="11020" max="11020" width="11.875" style="32" bestFit="1" customWidth="1"/>
    <col min="11021" max="11021" width="10.25" style="32" customWidth="1"/>
    <col min="11022" max="11022" width="9.75" style="32" bestFit="1" customWidth="1"/>
    <col min="11023" max="11023" width="12.25" style="32" bestFit="1" customWidth="1"/>
    <col min="11024" max="11024" width="8.125" style="32" bestFit="1" customWidth="1"/>
    <col min="11025" max="11264" width="9" style="32"/>
    <col min="11265" max="11265" width="7.5" style="32" customWidth="1"/>
    <col min="11266" max="11267" width="9.375" style="32" customWidth="1"/>
    <col min="11268" max="11268" width="49" style="32" customWidth="1"/>
    <col min="11269" max="11269" width="5.375" style="32" customWidth="1"/>
    <col min="11270" max="11270" width="7.375" style="32" bestFit="1" customWidth="1"/>
    <col min="11271" max="11272" width="10.875" style="32" customWidth="1"/>
    <col min="11273" max="11273" width="11.875" style="32" bestFit="1" customWidth="1"/>
    <col min="11274" max="11275" width="10.875" style="32" customWidth="1"/>
    <col min="11276" max="11276" width="11.875" style="32" bestFit="1" customWidth="1"/>
    <col min="11277" max="11277" width="10.25" style="32" customWidth="1"/>
    <col min="11278" max="11278" width="9.75" style="32" bestFit="1" customWidth="1"/>
    <col min="11279" max="11279" width="12.25" style="32" bestFit="1" customWidth="1"/>
    <col min="11280" max="11280" width="8.125" style="32" bestFit="1" customWidth="1"/>
    <col min="11281" max="11520" width="9" style="32"/>
    <col min="11521" max="11521" width="7.5" style="32" customWidth="1"/>
    <col min="11522" max="11523" width="9.375" style="32" customWidth="1"/>
    <col min="11524" max="11524" width="49" style="32" customWidth="1"/>
    <col min="11525" max="11525" width="5.375" style="32" customWidth="1"/>
    <col min="11526" max="11526" width="7.375" style="32" bestFit="1" customWidth="1"/>
    <col min="11527" max="11528" width="10.875" style="32" customWidth="1"/>
    <col min="11529" max="11529" width="11.875" style="32" bestFit="1" customWidth="1"/>
    <col min="11530" max="11531" width="10.875" style="32" customWidth="1"/>
    <col min="11532" max="11532" width="11.875" style="32" bestFit="1" customWidth="1"/>
    <col min="11533" max="11533" width="10.25" style="32" customWidth="1"/>
    <col min="11534" max="11534" width="9.75" style="32" bestFit="1" customWidth="1"/>
    <col min="11535" max="11535" width="12.25" style="32" bestFit="1" customWidth="1"/>
    <col min="11536" max="11536" width="8.125" style="32" bestFit="1" customWidth="1"/>
    <col min="11537" max="11776" width="9" style="32"/>
    <col min="11777" max="11777" width="7.5" style="32" customWidth="1"/>
    <col min="11778" max="11779" width="9.375" style="32" customWidth="1"/>
    <col min="11780" max="11780" width="49" style="32" customWidth="1"/>
    <col min="11781" max="11781" width="5.375" style="32" customWidth="1"/>
    <col min="11782" max="11782" width="7.375" style="32" bestFit="1" customWidth="1"/>
    <col min="11783" max="11784" width="10.875" style="32" customWidth="1"/>
    <col min="11785" max="11785" width="11.875" style="32" bestFit="1" customWidth="1"/>
    <col min="11786" max="11787" width="10.875" style="32" customWidth="1"/>
    <col min="11788" max="11788" width="11.875" style="32" bestFit="1" customWidth="1"/>
    <col min="11789" max="11789" width="10.25" style="32" customWidth="1"/>
    <col min="11790" max="11790" width="9.75" style="32" bestFit="1" customWidth="1"/>
    <col min="11791" max="11791" width="12.25" style="32" bestFit="1" customWidth="1"/>
    <col min="11792" max="11792" width="8.125" style="32" bestFit="1" customWidth="1"/>
    <col min="11793" max="12032" width="9" style="32"/>
    <col min="12033" max="12033" width="7.5" style="32" customWidth="1"/>
    <col min="12034" max="12035" width="9.375" style="32" customWidth="1"/>
    <col min="12036" max="12036" width="49" style="32" customWidth="1"/>
    <col min="12037" max="12037" width="5.375" style="32" customWidth="1"/>
    <col min="12038" max="12038" width="7.375" style="32" bestFit="1" customWidth="1"/>
    <col min="12039" max="12040" width="10.875" style="32" customWidth="1"/>
    <col min="12041" max="12041" width="11.875" style="32" bestFit="1" customWidth="1"/>
    <col min="12042" max="12043" width="10.875" style="32" customWidth="1"/>
    <col min="12044" max="12044" width="11.875" style="32" bestFit="1" customWidth="1"/>
    <col min="12045" max="12045" width="10.25" style="32" customWidth="1"/>
    <col min="12046" max="12046" width="9.75" style="32" bestFit="1" customWidth="1"/>
    <col min="12047" max="12047" width="12.25" style="32" bestFit="1" customWidth="1"/>
    <col min="12048" max="12048" width="8.125" style="32" bestFit="1" customWidth="1"/>
    <col min="12049" max="12288" width="9" style="32"/>
    <col min="12289" max="12289" width="7.5" style="32" customWidth="1"/>
    <col min="12290" max="12291" width="9.375" style="32" customWidth="1"/>
    <col min="12292" max="12292" width="49" style="32" customWidth="1"/>
    <col min="12293" max="12293" width="5.375" style="32" customWidth="1"/>
    <col min="12294" max="12294" width="7.375" style="32" bestFit="1" customWidth="1"/>
    <col min="12295" max="12296" width="10.875" style="32" customWidth="1"/>
    <col min="12297" max="12297" width="11.875" style="32" bestFit="1" customWidth="1"/>
    <col min="12298" max="12299" width="10.875" style="32" customWidth="1"/>
    <col min="12300" max="12300" width="11.875" style="32" bestFit="1" customWidth="1"/>
    <col min="12301" max="12301" width="10.25" style="32" customWidth="1"/>
    <col min="12302" max="12302" width="9.75" style="32" bestFit="1" customWidth="1"/>
    <col min="12303" max="12303" width="12.25" style="32" bestFit="1" customWidth="1"/>
    <col min="12304" max="12304" width="8.125" style="32" bestFit="1" customWidth="1"/>
    <col min="12305" max="12544" width="9" style="32"/>
    <col min="12545" max="12545" width="7.5" style="32" customWidth="1"/>
    <col min="12546" max="12547" width="9.375" style="32" customWidth="1"/>
    <col min="12548" max="12548" width="49" style="32" customWidth="1"/>
    <col min="12549" max="12549" width="5.375" style="32" customWidth="1"/>
    <col min="12550" max="12550" width="7.375" style="32" bestFit="1" customWidth="1"/>
    <col min="12551" max="12552" width="10.875" style="32" customWidth="1"/>
    <col min="12553" max="12553" width="11.875" style="32" bestFit="1" customWidth="1"/>
    <col min="12554" max="12555" width="10.875" style="32" customWidth="1"/>
    <col min="12556" max="12556" width="11.875" style="32" bestFit="1" customWidth="1"/>
    <col min="12557" max="12557" width="10.25" style="32" customWidth="1"/>
    <col min="12558" max="12558" width="9.75" style="32" bestFit="1" customWidth="1"/>
    <col min="12559" max="12559" width="12.25" style="32" bestFit="1" customWidth="1"/>
    <col min="12560" max="12560" width="8.125" style="32" bestFit="1" customWidth="1"/>
    <col min="12561" max="12800" width="9" style="32"/>
    <col min="12801" max="12801" width="7.5" style="32" customWidth="1"/>
    <col min="12802" max="12803" width="9.375" style="32" customWidth="1"/>
    <col min="12804" max="12804" width="49" style="32" customWidth="1"/>
    <col min="12805" max="12805" width="5.375" style="32" customWidth="1"/>
    <col min="12806" max="12806" width="7.375" style="32" bestFit="1" customWidth="1"/>
    <col min="12807" max="12808" width="10.875" style="32" customWidth="1"/>
    <col min="12809" max="12809" width="11.875" style="32" bestFit="1" customWidth="1"/>
    <col min="12810" max="12811" width="10.875" style="32" customWidth="1"/>
    <col min="12812" max="12812" width="11.875" style="32" bestFit="1" customWidth="1"/>
    <col min="12813" max="12813" width="10.25" style="32" customWidth="1"/>
    <col min="12814" max="12814" width="9.75" style="32" bestFit="1" customWidth="1"/>
    <col min="12815" max="12815" width="12.25" style="32" bestFit="1" customWidth="1"/>
    <col min="12816" max="12816" width="8.125" style="32" bestFit="1" customWidth="1"/>
    <col min="12817" max="13056" width="9" style="32"/>
    <col min="13057" max="13057" width="7.5" style="32" customWidth="1"/>
    <col min="13058" max="13059" width="9.375" style="32" customWidth="1"/>
    <col min="13060" max="13060" width="49" style="32" customWidth="1"/>
    <col min="13061" max="13061" width="5.375" style="32" customWidth="1"/>
    <col min="13062" max="13062" width="7.375" style="32" bestFit="1" customWidth="1"/>
    <col min="13063" max="13064" width="10.875" style="32" customWidth="1"/>
    <col min="13065" max="13065" width="11.875" style="32" bestFit="1" customWidth="1"/>
    <col min="13066" max="13067" width="10.875" style="32" customWidth="1"/>
    <col min="13068" max="13068" width="11.875" style="32" bestFit="1" customWidth="1"/>
    <col min="13069" max="13069" width="10.25" style="32" customWidth="1"/>
    <col min="13070" max="13070" width="9.75" style="32" bestFit="1" customWidth="1"/>
    <col min="13071" max="13071" width="12.25" style="32" bestFit="1" customWidth="1"/>
    <col min="13072" max="13072" width="8.125" style="32" bestFit="1" customWidth="1"/>
    <col min="13073" max="13312" width="9" style="32"/>
    <col min="13313" max="13313" width="7.5" style="32" customWidth="1"/>
    <col min="13314" max="13315" width="9.375" style="32" customWidth="1"/>
    <col min="13316" max="13316" width="49" style="32" customWidth="1"/>
    <col min="13317" max="13317" width="5.375" style="32" customWidth="1"/>
    <col min="13318" max="13318" width="7.375" style="32" bestFit="1" customWidth="1"/>
    <col min="13319" max="13320" width="10.875" style="32" customWidth="1"/>
    <col min="13321" max="13321" width="11.875" style="32" bestFit="1" customWidth="1"/>
    <col min="13322" max="13323" width="10.875" style="32" customWidth="1"/>
    <col min="13324" max="13324" width="11.875" style="32" bestFit="1" customWidth="1"/>
    <col min="13325" max="13325" width="10.25" style="32" customWidth="1"/>
    <col min="13326" max="13326" width="9.75" style="32" bestFit="1" customWidth="1"/>
    <col min="13327" max="13327" width="12.25" style="32" bestFit="1" customWidth="1"/>
    <col min="13328" max="13328" width="8.125" style="32" bestFit="1" customWidth="1"/>
    <col min="13329" max="13568" width="9" style="32"/>
    <col min="13569" max="13569" width="7.5" style="32" customWidth="1"/>
    <col min="13570" max="13571" width="9.375" style="32" customWidth="1"/>
    <col min="13572" max="13572" width="49" style="32" customWidth="1"/>
    <col min="13573" max="13573" width="5.375" style="32" customWidth="1"/>
    <col min="13574" max="13574" width="7.375" style="32" bestFit="1" customWidth="1"/>
    <col min="13575" max="13576" width="10.875" style="32" customWidth="1"/>
    <col min="13577" max="13577" width="11.875" style="32" bestFit="1" customWidth="1"/>
    <col min="13578" max="13579" width="10.875" style="32" customWidth="1"/>
    <col min="13580" max="13580" width="11.875" style="32" bestFit="1" customWidth="1"/>
    <col min="13581" max="13581" width="10.25" style="32" customWidth="1"/>
    <col min="13582" max="13582" width="9.75" style="32" bestFit="1" customWidth="1"/>
    <col min="13583" max="13583" width="12.25" style="32" bestFit="1" customWidth="1"/>
    <col min="13584" max="13584" width="8.125" style="32" bestFit="1" customWidth="1"/>
    <col min="13585" max="13824" width="9" style="32"/>
    <col min="13825" max="13825" width="7.5" style="32" customWidth="1"/>
    <col min="13826" max="13827" width="9.375" style="32" customWidth="1"/>
    <col min="13828" max="13828" width="49" style="32" customWidth="1"/>
    <col min="13829" max="13829" width="5.375" style="32" customWidth="1"/>
    <col min="13830" max="13830" width="7.375" style="32" bestFit="1" customWidth="1"/>
    <col min="13831" max="13832" width="10.875" style="32" customWidth="1"/>
    <col min="13833" max="13833" width="11.875" style="32" bestFit="1" customWidth="1"/>
    <col min="13834" max="13835" width="10.875" style="32" customWidth="1"/>
    <col min="13836" max="13836" width="11.875" style="32" bestFit="1" customWidth="1"/>
    <col min="13837" max="13837" width="10.25" style="32" customWidth="1"/>
    <col min="13838" max="13838" width="9.75" style="32" bestFit="1" customWidth="1"/>
    <col min="13839" max="13839" width="12.25" style="32" bestFit="1" customWidth="1"/>
    <col min="13840" max="13840" width="8.125" style="32" bestFit="1" customWidth="1"/>
    <col min="13841" max="14080" width="9" style="32"/>
    <col min="14081" max="14081" width="7.5" style="32" customWidth="1"/>
    <col min="14082" max="14083" width="9.375" style="32" customWidth="1"/>
    <col min="14084" max="14084" width="49" style="32" customWidth="1"/>
    <col min="14085" max="14085" width="5.375" style="32" customWidth="1"/>
    <col min="14086" max="14086" width="7.375" style="32" bestFit="1" customWidth="1"/>
    <col min="14087" max="14088" width="10.875" style="32" customWidth="1"/>
    <col min="14089" max="14089" width="11.875" style="32" bestFit="1" customWidth="1"/>
    <col min="14090" max="14091" width="10.875" style="32" customWidth="1"/>
    <col min="14092" max="14092" width="11.875" style="32" bestFit="1" customWidth="1"/>
    <col min="14093" max="14093" width="10.25" style="32" customWidth="1"/>
    <col min="14094" max="14094" width="9.75" style="32" bestFit="1" customWidth="1"/>
    <col min="14095" max="14095" width="12.25" style="32" bestFit="1" customWidth="1"/>
    <col min="14096" max="14096" width="8.125" style="32" bestFit="1" customWidth="1"/>
    <col min="14097" max="14336" width="9" style="32"/>
    <col min="14337" max="14337" width="7.5" style="32" customWidth="1"/>
    <col min="14338" max="14339" width="9.375" style="32" customWidth="1"/>
    <col min="14340" max="14340" width="49" style="32" customWidth="1"/>
    <col min="14341" max="14341" width="5.375" style="32" customWidth="1"/>
    <col min="14342" max="14342" width="7.375" style="32" bestFit="1" customWidth="1"/>
    <col min="14343" max="14344" width="10.875" style="32" customWidth="1"/>
    <col min="14345" max="14345" width="11.875" style="32" bestFit="1" customWidth="1"/>
    <col min="14346" max="14347" width="10.875" style="32" customWidth="1"/>
    <col min="14348" max="14348" width="11.875" style="32" bestFit="1" customWidth="1"/>
    <col min="14349" max="14349" width="10.25" style="32" customWidth="1"/>
    <col min="14350" max="14350" width="9.75" style="32" bestFit="1" customWidth="1"/>
    <col min="14351" max="14351" width="12.25" style="32" bestFit="1" customWidth="1"/>
    <col min="14352" max="14352" width="8.125" style="32" bestFit="1" customWidth="1"/>
    <col min="14353" max="14592" width="9" style="32"/>
    <col min="14593" max="14593" width="7.5" style="32" customWidth="1"/>
    <col min="14594" max="14595" width="9.375" style="32" customWidth="1"/>
    <col min="14596" max="14596" width="49" style="32" customWidth="1"/>
    <col min="14597" max="14597" width="5.375" style="32" customWidth="1"/>
    <col min="14598" max="14598" width="7.375" style="32" bestFit="1" customWidth="1"/>
    <col min="14599" max="14600" width="10.875" style="32" customWidth="1"/>
    <col min="14601" max="14601" width="11.875" style="32" bestFit="1" customWidth="1"/>
    <col min="14602" max="14603" width="10.875" style="32" customWidth="1"/>
    <col min="14604" max="14604" width="11.875" style="32" bestFit="1" customWidth="1"/>
    <col min="14605" max="14605" width="10.25" style="32" customWidth="1"/>
    <col min="14606" max="14606" width="9.75" style="32" bestFit="1" customWidth="1"/>
    <col min="14607" max="14607" width="12.25" style="32" bestFit="1" customWidth="1"/>
    <col min="14608" max="14608" width="8.125" style="32" bestFit="1" customWidth="1"/>
    <col min="14609" max="14848" width="9" style="32"/>
    <col min="14849" max="14849" width="7.5" style="32" customWidth="1"/>
    <col min="14850" max="14851" width="9.375" style="32" customWidth="1"/>
    <col min="14852" max="14852" width="49" style="32" customWidth="1"/>
    <col min="14853" max="14853" width="5.375" style="32" customWidth="1"/>
    <col min="14854" max="14854" width="7.375" style="32" bestFit="1" customWidth="1"/>
    <col min="14855" max="14856" width="10.875" style="32" customWidth="1"/>
    <col min="14857" max="14857" width="11.875" style="32" bestFit="1" customWidth="1"/>
    <col min="14858" max="14859" width="10.875" style="32" customWidth="1"/>
    <col min="14860" max="14860" width="11.875" style="32" bestFit="1" customWidth="1"/>
    <col min="14861" max="14861" width="10.25" style="32" customWidth="1"/>
    <col min="14862" max="14862" width="9.75" style="32" bestFit="1" customWidth="1"/>
    <col min="14863" max="14863" width="12.25" style="32" bestFit="1" customWidth="1"/>
    <col min="14864" max="14864" width="8.125" style="32" bestFit="1" customWidth="1"/>
    <col min="14865" max="15104" width="9" style="32"/>
    <col min="15105" max="15105" width="7.5" style="32" customWidth="1"/>
    <col min="15106" max="15107" width="9.375" style="32" customWidth="1"/>
    <col min="15108" max="15108" width="49" style="32" customWidth="1"/>
    <col min="15109" max="15109" width="5.375" style="32" customWidth="1"/>
    <col min="15110" max="15110" width="7.375" style="32" bestFit="1" customWidth="1"/>
    <col min="15111" max="15112" width="10.875" style="32" customWidth="1"/>
    <col min="15113" max="15113" width="11.875" style="32" bestFit="1" customWidth="1"/>
    <col min="15114" max="15115" width="10.875" style="32" customWidth="1"/>
    <col min="15116" max="15116" width="11.875" style="32" bestFit="1" customWidth="1"/>
    <col min="15117" max="15117" width="10.25" style="32" customWidth="1"/>
    <col min="15118" max="15118" width="9.75" style="32" bestFit="1" customWidth="1"/>
    <col min="15119" max="15119" width="12.25" style="32" bestFit="1" customWidth="1"/>
    <col min="15120" max="15120" width="8.125" style="32" bestFit="1" customWidth="1"/>
    <col min="15121" max="15360" width="9" style="32"/>
    <col min="15361" max="15361" width="7.5" style="32" customWidth="1"/>
    <col min="15362" max="15363" width="9.375" style="32" customWidth="1"/>
    <col min="15364" max="15364" width="49" style="32" customWidth="1"/>
    <col min="15365" max="15365" width="5.375" style="32" customWidth="1"/>
    <col min="15366" max="15366" width="7.375" style="32" bestFit="1" customWidth="1"/>
    <col min="15367" max="15368" width="10.875" style="32" customWidth="1"/>
    <col min="15369" max="15369" width="11.875" style="32" bestFit="1" customWidth="1"/>
    <col min="15370" max="15371" width="10.875" style="32" customWidth="1"/>
    <col min="15372" max="15372" width="11.875" style="32" bestFit="1" customWidth="1"/>
    <col min="15373" max="15373" width="10.25" style="32" customWidth="1"/>
    <col min="15374" max="15374" width="9.75" style="32" bestFit="1" customWidth="1"/>
    <col min="15375" max="15375" width="12.25" style="32" bestFit="1" customWidth="1"/>
    <col min="15376" max="15376" width="8.125" style="32" bestFit="1" customWidth="1"/>
    <col min="15377" max="15616" width="9" style="32"/>
    <col min="15617" max="15617" width="7.5" style="32" customWidth="1"/>
    <col min="15618" max="15619" width="9.375" style="32" customWidth="1"/>
    <col min="15620" max="15620" width="49" style="32" customWidth="1"/>
    <col min="15621" max="15621" width="5.375" style="32" customWidth="1"/>
    <col min="15622" max="15622" width="7.375" style="32" bestFit="1" customWidth="1"/>
    <col min="15623" max="15624" width="10.875" style="32" customWidth="1"/>
    <col min="15625" max="15625" width="11.875" style="32" bestFit="1" customWidth="1"/>
    <col min="15626" max="15627" width="10.875" style="32" customWidth="1"/>
    <col min="15628" max="15628" width="11.875" style="32" bestFit="1" customWidth="1"/>
    <col min="15629" max="15629" width="10.25" style="32" customWidth="1"/>
    <col min="15630" max="15630" width="9.75" style="32" bestFit="1" customWidth="1"/>
    <col min="15631" max="15631" width="12.25" style="32" bestFit="1" customWidth="1"/>
    <col min="15632" max="15632" width="8.125" style="32" bestFit="1" customWidth="1"/>
    <col min="15633" max="15872" width="9" style="32"/>
    <col min="15873" max="15873" width="7.5" style="32" customWidth="1"/>
    <col min="15874" max="15875" width="9.375" style="32" customWidth="1"/>
    <col min="15876" max="15876" width="49" style="32" customWidth="1"/>
    <col min="15877" max="15877" width="5.375" style="32" customWidth="1"/>
    <col min="15878" max="15878" width="7.375" style="32" bestFit="1" customWidth="1"/>
    <col min="15879" max="15880" width="10.875" style="32" customWidth="1"/>
    <col min="15881" max="15881" width="11.875" style="32" bestFit="1" customWidth="1"/>
    <col min="15882" max="15883" width="10.875" style="32" customWidth="1"/>
    <col min="15884" max="15884" width="11.875" style="32" bestFit="1" customWidth="1"/>
    <col min="15885" max="15885" width="10.25" style="32" customWidth="1"/>
    <col min="15886" max="15886" width="9.75" style="32" bestFit="1" customWidth="1"/>
    <col min="15887" max="15887" width="12.25" style="32" bestFit="1" customWidth="1"/>
    <col min="15888" max="15888" width="8.125" style="32" bestFit="1" customWidth="1"/>
    <col min="15889" max="16128" width="9" style="32"/>
    <col min="16129" max="16129" width="7.5" style="32" customWidth="1"/>
    <col min="16130" max="16131" width="9.375" style="32" customWidth="1"/>
    <col min="16132" max="16132" width="49" style="32" customWidth="1"/>
    <col min="16133" max="16133" width="5.375" style="32" customWidth="1"/>
    <col min="16134" max="16134" width="7.375" style="32" bestFit="1" customWidth="1"/>
    <col min="16135" max="16136" width="10.875" style="32" customWidth="1"/>
    <col min="16137" max="16137" width="11.875" style="32" bestFit="1" customWidth="1"/>
    <col min="16138" max="16139" width="10.875" style="32" customWidth="1"/>
    <col min="16140" max="16140" width="11.875" style="32" bestFit="1" customWidth="1"/>
    <col min="16141" max="16141" width="10.25" style="32" customWidth="1"/>
    <col min="16142" max="16142" width="9.75" style="32" bestFit="1" customWidth="1"/>
    <col min="16143" max="16143" width="12.25" style="32" bestFit="1" customWidth="1"/>
    <col min="16144" max="16144" width="8.125" style="32" bestFit="1" customWidth="1"/>
    <col min="16145" max="16384" width="9" style="32"/>
  </cols>
  <sheetData>
    <row r="1" spans="1:17" ht="60" customHeight="1" x14ac:dyDescent="0.25">
      <c r="A1" s="25"/>
      <c r="B1" s="25"/>
      <c r="C1" s="25"/>
      <c r="D1" s="26" t="s">
        <v>50</v>
      </c>
      <c r="E1" s="27"/>
      <c r="F1" s="27"/>
      <c r="G1" s="28" t="s">
        <v>51</v>
      </c>
      <c r="H1" s="27"/>
      <c r="I1" s="27"/>
      <c r="J1" s="28"/>
      <c r="K1" s="27"/>
      <c r="L1" s="27"/>
      <c r="M1" s="29"/>
    </row>
    <row r="2" spans="1:17" ht="18" x14ac:dyDescent="0.25">
      <c r="A2" s="25"/>
      <c r="B2" s="25"/>
      <c r="C2" s="25"/>
      <c r="D2" s="33"/>
      <c r="E2" s="27"/>
      <c r="F2" s="27"/>
      <c r="G2" s="28"/>
      <c r="H2" s="27"/>
      <c r="I2" s="27"/>
      <c r="J2" s="28"/>
      <c r="K2" s="27"/>
      <c r="L2" s="27"/>
      <c r="M2" s="34"/>
    </row>
    <row r="3" spans="1:17" ht="15" customHeight="1" x14ac:dyDescent="0.25">
      <c r="A3" s="499" t="str">
        <f>[11]MEMÓRIA!A4</f>
        <v>MUNICÍPIO/UF:</v>
      </c>
      <c r="B3" s="500"/>
      <c r="C3" s="500"/>
      <c r="D3" s="37" t="str">
        <f>[11]MEMÓRIA!D4</f>
        <v>GESTOR / AÇÃO:</v>
      </c>
      <c r="E3" s="499" t="str">
        <f>[11]MEMÓRIA!E4</f>
        <v>ENDEREÇO:</v>
      </c>
      <c r="F3" s="500"/>
      <c r="G3" s="500"/>
      <c r="H3" s="500"/>
      <c r="I3" s="35" t="str">
        <f>[11]MEMÓRIA!M4</f>
        <v>REVISÃO: 00</v>
      </c>
      <c r="J3" s="38"/>
      <c r="K3" s="36"/>
      <c r="L3" s="39"/>
      <c r="M3" s="40"/>
      <c r="N3" s="40"/>
      <c r="O3" s="41"/>
      <c r="P3" s="506"/>
      <c r="Q3" s="506"/>
    </row>
    <row r="4" spans="1:17" x14ac:dyDescent="0.25">
      <c r="A4" s="503" t="str">
        <f>[11]MEMÓRIA!A5</f>
        <v>SÃO LOUREÇO DA MATA / PE</v>
      </c>
      <c r="B4" s="504"/>
      <c r="C4" s="504"/>
      <c r="D4" s="43" t="str">
        <f>[11]MEMÓRIA!D5</f>
        <v>SECRETARIA DE INFRAESTRUTURA - DIRETORIA DE OBRAS</v>
      </c>
      <c r="E4" s="503" t="str">
        <f>MEM!E5</f>
        <v xml:space="preserve"> SÃO LOURENÇO DA MATA-PE</v>
      </c>
      <c r="F4" s="504"/>
      <c r="G4" s="504"/>
      <c r="H4" s="504"/>
      <c r="I4" s="44" t="s">
        <v>475</v>
      </c>
      <c r="J4" s="45"/>
      <c r="K4" s="42"/>
      <c r="L4" s="149"/>
      <c r="M4" s="46"/>
      <c r="N4" s="47"/>
      <c r="O4" s="48"/>
      <c r="P4" s="507"/>
      <c r="Q4" s="507"/>
    </row>
    <row r="5" spans="1:17" x14ac:dyDescent="0.25">
      <c r="A5" s="50"/>
      <c r="B5" s="50"/>
      <c r="C5" s="50"/>
      <c r="D5" s="51"/>
      <c r="E5" s="52"/>
      <c r="F5" s="52"/>
      <c r="G5" s="53"/>
      <c r="H5" s="52"/>
      <c r="I5" s="54"/>
      <c r="J5" s="55"/>
      <c r="K5" s="50"/>
      <c r="L5" s="54"/>
      <c r="M5" s="46"/>
      <c r="N5" s="47"/>
      <c r="O5" s="48"/>
      <c r="P5" s="49"/>
      <c r="Q5" s="49"/>
    </row>
    <row r="6" spans="1:17" ht="12" customHeight="1" x14ac:dyDescent="0.25">
      <c r="A6" s="495" t="str">
        <f>[11]MEMÓRIA!A7</f>
        <v xml:space="preserve">PROPONENTE:                                   </v>
      </c>
      <c r="B6" s="495"/>
      <c r="C6" s="495"/>
      <c r="D6" s="496" t="str">
        <f>[11]MEMÓRIA!D7</f>
        <v xml:space="preserve">OBJETO: </v>
      </c>
      <c r="E6" s="497"/>
      <c r="F6" s="497"/>
      <c r="G6" s="497"/>
      <c r="H6" s="497"/>
      <c r="I6" s="498"/>
      <c r="J6" s="499" t="str">
        <f>[11]MEMÓRIA!E7</f>
        <v xml:space="preserve">EMPREENDIMENTO: </v>
      </c>
      <c r="K6" s="500"/>
      <c r="L6" s="501"/>
      <c r="M6" s="46"/>
      <c r="N6" s="56"/>
      <c r="O6" s="48"/>
      <c r="P6" s="57"/>
      <c r="Q6" s="57"/>
    </row>
    <row r="7" spans="1:17" ht="27.75" customHeight="1" x14ac:dyDescent="0.25">
      <c r="A7" s="502" t="str">
        <f>[11]MEMÓRIA!A8</f>
        <v>PREFEITURA DE SÃO LOURENÇO DA MATA</v>
      </c>
      <c r="B7" s="502"/>
      <c r="C7" s="502"/>
      <c r="D7" s="503" t="str">
        <f>RESUMO!A10</f>
        <v>CONTRATAÇÃO DE EMPRESA DE ENGENHARIA PARA EXECUÇÃO DE REFORMA DO CENTRO DE ESPECIALIDADES ODONTOLÓGICAS, NO MUNICÍPIO DE SÃO LOURENÇO DA MATA/PE.</v>
      </c>
      <c r="E7" s="504"/>
      <c r="F7" s="504"/>
      <c r="G7" s="504"/>
      <c r="H7" s="504"/>
      <c r="I7" s="505"/>
      <c r="J7" s="503" t="str">
        <f>MEM!E8</f>
        <v>Construção de Edifícios (também para Reformas)</v>
      </c>
      <c r="K7" s="504"/>
      <c r="L7" s="505"/>
      <c r="M7" s="46"/>
      <c r="N7" s="47"/>
      <c r="O7" s="48"/>
      <c r="P7" s="57"/>
      <c r="Q7" s="57"/>
    </row>
    <row r="8" spans="1:17" x14ac:dyDescent="0.25">
      <c r="A8" s="59"/>
      <c r="B8" s="59"/>
      <c r="C8" s="59"/>
      <c r="D8" s="60"/>
      <c r="E8" s="59"/>
      <c r="F8" s="59"/>
      <c r="G8" s="61"/>
      <c r="H8" s="59"/>
      <c r="I8" s="59"/>
      <c r="J8" s="61"/>
      <c r="K8" s="59"/>
      <c r="L8" s="59"/>
      <c r="M8" s="46"/>
      <c r="N8" s="47"/>
      <c r="O8" s="48"/>
      <c r="P8" s="57"/>
      <c r="Q8" s="57"/>
    </row>
    <row r="9" spans="1:17" ht="15.75" customHeight="1" x14ac:dyDescent="0.25">
      <c r="A9" s="488" t="s">
        <v>52</v>
      </c>
      <c r="B9" s="488"/>
      <c r="C9" s="489" t="s">
        <v>476</v>
      </c>
      <c r="D9" s="489"/>
      <c r="E9" s="489"/>
      <c r="F9" s="489"/>
      <c r="G9" s="62"/>
      <c r="H9" s="63" t="s">
        <v>53</v>
      </c>
      <c r="I9" s="64">
        <v>0.28270000000000001</v>
      </c>
      <c r="J9" s="65"/>
      <c r="K9" s="63" t="s">
        <v>53</v>
      </c>
      <c r="L9" s="64">
        <v>0.22120000000000001</v>
      </c>
      <c r="M9" s="66"/>
      <c r="N9" s="67"/>
      <c r="O9" s="50"/>
      <c r="P9" s="68"/>
      <c r="Q9" s="68"/>
    </row>
    <row r="10" spans="1:17" s="31" customFormat="1" ht="33.75" x14ac:dyDescent="0.2">
      <c r="A10" s="69" t="s">
        <v>54</v>
      </c>
      <c r="B10" s="69" t="s">
        <v>55</v>
      </c>
      <c r="C10" s="69" t="s">
        <v>56</v>
      </c>
      <c r="D10" s="70" t="s">
        <v>57</v>
      </c>
      <c r="E10" s="69" t="s">
        <v>58</v>
      </c>
      <c r="F10" s="71" t="s">
        <v>30</v>
      </c>
      <c r="G10" s="72" t="s">
        <v>59</v>
      </c>
      <c r="H10" s="72" t="s">
        <v>60</v>
      </c>
      <c r="I10" s="72" t="s">
        <v>61</v>
      </c>
      <c r="J10" s="72" t="s">
        <v>62</v>
      </c>
      <c r="K10" s="72" t="s">
        <v>63</v>
      </c>
      <c r="L10" s="72" t="s">
        <v>64</v>
      </c>
      <c r="M10" s="73"/>
      <c r="N10" s="30"/>
    </row>
    <row r="11" spans="1:17" s="77" customFormat="1" x14ac:dyDescent="0.25">
      <c r="A11" s="129" t="s">
        <v>32</v>
      </c>
      <c r="B11" s="129"/>
      <c r="C11" s="130"/>
      <c r="D11" s="131" t="str">
        <f>MEM!C11</f>
        <v>SERVIÇOS PRELIMINARES</v>
      </c>
      <c r="E11" s="132"/>
      <c r="F11" s="133"/>
      <c r="G11" s="134"/>
      <c r="H11" s="135" t="s">
        <v>22</v>
      </c>
      <c r="I11" s="136">
        <f>SUM(I12:I23)</f>
        <v>12850.910000000002</v>
      </c>
      <c r="J11" s="134"/>
      <c r="K11" s="135" t="s">
        <v>22</v>
      </c>
      <c r="L11" s="136">
        <f>SUM(L12:L23)</f>
        <v>12811.62</v>
      </c>
      <c r="M11" s="74"/>
      <c r="N11" s="30"/>
      <c r="O11" s="75"/>
      <c r="P11" s="76"/>
    </row>
    <row r="12" spans="1:17" s="77" customFormat="1" x14ac:dyDescent="0.25">
      <c r="A12" s="137" t="str">
        <f>MEM!A12</f>
        <v>1.1</v>
      </c>
      <c r="B12" s="137" t="str">
        <f>MEM!B12</f>
        <v>COMPOSIÇÃO</v>
      </c>
      <c r="C12" s="145">
        <f>MEM!C12</f>
        <v>1</v>
      </c>
      <c r="D12" s="146" t="str">
        <f>MEM!D12</f>
        <v>PLACA DE OBRA EM CHAPA DE ACO GALVANIZADO</v>
      </c>
      <c r="E12" s="137" t="str">
        <f>MEM!E12</f>
        <v>M²</v>
      </c>
      <c r="F12" s="254">
        <f>MEM!O14</f>
        <v>6</v>
      </c>
      <c r="G12" s="141">
        <v>364.22</v>
      </c>
      <c r="H12" s="140">
        <f t="shared" ref="H12" si="0">IFERROR(TRUNC(SUM(G12*$I$9)+G12,2),"")</f>
        <v>467.18</v>
      </c>
      <c r="I12" s="141">
        <f t="shared" ref="I12" si="1">IFERROR(TRUNC(H12*F12,2),"")</f>
        <v>2803.08</v>
      </c>
      <c r="J12" s="141">
        <v>370.95</v>
      </c>
      <c r="K12" s="140">
        <f t="shared" ref="K12:K23" si="2">IFERROR(TRUNC(SUM(J12*$L$9)+J12,2),"")</f>
        <v>453</v>
      </c>
      <c r="L12" s="141">
        <f t="shared" ref="L12:L23" si="3">IFERROR(TRUNC(K12*F12,2),"")</f>
        <v>2718</v>
      </c>
      <c r="M12" s="74"/>
      <c r="N12" s="30"/>
      <c r="O12" s="75"/>
      <c r="P12" s="76"/>
    </row>
    <row r="13" spans="1:17" s="77" customFormat="1" x14ac:dyDescent="0.25">
      <c r="A13" s="247" t="str">
        <f>MEM!A16</f>
        <v>1.2</v>
      </c>
      <c r="B13" s="247" t="str">
        <f>MEM!B16</f>
        <v>SINAPI</v>
      </c>
      <c r="C13" s="248">
        <f>MEM!C16</f>
        <v>98459</v>
      </c>
      <c r="D13" s="249" t="str">
        <f>MEM!D16</f>
        <v>TAPUME COM TELHA METÁLICA. AF_05/2018</v>
      </c>
      <c r="E13" s="247" t="str">
        <f>MEM!E16</f>
        <v>M²</v>
      </c>
      <c r="F13" s="255">
        <f>MEM!O18</f>
        <v>26.62</v>
      </c>
      <c r="G13" s="253">
        <v>127.33</v>
      </c>
      <c r="H13" s="140">
        <f t="shared" ref="H13:H23" si="4">IFERROR(TRUNC(SUM(G13*$I$9)+G13,2),"")</f>
        <v>163.32</v>
      </c>
      <c r="I13" s="141">
        <f t="shared" ref="I13:I23" si="5">IFERROR(TRUNC(H13*F13,2),"")</f>
        <v>4347.57</v>
      </c>
      <c r="J13" s="253">
        <v>129.33000000000001</v>
      </c>
      <c r="K13" s="140">
        <f t="shared" si="2"/>
        <v>157.93</v>
      </c>
      <c r="L13" s="141">
        <f t="shared" si="3"/>
        <v>4204.09</v>
      </c>
      <c r="M13" s="74"/>
      <c r="N13" s="30"/>
      <c r="O13" s="75"/>
      <c r="P13" s="76"/>
    </row>
    <row r="14" spans="1:17" s="77" customFormat="1" x14ac:dyDescent="0.25">
      <c r="A14" s="247" t="str">
        <f>MEM!A20</f>
        <v>1.3</v>
      </c>
      <c r="B14" s="247" t="str">
        <f>MEM!B20</f>
        <v>COMPOSIÇÃO</v>
      </c>
      <c r="C14" s="248">
        <f>MEM!C20</f>
        <v>2</v>
      </c>
      <c r="D14" s="249" t="str">
        <f>MEM!D20</f>
        <v>CAPINA E LIMPEZA MANUAL DE TERRENO</v>
      </c>
      <c r="E14" s="247" t="str">
        <f>MEM!E20</f>
        <v>M²</v>
      </c>
      <c r="F14" s="255">
        <f>MEM!O23</f>
        <v>92</v>
      </c>
      <c r="G14" s="253">
        <v>1.47</v>
      </c>
      <c r="H14" s="140">
        <f t="shared" si="4"/>
        <v>1.88</v>
      </c>
      <c r="I14" s="141">
        <f t="shared" si="5"/>
        <v>172.96</v>
      </c>
      <c r="J14" s="253">
        <v>1.63</v>
      </c>
      <c r="K14" s="140">
        <f t="shared" si="2"/>
        <v>1.99</v>
      </c>
      <c r="L14" s="141">
        <f t="shared" si="3"/>
        <v>183.08</v>
      </c>
      <c r="M14" s="74"/>
      <c r="N14" s="30"/>
      <c r="O14" s="75"/>
      <c r="P14" s="76"/>
    </row>
    <row r="15" spans="1:17" s="77" customFormat="1" ht="22.5" x14ac:dyDescent="0.25">
      <c r="A15" s="247" t="str">
        <f>MEM!A25</f>
        <v>1.4</v>
      </c>
      <c r="B15" s="247" t="str">
        <f>MEM!B25</f>
        <v>SINAPI</v>
      </c>
      <c r="C15" s="248">
        <f>MEM!C25</f>
        <v>97647</v>
      </c>
      <c r="D15" s="249" t="str">
        <f>MEM!D25</f>
        <v>REMOÇÃO DE TELHAS, DE FIBROCIMENTO, METÁLICA E CERÂMICA, DE FORMA MANUAL, SEM REAPROVEITAMENTO. AF_12/2017</v>
      </c>
      <c r="E15" s="247" t="str">
        <f>MEM!E25</f>
        <v>M²</v>
      </c>
      <c r="F15" s="255">
        <f>MEM!O28</f>
        <v>160</v>
      </c>
      <c r="G15" s="253">
        <v>2.87</v>
      </c>
      <c r="H15" s="140">
        <f t="shared" ref="H15" si="6">IFERROR(TRUNC(SUM(G15*$I$9)+G15,2),"")</f>
        <v>3.68</v>
      </c>
      <c r="I15" s="141">
        <f t="shared" ref="I15" si="7">IFERROR(TRUNC(H15*F15,2),"")</f>
        <v>588.79999999999995</v>
      </c>
      <c r="J15" s="253">
        <v>3.2</v>
      </c>
      <c r="K15" s="140">
        <f t="shared" ref="K15" si="8">IFERROR(TRUNC(SUM(J15*$L$9)+J15,2),"")</f>
        <v>3.9</v>
      </c>
      <c r="L15" s="141">
        <f t="shared" ref="L15" si="9">IFERROR(TRUNC(K15*F15,2),"")</f>
        <v>624</v>
      </c>
      <c r="M15" s="74"/>
      <c r="N15" s="30"/>
      <c r="O15" s="75"/>
      <c r="P15" s="76"/>
    </row>
    <row r="16" spans="1:17" s="77" customFormat="1" ht="22.5" x14ac:dyDescent="0.25">
      <c r="A16" s="247" t="str">
        <f>MEM!A30</f>
        <v>1.5</v>
      </c>
      <c r="B16" s="247" t="str">
        <f>MEM!B30</f>
        <v>COMPOSIÇÃO</v>
      </c>
      <c r="C16" s="248">
        <f>MEM!C30</f>
        <v>3</v>
      </c>
      <c r="D16" s="249" t="str">
        <f>MEM!D30</f>
        <v xml:space="preserve">DEMOLIÇÃO MANUAL DE PISO CIMENTADO SOBRE LASTRO DE CONCRETO - REV 01
</v>
      </c>
      <c r="E16" s="247" t="str">
        <f>MEM!E30</f>
        <v>M²</v>
      </c>
      <c r="F16" s="255">
        <f>MEM!O32</f>
        <v>23</v>
      </c>
      <c r="G16" s="253">
        <v>26.89</v>
      </c>
      <c r="H16" s="140">
        <f t="shared" si="4"/>
        <v>34.49</v>
      </c>
      <c r="I16" s="141">
        <f t="shared" si="5"/>
        <v>793.27</v>
      </c>
      <c r="J16" s="253">
        <v>29.83</v>
      </c>
      <c r="K16" s="140">
        <f t="shared" si="2"/>
        <v>36.42</v>
      </c>
      <c r="L16" s="141">
        <f t="shared" si="3"/>
        <v>837.66</v>
      </c>
      <c r="M16" s="74"/>
      <c r="N16" s="30"/>
      <c r="O16" s="75"/>
      <c r="P16" s="76"/>
    </row>
    <row r="17" spans="1:16" s="77" customFormat="1" ht="22.5" x14ac:dyDescent="0.25">
      <c r="A17" s="247" t="str">
        <f>MEM!A34</f>
        <v>1.6</v>
      </c>
      <c r="B17" s="247" t="str">
        <f>MEM!B34</f>
        <v>COMPOSIÇÃO</v>
      </c>
      <c r="C17" s="248">
        <f>MEM!C34</f>
        <v>4</v>
      </c>
      <c r="D17" s="249" t="str">
        <f>MEM!D34</f>
        <v>RETIRADA DE GUARDA-CORPO EM TUBOS C/ PEÇAS E CONEXÕES FERRO GALVANIZADO (SEM REAPROVEITAMENTO) DN ATÉ 60mm</v>
      </c>
      <c r="E17" s="247" t="str">
        <f>MEM!E34</f>
        <v>M</v>
      </c>
      <c r="F17" s="255">
        <f>MEM!O36</f>
        <v>27</v>
      </c>
      <c r="G17" s="253">
        <v>31.53</v>
      </c>
      <c r="H17" s="140">
        <f t="shared" si="4"/>
        <v>40.44</v>
      </c>
      <c r="I17" s="141">
        <f t="shared" si="5"/>
        <v>1091.8800000000001</v>
      </c>
      <c r="J17" s="253">
        <v>34.76</v>
      </c>
      <c r="K17" s="140">
        <f t="shared" si="2"/>
        <v>42.44</v>
      </c>
      <c r="L17" s="141">
        <f t="shared" si="3"/>
        <v>1145.8800000000001</v>
      </c>
      <c r="M17" s="74"/>
      <c r="N17" s="30"/>
      <c r="O17" s="75"/>
      <c r="P17" s="76"/>
    </row>
    <row r="18" spans="1:16" s="77" customFormat="1" ht="22.5" x14ac:dyDescent="0.25">
      <c r="A18" s="247" t="str">
        <f>MEM!A38</f>
        <v>1.7</v>
      </c>
      <c r="B18" s="247" t="str">
        <f>MEM!B38</f>
        <v>SINAPI</v>
      </c>
      <c r="C18" s="248">
        <f>MEM!C38</f>
        <v>97622</v>
      </c>
      <c r="D18" s="249" t="str">
        <f>MEM!D38</f>
        <v>DEMOLIÇÃO DE ALVENARIA DE BLOCO FURADO, DE FORMA MANUAL, SEM REAPROVEITAMENTO. AF_12/2017</v>
      </c>
      <c r="E18" s="247" t="str">
        <f>MEM!E38</f>
        <v>M³</v>
      </c>
      <c r="F18" s="255">
        <f>MEM!O42</f>
        <v>15.785200000000001</v>
      </c>
      <c r="G18" s="253">
        <v>47.92</v>
      </c>
      <c r="H18" s="140">
        <f t="shared" si="4"/>
        <v>61.46</v>
      </c>
      <c r="I18" s="141">
        <f t="shared" si="5"/>
        <v>970.15</v>
      </c>
      <c r="J18" s="253">
        <v>53.18</v>
      </c>
      <c r="K18" s="140">
        <f t="shared" si="2"/>
        <v>64.94</v>
      </c>
      <c r="L18" s="141">
        <f t="shared" si="3"/>
        <v>1025.0899999999999</v>
      </c>
      <c r="M18" s="74"/>
      <c r="N18" s="30"/>
      <c r="O18" s="75"/>
      <c r="P18" s="76"/>
    </row>
    <row r="19" spans="1:16" s="77" customFormat="1" ht="22.5" x14ac:dyDescent="0.25">
      <c r="A19" s="247" t="str">
        <f>MEM!A43</f>
        <v>1.8</v>
      </c>
      <c r="B19" s="247" t="str">
        <f>MEM!B43</f>
        <v>SINAPI</v>
      </c>
      <c r="C19" s="248">
        <f>MEM!C43</f>
        <v>97650</v>
      </c>
      <c r="D19" s="249" t="str">
        <f>MEM!D43</f>
        <v>REMOÇÃO DE TRAMA DE MADEIRA PARA COBERTURA, DE FORMA MANUAL, SEM REAPROVEITAMENTO. AF_12/2017</v>
      </c>
      <c r="E19" s="247" t="str">
        <f>MEM!E43</f>
        <v>M²</v>
      </c>
      <c r="F19" s="255">
        <f>MEM!O46</f>
        <v>65.08</v>
      </c>
      <c r="G19" s="253">
        <v>6.19</v>
      </c>
      <c r="H19" s="140">
        <f t="shared" si="4"/>
        <v>7.93</v>
      </c>
      <c r="I19" s="141">
        <f t="shared" si="5"/>
        <v>516.08000000000004</v>
      </c>
      <c r="J19" s="253">
        <v>6.87</v>
      </c>
      <c r="K19" s="140">
        <f t="shared" si="2"/>
        <v>8.3800000000000008</v>
      </c>
      <c r="L19" s="141">
        <f t="shared" si="3"/>
        <v>545.37</v>
      </c>
      <c r="M19" s="74"/>
      <c r="N19" s="30"/>
      <c r="O19" s="75"/>
      <c r="P19" s="76"/>
    </row>
    <row r="20" spans="1:16" s="77" customFormat="1" x14ac:dyDescent="0.25">
      <c r="A20" s="247" t="str">
        <f>MEM!A47</f>
        <v>1.9</v>
      </c>
      <c r="B20" s="247" t="str">
        <f>MEM!B47</f>
        <v>COMPOSIÇÃO</v>
      </c>
      <c r="C20" s="248">
        <f>MEM!C47</f>
        <v>5</v>
      </c>
      <c r="D20" s="249" t="str">
        <f>MEM!D47</f>
        <v>RETIRADA DE GRADE DE FERRO</v>
      </c>
      <c r="E20" s="247" t="str">
        <f>MEM!E47</f>
        <v>M²</v>
      </c>
      <c r="F20" s="255">
        <f>MEM!O49</f>
        <v>3.3349999999999995</v>
      </c>
      <c r="G20" s="253">
        <v>8.2200000000000006</v>
      </c>
      <c r="H20" s="140">
        <f t="shared" si="4"/>
        <v>10.54</v>
      </c>
      <c r="I20" s="141">
        <f t="shared" si="5"/>
        <v>35.15</v>
      </c>
      <c r="J20" s="253">
        <v>9.15</v>
      </c>
      <c r="K20" s="140">
        <f t="shared" si="2"/>
        <v>11.17</v>
      </c>
      <c r="L20" s="141">
        <f t="shared" si="3"/>
        <v>37.25</v>
      </c>
      <c r="M20" s="74"/>
      <c r="N20" s="30"/>
      <c r="O20" s="75"/>
      <c r="P20" s="76"/>
    </row>
    <row r="21" spans="1:16" s="77" customFormat="1" x14ac:dyDescent="0.25">
      <c r="A21" s="247" t="str">
        <f>MEM!A50</f>
        <v>1.10</v>
      </c>
      <c r="B21" s="247" t="str">
        <f>MEM!B50</f>
        <v>SINAPI</v>
      </c>
      <c r="C21" s="248">
        <f>MEM!C50</f>
        <v>97644</v>
      </c>
      <c r="D21" s="249" t="str">
        <f>MEM!D50</f>
        <v>REMOÇÃO DE PORTAS, DE FORMA MANUAL, SEM REAPROVEITAMENTO. AF_12/2017</v>
      </c>
      <c r="E21" s="247" t="str">
        <f>MEM!E50</f>
        <v>M²</v>
      </c>
      <c r="F21" s="255">
        <f>MEM!O53</f>
        <v>3.3600000000000003</v>
      </c>
      <c r="G21" s="253">
        <v>7.73</v>
      </c>
      <c r="H21" s="140">
        <f t="shared" si="4"/>
        <v>9.91</v>
      </c>
      <c r="I21" s="141">
        <f t="shared" si="5"/>
        <v>33.29</v>
      </c>
      <c r="J21" s="253">
        <v>8.6</v>
      </c>
      <c r="K21" s="140">
        <f t="shared" si="2"/>
        <v>10.5</v>
      </c>
      <c r="L21" s="141">
        <f t="shared" si="3"/>
        <v>35.28</v>
      </c>
      <c r="M21" s="74"/>
      <c r="N21" s="30"/>
      <c r="O21" s="75"/>
      <c r="P21" s="76"/>
    </row>
    <row r="22" spans="1:16" s="77" customFormat="1" ht="33.75" x14ac:dyDescent="0.25">
      <c r="A22" s="247" t="str">
        <f>MEM!A55</f>
        <v>1.11</v>
      </c>
      <c r="B22" s="247" t="str">
        <f>MEM!B55</f>
        <v>SINAPI</v>
      </c>
      <c r="C22" s="248">
        <f>MEM!C55</f>
        <v>100982</v>
      </c>
      <c r="D22" s="249" t="str">
        <f>MEM!D55</f>
        <v>CARGA, MANOBRA E DESCARGA DE ENTULHO EM CAMINHÃO BASCULANTE 10 M³ - CARGA COM ESCAVADEIRA HIDRÁULICA (CAÇAMBA DE 0,80 M³ / 111 HP) E DESCARGA LIVRE (UNIDADE: M3). AF_07/2020</v>
      </c>
      <c r="E22" s="247" t="str">
        <f>MEM!E55</f>
        <v>M³</v>
      </c>
      <c r="F22" s="255">
        <f>MEM!O61</f>
        <v>36.235199999999999</v>
      </c>
      <c r="G22" s="253">
        <v>8.6300000000000008</v>
      </c>
      <c r="H22" s="140">
        <f t="shared" si="4"/>
        <v>11.06</v>
      </c>
      <c r="I22" s="141">
        <f t="shared" si="5"/>
        <v>400.76</v>
      </c>
      <c r="J22" s="253">
        <v>8.83</v>
      </c>
      <c r="K22" s="140">
        <f t="shared" si="2"/>
        <v>10.78</v>
      </c>
      <c r="L22" s="141">
        <f t="shared" si="3"/>
        <v>390.61</v>
      </c>
      <c r="M22" s="74"/>
      <c r="N22" s="30"/>
      <c r="O22" s="75"/>
      <c r="P22" s="76"/>
    </row>
    <row r="23" spans="1:16" s="77" customFormat="1" ht="22.5" x14ac:dyDescent="0.25">
      <c r="A23" s="247" t="str">
        <f>MEM!A63</f>
        <v>1.12</v>
      </c>
      <c r="B23" s="247" t="str">
        <f>MEM!B63</f>
        <v>SINAPI</v>
      </c>
      <c r="C23" s="248">
        <f>MEM!C63</f>
        <v>95875</v>
      </c>
      <c r="D23" s="249" t="str">
        <f>MEM!D63</f>
        <v>TRANSPORTE COM CAMINHÃO BASCULANTE DE 10 M³, EM VIA URBANA PAVIMENTADA, DMT ATÉ 30 KM (UNIDADE: M3XKM). AF_07/2020</v>
      </c>
      <c r="E23" s="247" t="s">
        <v>473</v>
      </c>
      <c r="F23" s="255">
        <f>MEM!O65</f>
        <v>362.35199999999998</v>
      </c>
      <c r="G23" s="253">
        <v>2.37</v>
      </c>
      <c r="H23" s="140">
        <f t="shared" si="4"/>
        <v>3.03</v>
      </c>
      <c r="I23" s="141">
        <f t="shared" si="5"/>
        <v>1097.92</v>
      </c>
      <c r="J23" s="253">
        <v>2.41</v>
      </c>
      <c r="K23" s="140">
        <f t="shared" si="2"/>
        <v>2.94</v>
      </c>
      <c r="L23" s="141">
        <f t="shared" si="3"/>
        <v>1065.31</v>
      </c>
      <c r="M23" s="74"/>
      <c r="N23" s="30"/>
      <c r="O23" s="75"/>
      <c r="P23" s="76"/>
    </row>
    <row r="24" spans="1:16" s="77" customFormat="1" x14ac:dyDescent="0.25">
      <c r="A24" s="247"/>
      <c r="B24" s="247"/>
      <c r="C24" s="248"/>
      <c r="D24" s="249"/>
      <c r="E24" s="247"/>
      <c r="F24" s="250"/>
      <c r="G24" s="251"/>
      <c r="H24" s="252"/>
      <c r="I24" s="253"/>
      <c r="J24" s="251"/>
      <c r="K24" s="252"/>
      <c r="L24" s="253"/>
      <c r="M24" s="74"/>
      <c r="N24" s="30"/>
      <c r="O24" s="75"/>
      <c r="P24" s="76"/>
    </row>
    <row r="25" spans="1:16" s="77" customFormat="1" x14ac:dyDescent="0.25">
      <c r="A25" s="129" t="str">
        <f>MEM!A67</f>
        <v>2.0</v>
      </c>
      <c r="B25" s="129"/>
      <c r="C25" s="130"/>
      <c r="D25" s="131" t="str">
        <f>MEM!C67</f>
        <v>ADMINISTRAÇÃO LOCAL</v>
      </c>
      <c r="E25" s="132"/>
      <c r="F25" s="133"/>
      <c r="G25" s="134"/>
      <c r="H25" s="135" t="s">
        <v>22</v>
      </c>
      <c r="I25" s="136">
        <f>SUM(I26:I27)</f>
        <v>10154.799999999999</v>
      </c>
      <c r="J25" s="134"/>
      <c r="K25" s="135" t="s">
        <v>22</v>
      </c>
      <c r="L25" s="136">
        <f>SUM(L26:L27)</f>
        <v>11144</v>
      </c>
      <c r="M25" s="74"/>
      <c r="N25" s="30"/>
      <c r="O25" s="75"/>
      <c r="P25" s="76"/>
    </row>
    <row r="26" spans="1:16" s="77" customFormat="1" x14ac:dyDescent="0.25">
      <c r="A26" s="137" t="str">
        <f>MEM!A68</f>
        <v>2.1</v>
      </c>
      <c r="B26" s="137" t="str">
        <f>MEM!B68</f>
        <v>SINAPI</v>
      </c>
      <c r="C26" s="145">
        <f>MEM!C68</f>
        <v>90777</v>
      </c>
      <c r="D26" s="146" t="str">
        <f>MEM!D68</f>
        <v>ENGENHEIRO CIVIL DE OBRA JUNIOR COM ENCARGOS COMPLEMENTARES</v>
      </c>
      <c r="E26" s="137" t="str">
        <f>MEM!E68</f>
        <v>H</v>
      </c>
      <c r="F26" s="144">
        <v>40</v>
      </c>
      <c r="G26" s="143">
        <v>96.35</v>
      </c>
      <c r="H26" s="142">
        <f t="shared" ref="H26:H54" si="10">IFERROR(TRUNC(SUM(G26*$I$9)+G26,2),"")</f>
        <v>123.58</v>
      </c>
      <c r="I26" s="143">
        <f t="shared" ref="I26:I54" si="11">IFERROR(TRUNC(H26*F26,2),"")</f>
        <v>4943.2</v>
      </c>
      <c r="J26" s="143">
        <v>111.48</v>
      </c>
      <c r="K26" s="142">
        <f t="shared" ref="K26:K64" si="12">IFERROR(TRUNC(SUM(J26*$L$9)+J26,2),"")</f>
        <v>136.13</v>
      </c>
      <c r="L26" s="143">
        <f t="shared" ref="L26:L27" si="13">IFERROR(TRUNC(K26*F26,2),"")</f>
        <v>5445.2</v>
      </c>
      <c r="M26" s="74"/>
      <c r="N26" s="30"/>
      <c r="O26" s="75"/>
      <c r="P26" s="76"/>
    </row>
    <row r="27" spans="1:16" s="77" customFormat="1" x14ac:dyDescent="0.25">
      <c r="A27" s="137" t="s">
        <v>716</v>
      </c>
      <c r="B27" s="137" t="str">
        <f>MEM!B68</f>
        <v>SINAPI</v>
      </c>
      <c r="C27" s="145">
        <f>MEM!C71</f>
        <v>90776</v>
      </c>
      <c r="D27" s="146" t="str">
        <f>MEM!D71</f>
        <v>ENCARREGADO GERAL COM ENCARGOS COMPLEMENTARES</v>
      </c>
      <c r="E27" s="137" t="str">
        <f>MEM!E71</f>
        <v>H</v>
      </c>
      <c r="F27" s="144">
        <v>120</v>
      </c>
      <c r="G27" s="143">
        <v>33.86</v>
      </c>
      <c r="H27" s="142">
        <f t="shared" si="10"/>
        <v>43.43</v>
      </c>
      <c r="I27" s="143">
        <f t="shared" si="11"/>
        <v>5211.6000000000004</v>
      </c>
      <c r="J27" s="143">
        <v>38.89</v>
      </c>
      <c r="K27" s="142">
        <f t="shared" si="12"/>
        <v>47.49</v>
      </c>
      <c r="L27" s="143">
        <f t="shared" si="13"/>
        <v>5698.8</v>
      </c>
      <c r="M27" s="74"/>
      <c r="N27" s="30"/>
      <c r="O27" s="75"/>
      <c r="P27" s="76"/>
    </row>
    <row r="28" spans="1:16" s="77" customFormat="1" x14ac:dyDescent="0.25">
      <c r="A28" s="137"/>
      <c r="B28" s="147"/>
      <c r="C28" s="145"/>
      <c r="D28" s="146"/>
      <c r="E28" s="137"/>
      <c r="F28" s="138"/>
      <c r="G28" s="139"/>
      <c r="H28" s="142"/>
      <c r="I28" s="143"/>
      <c r="J28" s="139"/>
      <c r="K28" s="142"/>
      <c r="L28" s="143"/>
      <c r="M28" s="74"/>
      <c r="N28" s="30"/>
      <c r="O28" s="75"/>
      <c r="P28" s="76"/>
    </row>
    <row r="29" spans="1:16" s="77" customFormat="1" ht="15" customHeight="1" x14ac:dyDescent="0.25">
      <c r="A29" s="129" t="str">
        <f>MEM!A75</f>
        <v>3.0</v>
      </c>
      <c r="B29" s="129"/>
      <c r="C29" s="130"/>
      <c r="D29" s="131" t="str">
        <f>MEM!C75</f>
        <v>MOVIMENTO DE TERRA</v>
      </c>
      <c r="E29" s="132"/>
      <c r="F29" s="133"/>
      <c r="G29" s="134"/>
      <c r="H29" s="135" t="s">
        <v>22</v>
      </c>
      <c r="I29" s="136">
        <f>SUM(I30)</f>
        <v>856.47</v>
      </c>
      <c r="J29" s="134"/>
      <c r="K29" s="135" t="s">
        <v>22</v>
      </c>
      <c r="L29" s="136">
        <f>SUM(L30)</f>
        <v>903.94</v>
      </c>
      <c r="M29" s="74"/>
      <c r="N29" s="30"/>
      <c r="O29" s="75"/>
      <c r="P29" s="76"/>
    </row>
    <row r="30" spans="1:16" s="77" customFormat="1" x14ac:dyDescent="0.25">
      <c r="A30" s="137" t="str">
        <f>MEM!A76</f>
        <v>3.1</v>
      </c>
      <c r="B30" s="147" t="str">
        <f>MEM!B76</f>
        <v>SINAPI</v>
      </c>
      <c r="C30" s="145">
        <f>MEM!C76</f>
        <v>96995</v>
      </c>
      <c r="D30" s="146" t="str">
        <f>MEM!D76</f>
        <v>REATERRO MANUAL APILOADO COM SOQUETE. AF_10/2017</v>
      </c>
      <c r="E30" s="137" t="str">
        <f>MEM!E76</f>
        <v>M³</v>
      </c>
      <c r="F30" s="144">
        <f>MEM!O82</f>
        <v>15.116069999999999</v>
      </c>
      <c r="G30" s="143">
        <v>44.18</v>
      </c>
      <c r="H30" s="142">
        <f t="shared" si="10"/>
        <v>56.66</v>
      </c>
      <c r="I30" s="143">
        <f t="shared" si="11"/>
        <v>856.47</v>
      </c>
      <c r="J30" s="143">
        <v>48.97</v>
      </c>
      <c r="K30" s="142">
        <f t="shared" si="12"/>
        <v>59.8</v>
      </c>
      <c r="L30" s="143">
        <f>IFERROR(TRUNC(K30*F30,2),"")</f>
        <v>903.94</v>
      </c>
      <c r="M30" s="74"/>
      <c r="N30" s="30"/>
      <c r="O30" s="75"/>
      <c r="P30" s="76"/>
    </row>
    <row r="31" spans="1:16" s="77" customFormat="1" x14ac:dyDescent="0.25">
      <c r="A31" s="137"/>
      <c r="B31" s="137"/>
      <c r="C31" s="145"/>
      <c r="D31" s="146"/>
      <c r="E31" s="137"/>
      <c r="F31" s="144"/>
      <c r="G31" s="143"/>
      <c r="H31" s="142"/>
      <c r="I31" s="143"/>
      <c r="J31" s="143"/>
      <c r="K31" s="142"/>
      <c r="L31" s="143"/>
      <c r="M31" s="74"/>
      <c r="N31" s="30"/>
      <c r="O31" s="75"/>
      <c r="P31" s="76"/>
    </row>
    <row r="32" spans="1:16" s="77" customFormat="1" x14ac:dyDescent="0.25">
      <c r="A32" s="129" t="str">
        <f>MEM!A84</f>
        <v>4.0</v>
      </c>
      <c r="B32" s="129"/>
      <c r="C32" s="130"/>
      <c r="D32" s="131" t="str">
        <f>MEM!C84</f>
        <v>COBERTURA E DRENAGEM PLUVIAL</v>
      </c>
      <c r="E32" s="132"/>
      <c r="F32" s="133"/>
      <c r="G32" s="134"/>
      <c r="H32" s="135" t="s">
        <v>22</v>
      </c>
      <c r="I32" s="136">
        <f>SUM(I33:I42)</f>
        <v>61953.22</v>
      </c>
      <c r="J32" s="134"/>
      <c r="K32" s="135" t="s">
        <v>22</v>
      </c>
      <c r="L32" s="136">
        <f>SUM(L33:L42)</f>
        <v>60102.37000000001</v>
      </c>
      <c r="M32" s="74"/>
      <c r="N32" s="30"/>
      <c r="O32" s="75"/>
      <c r="P32" s="76"/>
    </row>
    <row r="33" spans="1:16" s="77" customFormat="1" ht="33.75" customHeight="1" x14ac:dyDescent="0.25">
      <c r="A33" s="137" t="str">
        <f>MEM!A85</f>
        <v>4.1</v>
      </c>
      <c r="B33" s="147" t="str">
        <f>MEM!B85</f>
        <v>SINAPI</v>
      </c>
      <c r="C33" s="145">
        <f>MEM!C85</f>
        <v>94201</v>
      </c>
      <c r="D33" s="146" t="str">
        <f>MEM!D85</f>
        <v>TELHAMENTO COM TELHA CERÂMICA CAPA-CANAL, TIPO COLONIAL, COM ATÉ 2 ÁGUAS, INCLUSO TRANSPORTE VERTICAL. AF_07/2019</v>
      </c>
      <c r="E33" s="137" t="str">
        <f>MEM!E85</f>
        <v>M²</v>
      </c>
      <c r="F33" s="144">
        <f>MEM!O88</f>
        <v>160</v>
      </c>
      <c r="G33" s="143">
        <v>49.94</v>
      </c>
      <c r="H33" s="142">
        <f t="shared" si="10"/>
        <v>64.05</v>
      </c>
      <c r="I33" s="143">
        <f t="shared" si="11"/>
        <v>10248</v>
      </c>
      <c r="J33" s="143">
        <v>51.4</v>
      </c>
      <c r="K33" s="142">
        <f t="shared" si="12"/>
        <v>62.76</v>
      </c>
      <c r="L33" s="143">
        <f t="shared" ref="L33:L64" si="14">IFERROR(TRUNC(K33*F33,2),"")</f>
        <v>10041.6</v>
      </c>
      <c r="M33" s="74"/>
      <c r="N33" s="30"/>
      <c r="O33" s="75"/>
      <c r="P33" s="76"/>
    </row>
    <row r="34" spans="1:16" s="77" customFormat="1" ht="33.75" x14ac:dyDescent="0.25">
      <c r="A34" s="137" t="str">
        <f>MEM!A90</f>
        <v>4.2</v>
      </c>
      <c r="B34" s="147" t="str">
        <f>MEM!B90</f>
        <v>SINAPI</v>
      </c>
      <c r="C34" s="145">
        <f>MEM!C90</f>
        <v>92541</v>
      </c>
      <c r="D34" s="146" t="str">
        <f>MEM!D90</f>
        <v>TRAMA DE MADEIRA COMPOSTA POR RIPAS, CAIBROS E TERÇAS PARA TELHADOS DE ATÉ 2 ÁGUAS PARA TELHA CERÂMICA CAPA-CANAL, INCLUSO TRANSPORTE VERTICAL. AF_07/2019</v>
      </c>
      <c r="E34" s="137" t="str">
        <f>MEM!E90</f>
        <v>M²</v>
      </c>
      <c r="F34" s="144">
        <f>MEM!O93</f>
        <v>65.08</v>
      </c>
      <c r="G34" s="143">
        <v>92.19</v>
      </c>
      <c r="H34" s="142">
        <f t="shared" si="10"/>
        <v>118.25</v>
      </c>
      <c r="I34" s="143">
        <f t="shared" si="11"/>
        <v>7695.71</v>
      </c>
      <c r="J34" s="143">
        <v>94.39</v>
      </c>
      <c r="K34" s="142">
        <f t="shared" si="12"/>
        <v>115.26</v>
      </c>
      <c r="L34" s="143">
        <f t="shared" si="14"/>
        <v>7501.12</v>
      </c>
      <c r="M34" s="74"/>
      <c r="N34" s="30"/>
      <c r="O34" s="75"/>
      <c r="P34" s="76"/>
    </row>
    <row r="35" spans="1:16" s="77" customFormat="1" ht="22.5" x14ac:dyDescent="0.25">
      <c r="A35" s="137" t="str">
        <f>MEM!A95</f>
        <v>4.3</v>
      </c>
      <c r="B35" s="147" t="str">
        <f>MEM!B95</f>
        <v>SINAPI</v>
      </c>
      <c r="C35" s="145">
        <f>MEM!C95</f>
        <v>94228</v>
      </c>
      <c r="D35" s="146" t="str">
        <f>MEM!D95</f>
        <v>CALHA EM CHAPA DE AÇO GALVANIZADO NÚMERO 24, DESENVOLVIMENTO DE 33 CM, INCLUSO TRANSPORTE VERTICAL. AF_07/2019</v>
      </c>
      <c r="E35" s="137" t="str">
        <f>MEM!E95</f>
        <v>M</v>
      </c>
      <c r="F35" s="144">
        <f>MEM!O99</f>
        <v>22.07</v>
      </c>
      <c r="G35" s="143">
        <v>80.13</v>
      </c>
      <c r="H35" s="142">
        <f t="shared" si="10"/>
        <v>102.78</v>
      </c>
      <c r="I35" s="143">
        <f t="shared" si="11"/>
        <v>2268.35</v>
      </c>
      <c r="J35" s="143">
        <v>81.709999999999994</v>
      </c>
      <c r="K35" s="142">
        <f t="shared" si="12"/>
        <v>99.78</v>
      </c>
      <c r="L35" s="143">
        <f t="shared" si="14"/>
        <v>2202.14</v>
      </c>
      <c r="M35" s="74"/>
      <c r="N35" s="30"/>
      <c r="O35" s="75"/>
      <c r="P35" s="76"/>
    </row>
    <row r="36" spans="1:16" s="77" customFormat="1" x14ac:dyDescent="0.25">
      <c r="A36" s="137" t="str">
        <f>MEM!A101</f>
        <v>4.4</v>
      </c>
      <c r="B36" s="147" t="str">
        <f>MEM!B101</f>
        <v>COMPOSIÇÃO</v>
      </c>
      <c r="C36" s="145">
        <f>MEM!C101</f>
        <v>6</v>
      </c>
      <c r="D36" s="146" t="str">
        <f>MEM!D101</f>
        <v>RALO HEMISFÉRICO EM Fº Fº, TIPO ABACAXI Ø 75MM</v>
      </c>
      <c r="E36" s="137" t="str">
        <f>MEM!E101</f>
        <v>UN</v>
      </c>
      <c r="F36" s="144">
        <f>MEM!O103</f>
        <v>3</v>
      </c>
      <c r="G36" s="143">
        <v>38.39</v>
      </c>
      <c r="H36" s="142">
        <f t="shared" si="10"/>
        <v>49.24</v>
      </c>
      <c r="I36" s="143">
        <f t="shared" si="11"/>
        <v>147.72</v>
      </c>
      <c r="J36" s="143">
        <v>40.72</v>
      </c>
      <c r="K36" s="142">
        <f t="shared" si="12"/>
        <v>49.72</v>
      </c>
      <c r="L36" s="143">
        <f t="shared" si="14"/>
        <v>149.16</v>
      </c>
      <c r="M36" s="74"/>
      <c r="N36" s="30"/>
      <c r="O36" s="75"/>
      <c r="P36" s="76"/>
    </row>
    <row r="37" spans="1:16" s="77" customFormat="1" ht="45" x14ac:dyDescent="0.25">
      <c r="A37" s="137" t="str">
        <f>MEM!A105</f>
        <v>4.5</v>
      </c>
      <c r="B37" s="147" t="s">
        <v>10</v>
      </c>
      <c r="C37" s="145">
        <v>91789</v>
      </c>
      <c r="D37" s="146" t="str">
        <f>MEM!D105</f>
        <v>(COMPOSIÇÃO REPRESENTATIVA) DO SERVIÇO DE INSTALAÇÃO DE TUBOS DE PVC, SÉRIE R, ÁGUA PLUVIAL, DN 75 MM (INSTALADO EM RAMAL DE ENCAMINHAMENTO, OU CONDUTORES VERTICAIS), INCLUSIVE CONEXÕES, CORTE E FIXAÇÕES, PARA PRÉDIOS. AF_10/2015</v>
      </c>
      <c r="E37" s="137" t="str">
        <f>MEM!E105</f>
        <v>M</v>
      </c>
      <c r="F37" s="144">
        <f>MEM!O107</f>
        <v>10.43</v>
      </c>
      <c r="G37" s="143">
        <v>52.31</v>
      </c>
      <c r="H37" s="142">
        <f t="shared" si="10"/>
        <v>67.09</v>
      </c>
      <c r="I37" s="143">
        <f t="shared" si="11"/>
        <v>699.74</v>
      </c>
      <c r="J37" s="143">
        <v>53.25</v>
      </c>
      <c r="K37" s="142">
        <f t="shared" si="12"/>
        <v>65.02</v>
      </c>
      <c r="L37" s="143">
        <f t="shared" si="14"/>
        <v>678.15</v>
      </c>
      <c r="M37" s="74"/>
      <c r="N37" s="30"/>
      <c r="O37" s="75"/>
      <c r="P37" s="76"/>
    </row>
    <row r="38" spans="1:16" s="77" customFormat="1" ht="33.75" x14ac:dyDescent="0.25">
      <c r="A38" s="137" t="str">
        <f>MEM!A109</f>
        <v>4.6</v>
      </c>
      <c r="B38" s="137" t="str">
        <f>MEM!B109</f>
        <v>SINAPI</v>
      </c>
      <c r="C38" s="145">
        <f>MEM!C109</f>
        <v>99251</v>
      </c>
      <c r="D38" s="146" t="str">
        <f>MEM!D109</f>
        <v>CAIXA ENTERRADA HIDRÁULICA RETANGULAR EM ALVENARIA COM TIJOLOS CERÂMICOS MACIÇOS, DIMENSÕES INTERNAS: 0,4X0,4X0,4 M PARA REDE DE DRENAGEM. AF_12/2020</v>
      </c>
      <c r="E38" s="137" t="str">
        <f>MEM!E109</f>
        <v>UN</v>
      </c>
      <c r="F38" s="144">
        <f>MEM!O111</f>
        <v>1</v>
      </c>
      <c r="G38" s="143">
        <v>244.85</v>
      </c>
      <c r="H38" s="142">
        <f t="shared" si="10"/>
        <v>314.06</v>
      </c>
      <c r="I38" s="143">
        <f t="shared" si="11"/>
        <v>314.06</v>
      </c>
      <c r="J38" s="143">
        <v>261.11</v>
      </c>
      <c r="K38" s="142">
        <f t="shared" si="12"/>
        <v>318.86</v>
      </c>
      <c r="L38" s="143">
        <f t="shared" si="14"/>
        <v>318.86</v>
      </c>
      <c r="M38" s="74"/>
      <c r="N38" s="30"/>
      <c r="O38" s="75"/>
      <c r="P38" s="76"/>
    </row>
    <row r="39" spans="1:16" s="77" customFormat="1" x14ac:dyDescent="0.25">
      <c r="A39" s="137" t="str">
        <f>MEM!A113</f>
        <v>4.7</v>
      </c>
      <c r="B39" s="147" t="str">
        <f>MEM!B113</f>
        <v>COMPOSIÇÃO</v>
      </c>
      <c r="C39" s="145">
        <f>MEM!C113</f>
        <v>7</v>
      </c>
      <c r="D39" s="146" t="str">
        <f>MEM!D113</f>
        <v>PERFIL METALICO TUBULAR SECCAO QUADRADA 8X8CM E=3MM</v>
      </c>
      <c r="E39" s="137" t="str">
        <f>MEM!E113</f>
        <v>M</v>
      </c>
      <c r="F39" s="144">
        <f>MEM!O117</f>
        <v>120.28</v>
      </c>
      <c r="G39" s="143">
        <v>190.31</v>
      </c>
      <c r="H39" s="142">
        <f t="shared" si="10"/>
        <v>244.11</v>
      </c>
      <c r="I39" s="143">
        <f t="shared" si="11"/>
        <v>29361.55</v>
      </c>
      <c r="J39" s="143">
        <v>193.28</v>
      </c>
      <c r="K39" s="142">
        <f t="shared" si="12"/>
        <v>236.03</v>
      </c>
      <c r="L39" s="143">
        <f t="shared" si="14"/>
        <v>28389.68</v>
      </c>
      <c r="M39" s="74"/>
      <c r="N39" s="30"/>
      <c r="O39" s="75"/>
      <c r="P39" s="76"/>
    </row>
    <row r="40" spans="1:16" s="77" customFormat="1" ht="22.5" x14ac:dyDescent="0.25">
      <c r="A40" s="247" t="str">
        <f>MEM!A118</f>
        <v>4.8</v>
      </c>
      <c r="B40" s="256" t="str">
        <f>MEM!B118</f>
        <v>SINAPI</v>
      </c>
      <c r="C40" s="248">
        <f>MEM!C118</f>
        <v>94975</v>
      </c>
      <c r="D40" s="249" t="str">
        <f>MEM!D118</f>
        <v>CONCRETO FCK = 15MPA, TRAÇO 1:3,4:3,5 (EM MASSA SECA DE CIMENTO/ AREIA MÉDIA/ BRITA 1) - PREPARO MANUAL. AF_05/2021</v>
      </c>
      <c r="E40" s="247" t="str">
        <f>MEM!E118</f>
        <v>M³</v>
      </c>
      <c r="F40" s="257">
        <f>MEM!O120</f>
        <v>6.6</v>
      </c>
      <c r="G40" s="258">
        <v>467.68</v>
      </c>
      <c r="H40" s="259">
        <f t="shared" si="10"/>
        <v>599.89</v>
      </c>
      <c r="I40" s="258">
        <f t="shared" si="11"/>
        <v>3959.27</v>
      </c>
      <c r="J40" s="258">
        <v>480.1</v>
      </c>
      <c r="K40" s="142">
        <f t="shared" si="12"/>
        <v>586.29</v>
      </c>
      <c r="L40" s="143">
        <f t="shared" si="14"/>
        <v>3869.51</v>
      </c>
      <c r="M40" s="74"/>
      <c r="N40" s="30"/>
      <c r="O40" s="75"/>
      <c r="P40" s="76"/>
    </row>
    <row r="41" spans="1:16" s="77" customFormat="1" ht="22.5" x14ac:dyDescent="0.25">
      <c r="A41" s="247" t="str">
        <f>MEM!A122</f>
        <v>4.9</v>
      </c>
      <c r="B41" s="256" t="str">
        <f>MEM!B122</f>
        <v>SINAPI</v>
      </c>
      <c r="C41" s="248">
        <f>MEM!C122</f>
        <v>94216</v>
      </c>
      <c r="D41" s="249" t="str">
        <f>MEM!D122</f>
        <v>TELHAMENTO COM TELHA METÁLICA TERMOACÚSTICA E = 30 MM, COM ATÉ 2 ÁGUAS, INCLUSO IÇAMENTO. AF_07/2019</v>
      </c>
      <c r="E41" s="247" t="str">
        <f>MEM!E122</f>
        <v>M²</v>
      </c>
      <c r="F41" s="257">
        <f>MEM!O124</f>
        <v>19.8</v>
      </c>
      <c r="G41" s="258">
        <v>229.1</v>
      </c>
      <c r="H41" s="259">
        <f t="shared" si="10"/>
        <v>293.86</v>
      </c>
      <c r="I41" s="258">
        <f t="shared" si="11"/>
        <v>5818.42</v>
      </c>
      <c r="J41" s="258">
        <v>229.36</v>
      </c>
      <c r="K41" s="142">
        <f t="shared" si="12"/>
        <v>280.08999999999997</v>
      </c>
      <c r="L41" s="143">
        <f t="shared" si="14"/>
        <v>5545.78</v>
      </c>
      <c r="M41" s="74"/>
      <c r="N41" s="30"/>
      <c r="O41" s="75"/>
      <c r="P41" s="76"/>
    </row>
    <row r="42" spans="1:16" s="77" customFormat="1" ht="22.5" x14ac:dyDescent="0.25">
      <c r="A42" s="247" t="s">
        <v>750</v>
      </c>
      <c r="B42" s="256" t="str">
        <f>MEM!B126</f>
        <v>SINAPI</v>
      </c>
      <c r="C42" s="248">
        <f>MEM!C126</f>
        <v>98546</v>
      </c>
      <c r="D42" s="249" t="str">
        <f>MEM!D126</f>
        <v>IMPERMEABILIZAÇÃO DE SUPERFÍCIE COM MANTA ASFÁLTICA, UMA CAMADA, INCLUSIVE APLICAÇÃO DE PRIMER ASFÁLTICO, E=3MM. AF_06/2018</v>
      </c>
      <c r="E42" s="247" t="str">
        <f>MEM!E126</f>
        <v>M²</v>
      </c>
      <c r="F42" s="257">
        <f>MEM!O130</f>
        <v>9.64</v>
      </c>
      <c r="G42" s="258">
        <v>116.49</v>
      </c>
      <c r="H42" s="259">
        <f t="shared" ref="H42" si="15">IFERROR(TRUNC(SUM(G42*$I$9)+G42,2),"")</f>
        <v>149.41999999999999</v>
      </c>
      <c r="I42" s="258">
        <f t="shared" ref="I42" si="16">IFERROR(TRUNC(H42*F42,2),"")</f>
        <v>1440.4</v>
      </c>
      <c r="J42" s="258">
        <v>119.47</v>
      </c>
      <c r="K42" s="142">
        <f t="shared" ref="K42" si="17">IFERROR(TRUNC(SUM(J42*$L$9)+J42,2),"")</f>
        <v>145.88999999999999</v>
      </c>
      <c r="L42" s="143">
        <f t="shared" ref="L42" si="18">IFERROR(TRUNC(K42*F42,2),"")</f>
        <v>1406.37</v>
      </c>
      <c r="M42" s="74"/>
      <c r="N42" s="30"/>
      <c r="O42" s="75"/>
      <c r="P42" s="76"/>
    </row>
    <row r="43" spans="1:16" s="77" customFormat="1" x14ac:dyDescent="0.25">
      <c r="A43" s="247"/>
      <c r="B43" s="256"/>
      <c r="C43" s="248"/>
      <c r="D43" s="249"/>
      <c r="E43" s="247"/>
      <c r="F43" s="257"/>
      <c r="G43" s="258"/>
      <c r="H43" s="259"/>
      <c r="I43" s="258"/>
      <c r="J43" s="258"/>
      <c r="K43" s="259"/>
      <c r="L43" s="258"/>
      <c r="M43" s="74"/>
      <c r="N43" s="30"/>
      <c r="O43" s="75"/>
      <c r="P43" s="76"/>
    </row>
    <row r="44" spans="1:16" s="77" customFormat="1" ht="15" customHeight="1" x14ac:dyDescent="0.25">
      <c r="A44" s="129" t="str">
        <f>MEM!A132</f>
        <v>5.0</v>
      </c>
      <c r="B44" s="129"/>
      <c r="C44" s="130"/>
      <c r="D44" s="131" t="str">
        <f>MEM!C132</f>
        <v>ELEVAÇÕES</v>
      </c>
      <c r="E44" s="132"/>
      <c r="F44" s="133"/>
      <c r="G44" s="134"/>
      <c r="H44" s="135" t="s">
        <v>22</v>
      </c>
      <c r="I44" s="136">
        <f>SUM(I45:I50)</f>
        <v>6117.2800000000007</v>
      </c>
      <c r="J44" s="134"/>
      <c r="K44" s="135" t="s">
        <v>22</v>
      </c>
      <c r="L44" s="136">
        <f>SUM(L45:L50)</f>
        <v>6130.83</v>
      </c>
      <c r="M44" s="74"/>
      <c r="N44" s="30"/>
      <c r="O44" s="75"/>
      <c r="P44" s="76"/>
    </row>
    <row r="45" spans="1:16" s="77" customFormat="1" ht="33.75" x14ac:dyDescent="0.25">
      <c r="A45" s="137" t="str">
        <f>MEM!A133</f>
        <v>5.1</v>
      </c>
      <c r="B45" s="147" t="str">
        <f>MEM!B133</f>
        <v>SINAPI</v>
      </c>
      <c r="C45" s="145">
        <f>MEM!C133</f>
        <v>103328</v>
      </c>
      <c r="D45" s="146" t="str">
        <f>MEM!D133</f>
        <v>ALVENARIA DE VEDAÇÃO DE BLOCOS CERÂMICOS FURADOS NA HORIZONTAL DE 9X19X19 CM (ESPESSURA 9 CM) E ARGAMASSA DE ASSENTAMENTO COM PREPARO EM BETONEIRA. AF_12/2021</v>
      </c>
      <c r="E45" s="137" t="str">
        <f>MEM!E133</f>
        <v>M²</v>
      </c>
      <c r="F45" s="144">
        <f>MEM!O138</f>
        <v>14.510999999999999</v>
      </c>
      <c r="G45" s="143">
        <v>72.95</v>
      </c>
      <c r="H45" s="142">
        <f t="shared" si="10"/>
        <v>93.57</v>
      </c>
      <c r="I45" s="143">
        <f t="shared" si="11"/>
        <v>1357.79</v>
      </c>
      <c r="J45" s="143">
        <v>78.989999999999995</v>
      </c>
      <c r="K45" s="142">
        <f t="shared" si="12"/>
        <v>96.46</v>
      </c>
      <c r="L45" s="143">
        <f t="shared" si="14"/>
        <v>1399.73</v>
      </c>
      <c r="M45" s="74"/>
      <c r="N45" s="30"/>
      <c r="O45" s="75"/>
      <c r="P45" s="76"/>
    </row>
    <row r="46" spans="1:16" s="77" customFormat="1" ht="22.5" x14ac:dyDescent="0.25">
      <c r="A46" s="137" t="str">
        <f>MEM!A140</f>
        <v>5.2</v>
      </c>
      <c r="B46" s="147" t="str">
        <f>MEM!B140</f>
        <v>COMPOSIÇÃO</v>
      </c>
      <c r="C46" s="145">
        <f>MEM!C140</f>
        <v>8</v>
      </c>
      <c r="D46" s="146" t="str">
        <f>MEM!D140</f>
        <v>ALVENARIA DE TIJOLO CERÂMICO FURADO (9x19x19)cm C/ARGAMASSA MISTA DE CAL HIDRATADA ESP=20 cm</v>
      </c>
      <c r="E46" s="137" t="str">
        <f>MEM!E140</f>
        <v>M²</v>
      </c>
      <c r="F46" s="144">
        <f>MEM!O146</f>
        <v>16.470199999999998</v>
      </c>
      <c r="G46" s="143">
        <v>110.42</v>
      </c>
      <c r="H46" s="142">
        <f t="shared" si="10"/>
        <v>141.63</v>
      </c>
      <c r="I46" s="143">
        <f t="shared" si="11"/>
        <v>2332.67</v>
      </c>
      <c r="J46" s="143">
        <v>118.11</v>
      </c>
      <c r="K46" s="142">
        <f t="shared" si="12"/>
        <v>144.22999999999999</v>
      </c>
      <c r="L46" s="143">
        <f t="shared" si="14"/>
        <v>2375.4899999999998</v>
      </c>
      <c r="M46" s="74"/>
      <c r="N46" s="30"/>
      <c r="O46" s="75"/>
      <c r="P46" s="76"/>
    </row>
    <row r="47" spans="1:16" s="77" customFormat="1" x14ac:dyDescent="0.25">
      <c r="A47" s="137" t="str">
        <f>MEM!A148</f>
        <v>5.3</v>
      </c>
      <c r="B47" s="147" t="str">
        <f>MEM!B148</f>
        <v>COMPOSIÇÃO</v>
      </c>
      <c r="C47" s="145">
        <f>MEM!C148</f>
        <v>9</v>
      </c>
      <c r="D47" s="146" t="str">
        <f>MEM!D148</f>
        <v>PAREDE DE BLOCO DE GESSO (50 X 65CM) - FORNECIMENTO E EXECUÇÃO</v>
      </c>
      <c r="E47" s="137" t="str">
        <f>MEM!E148</f>
        <v>M²</v>
      </c>
      <c r="F47" s="144">
        <f>MEM!O150</f>
        <v>3.8796000000000004</v>
      </c>
      <c r="G47" s="143">
        <v>56.54</v>
      </c>
      <c r="H47" s="142">
        <f t="shared" ref="H47:H49" si="19">IFERROR(TRUNC(SUM(G47*$I$9)+G47,2),"")</f>
        <v>72.52</v>
      </c>
      <c r="I47" s="143">
        <f t="shared" ref="I47:I49" si="20">IFERROR(TRUNC(H47*F47,2),"")</f>
        <v>281.33999999999997</v>
      </c>
      <c r="J47" s="143">
        <v>56.54</v>
      </c>
      <c r="K47" s="142">
        <f t="shared" si="12"/>
        <v>69.040000000000006</v>
      </c>
      <c r="L47" s="143">
        <f t="shared" si="14"/>
        <v>267.83999999999997</v>
      </c>
      <c r="M47" s="74"/>
      <c r="N47" s="30"/>
      <c r="O47" s="75"/>
      <c r="P47" s="76"/>
    </row>
    <row r="48" spans="1:16" s="77" customFormat="1" ht="22.5" x14ac:dyDescent="0.25">
      <c r="A48" s="137" t="str">
        <f>MEM!A152</f>
        <v>5.4</v>
      </c>
      <c r="B48" s="147" t="str">
        <f>MEM!B152</f>
        <v>SINAPI</v>
      </c>
      <c r="C48" s="145">
        <f>MEM!C152</f>
        <v>93189</v>
      </c>
      <c r="D48" s="146" t="str">
        <f>MEM!D152</f>
        <v>VERGA MOLDADA IN LOCO EM CONCRETO PARA PORTAS COM MAIS DE 1,5 M DE VÃO. AF_03/2016</v>
      </c>
      <c r="E48" s="137" t="str">
        <f>MEM!E152</f>
        <v>M</v>
      </c>
      <c r="F48" s="144">
        <f>MEM!O154</f>
        <v>7.2</v>
      </c>
      <c r="G48" s="143">
        <v>114.55</v>
      </c>
      <c r="H48" s="142">
        <f t="shared" si="19"/>
        <v>146.93</v>
      </c>
      <c r="I48" s="143">
        <f t="shared" si="20"/>
        <v>1057.8900000000001</v>
      </c>
      <c r="J48" s="143">
        <v>117.5</v>
      </c>
      <c r="K48" s="142">
        <f t="shared" si="12"/>
        <v>143.49</v>
      </c>
      <c r="L48" s="143">
        <f t="shared" si="14"/>
        <v>1033.1199999999999</v>
      </c>
      <c r="M48" s="74"/>
      <c r="N48" s="30"/>
      <c r="O48" s="75"/>
      <c r="P48" s="76"/>
    </row>
    <row r="49" spans="1:16" s="77" customFormat="1" x14ac:dyDescent="0.25">
      <c r="A49" s="137" t="str">
        <f>MEM!A156</f>
        <v>5.5</v>
      </c>
      <c r="B49" s="147" t="str">
        <f>MEM!B156</f>
        <v>SINAPI</v>
      </c>
      <c r="C49" s="145">
        <f>MEM!C156</f>
        <v>93184</v>
      </c>
      <c r="D49" s="146" t="str">
        <f>MEM!D156</f>
        <v>VERGA PRÉ-MOLDADA PARA PORTAS COM ATÉ 1,5 M DE VÃO. AF_03/2016</v>
      </c>
      <c r="E49" s="137" t="str">
        <f>MEM!E156</f>
        <v>M</v>
      </c>
      <c r="F49" s="144">
        <f>MEM!O158</f>
        <v>1.7</v>
      </c>
      <c r="G49" s="143">
        <v>39.200000000000003</v>
      </c>
      <c r="H49" s="142">
        <f t="shared" si="19"/>
        <v>50.28</v>
      </c>
      <c r="I49" s="143">
        <f t="shared" si="20"/>
        <v>85.47</v>
      </c>
      <c r="J49" s="143">
        <v>40.26</v>
      </c>
      <c r="K49" s="142">
        <f t="shared" si="12"/>
        <v>49.16</v>
      </c>
      <c r="L49" s="143">
        <f t="shared" si="14"/>
        <v>83.57</v>
      </c>
      <c r="M49" s="74"/>
      <c r="N49" s="30"/>
      <c r="O49" s="75"/>
      <c r="P49" s="76"/>
    </row>
    <row r="50" spans="1:16" s="77" customFormat="1" ht="33.75" x14ac:dyDescent="0.25">
      <c r="A50" s="137" t="str">
        <f>MEM!A160</f>
        <v>5.6</v>
      </c>
      <c r="B50" s="147" t="str">
        <f>MEM!B160</f>
        <v>SINAPI</v>
      </c>
      <c r="C50" s="145">
        <f>MEM!C160</f>
        <v>101963</v>
      </c>
      <c r="D50" s="146" t="str">
        <f>MEM!D160</f>
        <v>LAJE PRÉ-MOLDADA UNIDIRECIONAL, BIAPOIADA, PARA PISO, ENCHIMENTO EM CERÂMICA, VIGOTA CONVENCIONAL, ALTURA TOTAL DA LAJE (ENCHIMENTO+CAPA) = (8+4). AF_11/2020</v>
      </c>
      <c r="E50" s="137" t="str">
        <f>MEM!E160</f>
        <v>M²</v>
      </c>
      <c r="F50" s="144">
        <f>MEM!O162</f>
        <v>4</v>
      </c>
      <c r="G50" s="143">
        <v>195.32</v>
      </c>
      <c r="H50" s="142">
        <f t="shared" ref="H50" si="21">IFERROR(TRUNC(SUM(G50*$I$9)+G50,2),"")</f>
        <v>250.53</v>
      </c>
      <c r="I50" s="143">
        <f t="shared" ref="I50" si="22">IFERROR(TRUNC(H50*F50,2),"")</f>
        <v>1002.12</v>
      </c>
      <c r="J50" s="143">
        <v>198.8</v>
      </c>
      <c r="K50" s="142">
        <f t="shared" ref="K50" si="23">IFERROR(TRUNC(SUM(J50*$L$9)+J50,2),"")</f>
        <v>242.77</v>
      </c>
      <c r="L50" s="143">
        <f t="shared" ref="L50" si="24">IFERROR(TRUNC(K50*F50,2),"")</f>
        <v>971.08</v>
      </c>
      <c r="M50" s="74"/>
      <c r="N50" s="30"/>
      <c r="O50" s="75"/>
      <c r="P50" s="76"/>
    </row>
    <row r="51" spans="1:16" s="77" customFormat="1" x14ac:dyDescent="0.25">
      <c r="A51" s="137"/>
      <c r="B51" s="147"/>
      <c r="C51" s="145"/>
      <c r="D51" s="146"/>
      <c r="E51" s="137"/>
      <c r="F51" s="144"/>
      <c r="G51" s="143"/>
      <c r="H51" s="142"/>
      <c r="I51" s="143"/>
      <c r="J51" s="143"/>
      <c r="K51" s="142"/>
      <c r="L51" s="143"/>
      <c r="M51" s="74"/>
      <c r="N51" s="30"/>
      <c r="O51" s="75"/>
      <c r="P51" s="76"/>
    </row>
    <row r="52" spans="1:16" s="77" customFormat="1" x14ac:dyDescent="0.25">
      <c r="A52" s="129" t="str">
        <f>MEM!A164</f>
        <v>6.0</v>
      </c>
      <c r="B52" s="129"/>
      <c r="C52" s="130"/>
      <c r="D52" s="131" t="str">
        <f>MEM!C164</f>
        <v>ESQUADRIAS</v>
      </c>
      <c r="E52" s="132"/>
      <c r="F52" s="133"/>
      <c r="G52" s="134"/>
      <c r="H52" s="135" t="s">
        <v>22</v>
      </c>
      <c r="I52" s="136">
        <f>SUM(I53:I55)</f>
        <v>5564.12</v>
      </c>
      <c r="J52" s="134"/>
      <c r="K52" s="135" t="s">
        <v>22</v>
      </c>
      <c r="L52" s="136">
        <f>SUM(L53:L55)</f>
        <v>5381.6</v>
      </c>
      <c r="M52" s="74"/>
      <c r="N52" s="30"/>
      <c r="O52" s="75"/>
      <c r="P52" s="76"/>
    </row>
    <row r="53" spans="1:16" s="77" customFormat="1" ht="45" x14ac:dyDescent="0.25">
      <c r="A53" s="137" t="str">
        <f>MEM!A165</f>
        <v>6.1</v>
      </c>
      <c r="B53" s="147" t="str">
        <f>MEM!B165</f>
        <v>SINAPI</v>
      </c>
      <c r="C53" s="148">
        <f>MEM!C165</f>
        <v>100682</v>
      </c>
      <c r="D53" s="146" t="str">
        <f>MEM!D165</f>
        <v>KIT DE PORTA DE MADEIRA FRISADA, SEMI-OCA (LEVE OU MÉDIA), PADRÃO POPULAR, 70X210CM, ESPESSURA DE 3CM, ITENS INCLUSOS: DOBRADIÇAS, MONTAGEM E INSTALAÇÃO DE BATENTE, FECHADURA COM EXECUÇÃO DO FURO - FORNECIMENTO E INSTALAÇÃO. AF_12/2019</v>
      </c>
      <c r="E53" s="137" t="str">
        <f>MEM!E165</f>
        <v>UN</v>
      </c>
      <c r="F53" s="144">
        <f>MEM!O167</f>
        <v>2</v>
      </c>
      <c r="G53" s="143">
        <v>789.99</v>
      </c>
      <c r="H53" s="142">
        <f t="shared" si="10"/>
        <v>1013.32</v>
      </c>
      <c r="I53" s="143">
        <f t="shared" si="11"/>
        <v>2026.64</v>
      </c>
      <c r="J53" s="143">
        <v>817</v>
      </c>
      <c r="K53" s="142">
        <f t="shared" si="12"/>
        <v>997.72</v>
      </c>
      <c r="L53" s="143">
        <f t="shared" si="14"/>
        <v>1995.44</v>
      </c>
      <c r="M53" s="74"/>
      <c r="N53" s="30"/>
      <c r="O53" s="75"/>
      <c r="P53" s="76"/>
    </row>
    <row r="54" spans="1:16" s="77" customFormat="1" ht="22.5" x14ac:dyDescent="0.25">
      <c r="A54" s="137" t="str">
        <f>MEM!A168</f>
        <v>6.2</v>
      </c>
      <c r="B54" s="147" t="str">
        <f>MEM!B168</f>
        <v>SINAPI</v>
      </c>
      <c r="C54" s="145">
        <f>MEM!C168</f>
        <v>102184</v>
      </c>
      <c r="D54" s="146" t="str">
        <f>MEM!D168</f>
        <v>PORTA DE ABRIR COM MOLA HIDRÁULICA, EM VIDRO TEMPERADO, 90X210 CM, ESPESSURA 10 MM, INCLUSIVE ACESSÓRIOS. AF_01/2021</v>
      </c>
      <c r="E54" s="137" t="str">
        <f>MEM!E168</f>
        <v>UN</v>
      </c>
      <c r="F54" s="144">
        <f>MEM!O170</f>
        <v>1</v>
      </c>
      <c r="G54" s="143">
        <v>1959.65</v>
      </c>
      <c r="H54" s="142">
        <f t="shared" si="10"/>
        <v>2513.64</v>
      </c>
      <c r="I54" s="143">
        <f t="shared" si="11"/>
        <v>2513.64</v>
      </c>
      <c r="J54" s="143">
        <v>1972.54</v>
      </c>
      <c r="K54" s="142">
        <f t="shared" si="12"/>
        <v>2408.86</v>
      </c>
      <c r="L54" s="143">
        <f t="shared" si="14"/>
        <v>2408.86</v>
      </c>
      <c r="M54" s="74"/>
      <c r="N54" s="30"/>
      <c r="O54" s="75"/>
      <c r="P54" s="76"/>
    </row>
    <row r="55" spans="1:16" s="77" customFormat="1" ht="22.5" x14ac:dyDescent="0.25">
      <c r="A55" s="137" t="str">
        <f>MEM!A171</f>
        <v>6.3</v>
      </c>
      <c r="B55" s="147" t="str">
        <f>MEM!B171</f>
        <v>SINAPI</v>
      </c>
      <c r="C55" s="145">
        <f>MEM!C171</f>
        <v>91341</v>
      </c>
      <c r="D55" s="146" t="str">
        <f>MEM!D171</f>
        <v>PORTA EM ALUMÍNIO DE ABRIR TIPO VENEZIANA COM GUARNIÇÃO, FIXAÇÃO COM PARAFUSOS - FORNECIMENTO E INSTALAÇÃO. AF_12/2019</v>
      </c>
      <c r="E55" s="137" t="str">
        <f>MEM!E171</f>
        <v>M²</v>
      </c>
      <c r="F55" s="144">
        <f>MEM!O173</f>
        <v>1.47</v>
      </c>
      <c r="G55" s="143">
        <v>542.99</v>
      </c>
      <c r="H55" s="142">
        <f t="shared" ref="H55" si="25">IFERROR(TRUNC(SUM(G55*$I$9)+G55,2),"")</f>
        <v>696.49</v>
      </c>
      <c r="I55" s="143">
        <f t="shared" ref="I55" si="26">IFERROR(TRUNC(H55*F55,2),"")</f>
        <v>1023.84</v>
      </c>
      <c r="J55" s="143">
        <v>544.41</v>
      </c>
      <c r="K55" s="142">
        <f t="shared" si="12"/>
        <v>664.83</v>
      </c>
      <c r="L55" s="143">
        <f t="shared" si="14"/>
        <v>977.3</v>
      </c>
      <c r="M55" s="74"/>
      <c r="N55" s="30"/>
      <c r="O55" s="75"/>
      <c r="P55" s="76"/>
    </row>
    <row r="56" spans="1:16" s="77" customFormat="1" x14ac:dyDescent="0.25">
      <c r="A56" s="137"/>
      <c r="B56" s="147"/>
      <c r="C56" s="145"/>
      <c r="D56" s="146"/>
      <c r="E56" s="137"/>
      <c r="F56" s="144"/>
      <c r="G56" s="143"/>
      <c r="H56" s="142"/>
      <c r="I56" s="143"/>
      <c r="J56" s="143"/>
      <c r="K56" s="142"/>
      <c r="L56" s="143"/>
      <c r="M56" s="74"/>
      <c r="N56" s="30"/>
      <c r="O56" s="75"/>
      <c r="P56" s="76"/>
    </row>
    <row r="57" spans="1:16" s="77" customFormat="1" x14ac:dyDescent="0.25">
      <c r="A57" s="129" t="str">
        <f>MEM!A175</f>
        <v>7.0</v>
      </c>
      <c r="B57" s="129"/>
      <c r="C57" s="130"/>
      <c r="D57" s="131" t="str">
        <f>MEM!C175</f>
        <v>INSTALAÇÕES ELETRICAS E LOGICA</v>
      </c>
      <c r="E57" s="132"/>
      <c r="F57" s="133"/>
      <c r="G57" s="134"/>
      <c r="H57" s="135" t="s">
        <v>22</v>
      </c>
      <c r="I57" s="136">
        <f>SUM(I58:I79)</f>
        <v>28067.490000000005</v>
      </c>
      <c r="J57" s="134"/>
      <c r="K57" s="135" t="s">
        <v>22</v>
      </c>
      <c r="L57" s="136">
        <f>SUM(L58:L79)</f>
        <v>28259.339999999997</v>
      </c>
      <c r="M57" s="74"/>
      <c r="N57" s="30"/>
      <c r="O57" s="75"/>
      <c r="P57" s="76"/>
    </row>
    <row r="58" spans="1:16" s="77" customFormat="1" ht="22.5" x14ac:dyDescent="0.25">
      <c r="A58" s="137" t="str">
        <f>MEM!A176</f>
        <v>7.1</v>
      </c>
      <c r="B58" s="147" t="str">
        <f>MEM!B176</f>
        <v>COMPOSIÇÃO</v>
      </c>
      <c r="C58" s="145">
        <f>MEM!C176</f>
        <v>10</v>
      </c>
      <c r="D58" s="146" t="str">
        <f>MEM!D176</f>
        <v>TOMADA PARA USO GERAL, 2P + T, ABNT, DE SOBREPOR, 10 A, COM CAIXA, "SISTEMA X".</v>
      </c>
      <c r="E58" s="137" t="str">
        <f>MEM!E176</f>
        <v>UN</v>
      </c>
      <c r="F58" s="144">
        <f>MEM!O185</f>
        <v>14</v>
      </c>
      <c r="G58" s="143">
        <v>37.96</v>
      </c>
      <c r="H58" s="142">
        <f t="shared" ref="H58" si="27">IFERROR(TRUNC(SUM(G58*$I$9)+G58,2),"")</f>
        <v>48.69</v>
      </c>
      <c r="I58" s="143">
        <f t="shared" ref="I58" si="28">IFERROR(TRUNC(H58*F58,2),"")</f>
        <v>681.66</v>
      </c>
      <c r="J58" s="143">
        <v>41.27</v>
      </c>
      <c r="K58" s="142">
        <f t="shared" si="12"/>
        <v>50.39</v>
      </c>
      <c r="L58" s="143">
        <f t="shared" si="14"/>
        <v>705.46</v>
      </c>
      <c r="M58" s="74"/>
      <c r="N58" s="30"/>
      <c r="O58" s="75"/>
      <c r="P58" s="76"/>
    </row>
    <row r="59" spans="1:16" s="77" customFormat="1" ht="22.5" x14ac:dyDescent="0.25">
      <c r="A59" s="137" t="str">
        <f>MEM!A186</f>
        <v>7.2</v>
      </c>
      <c r="B59" s="147" t="str">
        <f>MEM!B186</f>
        <v>COMPOSIÇÃO</v>
      </c>
      <c r="C59" s="145">
        <f>MEM!C186</f>
        <v>11</v>
      </c>
      <c r="D59" s="146" t="str">
        <f>MEM!D186</f>
        <v>TOMADA PARA USO GERAL, 2P + T, ABNT, DE SOBREPOR, 20 A, COM CAIXA, "SISTEMA X"</v>
      </c>
      <c r="E59" s="137" t="str">
        <f>MEM!E186</f>
        <v>UN</v>
      </c>
      <c r="F59" s="144">
        <f>MEM!O198</f>
        <v>15</v>
      </c>
      <c r="G59" s="143">
        <v>39.96</v>
      </c>
      <c r="H59" s="142">
        <f t="shared" ref="H59:H79" si="29">IFERROR(TRUNC(SUM(G59*$I$9)+G59,2),"")</f>
        <v>51.25</v>
      </c>
      <c r="I59" s="143">
        <f t="shared" ref="I59:I79" si="30">IFERROR(TRUNC(H59*F59,2),"")</f>
        <v>768.75</v>
      </c>
      <c r="J59" s="143">
        <v>43.27</v>
      </c>
      <c r="K59" s="142">
        <f t="shared" si="12"/>
        <v>52.84</v>
      </c>
      <c r="L59" s="143">
        <f t="shared" si="14"/>
        <v>792.6</v>
      </c>
      <c r="M59" s="74"/>
      <c r="N59" s="30"/>
      <c r="O59" s="75"/>
      <c r="P59" s="76"/>
    </row>
    <row r="60" spans="1:16" s="77" customFormat="1" x14ac:dyDescent="0.25">
      <c r="A60" s="137" t="str">
        <f>MEM!A200</f>
        <v>7.3</v>
      </c>
      <c r="B60" s="147" t="str">
        <f>MEM!B200</f>
        <v>COMPOSIÇÃO</v>
      </c>
      <c r="C60" s="145">
        <f>MEM!C200</f>
        <v>12</v>
      </c>
      <c r="D60" s="146" t="str">
        <f>MEM!D200</f>
        <v>TOMADA DUPLA 2P+T UNIVERSAL, "SISTEMA X", REF. 1434, FAME OU SIMILAR</v>
      </c>
      <c r="E60" s="137" t="str">
        <f>MEM!E200</f>
        <v>UN</v>
      </c>
      <c r="F60" s="144">
        <f>MEM!O209</f>
        <v>13</v>
      </c>
      <c r="G60" s="143">
        <v>41.96</v>
      </c>
      <c r="H60" s="142">
        <f t="shared" si="29"/>
        <v>53.82</v>
      </c>
      <c r="I60" s="143">
        <f t="shared" si="30"/>
        <v>699.66</v>
      </c>
      <c r="J60" s="143">
        <v>45.27</v>
      </c>
      <c r="K60" s="142">
        <f t="shared" si="12"/>
        <v>55.28</v>
      </c>
      <c r="L60" s="143">
        <f t="shared" si="14"/>
        <v>718.64</v>
      </c>
      <c r="M60" s="74"/>
      <c r="N60" s="30"/>
      <c r="O60" s="75"/>
      <c r="P60" s="76"/>
    </row>
    <row r="61" spans="1:16" s="77" customFormat="1" x14ac:dyDescent="0.25">
      <c r="A61" s="137" t="str">
        <f>MEM!A211</f>
        <v>7.4</v>
      </c>
      <c r="B61" s="147" t="str">
        <f>MEM!B211</f>
        <v>COMPOSIÇÃO</v>
      </c>
      <c r="C61" s="145">
        <f>MEM!C211</f>
        <v>13</v>
      </c>
      <c r="D61" s="146" t="str">
        <f>MEM!D211</f>
        <v>LUMINÁRIA SOBREPOR QUADRADA LED 24W*, 6500K G- LIGHT OU SIMILAR</v>
      </c>
      <c r="E61" s="137" t="str">
        <f>MEM!E211</f>
        <v>UN</v>
      </c>
      <c r="F61" s="144">
        <f>MEM!O213</f>
        <v>18</v>
      </c>
      <c r="G61" s="143">
        <v>101.16</v>
      </c>
      <c r="H61" s="142">
        <f t="shared" ref="H61" si="31">IFERROR(TRUNC(SUM(G61*$I$9)+G61,2),"")</f>
        <v>129.75</v>
      </c>
      <c r="I61" s="143">
        <f t="shared" ref="I61" si="32">IFERROR(TRUNC(H61*F61,2),"")</f>
        <v>2335.5</v>
      </c>
      <c r="J61" s="143">
        <v>105.88</v>
      </c>
      <c r="K61" s="142">
        <f t="shared" ref="K61" si="33">IFERROR(TRUNC(SUM(J61*$L$9)+J61,2),"")</f>
        <v>129.30000000000001</v>
      </c>
      <c r="L61" s="143">
        <f t="shared" ref="L61" si="34">IFERROR(TRUNC(K61*F61,2),"")</f>
        <v>2327.4</v>
      </c>
      <c r="M61" s="74"/>
      <c r="N61" s="30"/>
      <c r="O61" s="75"/>
      <c r="P61" s="76"/>
    </row>
    <row r="62" spans="1:16" s="77" customFormat="1" ht="33.75" x14ac:dyDescent="0.25">
      <c r="A62" s="137" t="str">
        <f>MEM!A215</f>
        <v>7.5</v>
      </c>
      <c r="B62" s="147" t="str">
        <f>MEM!B215</f>
        <v>COMPOSIÇÃO</v>
      </c>
      <c r="C62" s="145">
        <f>MEM!C215</f>
        <v>14</v>
      </c>
      <c r="D62" s="146" t="str">
        <f>MEM!D215</f>
        <v>LUMINÁRIA DE SOBREPOR, (TECNOLUX REF.FLP-6478/2X20) TUBLED CORPO/ REFLETOR E ALETAS FABRICADAS EM CHAPA DE AÇO TRATADA E PINTADA EM EPOXI BRANCO, PARA USO DE 2 LAMPADAS TUBLED DE 20W</v>
      </c>
      <c r="E62" s="137" t="str">
        <f>MEM!E215</f>
        <v>UN</v>
      </c>
      <c r="F62" s="144">
        <f>MEM!O217</f>
        <v>9</v>
      </c>
      <c r="G62" s="143">
        <v>241.57</v>
      </c>
      <c r="H62" s="142">
        <f t="shared" si="29"/>
        <v>309.86</v>
      </c>
      <c r="I62" s="143">
        <f t="shared" si="30"/>
        <v>2788.74</v>
      </c>
      <c r="J62" s="143">
        <v>246.29</v>
      </c>
      <c r="K62" s="142">
        <f t="shared" si="12"/>
        <v>300.76</v>
      </c>
      <c r="L62" s="143">
        <f t="shared" si="14"/>
        <v>2706.84</v>
      </c>
      <c r="M62" s="74"/>
      <c r="N62" s="30"/>
      <c r="O62" s="75"/>
      <c r="P62" s="76"/>
    </row>
    <row r="63" spans="1:16" s="77" customFormat="1" ht="22.5" x14ac:dyDescent="0.25">
      <c r="A63" s="137" t="str">
        <f>MEM!A219</f>
        <v>7.6</v>
      </c>
      <c r="B63" s="147" t="str">
        <f>MEM!B219</f>
        <v>COMPOSIÇÃO</v>
      </c>
      <c r="C63" s="145">
        <f>MEM!C219</f>
        <v>15</v>
      </c>
      <c r="D63" s="146" t="str">
        <f>MEM!D219</f>
        <v>REFLETOR SLIM LED 100W DE POTÊNCIA, BRANCO FRIO, 6500K, AUTOVOLT, MARCA G-LIGHT OU SIMILAR</v>
      </c>
      <c r="E63" s="137" t="str">
        <f>MEM!E219</f>
        <v>UN</v>
      </c>
      <c r="F63" s="144">
        <f>MEM!O221</f>
        <v>6</v>
      </c>
      <c r="G63" s="143">
        <v>150.15</v>
      </c>
      <c r="H63" s="142">
        <f t="shared" si="29"/>
        <v>192.59</v>
      </c>
      <c r="I63" s="143">
        <f t="shared" si="30"/>
        <v>1155.54</v>
      </c>
      <c r="J63" s="143">
        <v>152.11000000000001</v>
      </c>
      <c r="K63" s="142">
        <f t="shared" si="12"/>
        <v>185.75</v>
      </c>
      <c r="L63" s="143">
        <f t="shared" si="14"/>
        <v>1114.5</v>
      </c>
      <c r="M63" s="74"/>
      <c r="N63" s="30"/>
      <c r="O63" s="75"/>
      <c r="P63" s="76"/>
    </row>
    <row r="64" spans="1:16" s="77" customFormat="1" ht="22.5" x14ac:dyDescent="0.25">
      <c r="A64" s="137" t="str">
        <f>MEM!A223</f>
        <v>7.7</v>
      </c>
      <c r="B64" s="147" t="str">
        <f>MEM!B223</f>
        <v>COMPOSIÇÃO</v>
      </c>
      <c r="C64" s="145">
        <f>MEM!C223</f>
        <v>16</v>
      </c>
      <c r="D64" s="146" t="str">
        <f>MEM!D223</f>
        <v>FORNECIMENTO E INSTALAÇÃO DE CANALETA SISTEMA "X" 20 X 10 MM SEM DIVISÓRIA</v>
      </c>
      <c r="E64" s="137" t="str">
        <f>MEM!E223</f>
        <v>UN</v>
      </c>
      <c r="F64" s="144">
        <f>MEM!O242</f>
        <v>268</v>
      </c>
      <c r="G64" s="143">
        <v>16.41</v>
      </c>
      <c r="H64" s="142">
        <f t="shared" si="29"/>
        <v>21.04</v>
      </c>
      <c r="I64" s="143">
        <f t="shared" si="30"/>
        <v>5638.72</v>
      </c>
      <c r="J64" s="143">
        <v>18.07</v>
      </c>
      <c r="K64" s="142">
        <f t="shared" si="12"/>
        <v>22.06</v>
      </c>
      <c r="L64" s="143">
        <f t="shared" si="14"/>
        <v>5912.08</v>
      </c>
      <c r="M64" s="74"/>
      <c r="N64" s="30"/>
      <c r="O64" s="75"/>
      <c r="P64" s="76"/>
    </row>
    <row r="65" spans="1:16" s="77" customFormat="1" ht="22.5" x14ac:dyDescent="0.25">
      <c r="A65" s="137" t="str">
        <f>MEM!A244</f>
        <v>7.8</v>
      </c>
      <c r="B65" s="147" t="str">
        <f>MEM!B244</f>
        <v>SINAPI</v>
      </c>
      <c r="C65" s="145">
        <f>MEM!C244</f>
        <v>91924</v>
      </c>
      <c r="D65" s="146" t="str">
        <f>MEM!D244</f>
        <v>CABO DE COBRE FLEXÍVEL ISOLADO, 1,5 MM², ANTI-CHAMA 450/750 V, PARA CIRCUITOS TERMINAIS - FORNECIMENTO E INSTALAÇÃO. AF_03/2023</v>
      </c>
      <c r="E65" s="137" t="str">
        <f>MEM!E244</f>
        <v>M</v>
      </c>
      <c r="F65" s="144">
        <f>MEM!O263</f>
        <v>149.60000000000005</v>
      </c>
      <c r="G65" s="143">
        <v>2.68</v>
      </c>
      <c r="H65" s="142">
        <f t="shared" si="29"/>
        <v>3.43</v>
      </c>
      <c r="I65" s="143">
        <f t="shared" si="30"/>
        <v>513.12</v>
      </c>
      <c r="J65" s="143">
        <v>2.8</v>
      </c>
      <c r="K65" s="142">
        <f t="shared" ref="K65" si="35">IFERROR(TRUNC(SUM(J65*$L$9)+J65,2),"")</f>
        <v>3.41</v>
      </c>
      <c r="L65" s="143">
        <f t="shared" ref="L65" si="36">IFERROR(TRUNC(K65*F65,2),"")</f>
        <v>510.13</v>
      </c>
      <c r="M65" s="74"/>
      <c r="N65" s="30"/>
      <c r="O65" s="75"/>
      <c r="P65" s="76"/>
    </row>
    <row r="66" spans="1:16" s="77" customFormat="1" ht="22.5" x14ac:dyDescent="0.25">
      <c r="A66" s="137" t="str">
        <f>MEM!A265</f>
        <v>7.9</v>
      </c>
      <c r="B66" s="147" t="str">
        <f>MEM!B265</f>
        <v>SINAPI</v>
      </c>
      <c r="C66" s="145">
        <f>MEM!C265</f>
        <v>91926</v>
      </c>
      <c r="D66" s="146" t="str">
        <f>MEM!D265</f>
        <v>CABO DE COBRE FLEXÍVEL ISOLADO, 2,5 MM², ANTI-CHAMA 450/750 V, PARA CIRCUITOS TERMINAIS - FORNECIMENTO E INSTALAÇÃO. AF_03/2023</v>
      </c>
      <c r="E66" s="137" t="str">
        <f>MEM!E265</f>
        <v>M</v>
      </c>
      <c r="F66" s="144">
        <f>MEM!O284</f>
        <v>643.20000000000016</v>
      </c>
      <c r="G66" s="143">
        <v>3.93</v>
      </c>
      <c r="H66" s="142">
        <f t="shared" si="29"/>
        <v>5.04</v>
      </c>
      <c r="I66" s="143">
        <f t="shared" si="30"/>
        <v>3241.72</v>
      </c>
      <c r="J66" s="143">
        <v>4.07</v>
      </c>
      <c r="K66" s="142">
        <f t="shared" ref="K66:K67" si="37">IFERROR(TRUNC(SUM(J66*$L$9)+J66,2),"")</f>
        <v>4.97</v>
      </c>
      <c r="L66" s="143">
        <f t="shared" ref="L66:L67" si="38">IFERROR(TRUNC(K66*F66,2),"")</f>
        <v>3196.7</v>
      </c>
      <c r="M66" s="74"/>
      <c r="N66" s="30"/>
      <c r="O66" s="75"/>
      <c r="P66" s="76"/>
    </row>
    <row r="67" spans="1:16" s="77" customFormat="1" ht="22.5" x14ac:dyDescent="0.25">
      <c r="A67" s="137" t="str">
        <f>MEM!A286</f>
        <v>7.10</v>
      </c>
      <c r="B67" s="147" t="str">
        <f>MEM!B286</f>
        <v>SINAPI</v>
      </c>
      <c r="C67" s="145">
        <f>MEM!C286</f>
        <v>91928</v>
      </c>
      <c r="D67" s="146" t="str">
        <f>MEM!D286</f>
        <v>CABO DE COBRE FLEXÍVEL ISOLADO, 4 MM², ANTI-CHAMA 450/750 V, PARA CIRCUITOS TERMINAIS - FORNECIMENTO E INSTALAÇÃO. AF_03/202</v>
      </c>
      <c r="E67" s="137" t="str">
        <f>MEM!E286</f>
        <v>M</v>
      </c>
      <c r="F67" s="144">
        <f>MEM!O288</f>
        <v>90</v>
      </c>
      <c r="G67" s="143">
        <v>6.09</v>
      </c>
      <c r="H67" s="142">
        <f t="shared" si="29"/>
        <v>7.81</v>
      </c>
      <c r="I67" s="143">
        <f t="shared" si="30"/>
        <v>702.9</v>
      </c>
      <c r="J67" s="143">
        <v>6.28</v>
      </c>
      <c r="K67" s="142">
        <f t="shared" si="37"/>
        <v>7.66</v>
      </c>
      <c r="L67" s="143">
        <f t="shared" si="38"/>
        <v>689.4</v>
      </c>
      <c r="M67" s="74"/>
      <c r="N67" s="30"/>
      <c r="O67" s="75"/>
      <c r="P67" s="76"/>
    </row>
    <row r="68" spans="1:16" s="77" customFormat="1" ht="22.5" x14ac:dyDescent="0.25">
      <c r="A68" s="137" t="str">
        <f>MEM!A289</f>
        <v>7.11</v>
      </c>
      <c r="B68" s="147" t="str">
        <f>MEM!B289</f>
        <v>SINAPI</v>
      </c>
      <c r="C68" s="145">
        <f>MEM!C289</f>
        <v>91930</v>
      </c>
      <c r="D68" s="146" t="str">
        <f>MEM!D289</f>
        <v>CABO DE COBRE FLEXÍVEL ISOLADO, 6 MM², ANTI-CHAMA 450/750 V, PARA CIRCUITOS TERMINAIS - FORNECIMENTO E INSTALAÇÃO. AF_03/2023</v>
      </c>
      <c r="E68" s="137" t="str">
        <f>MEM!E289</f>
        <v>M</v>
      </c>
      <c r="F68" s="144">
        <f>MEM!O291</f>
        <v>30</v>
      </c>
      <c r="G68" s="143">
        <v>8.5299999999999994</v>
      </c>
      <c r="H68" s="142">
        <f t="shared" si="29"/>
        <v>10.94</v>
      </c>
      <c r="I68" s="143">
        <f t="shared" si="30"/>
        <v>328.2</v>
      </c>
      <c r="J68" s="143">
        <v>8.77</v>
      </c>
      <c r="K68" s="142">
        <f t="shared" ref="K68" si="39">IFERROR(TRUNC(SUM(J68*$L$9)+J68,2),"")</f>
        <v>10.7</v>
      </c>
      <c r="L68" s="143">
        <f t="shared" ref="L68" si="40">IFERROR(TRUNC(K68*F68,2),"")</f>
        <v>321</v>
      </c>
      <c r="M68" s="74"/>
      <c r="N68" s="30"/>
      <c r="O68" s="75"/>
      <c r="P68" s="76"/>
    </row>
    <row r="69" spans="1:16" s="77" customFormat="1" ht="22.5" x14ac:dyDescent="0.25">
      <c r="A69" s="137" t="str">
        <f>MEM!A293</f>
        <v>7.12</v>
      </c>
      <c r="B69" s="147" t="str">
        <f>MEM!B293</f>
        <v>COMPOSIÇÃO</v>
      </c>
      <c r="C69" s="145">
        <f>MEM!C293</f>
        <v>17</v>
      </c>
      <c r="D69" s="146" t="str">
        <f>MEM!D293</f>
        <v>QUADRO DE DISTRIBUIÇÃO DE SOBREPOR, EM RESINA TERMOPLÁSTICA, PARA ATÉ 24 DISJUNTORES, COM BARRAMENTO, PADRÃO DIN, EXCLUSIVE DISJUNTORES</v>
      </c>
      <c r="E69" s="137" t="str">
        <f>MEM!E293</f>
        <v>UN</v>
      </c>
      <c r="F69" s="144">
        <f>MEM!O295</f>
        <v>1</v>
      </c>
      <c r="G69" s="143">
        <v>536.92999999999995</v>
      </c>
      <c r="H69" s="142">
        <f t="shared" si="29"/>
        <v>688.72</v>
      </c>
      <c r="I69" s="143">
        <f t="shared" si="30"/>
        <v>688.72</v>
      </c>
      <c r="J69" s="143">
        <v>563.69000000000005</v>
      </c>
      <c r="K69" s="142">
        <f t="shared" ref="K69" si="41">IFERROR(TRUNC(SUM(J69*$L$9)+J69,2),"")</f>
        <v>688.37</v>
      </c>
      <c r="L69" s="143">
        <f t="shared" ref="L69" si="42">IFERROR(TRUNC(K69*F69,2),"")</f>
        <v>688.37</v>
      </c>
      <c r="M69" s="74"/>
      <c r="N69" s="30"/>
      <c r="O69" s="75"/>
      <c r="P69" s="76"/>
    </row>
    <row r="70" spans="1:16" s="77" customFormat="1" ht="45" x14ac:dyDescent="0.25">
      <c r="A70" s="137" t="str">
        <f>MEM!A296</f>
        <v>7.13</v>
      </c>
      <c r="B70" s="147" t="str">
        <f>MEM!B296</f>
        <v>SINAPI</v>
      </c>
      <c r="C70" s="145">
        <f>MEM!C296</f>
        <v>104473</v>
      </c>
      <c r="D70" s="146" t="str">
        <f>MEM!D296</f>
        <v>COMPOSIÇÃO PARAMÉTRICA DE PONTO ELÉTRICO DE ILUMINAÇÃO, COM INTERRUPTOR SIMPLES, EM EDIFÍCIO RESIDENCIAL COM ELETRODUTO EMBUTIDO EM RASGOS NAS PAREDES, INCLUSO TOMADA, ELETRODUTO, CABO, RASGO E CHUMBAMENTO (SEM LUMINÁRIA E LÂMPADA). AF_11/2022</v>
      </c>
      <c r="E70" s="137" t="str">
        <f>MEM!E296</f>
        <v>UN</v>
      </c>
      <c r="F70" s="144">
        <f>MEM!O299</f>
        <v>28</v>
      </c>
      <c r="G70" s="143">
        <v>146.63999999999999</v>
      </c>
      <c r="H70" s="142">
        <f t="shared" si="29"/>
        <v>188.09</v>
      </c>
      <c r="I70" s="143">
        <f t="shared" si="30"/>
        <v>5266.52</v>
      </c>
      <c r="J70" s="143">
        <v>156.44999999999999</v>
      </c>
      <c r="K70" s="142">
        <f t="shared" ref="K70" si="43">IFERROR(TRUNC(SUM(J70*$L$9)+J70,2),"")</f>
        <v>191.05</v>
      </c>
      <c r="L70" s="143">
        <f t="shared" ref="L70" si="44">IFERROR(TRUNC(K70*F70,2),"")</f>
        <v>5349.4</v>
      </c>
      <c r="M70" s="74"/>
      <c r="N70" s="30"/>
      <c r="O70" s="75"/>
      <c r="P70" s="76"/>
    </row>
    <row r="71" spans="1:16" s="77" customFormat="1" ht="22.5" x14ac:dyDescent="0.25">
      <c r="A71" s="137" t="str">
        <f>MEM!A301</f>
        <v>7.14</v>
      </c>
      <c r="B71" s="147" t="str">
        <f>MEM!B301</f>
        <v>SINAPI</v>
      </c>
      <c r="C71" s="145">
        <f>MEM!C301</f>
        <v>93653</v>
      </c>
      <c r="D71" s="146" t="str">
        <f>MEM!D301</f>
        <v>DISJUNTOR MONOPOLAR TIPO DIN, CORRENTE NOMINAL DE 10A - FORNECIMENTO E INSTALAÇÃO. AF_10/2020</v>
      </c>
      <c r="E71" s="137" t="str">
        <f>MEM!E301</f>
        <v>UN</v>
      </c>
      <c r="F71" s="144">
        <f>MEM!O303</f>
        <v>8</v>
      </c>
      <c r="G71" s="143">
        <v>13.27</v>
      </c>
      <c r="H71" s="142">
        <f t="shared" si="29"/>
        <v>17.02</v>
      </c>
      <c r="I71" s="143">
        <f t="shared" si="30"/>
        <v>136.16</v>
      </c>
      <c r="J71" s="143">
        <v>13.44</v>
      </c>
      <c r="K71" s="142">
        <f t="shared" ref="K71" si="45">IFERROR(TRUNC(SUM(J71*$L$9)+J71,2),"")</f>
        <v>16.41</v>
      </c>
      <c r="L71" s="143">
        <f t="shared" ref="L71" si="46">IFERROR(TRUNC(K71*F71,2),"")</f>
        <v>131.28</v>
      </c>
      <c r="M71" s="74"/>
      <c r="N71" s="30"/>
      <c r="O71" s="75"/>
      <c r="P71" s="76"/>
    </row>
    <row r="72" spans="1:16" s="77" customFormat="1" ht="22.5" x14ac:dyDescent="0.25">
      <c r="A72" s="137" t="str">
        <f>MEM!A304</f>
        <v>7.15</v>
      </c>
      <c r="B72" s="147" t="str">
        <f>MEM!B304</f>
        <v>SINAPI</v>
      </c>
      <c r="C72" s="145">
        <f>MEM!C304</f>
        <v>93654</v>
      </c>
      <c r="D72" s="146" t="str">
        <f>MEM!D304</f>
        <v>DISJUNTOR MONOPOLAR TIPO DIN, CORRENTE NOMINAL DE 16A - FORNECIMENTO E INSTALAÇÃO. AF_10/2020</v>
      </c>
      <c r="E72" s="137" t="str">
        <f>MEM!E304</f>
        <v>UN</v>
      </c>
      <c r="F72" s="144">
        <f>MEM!O306</f>
        <v>8</v>
      </c>
      <c r="G72" s="143">
        <v>13.79</v>
      </c>
      <c r="H72" s="142">
        <f t="shared" si="29"/>
        <v>17.68</v>
      </c>
      <c r="I72" s="143">
        <f t="shared" si="30"/>
        <v>141.44</v>
      </c>
      <c r="J72" s="143">
        <v>14.01</v>
      </c>
      <c r="K72" s="142">
        <f t="shared" ref="K72" si="47">IFERROR(TRUNC(SUM(J72*$L$9)+J72,2),"")</f>
        <v>17.100000000000001</v>
      </c>
      <c r="L72" s="143">
        <f t="shared" ref="L72" si="48">IFERROR(TRUNC(K72*F72,2),"")</f>
        <v>136.80000000000001</v>
      </c>
      <c r="M72" s="74"/>
      <c r="N72" s="30"/>
      <c r="O72" s="75"/>
      <c r="P72" s="76"/>
    </row>
    <row r="73" spans="1:16" s="77" customFormat="1" ht="22.5" x14ac:dyDescent="0.25">
      <c r="A73" s="137" t="str">
        <f>MEM!A308</f>
        <v>7.16</v>
      </c>
      <c r="B73" s="147" t="str">
        <f>MEM!B308</f>
        <v>SINAPI</v>
      </c>
      <c r="C73" s="145">
        <f>MEM!C308</f>
        <v>93655</v>
      </c>
      <c r="D73" s="146" t="str">
        <f>MEM!D308</f>
        <v>DISJUNTOR MONOPOLAR TIPO DIN, CORRENTE NOMINAL DE 20A - FORNECIMENTO E INSTALAÇÃO. AF_10/2020</v>
      </c>
      <c r="E73" s="137" t="str">
        <f>MEM!E308</f>
        <v>UN</v>
      </c>
      <c r="F73" s="144">
        <f>MEM!O310</f>
        <v>4</v>
      </c>
      <c r="G73" s="143">
        <v>14.89</v>
      </c>
      <c r="H73" s="142">
        <f t="shared" ref="H73" si="49">IFERROR(TRUNC(SUM(G73*$I$9)+G73,2),"")</f>
        <v>19.09</v>
      </c>
      <c r="I73" s="143">
        <f t="shared" ref="I73" si="50">IFERROR(TRUNC(H73*F73,2),"")</f>
        <v>76.36</v>
      </c>
      <c r="J73" s="143">
        <v>15.2</v>
      </c>
      <c r="K73" s="142">
        <f t="shared" ref="K73" si="51">IFERROR(TRUNC(SUM(J73*$L$9)+J73,2),"")</f>
        <v>18.559999999999999</v>
      </c>
      <c r="L73" s="143">
        <f t="shared" ref="L73" si="52">IFERROR(TRUNC(K73*F73,2),"")</f>
        <v>74.239999999999995</v>
      </c>
      <c r="M73" s="74"/>
      <c r="N73" s="30"/>
      <c r="O73" s="75"/>
      <c r="P73" s="76"/>
    </row>
    <row r="74" spans="1:16" s="77" customFormat="1" ht="22.5" x14ac:dyDescent="0.25">
      <c r="A74" s="137" t="str">
        <f>MEM!A312</f>
        <v>7.17</v>
      </c>
      <c r="B74" s="147" t="str">
        <f>MEM!B312</f>
        <v>SINAPI</v>
      </c>
      <c r="C74" s="145">
        <f>MEM!C312</f>
        <v>93655</v>
      </c>
      <c r="D74" s="146" t="str">
        <f>MEM!D312</f>
        <v>DISJUNTOR BIPOLAR DR 25 A - DISPOSITIVO RESIDUAL DIFERENCIAL, TIPO AC, 30MA, REF.5SM1 312-OMB, SIEMENS OU SIMILAR</v>
      </c>
      <c r="E74" s="137" t="str">
        <f>MEM!E312</f>
        <v>UN</v>
      </c>
      <c r="F74" s="144">
        <f>MEM!O314</f>
        <v>4</v>
      </c>
      <c r="G74" s="143">
        <v>172.6</v>
      </c>
      <c r="H74" s="142">
        <f t="shared" si="29"/>
        <v>221.39</v>
      </c>
      <c r="I74" s="143">
        <f t="shared" si="30"/>
        <v>885.56</v>
      </c>
      <c r="J74" s="143">
        <v>175.43</v>
      </c>
      <c r="K74" s="142">
        <f t="shared" ref="K74" si="53">IFERROR(TRUNC(SUM(J74*$L$9)+J74,2),"")</f>
        <v>214.23</v>
      </c>
      <c r="L74" s="143">
        <f t="shared" ref="L74" si="54">IFERROR(TRUNC(K74*F74,2),"")</f>
        <v>856.92</v>
      </c>
      <c r="M74" s="74"/>
      <c r="N74" s="30"/>
      <c r="O74" s="75"/>
      <c r="P74" s="76"/>
    </row>
    <row r="75" spans="1:16" s="77" customFormat="1" ht="22.5" x14ac:dyDescent="0.25">
      <c r="A75" s="137" t="str">
        <f>MEM!A316</f>
        <v>7.18</v>
      </c>
      <c r="B75" s="147" t="str">
        <f>MEM!B316</f>
        <v>SINAPI</v>
      </c>
      <c r="C75" s="145">
        <f>MEM!C316</f>
        <v>93672</v>
      </c>
      <c r="D75" s="146" t="str">
        <f>MEM!D316</f>
        <v>DISJUNTOR TRIPOLAR TIPO DIN, CORRENTE NOMINAL DE 40A - FORNECIMENTO E INSTALAÇÃO. AF_10/2020</v>
      </c>
      <c r="E75" s="137" t="str">
        <f>MEM!E316</f>
        <v>UN</v>
      </c>
      <c r="F75" s="144">
        <f>MEM!O318</f>
        <v>1</v>
      </c>
      <c r="G75" s="143">
        <v>97.62</v>
      </c>
      <c r="H75" s="142">
        <f t="shared" si="29"/>
        <v>125.21</v>
      </c>
      <c r="I75" s="143">
        <f t="shared" si="30"/>
        <v>125.21</v>
      </c>
      <c r="J75" s="143">
        <v>99.51</v>
      </c>
      <c r="K75" s="142">
        <f t="shared" ref="K75:K76" si="55">IFERROR(TRUNC(SUM(J75*$L$9)+J75,2),"")</f>
        <v>121.52</v>
      </c>
      <c r="L75" s="143">
        <f t="shared" ref="L75:L76" si="56">IFERROR(TRUNC(K75*F75,2),"")</f>
        <v>121.52</v>
      </c>
      <c r="M75" s="74"/>
      <c r="N75" s="30"/>
      <c r="O75" s="75"/>
      <c r="P75" s="76"/>
    </row>
    <row r="76" spans="1:16" s="77" customFormat="1" ht="22.5" x14ac:dyDescent="0.25">
      <c r="A76" s="137" t="str">
        <f>MEM!A320</f>
        <v>7.19</v>
      </c>
      <c r="B76" s="147" t="str">
        <f>MEM!B320</f>
        <v>SINAPI</v>
      </c>
      <c r="C76" s="145">
        <f>MEM!C320</f>
        <v>96986</v>
      </c>
      <c r="D76" s="146" t="str">
        <f>MEM!D320</f>
        <v>HASTE DE ATERRAMENTO 3/4 PARA SPDA - FORNECIMENTO E INSTALAÇÃO. AF_12/2017</v>
      </c>
      <c r="E76" s="137" t="str">
        <f>MEM!E320</f>
        <v>UN</v>
      </c>
      <c r="F76" s="144">
        <f>MEM!O322</f>
        <v>1</v>
      </c>
      <c r="G76" s="143">
        <v>150.13999999999999</v>
      </c>
      <c r="H76" s="142">
        <f t="shared" ref="H76" si="57">IFERROR(TRUNC(SUM(G76*$I$9)+G76,2),"")</f>
        <v>192.58</v>
      </c>
      <c r="I76" s="143">
        <f t="shared" ref="I76" si="58">IFERROR(TRUNC(H76*F76,2),"")</f>
        <v>192.58</v>
      </c>
      <c r="J76" s="143">
        <v>151.99</v>
      </c>
      <c r="K76" s="142">
        <f t="shared" si="55"/>
        <v>185.61</v>
      </c>
      <c r="L76" s="143">
        <f t="shared" si="56"/>
        <v>185.61</v>
      </c>
      <c r="M76" s="74"/>
      <c r="N76" s="30"/>
      <c r="O76" s="75"/>
      <c r="P76" s="76"/>
    </row>
    <row r="77" spans="1:16" s="77" customFormat="1" x14ac:dyDescent="0.25">
      <c r="A77" s="137" t="str">
        <f>MEM!A324</f>
        <v>7.20</v>
      </c>
      <c r="B77" s="147" t="str">
        <f>MEM!B324</f>
        <v>COMPOSIÇÃO</v>
      </c>
      <c r="C77" s="145">
        <f>MEM!C324</f>
        <v>18</v>
      </c>
      <c r="D77" s="146" t="str">
        <f>MEM!D324</f>
        <v>CAIXA DE PASSAGEM PVC 4"X2", SISTEMA "X", COM TAMPA</v>
      </c>
      <c r="E77" s="137" t="str">
        <f>MEM!E324</f>
        <v>UN</v>
      </c>
      <c r="F77" s="144">
        <f>MEM!O326</f>
        <v>8</v>
      </c>
      <c r="G77" s="143">
        <v>22.32</v>
      </c>
      <c r="H77" s="142">
        <f t="shared" si="29"/>
        <v>28.62</v>
      </c>
      <c r="I77" s="143">
        <f t="shared" si="30"/>
        <v>228.96</v>
      </c>
      <c r="J77" s="143">
        <v>24.21</v>
      </c>
      <c r="K77" s="142">
        <f t="shared" ref="K77" si="59">IFERROR(TRUNC(SUM(J77*$L$9)+J77,2),"")</f>
        <v>29.56</v>
      </c>
      <c r="L77" s="143">
        <f t="shared" ref="L77" si="60">IFERROR(TRUNC(K77*F77,2),"")</f>
        <v>236.48</v>
      </c>
      <c r="M77" s="74"/>
      <c r="N77" s="30"/>
      <c r="O77" s="75"/>
      <c r="P77" s="76"/>
    </row>
    <row r="78" spans="1:16" s="77" customFormat="1" ht="22.5" x14ac:dyDescent="0.25">
      <c r="A78" s="137" t="str">
        <f>MEM!A328</f>
        <v>7.21</v>
      </c>
      <c r="B78" s="147" t="str">
        <f>MEM!B328</f>
        <v>COMPOSIÇÃO</v>
      </c>
      <c r="C78" s="145">
        <f>MEM!C328</f>
        <v>19</v>
      </c>
      <c r="D78" s="146" t="str">
        <f>MEM!D328</f>
        <v>PONTO DE TOMADA P/ LÓGICA, C/ CANALETA PLASTICA 20X10MM COM DIVISÓRIA, SEM FIAÇÃO, APARENTE</v>
      </c>
      <c r="E78" s="137" t="str">
        <f>MEM!E328</f>
        <v>UN</v>
      </c>
      <c r="F78" s="144">
        <f>MEM!O330</f>
        <v>10</v>
      </c>
      <c r="G78" s="143">
        <v>112.3</v>
      </c>
      <c r="H78" s="142">
        <f t="shared" si="29"/>
        <v>144.04</v>
      </c>
      <c r="I78" s="143">
        <f t="shared" si="30"/>
        <v>1440.4</v>
      </c>
      <c r="J78" s="143">
        <v>119.02</v>
      </c>
      <c r="K78" s="142">
        <f t="shared" ref="K78" si="61">IFERROR(TRUNC(SUM(J78*$L$9)+J78,2),"")</f>
        <v>145.34</v>
      </c>
      <c r="L78" s="143">
        <f t="shared" ref="L78" si="62">IFERROR(TRUNC(K78*F78,2),"")</f>
        <v>1453.4</v>
      </c>
      <c r="M78" s="74"/>
      <c r="N78" s="30"/>
      <c r="O78" s="75"/>
      <c r="P78" s="76"/>
    </row>
    <row r="79" spans="1:16" s="77" customFormat="1" ht="22.5" x14ac:dyDescent="0.25">
      <c r="A79" s="137" t="str">
        <f>MEM!A331</f>
        <v>7.22</v>
      </c>
      <c r="B79" s="147" t="str">
        <f>MEM!B331</f>
        <v>COMPOSIÇÃO</v>
      </c>
      <c r="C79" s="145">
        <f>MEM!C331</f>
        <v>20</v>
      </c>
      <c r="D79" s="146" t="str">
        <f>MEM!D331</f>
        <v>TOMADA PARA ANTENA DE TV, SEM CAIXA, INCLUSIVE CONECTOR EMENDA PARA CABO COAXIAL</v>
      </c>
      <c r="E79" s="137" t="str">
        <f>MEM!E331</f>
        <v>UN</v>
      </c>
      <c r="F79" s="144">
        <f>MEM!O333</f>
        <v>1</v>
      </c>
      <c r="G79" s="143">
        <v>24.23</v>
      </c>
      <c r="H79" s="142">
        <f t="shared" si="29"/>
        <v>31.07</v>
      </c>
      <c r="I79" s="143">
        <f t="shared" si="30"/>
        <v>31.07</v>
      </c>
      <c r="J79" s="143">
        <v>25.04</v>
      </c>
      <c r="K79" s="142">
        <f t="shared" ref="K79" si="63">IFERROR(TRUNC(SUM(J79*$L$9)+J79,2),"")</f>
        <v>30.57</v>
      </c>
      <c r="L79" s="143">
        <f t="shared" ref="L79" si="64">IFERROR(TRUNC(K79*F79,2),"")</f>
        <v>30.57</v>
      </c>
      <c r="M79" s="74"/>
      <c r="N79" s="30"/>
      <c r="O79" s="75"/>
      <c r="P79" s="76"/>
    </row>
    <row r="80" spans="1:16" s="77" customFormat="1" x14ac:dyDescent="0.25">
      <c r="A80" s="137"/>
      <c r="B80" s="147"/>
      <c r="C80" s="145"/>
      <c r="D80" s="146"/>
      <c r="E80" s="137"/>
      <c r="F80" s="144"/>
      <c r="G80" s="143"/>
      <c r="H80" s="142"/>
      <c r="I80" s="143"/>
      <c r="J80" s="143"/>
      <c r="K80" s="142"/>
      <c r="L80" s="143"/>
      <c r="M80" s="74"/>
      <c r="N80" s="30"/>
      <c r="O80" s="75"/>
      <c r="P80" s="76"/>
    </row>
    <row r="81" spans="1:16" s="77" customFormat="1" x14ac:dyDescent="0.25">
      <c r="A81" s="129" t="str">
        <f>MEM!A335</f>
        <v>8.0</v>
      </c>
      <c r="B81" s="129"/>
      <c r="C81" s="130"/>
      <c r="D81" s="131" t="str">
        <f>MEM!C335</f>
        <v>INSTALAÇÕES HIDROSSANITARIAS</v>
      </c>
      <c r="E81" s="132"/>
      <c r="F81" s="133"/>
      <c r="G81" s="134"/>
      <c r="H81" s="135" t="s">
        <v>22</v>
      </c>
      <c r="I81" s="136">
        <f>SUM(I82:I94)</f>
        <v>14660.47</v>
      </c>
      <c r="J81" s="134"/>
      <c r="K81" s="135" t="s">
        <v>22</v>
      </c>
      <c r="L81" s="136">
        <f>SUM(L82:L94)</f>
        <v>14805.82</v>
      </c>
      <c r="M81" s="74"/>
      <c r="N81" s="30"/>
      <c r="O81" s="75"/>
      <c r="P81" s="76"/>
    </row>
    <row r="82" spans="1:16" s="77" customFormat="1" x14ac:dyDescent="0.25">
      <c r="A82" s="137" t="str">
        <f>MEM!A336</f>
        <v>8.1</v>
      </c>
      <c r="B82" s="147" t="str">
        <f>MEM!B336</f>
        <v>COMPOSIÇÃO</v>
      </c>
      <c r="C82" s="145">
        <f>MEM!C336</f>
        <v>21</v>
      </c>
      <c r="D82" s="146" t="str">
        <f>MEM!D336</f>
        <v>REPARO PARA CAIXA DE DESCARGA ACOPLADA</v>
      </c>
      <c r="E82" s="137" t="str">
        <f>MEM!E336</f>
        <v>CJ</v>
      </c>
      <c r="F82" s="144">
        <f>MEM!O338</f>
        <v>4</v>
      </c>
      <c r="G82" s="143">
        <v>186.12</v>
      </c>
      <c r="H82" s="142">
        <f t="shared" ref="H82" si="65">IFERROR(TRUNC(SUM(G82*$I$9)+G82,2),"")</f>
        <v>238.73</v>
      </c>
      <c r="I82" s="143">
        <f t="shared" ref="I82" si="66">IFERROR(TRUNC(H82*F82,2),"")</f>
        <v>954.92</v>
      </c>
      <c r="J82" s="143">
        <v>190.77</v>
      </c>
      <c r="K82" s="142">
        <f t="shared" ref="K82:K83" si="67">IFERROR(TRUNC(SUM(J82*$L$9)+J82,2),"")</f>
        <v>232.96</v>
      </c>
      <c r="L82" s="143">
        <f t="shared" ref="L82" si="68">IFERROR(TRUNC(K82*F82,2),"")</f>
        <v>931.84</v>
      </c>
      <c r="M82" s="74"/>
      <c r="N82" s="30"/>
      <c r="O82" s="75"/>
      <c r="P82" s="76"/>
    </row>
    <row r="83" spans="1:16" s="77" customFormat="1" x14ac:dyDescent="0.25">
      <c r="A83" s="137" t="str">
        <f>MEM!A340</f>
        <v>8.2</v>
      </c>
      <c r="B83" s="147" t="str">
        <f>MEM!B340</f>
        <v>COMPOSIÇÃO</v>
      </c>
      <c r="C83" s="145">
        <f>MEM!C340</f>
        <v>22</v>
      </c>
      <c r="D83" s="146" t="str">
        <f>MEM!D340</f>
        <v>REVISÃO DE PONTO DE ÁGUA TIPO 3</v>
      </c>
      <c r="E83" s="137" t="str">
        <f>MEM!E340</f>
        <v>UN</v>
      </c>
      <c r="F83" s="144">
        <f>MEM!O342</f>
        <v>16</v>
      </c>
      <c r="G83" s="143">
        <v>192.13</v>
      </c>
      <c r="H83" s="142">
        <f t="shared" ref="H83:H88" si="69">IFERROR(TRUNC(SUM(G83*$I$9)+G83,2),"")</f>
        <v>246.44</v>
      </c>
      <c r="I83" s="143">
        <f t="shared" ref="I83:I88" si="70">IFERROR(TRUNC(H83*F83,2),"")</f>
        <v>3943.04</v>
      </c>
      <c r="J83" s="143">
        <v>210.11</v>
      </c>
      <c r="K83" s="142">
        <f t="shared" si="67"/>
        <v>256.58</v>
      </c>
      <c r="L83" s="143">
        <f t="shared" ref="L83" si="71">IFERROR(TRUNC(K83*F83,2),"")</f>
        <v>4105.28</v>
      </c>
      <c r="M83" s="74"/>
      <c r="N83" s="30"/>
      <c r="O83" s="75"/>
      <c r="P83" s="76"/>
    </row>
    <row r="84" spans="1:16" s="77" customFormat="1" x14ac:dyDescent="0.25">
      <c r="A84" s="137" t="str">
        <f>MEM!A344</f>
        <v>8.3</v>
      </c>
      <c r="B84" s="147" t="str">
        <f>MEM!B344</f>
        <v>COMPOSIÇÃO</v>
      </c>
      <c r="C84" s="145">
        <f>MEM!C344</f>
        <v>23</v>
      </c>
      <c r="D84" s="146" t="str">
        <f>MEM!D344</f>
        <v>REVISÃO DE PONTO DE ESGOTO TIPO 3 - REV. 01</v>
      </c>
      <c r="E84" s="137" t="str">
        <f>MEM!E344</f>
        <v>UN</v>
      </c>
      <c r="F84" s="144">
        <f>MEM!O346</f>
        <v>16</v>
      </c>
      <c r="G84" s="143">
        <v>134.25</v>
      </c>
      <c r="H84" s="142">
        <f t="shared" si="69"/>
        <v>172.2</v>
      </c>
      <c r="I84" s="143">
        <f t="shared" si="70"/>
        <v>2755.2</v>
      </c>
      <c r="J84" s="143">
        <v>143.56</v>
      </c>
      <c r="K84" s="142">
        <f t="shared" ref="K84" si="72">IFERROR(TRUNC(SUM(J84*$L$9)+J84,2),"")</f>
        <v>175.31</v>
      </c>
      <c r="L84" s="143">
        <f t="shared" ref="L84" si="73">IFERROR(TRUNC(K84*F84,2),"")</f>
        <v>2804.96</v>
      </c>
      <c r="M84" s="74"/>
      <c r="N84" s="30"/>
      <c r="O84" s="75"/>
      <c r="P84" s="76"/>
    </row>
    <row r="85" spans="1:16" s="77" customFormat="1" ht="22.5" x14ac:dyDescent="0.25">
      <c r="A85" s="137" t="str">
        <f>MEM!A348</f>
        <v>8.4</v>
      </c>
      <c r="B85" s="147" t="str">
        <f>MEM!B348</f>
        <v>COMPOSIÇÃO</v>
      </c>
      <c r="C85" s="145">
        <f>MEM!C348</f>
        <v>24</v>
      </c>
      <c r="D85" s="146" t="str">
        <f>MEM!D348</f>
        <v>CAIXA D'AGUA DE POLIETILENO - INSTALADA, EXCETO BASE DE APOIO, CAP. 1000 LITROS</v>
      </c>
      <c r="E85" s="137" t="str">
        <f>MEM!E348</f>
        <v>UN</v>
      </c>
      <c r="F85" s="144">
        <f>MEM!O350</f>
        <v>1</v>
      </c>
      <c r="G85" s="143">
        <v>799.16</v>
      </c>
      <c r="H85" s="142">
        <f t="shared" si="69"/>
        <v>1025.08</v>
      </c>
      <c r="I85" s="143">
        <f t="shared" si="70"/>
        <v>1025.08</v>
      </c>
      <c r="J85" s="143">
        <v>835.05</v>
      </c>
      <c r="K85" s="142">
        <f t="shared" ref="K85" si="74">IFERROR(TRUNC(SUM(J85*$L$9)+J85,2),"")</f>
        <v>1019.76</v>
      </c>
      <c r="L85" s="143">
        <f t="shared" ref="L85" si="75">IFERROR(TRUNC(K85*F85,2),"")</f>
        <v>1019.76</v>
      </c>
      <c r="M85" s="74"/>
      <c r="N85" s="30"/>
      <c r="O85" s="75"/>
      <c r="P85" s="76"/>
    </row>
    <row r="86" spans="1:16" s="77" customFormat="1" ht="22.5" x14ac:dyDescent="0.25">
      <c r="A86" s="137" t="str">
        <f>MEM!A352</f>
        <v>8.6</v>
      </c>
      <c r="B86" s="147" t="str">
        <f>MEM!B352</f>
        <v>SINAPI</v>
      </c>
      <c r="C86" s="145">
        <f>MEM!C352</f>
        <v>102111</v>
      </c>
      <c r="D86" s="146" t="str">
        <f>MEM!D352</f>
        <v>BOMBA CENTRÍFUGA, MONOFÁSICA, 0,5 CV OU 0,49 HP, HM 6 A 20 M, Q 1,2 A 8,3 M3/H - FORNECIMENTO E INSTALAÇÃO. AF_12/2020</v>
      </c>
      <c r="E86" s="137" t="str">
        <f>MEM!E352</f>
        <v>UN</v>
      </c>
      <c r="F86" s="144">
        <f>MEM!O354</f>
        <v>1</v>
      </c>
      <c r="G86" s="143">
        <v>757.63</v>
      </c>
      <c r="H86" s="142">
        <f t="shared" si="69"/>
        <v>971.81</v>
      </c>
      <c r="I86" s="143">
        <f t="shared" si="70"/>
        <v>971.81</v>
      </c>
      <c r="J86" s="143">
        <v>770.08</v>
      </c>
      <c r="K86" s="142">
        <f t="shared" ref="K86" si="76">IFERROR(TRUNC(SUM(J86*$L$9)+J86,2),"")</f>
        <v>940.42</v>
      </c>
      <c r="L86" s="143">
        <f t="shared" ref="L86" si="77">IFERROR(TRUNC(K86*F86,2),"")</f>
        <v>940.42</v>
      </c>
      <c r="M86" s="74"/>
      <c r="N86" s="30"/>
      <c r="O86" s="75"/>
      <c r="P86" s="76"/>
    </row>
    <row r="87" spans="1:16" s="77" customFormat="1" ht="22.5" x14ac:dyDescent="0.25">
      <c r="A87" s="137" t="str">
        <f>MEM!A356</f>
        <v>8.7</v>
      </c>
      <c r="B87" s="147" t="str">
        <f>MEM!B356</f>
        <v>SINAPI</v>
      </c>
      <c r="C87" s="145">
        <f>MEM!C356</f>
        <v>102137</v>
      </c>
      <c r="D87" s="146" t="str">
        <f>MEM!D356</f>
        <v>CHAVE DE BOIA AUTOMÁTICA SUPERIOR/INFERIOR 15A/250V - FORNECIMENTO E INSTALAÇÃO. AF_12/2020</v>
      </c>
      <c r="E87" s="137" t="str">
        <f>MEM!E356</f>
        <v>UN</v>
      </c>
      <c r="F87" s="144">
        <f>MEM!O358</f>
        <v>1</v>
      </c>
      <c r="G87" s="143">
        <v>78.92</v>
      </c>
      <c r="H87" s="142">
        <f t="shared" si="69"/>
        <v>101.23</v>
      </c>
      <c r="I87" s="143">
        <f t="shared" si="70"/>
        <v>101.23</v>
      </c>
      <c r="J87" s="143">
        <v>81.87</v>
      </c>
      <c r="K87" s="142">
        <f t="shared" ref="K87" si="78">IFERROR(TRUNC(SUM(J87*$L$9)+J87,2),"")</f>
        <v>99.97</v>
      </c>
      <c r="L87" s="143">
        <f t="shared" ref="L87" si="79">IFERROR(TRUNC(K87*F87,2),"")</f>
        <v>99.97</v>
      </c>
      <c r="M87" s="74"/>
      <c r="N87" s="30"/>
      <c r="O87" s="75"/>
      <c r="P87" s="76"/>
    </row>
    <row r="88" spans="1:16" s="77" customFormat="1" ht="45" x14ac:dyDescent="0.25">
      <c r="A88" s="137" t="str">
        <f>MEM!A360</f>
        <v>8.8</v>
      </c>
      <c r="B88" s="147" t="str">
        <f>MEM!B360</f>
        <v>SINAPI</v>
      </c>
      <c r="C88" s="145">
        <f>MEM!C360</f>
        <v>91784</v>
      </c>
      <c r="D88" s="146" t="str">
        <f>MEM!D360</f>
        <v>(COMPOSIÇÃO REPRESENTATIVA) DO SERVIÇO DE INSTALAÇÃO DE TUBOS DE PVC, SOLDÁVEL, ÁGUA FRIA, DN 20 MM (INSTALADO EM RAMAL, SUB-RAMAL OU RAMAL DE DISTRIBUIÇÃO), INCLUSIVE CONEXÕES, CORTES E FIXAÇÕES, PARA PRÉDIOS. AF_10/2015</v>
      </c>
      <c r="E88" s="137" t="str">
        <f>MEM!E360</f>
        <v>M</v>
      </c>
      <c r="F88" s="144">
        <f>MEM!O362</f>
        <v>25</v>
      </c>
      <c r="G88" s="143">
        <v>39.46</v>
      </c>
      <c r="H88" s="142">
        <f t="shared" si="69"/>
        <v>50.61</v>
      </c>
      <c r="I88" s="143">
        <f t="shared" si="70"/>
        <v>1265.25</v>
      </c>
      <c r="J88" s="143">
        <v>42.82</v>
      </c>
      <c r="K88" s="142">
        <f t="shared" ref="K88" si="80">IFERROR(TRUNC(SUM(J88*$L$9)+J88,2),"")</f>
        <v>52.29</v>
      </c>
      <c r="L88" s="143">
        <f t="shared" ref="L88" si="81">IFERROR(TRUNC(K88*F88,2),"")</f>
        <v>1307.25</v>
      </c>
      <c r="M88" s="74"/>
      <c r="N88" s="30"/>
      <c r="O88" s="75"/>
      <c r="P88" s="76"/>
    </row>
    <row r="89" spans="1:16" s="77" customFormat="1" ht="22.5" x14ac:dyDescent="0.25">
      <c r="A89" s="137" t="s">
        <v>725</v>
      </c>
      <c r="B89" s="147" t="s">
        <v>16</v>
      </c>
      <c r="C89" s="145">
        <f>MEM!C364</f>
        <v>25</v>
      </c>
      <c r="D89" s="146" t="str">
        <f>MEM!D364</f>
        <v>PONTO DE DRENO TUBULAÇÃO Ø 25 MM PVC SOLDÁVEL PARA AR-CONDICIONADO, INCLUSIVE CONEXÕES</v>
      </c>
      <c r="E89" s="137" t="str">
        <f>MEM!E364</f>
        <v>UN</v>
      </c>
      <c r="F89" s="144">
        <f>MEM!O366</f>
        <v>7</v>
      </c>
      <c r="G89" s="143">
        <v>162.08000000000001</v>
      </c>
      <c r="H89" s="142">
        <f t="shared" ref="H89" si="82">IFERROR(TRUNC(SUM(G89*$I$9)+G89,2),"")</f>
        <v>207.9</v>
      </c>
      <c r="I89" s="143">
        <f t="shared" ref="I89" si="83">IFERROR(TRUNC(H89*F89,2),"")</f>
        <v>1455.3</v>
      </c>
      <c r="J89" s="143">
        <v>175.13</v>
      </c>
      <c r="K89" s="142">
        <f t="shared" ref="K89" si="84">IFERROR(TRUNC(SUM(J89*$L$9)+J89,2),"")</f>
        <v>213.86</v>
      </c>
      <c r="L89" s="143">
        <f t="shared" ref="L89" si="85">IFERROR(TRUNC(K89*F89,2),"")</f>
        <v>1497.02</v>
      </c>
      <c r="M89" s="74"/>
      <c r="N89" s="30"/>
      <c r="O89" s="75"/>
      <c r="P89" s="76"/>
    </row>
    <row r="90" spans="1:16" s="77" customFormat="1" ht="22.5" x14ac:dyDescent="0.25">
      <c r="A90" s="137" t="str">
        <f>MEM!A368</f>
        <v>8.10</v>
      </c>
      <c r="B90" s="147" t="str">
        <f>MEM!B368</f>
        <v>SINAPI</v>
      </c>
      <c r="C90" s="145">
        <f>MEM!C368</f>
        <v>86915</v>
      </c>
      <c r="D90" s="146" t="str">
        <f>MEM!D368</f>
        <v>TORNEIRA CROMADA DE MESA, 1/2 OU 3/4, PARA LAVATÓRIO, PADRÃO MÉDIO - FORNECIMENTO E INSTALAÇÃO. AF_01/2020</v>
      </c>
      <c r="E90" s="137" t="str">
        <f>MEM!E368</f>
        <v>UN</v>
      </c>
      <c r="F90" s="144">
        <f>MEM!O370</f>
        <v>6</v>
      </c>
      <c r="G90" s="143">
        <v>133.28</v>
      </c>
      <c r="H90" s="142">
        <f t="shared" ref="H90:H94" si="86">IFERROR(TRUNC(SUM(G90*$I$9)+G90,2),"")</f>
        <v>170.95</v>
      </c>
      <c r="I90" s="143">
        <f t="shared" ref="I90:I94" si="87">IFERROR(TRUNC(H90*F90,2),"")</f>
        <v>1025.7</v>
      </c>
      <c r="J90" s="143">
        <v>133.6</v>
      </c>
      <c r="K90" s="142">
        <f t="shared" ref="K90:K94" si="88">IFERROR(TRUNC(SUM(J90*$L$9)+J90,2),"")</f>
        <v>163.15</v>
      </c>
      <c r="L90" s="143">
        <f t="shared" ref="L90:L94" si="89">IFERROR(TRUNC(K90*F90,2),"")</f>
        <v>978.9</v>
      </c>
      <c r="M90" s="74"/>
      <c r="N90" s="30"/>
      <c r="O90" s="75"/>
      <c r="P90" s="76"/>
    </row>
    <row r="91" spans="1:16" s="77" customFormat="1" ht="22.5" x14ac:dyDescent="0.25">
      <c r="A91" s="137" t="str">
        <f>MEM!A372</f>
        <v>8.11</v>
      </c>
      <c r="B91" s="147" t="str">
        <f>MEM!B372</f>
        <v>SINAPI</v>
      </c>
      <c r="C91" s="145">
        <f>MEM!C372</f>
        <v>86914</v>
      </c>
      <c r="D91" s="146" t="str">
        <f>MEM!D372</f>
        <v>TORNEIRA CROMADA 1/2 OU 3/4 PARA TANQUE, PADRÃO MÉDIO - FORNECIMENTO E INSTALAÇÃO. AF_01/2020</v>
      </c>
      <c r="E91" s="137" t="str">
        <f>MEM!E372</f>
        <v>UN</v>
      </c>
      <c r="F91" s="144">
        <f>MEM!O374</f>
        <v>2</v>
      </c>
      <c r="G91" s="143">
        <v>91.29</v>
      </c>
      <c r="H91" s="142">
        <f t="shared" si="86"/>
        <v>117.09</v>
      </c>
      <c r="I91" s="143">
        <f t="shared" si="87"/>
        <v>234.18</v>
      </c>
      <c r="J91" s="143">
        <v>91.79</v>
      </c>
      <c r="K91" s="142">
        <f t="shared" si="88"/>
        <v>112.09</v>
      </c>
      <c r="L91" s="143">
        <f t="shared" si="89"/>
        <v>224.18</v>
      </c>
      <c r="M91" s="74"/>
      <c r="N91" s="30"/>
      <c r="O91" s="75"/>
      <c r="P91" s="76"/>
    </row>
    <row r="92" spans="1:16" s="77" customFormat="1" x14ac:dyDescent="0.25">
      <c r="A92" s="137" t="str">
        <f>MEM!A376</f>
        <v>8.12</v>
      </c>
      <c r="B92" s="147" t="str">
        <f>MEM!B376</f>
        <v>SINAPI</v>
      </c>
      <c r="C92" s="145">
        <f>MEM!C376</f>
        <v>100849</v>
      </c>
      <c r="D92" s="146" t="str">
        <f>MEM!D376</f>
        <v>ASSENTO SANITÁRIO CONVENCIONAL - FORNECIMENTO E INSTALACAO. AF_01/2020</v>
      </c>
      <c r="E92" s="137" t="str">
        <f>MEM!E376</f>
        <v>UN</v>
      </c>
      <c r="F92" s="144">
        <f>MEM!O378</f>
        <v>4</v>
      </c>
      <c r="G92" s="143">
        <v>34.159999999999997</v>
      </c>
      <c r="H92" s="142">
        <f t="shared" si="86"/>
        <v>43.81</v>
      </c>
      <c r="I92" s="143">
        <f t="shared" si="87"/>
        <v>175.24</v>
      </c>
      <c r="J92" s="143">
        <v>34.659999999999997</v>
      </c>
      <c r="K92" s="142">
        <f t="shared" si="88"/>
        <v>42.32</v>
      </c>
      <c r="L92" s="143">
        <f t="shared" si="89"/>
        <v>169.28</v>
      </c>
      <c r="M92" s="74"/>
      <c r="N92" s="30"/>
      <c r="O92" s="75"/>
      <c r="P92" s="76"/>
    </row>
    <row r="93" spans="1:16" s="77" customFormat="1" ht="22.5" x14ac:dyDescent="0.25">
      <c r="A93" s="137" t="str">
        <f>MEM!A380</f>
        <v>8.13</v>
      </c>
      <c r="B93" s="147" t="str">
        <f>MEM!B380</f>
        <v>SINAPI</v>
      </c>
      <c r="C93" s="145">
        <f>MEM!C380</f>
        <v>86883</v>
      </c>
      <c r="D93" s="146" t="str">
        <f>MEM!D380</f>
        <v>SIFÃO DO TIPO FLEXÍVEL EM PVC 1 X 1.1/2 - FORNECIMENTO E INSTALAÇÃO. AF_01/2020</v>
      </c>
      <c r="E93" s="137" t="str">
        <f>MEM!E380</f>
        <v>UN</v>
      </c>
      <c r="F93" s="144">
        <f>MEM!O382</f>
        <v>8</v>
      </c>
      <c r="G93" s="143">
        <v>11.82</v>
      </c>
      <c r="H93" s="142">
        <f t="shared" si="86"/>
        <v>15.16</v>
      </c>
      <c r="I93" s="143">
        <f t="shared" si="87"/>
        <v>121.28</v>
      </c>
      <c r="J93" s="143">
        <v>12.11</v>
      </c>
      <c r="K93" s="142">
        <f t="shared" si="88"/>
        <v>14.78</v>
      </c>
      <c r="L93" s="143">
        <f t="shared" si="89"/>
        <v>118.24</v>
      </c>
      <c r="M93" s="74"/>
      <c r="N93" s="30"/>
      <c r="O93" s="75"/>
      <c r="P93" s="76"/>
    </row>
    <row r="94" spans="1:16" s="77" customFormat="1" ht="22.5" x14ac:dyDescent="0.25">
      <c r="A94" s="137" t="str">
        <f>MEM!A384</f>
        <v>8.14</v>
      </c>
      <c r="B94" s="147" t="str">
        <f>MEM!B384</f>
        <v>SINAPI</v>
      </c>
      <c r="C94" s="145">
        <f>MEM!C384</f>
        <v>94495</v>
      </c>
      <c r="D94" s="146" t="str">
        <f>MEM!D384</f>
        <v>REGISTRO DE GAVETA BRUTO, LATÃO, ROSCÁVEL, 1" - FORNECIMENTO E INSTALAÇÃO. AF_08/2021</v>
      </c>
      <c r="E94" s="137" t="str">
        <f>MEM!E384</f>
        <v>UN</v>
      </c>
      <c r="F94" s="144">
        <f>MEM!O386</f>
        <v>8</v>
      </c>
      <c r="G94" s="143">
        <v>61.62</v>
      </c>
      <c r="H94" s="142">
        <f t="shared" si="86"/>
        <v>79.03</v>
      </c>
      <c r="I94" s="143">
        <f t="shared" si="87"/>
        <v>632.24</v>
      </c>
      <c r="J94" s="143">
        <v>62.31</v>
      </c>
      <c r="K94" s="142">
        <f t="shared" si="88"/>
        <v>76.09</v>
      </c>
      <c r="L94" s="143">
        <f t="shared" si="89"/>
        <v>608.72</v>
      </c>
      <c r="M94" s="74"/>
      <c r="N94" s="30"/>
      <c r="O94" s="75"/>
      <c r="P94" s="76"/>
    </row>
    <row r="95" spans="1:16" s="77" customFormat="1" x14ac:dyDescent="0.25">
      <c r="A95" s="137"/>
      <c r="B95" s="147"/>
      <c r="C95" s="145"/>
      <c r="D95" s="146"/>
      <c r="E95" s="137"/>
      <c r="F95" s="144"/>
      <c r="G95" s="143"/>
      <c r="H95" s="142"/>
      <c r="I95" s="143"/>
      <c r="J95" s="143"/>
      <c r="K95" s="142"/>
      <c r="L95" s="143"/>
      <c r="M95" s="74"/>
      <c r="N95" s="30"/>
      <c r="O95" s="75"/>
      <c r="P95" s="76"/>
    </row>
    <row r="96" spans="1:16" s="77" customFormat="1" x14ac:dyDescent="0.25">
      <c r="A96" s="129" t="str">
        <f>MEM!A388</f>
        <v>9.0</v>
      </c>
      <c r="B96" s="129"/>
      <c r="C96" s="130"/>
      <c r="D96" s="131" t="str">
        <f>MEM!C388</f>
        <v>PISOS</v>
      </c>
      <c r="E96" s="132"/>
      <c r="F96" s="133"/>
      <c r="G96" s="134"/>
      <c r="H96" s="135" t="s">
        <v>22</v>
      </c>
      <c r="I96" s="136">
        <f>SUM(I97:I102)</f>
        <v>14810.959999999997</v>
      </c>
      <c r="J96" s="134"/>
      <c r="K96" s="135" t="s">
        <v>22</v>
      </c>
      <c r="L96" s="136">
        <f>SUM(L97:L102)</f>
        <v>14644.32</v>
      </c>
      <c r="M96" s="74"/>
      <c r="N96" s="30"/>
      <c r="O96" s="75"/>
      <c r="P96" s="76"/>
    </row>
    <row r="97" spans="1:16" s="77" customFormat="1" x14ac:dyDescent="0.25">
      <c r="A97" s="137" t="str">
        <f>MEM!A389</f>
        <v>9.1</v>
      </c>
      <c r="B97" s="147" t="str">
        <f>MEM!B389</f>
        <v>COMPOSIÇÃO</v>
      </c>
      <c r="C97" s="145">
        <f>MEM!C389</f>
        <v>26</v>
      </c>
      <c r="D97" s="146" t="str">
        <f>MEM!D389</f>
        <v>POLIMENTO DE PISO DE ALTA RESISTÊNCIA (EXISTENTE)</v>
      </c>
      <c r="E97" s="137" t="str">
        <f>MEM!E389</f>
        <v>M²</v>
      </c>
      <c r="F97" s="144">
        <f>MEM!O425</f>
        <v>140.51299999999995</v>
      </c>
      <c r="G97" s="143">
        <v>30.35</v>
      </c>
      <c r="H97" s="142">
        <f t="shared" ref="H97" si="90">IFERROR(TRUNC(SUM(G97*$I$9)+G97,2),"")</f>
        <v>38.92</v>
      </c>
      <c r="I97" s="143">
        <f t="shared" ref="I97" si="91">IFERROR(TRUNC(H97*F97,2),"")</f>
        <v>5468.76</v>
      </c>
      <c r="J97" s="143">
        <v>30.35</v>
      </c>
      <c r="K97" s="142">
        <f t="shared" ref="K97" si="92">IFERROR(TRUNC(SUM(J97*$L$9)+J97,2),"")</f>
        <v>37.06</v>
      </c>
      <c r="L97" s="143">
        <f t="shared" ref="L97" si="93">IFERROR(TRUNC(K97*F97,2),"")</f>
        <v>5207.41</v>
      </c>
      <c r="M97" s="74"/>
      <c r="N97" s="30"/>
      <c r="O97" s="75"/>
      <c r="P97" s="76"/>
    </row>
    <row r="98" spans="1:16" s="77" customFormat="1" x14ac:dyDescent="0.25">
      <c r="A98" s="137" t="s">
        <v>414</v>
      </c>
      <c r="B98" s="147" t="str">
        <f>MEM!B426</f>
        <v>COMPOSIÇÃO</v>
      </c>
      <c r="C98" s="145">
        <f>MEM!C426</f>
        <v>27</v>
      </c>
      <c r="D98" s="146" t="str">
        <f>MEM!D426</f>
        <v>RESINA ACRÍLICA PARA PISO GRANILITE</v>
      </c>
      <c r="E98" s="137" t="str">
        <f>MEM!E426</f>
        <v>M²</v>
      </c>
      <c r="F98" s="144">
        <f>MEM!O462</f>
        <v>140.51299999999995</v>
      </c>
      <c r="G98" s="143">
        <v>31.25</v>
      </c>
      <c r="H98" s="142">
        <f t="shared" ref="H98" si="94">IFERROR(TRUNC(SUM(G98*$I$9)+G98,2),"")</f>
        <v>40.08</v>
      </c>
      <c r="I98" s="143">
        <f t="shared" ref="I98" si="95">IFERROR(TRUNC(H98*F98,2),"")</f>
        <v>5631.76</v>
      </c>
      <c r="J98" s="143">
        <v>33.380000000000003</v>
      </c>
      <c r="K98" s="142">
        <f t="shared" ref="K98" si="96">IFERROR(TRUNC(SUM(J98*$L$9)+J98,2),"")</f>
        <v>40.76</v>
      </c>
      <c r="L98" s="143">
        <f t="shared" ref="L98" si="97">IFERROR(TRUNC(K98*F98,2),"")</f>
        <v>5727.3</v>
      </c>
      <c r="M98" s="74"/>
      <c r="N98" s="30"/>
      <c r="O98" s="75"/>
      <c r="P98" s="76"/>
    </row>
    <row r="99" spans="1:16" s="77" customFormat="1" ht="33.75" x14ac:dyDescent="0.25">
      <c r="A99" s="137" t="str">
        <f>MEM!A464</f>
        <v>9.3</v>
      </c>
      <c r="B99" s="147" t="str">
        <f>MEM!B464</f>
        <v>SINAPI</v>
      </c>
      <c r="C99" s="145">
        <f>MEM!C464</f>
        <v>87757</v>
      </c>
      <c r="D99" s="146" t="str">
        <f>MEM!D464</f>
        <v>CONTRAPISO EM ARGAMASSA TRAÇO 1:4 (CIMENTO E AREIA), PREPARO MANUAL, APLICADO EM ÁREAS MOLHADAS SOBRE IMPERMEABILIZAÇÃO, ACABAMENTO NÃO REFORÇADO, ESPESSURA 3CM. AF_07/2021</v>
      </c>
      <c r="E99" s="137" t="str">
        <f>MEM!E464</f>
        <v>M²</v>
      </c>
      <c r="F99" s="144">
        <f>MEM!O466</f>
        <v>25.7</v>
      </c>
      <c r="G99" s="143">
        <v>49.15</v>
      </c>
      <c r="H99" s="142">
        <f t="shared" ref="H99:H100" si="98">IFERROR(TRUNC(SUM(G99*$I$9)+G99,2),"")</f>
        <v>63.04</v>
      </c>
      <c r="I99" s="143">
        <f t="shared" ref="I99:I100" si="99">IFERROR(TRUNC(H99*F99,2),"")</f>
        <v>1620.12</v>
      </c>
      <c r="J99" s="143">
        <v>52.26</v>
      </c>
      <c r="K99" s="142">
        <f t="shared" ref="K99" si="100">IFERROR(TRUNC(SUM(J99*$L$9)+J99,2),"")</f>
        <v>63.81</v>
      </c>
      <c r="L99" s="143">
        <f t="shared" ref="L99" si="101">IFERROR(TRUNC(K99*F99,2),"")</f>
        <v>1639.91</v>
      </c>
      <c r="M99" s="74"/>
      <c r="N99" s="30"/>
      <c r="O99" s="75"/>
      <c r="P99" s="76"/>
    </row>
    <row r="100" spans="1:16" s="77" customFormat="1" ht="22.5" x14ac:dyDescent="0.25">
      <c r="A100" s="137" t="s">
        <v>415</v>
      </c>
      <c r="B100" s="147" t="str">
        <f>MEM!B468</f>
        <v>SINAPI</v>
      </c>
      <c r="C100" s="145">
        <f>MEM!C468</f>
        <v>98679</v>
      </c>
      <c r="D100" s="146" t="str">
        <f>MEM!D468</f>
        <v>PISO CIMENTADO, TRAÇO 1:3 (CIMENTO E AREIA), ACABAMENTO LISO, ESPESSURA 2,0 CM, PREPARO MECÂNICO DA ARGAMASSA. AF_09/2020</v>
      </c>
      <c r="E100" s="137" t="str">
        <f>MEM!E468</f>
        <v>M²</v>
      </c>
      <c r="F100" s="144">
        <f>MEM!O470</f>
        <v>25.7</v>
      </c>
      <c r="G100" s="143">
        <v>34.869999999999997</v>
      </c>
      <c r="H100" s="142">
        <f t="shared" si="98"/>
        <v>44.72</v>
      </c>
      <c r="I100" s="143">
        <f t="shared" si="99"/>
        <v>1149.3</v>
      </c>
      <c r="J100" s="143">
        <v>36.61</v>
      </c>
      <c r="K100" s="142">
        <f t="shared" ref="K100" si="102">IFERROR(TRUNC(SUM(J100*$L$9)+J100,2),"")</f>
        <v>44.7</v>
      </c>
      <c r="L100" s="143">
        <f t="shared" ref="L100" si="103">IFERROR(TRUNC(K100*F100,2),"")</f>
        <v>1148.79</v>
      </c>
      <c r="M100" s="74"/>
      <c r="N100" s="30"/>
      <c r="O100" s="75"/>
      <c r="P100" s="76"/>
    </row>
    <row r="101" spans="1:16" s="77" customFormat="1" ht="22.5" x14ac:dyDescent="0.25">
      <c r="A101" s="137" t="str">
        <f>MEM!A472</f>
        <v>9.5</v>
      </c>
      <c r="B101" s="147" t="str">
        <f>MEM!B472</f>
        <v>SINAPI</v>
      </c>
      <c r="C101" s="145">
        <f>MEM!C472</f>
        <v>94962</v>
      </c>
      <c r="D101" s="146" t="str">
        <f>MEM!D472</f>
        <v>CONCRETO MAGRO PARA LASTRO, TRAÇO 1:4,5:4,5 (EM MASSA SECA DE CIMENTO/ AREIA MÉDIA/ BRITA 1) - PREPARO MECÂNICO COM BETONEIRA 400 L. AF_05/2021</v>
      </c>
      <c r="E101" s="137" t="str">
        <f>MEM!E472</f>
        <v>M³</v>
      </c>
      <c r="F101" s="144">
        <f>MEM!O474</f>
        <v>0.13100000000000001</v>
      </c>
      <c r="G101" s="143">
        <v>389.13</v>
      </c>
      <c r="H101" s="142">
        <f t="shared" ref="H101:H102" si="104">IFERROR(TRUNC(SUM(G101*$I$9)+G101,2),"")</f>
        <v>499.13</v>
      </c>
      <c r="I101" s="143">
        <f t="shared" ref="I101:I102" si="105">IFERROR(TRUNC(H101*F101,2),"")</f>
        <v>65.38</v>
      </c>
      <c r="J101" s="143">
        <v>398.59</v>
      </c>
      <c r="K101" s="142">
        <f t="shared" ref="K101" si="106">IFERROR(TRUNC(SUM(J101*$L$9)+J101,2),"")</f>
        <v>486.75</v>
      </c>
      <c r="L101" s="143">
        <f t="shared" ref="L101" si="107">IFERROR(TRUNC(K101*F101,2),"")</f>
        <v>63.76</v>
      </c>
      <c r="M101" s="74"/>
      <c r="N101" s="30"/>
      <c r="O101" s="75"/>
      <c r="P101" s="76"/>
    </row>
    <row r="102" spans="1:16" s="77" customFormat="1" ht="33.75" x14ac:dyDescent="0.25">
      <c r="A102" s="137" t="str">
        <f>MEM!A476</f>
        <v>9.6</v>
      </c>
      <c r="B102" s="147" t="str">
        <f>MEM!B476</f>
        <v>SINAPI</v>
      </c>
      <c r="C102" s="145">
        <f>MEM!C476</f>
        <v>87250</v>
      </c>
      <c r="D102" s="146" t="str">
        <f>MEM!D476</f>
        <v>REVESTIMENTO CERÂMICO PARA PISO COM PLACAS TIPO ESMALTADA EXTRA DE DIMENSÕES 45X45 CM APLICADA EM AMBIENTES DE ÁREA ENTRE 5 M2 E 10 M2. AF_02/2023_PE</v>
      </c>
      <c r="E102" s="137" t="str">
        <f>MEM!E476</f>
        <v>M²</v>
      </c>
      <c r="F102" s="144">
        <f>MEM!O481</f>
        <v>11.344000000000001</v>
      </c>
      <c r="G102" s="143">
        <v>60.18</v>
      </c>
      <c r="H102" s="142">
        <f t="shared" si="104"/>
        <v>77.19</v>
      </c>
      <c r="I102" s="143">
        <f t="shared" si="105"/>
        <v>875.64</v>
      </c>
      <c r="J102" s="143">
        <v>61.88</v>
      </c>
      <c r="K102" s="142">
        <f t="shared" ref="K102" si="108">IFERROR(TRUNC(SUM(J102*$L$9)+J102,2),"")</f>
        <v>75.56</v>
      </c>
      <c r="L102" s="143">
        <f t="shared" ref="L102" si="109">IFERROR(TRUNC(K102*F102,2),"")</f>
        <v>857.15</v>
      </c>
      <c r="M102" s="74"/>
      <c r="N102" s="30"/>
      <c r="O102" s="75"/>
      <c r="P102" s="76"/>
    </row>
    <row r="103" spans="1:16" s="77" customFormat="1" x14ac:dyDescent="0.25">
      <c r="A103" s="137"/>
      <c r="B103" s="147"/>
      <c r="C103" s="145"/>
      <c r="D103" s="146"/>
      <c r="E103" s="137"/>
      <c r="F103" s="144"/>
      <c r="G103" s="143"/>
      <c r="H103" s="142"/>
      <c r="I103" s="143"/>
      <c r="J103" s="143"/>
      <c r="K103" s="142"/>
      <c r="L103" s="143"/>
      <c r="M103" s="74"/>
      <c r="N103" s="30"/>
      <c r="O103" s="75"/>
      <c r="P103" s="76"/>
    </row>
    <row r="104" spans="1:16" s="77" customFormat="1" x14ac:dyDescent="0.25">
      <c r="A104" s="129" t="str">
        <f>MEM!A483</f>
        <v>10.0</v>
      </c>
      <c r="B104" s="129"/>
      <c r="C104" s="130"/>
      <c r="D104" s="131" t="str">
        <f>MEM!C483</f>
        <v>REVESTIMENTOS E PINTURAS</v>
      </c>
      <c r="E104" s="132"/>
      <c r="F104" s="133"/>
      <c r="G104" s="134"/>
      <c r="H104" s="135" t="s">
        <v>22</v>
      </c>
      <c r="I104" s="136">
        <f>SUM(I105:I117)</f>
        <v>26784.729999999996</v>
      </c>
      <c r="J104" s="134"/>
      <c r="K104" s="135" t="s">
        <v>22</v>
      </c>
      <c r="L104" s="136">
        <f>SUM(L105:L117)</f>
        <v>27252.389999999996</v>
      </c>
      <c r="M104" s="74"/>
      <c r="N104" s="30"/>
      <c r="O104" s="75"/>
      <c r="P104" s="76"/>
    </row>
    <row r="105" spans="1:16" s="77" customFormat="1" ht="33.75" x14ac:dyDescent="0.25">
      <c r="A105" s="137" t="str">
        <f>MEM!A484</f>
        <v>10.1</v>
      </c>
      <c r="B105" s="147" t="str">
        <f>MEM!B484</f>
        <v>SINAPI</v>
      </c>
      <c r="C105" s="145">
        <f>MEM!C484</f>
        <v>87894</v>
      </c>
      <c r="D105" s="146" t="str">
        <f>MEM!D484</f>
        <v>CHAPISCO APLICADO EM ALVENARIA (SEM PRESENÇA DE VÃOS) E ESTRUTURAS DE CONCRETO DE FACHADA, COM COLHER DE PEDREIRO. ARGAMASSA TRAÇO 1:3 COM PREPARO EM BETONEIRA 400L. AF_10/2022</v>
      </c>
      <c r="E105" s="137" t="str">
        <f>MEM!E484</f>
        <v>M²</v>
      </c>
      <c r="F105" s="144">
        <f>MEM!O495</f>
        <v>60.330400000000004</v>
      </c>
      <c r="G105" s="143">
        <v>5.98</v>
      </c>
      <c r="H105" s="142">
        <f t="shared" ref="H105" si="110">IFERROR(TRUNC(SUM(G105*$I$9)+G105,2),"")</f>
        <v>7.67</v>
      </c>
      <c r="I105" s="143">
        <f t="shared" ref="I105" si="111">IFERROR(TRUNC(H105*F105,2),"")</f>
        <v>462.73</v>
      </c>
      <c r="J105" s="143">
        <v>6.49</v>
      </c>
      <c r="K105" s="142">
        <f t="shared" ref="K105" si="112">IFERROR(TRUNC(SUM(J105*$L$9)+J105,2),"")</f>
        <v>7.92</v>
      </c>
      <c r="L105" s="143">
        <f t="shared" ref="L105" si="113">IFERROR(TRUNC(K105*F105,2),"")</f>
        <v>477.81</v>
      </c>
      <c r="M105" s="74"/>
      <c r="N105" s="30"/>
      <c r="O105" s="75"/>
      <c r="P105" s="76"/>
    </row>
    <row r="106" spans="1:16" s="77" customFormat="1" ht="33.75" x14ac:dyDescent="0.25">
      <c r="A106" s="137" t="str">
        <f>MEM!A497</f>
        <v>10.2</v>
      </c>
      <c r="B106" s="147" t="str">
        <f>MEM!B497</f>
        <v>SINAPI</v>
      </c>
      <c r="C106" s="145">
        <f>MEM!C497</f>
        <v>104233</v>
      </c>
      <c r="D106" s="146" t="str">
        <f>MEM!D497</f>
        <v>EMBOÇO OU MASSA ÚNICA EM ARGAMASSA TRAÇO 1:2:8, PREPARO MECÂNICA COM BETONEIRA 400 L, APLICADA MANUALMENTE EM PANOS DE FACHADA SEM PRESENÇA DE VÃOS, ESPESSURA DE 25 MM, ACESSO POR ANDAIME. AF_08/2022</v>
      </c>
      <c r="E106" s="137" t="str">
        <f>MEM!E497</f>
        <v>M²</v>
      </c>
      <c r="F106" s="144">
        <f>MEM!O507</f>
        <v>43.068400000000004</v>
      </c>
      <c r="G106" s="143">
        <v>37.68</v>
      </c>
      <c r="H106" s="142">
        <f t="shared" ref="H106:H117" si="114">IFERROR(TRUNC(SUM(G106*$I$9)+G106,2),"")</f>
        <v>48.33</v>
      </c>
      <c r="I106" s="143">
        <f t="shared" ref="I106:I117" si="115">IFERROR(TRUNC(H106*F106,2),"")</f>
        <v>2081.4899999999998</v>
      </c>
      <c r="J106" s="143">
        <v>39.799999999999997</v>
      </c>
      <c r="K106" s="142">
        <f t="shared" ref="K106" si="116">IFERROR(TRUNC(SUM(J106*$L$9)+J106,2),"")</f>
        <v>48.6</v>
      </c>
      <c r="L106" s="143">
        <f t="shared" ref="L106" si="117">IFERROR(TRUNC(K106*F106,2),"")</f>
        <v>2093.12</v>
      </c>
      <c r="M106" s="74"/>
      <c r="N106" s="30"/>
      <c r="O106" s="75"/>
      <c r="P106" s="76"/>
    </row>
    <row r="107" spans="1:16" s="77" customFormat="1" x14ac:dyDescent="0.25">
      <c r="A107" s="137" t="str">
        <f>MEM!A509</f>
        <v>10.3</v>
      </c>
      <c r="B107" s="147" t="str">
        <f>MEM!B509</f>
        <v>SINAPI</v>
      </c>
      <c r="C107" s="145">
        <f>MEM!C509</f>
        <v>96109</v>
      </c>
      <c r="D107" s="146" t="str">
        <f>MEM!D509</f>
        <v>FORRO EM PLACAS DE GESSO, PARA AMBIENTES RESIDENCIAIS. AF_05/2017_PS</v>
      </c>
      <c r="E107" s="137" t="str">
        <f>MEM!E509</f>
        <v>M²</v>
      </c>
      <c r="F107" s="144">
        <f>MEM!O525</f>
        <v>124.52000000000002</v>
      </c>
      <c r="G107" s="143">
        <v>37.96</v>
      </c>
      <c r="H107" s="142">
        <f t="shared" si="114"/>
        <v>48.69</v>
      </c>
      <c r="I107" s="143">
        <f t="shared" si="115"/>
        <v>6062.87</v>
      </c>
      <c r="J107" s="143">
        <v>40.86</v>
      </c>
      <c r="K107" s="142">
        <f t="shared" ref="K107" si="118">IFERROR(TRUNC(SUM(J107*$L$9)+J107,2),"")</f>
        <v>49.89</v>
      </c>
      <c r="L107" s="143">
        <f t="shared" ref="L107" si="119">IFERROR(TRUNC(K107*F107,2),"")</f>
        <v>6212.3</v>
      </c>
      <c r="M107" s="74"/>
      <c r="N107" s="30"/>
      <c r="O107" s="75"/>
      <c r="P107" s="76"/>
    </row>
    <row r="108" spans="1:16" s="77" customFormat="1" ht="22.5" x14ac:dyDescent="0.25">
      <c r="A108" s="137" t="str">
        <f>MEM!A527</f>
        <v>10.4</v>
      </c>
      <c r="B108" s="147" t="str">
        <f>MEM!B527</f>
        <v>COMPOSIÇÃO</v>
      </c>
      <c r="C108" s="145">
        <f>MEM!C527</f>
        <v>28</v>
      </c>
      <c r="D108" s="146" t="str">
        <f>MEM!D527</f>
        <v>EMASSAMENTO DE SUPERFÍCIE, COM APLICAÇÃO DE 01 DEMÃO DE MASSA CORRIDA, LIXAMENTO E RETOQUES - R1</v>
      </c>
      <c r="E108" s="137" t="str">
        <f>MEM!E527</f>
        <v>M²</v>
      </c>
      <c r="F108" s="144">
        <f>MEM!O543</f>
        <v>124.52000000000002</v>
      </c>
      <c r="G108" s="143">
        <v>11.27</v>
      </c>
      <c r="H108" s="142">
        <f t="shared" si="114"/>
        <v>14.45</v>
      </c>
      <c r="I108" s="143">
        <f t="shared" si="115"/>
        <v>1799.31</v>
      </c>
      <c r="J108" s="143">
        <v>12.37</v>
      </c>
      <c r="K108" s="142">
        <f t="shared" ref="K108" si="120">IFERROR(TRUNC(SUM(J108*$L$9)+J108,2),"")</f>
        <v>15.1</v>
      </c>
      <c r="L108" s="143">
        <f t="shared" ref="L108" si="121">IFERROR(TRUNC(K108*F108,2),"")</f>
        <v>1880.25</v>
      </c>
      <c r="M108" s="74"/>
      <c r="N108" s="30"/>
      <c r="O108" s="75"/>
      <c r="P108" s="76"/>
    </row>
    <row r="109" spans="1:16" s="77" customFormat="1" x14ac:dyDescent="0.25">
      <c r="A109" s="137" t="str">
        <f>MEM!A544</f>
        <v>10.5</v>
      </c>
      <c r="B109" s="147" t="str">
        <f>MEM!B544</f>
        <v>SINAPI</v>
      </c>
      <c r="C109" s="145">
        <f>MEM!C544</f>
        <v>88484</v>
      </c>
      <c r="D109" s="146" t="str">
        <f>MEM!D544</f>
        <v>APLICAÇÃO DE FUNDO SELADOR ACRÍLICO EM TETO, UMA DEMÃO. AF_06/20141</v>
      </c>
      <c r="E109" s="137" t="str">
        <f>MEM!E544</f>
        <v>M²</v>
      </c>
      <c r="F109" s="144">
        <f>MEM!O562</f>
        <v>149.57840000000002</v>
      </c>
      <c r="G109" s="143">
        <v>4.5199999999999996</v>
      </c>
      <c r="H109" s="142">
        <f t="shared" si="114"/>
        <v>5.79</v>
      </c>
      <c r="I109" s="143">
        <f t="shared" si="115"/>
        <v>866.05</v>
      </c>
      <c r="J109" s="143">
        <v>4.83</v>
      </c>
      <c r="K109" s="142">
        <f t="shared" ref="K109" si="122">IFERROR(TRUNC(SUM(J109*$L$9)+J109,2),"")</f>
        <v>5.89</v>
      </c>
      <c r="L109" s="143">
        <f t="shared" ref="L109" si="123">IFERROR(TRUNC(K109*F109,2),"")</f>
        <v>881.01</v>
      </c>
      <c r="M109" s="74"/>
      <c r="N109" s="30"/>
      <c r="O109" s="75"/>
      <c r="P109" s="76"/>
    </row>
    <row r="110" spans="1:16" s="77" customFormat="1" ht="22.5" x14ac:dyDescent="0.25">
      <c r="A110" s="137" t="str">
        <f>MEM!A564</f>
        <v>10.6</v>
      </c>
      <c r="B110" s="147" t="str">
        <f>MEM!B564</f>
        <v>SINAPI</v>
      </c>
      <c r="C110" s="145">
        <f>MEM!C564</f>
        <v>88415</v>
      </c>
      <c r="D110" s="146" t="str">
        <f>MEM!D564</f>
        <v>APLICAÇÃO MANUAL DE FUNDO SELADOR ACRÍLICO EM PAREDES EXTERNAS DE CASAS. AF_06/2014</v>
      </c>
      <c r="E110" s="137" t="str">
        <f>MEM!E564</f>
        <v>M²</v>
      </c>
      <c r="F110" s="144">
        <f>MEM!O567</f>
        <v>7.76</v>
      </c>
      <c r="G110" s="143">
        <v>3.21</v>
      </c>
      <c r="H110" s="142">
        <f t="shared" si="114"/>
        <v>4.1100000000000003</v>
      </c>
      <c r="I110" s="143">
        <f t="shared" si="115"/>
        <v>31.89</v>
      </c>
      <c r="J110" s="143">
        <v>3.38</v>
      </c>
      <c r="K110" s="142">
        <f t="shared" ref="K110" si="124">IFERROR(TRUNC(SUM(J110*$L$9)+J110,2),"")</f>
        <v>4.12</v>
      </c>
      <c r="L110" s="143">
        <f t="shared" ref="L110" si="125">IFERROR(TRUNC(K110*F110,2),"")</f>
        <v>31.97</v>
      </c>
      <c r="M110" s="74"/>
      <c r="N110" s="30"/>
      <c r="O110" s="75"/>
      <c r="P110" s="76"/>
    </row>
    <row r="111" spans="1:16" s="77" customFormat="1" ht="22.5" x14ac:dyDescent="0.25">
      <c r="A111" s="137" t="str">
        <f>MEM!A569</f>
        <v>10.7</v>
      </c>
      <c r="B111" s="147" t="str">
        <f>MEM!B569</f>
        <v>SINAPI</v>
      </c>
      <c r="C111" s="145">
        <f>MEM!C569</f>
        <v>88489</v>
      </c>
      <c r="D111" s="146" t="str">
        <f>MEM!D569</f>
        <v>APLICAÇÃO MANUAL DE PINTURA COM TINTA LÁTEX ACRÍLICA EM PAREDES, DUAS DEMÃOS. AF_06/2014</v>
      </c>
      <c r="E111" s="260" t="str">
        <f>MEM!E569</f>
        <v>M²</v>
      </c>
      <c r="F111" s="144">
        <f>MEM!O599</f>
        <v>291.12130000000002</v>
      </c>
      <c r="G111" s="143">
        <v>11.59</v>
      </c>
      <c r="H111" s="142">
        <f t="shared" si="114"/>
        <v>14.86</v>
      </c>
      <c r="I111" s="143">
        <f t="shared" si="115"/>
        <v>4326.0600000000004</v>
      </c>
      <c r="J111" s="143">
        <v>12.13</v>
      </c>
      <c r="K111" s="142">
        <f t="shared" ref="K111" si="126">IFERROR(TRUNC(SUM(J111*$L$9)+J111,2),"")</f>
        <v>14.81</v>
      </c>
      <c r="L111" s="143">
        <f t="shared" ref="L111" si="127">IFERROR(TRUNC(K111*F111,2),"")</f>
        <v>4311.5</v>
      </c>
      <c r="M111" s="74"/>
      <c r="N111" s="30"/>
      <c r="O111" s="75"/>
      <c r="P111" s="76"/>
    </row>
    <row r="112" spans="1:16" s="77" customFormat="1" ht="22.5" x14ac:dyDescent="0.25">
      <c r="A112" s="137" t="str">
        <f>MEM!A601</f>
        <v>10.8</v>
      </c>
      <c r="B112" s="147" t="str">
        <f>MEM!B601</f>
        <v>SINAPI</v>
      </c>
      <c r="C112" s="145">
        <f>MEM!C601</f>
        <v>95626</v>
      </c>
      <c r="D112" s="146" t="str">
        <f>MEM!D601</f>
        <v>APLICAÇÃO MANUAL DE TINTA LÁTEX ACRÍLICA EM PAREDE EXTERNAS DE CASAS, DUAS DEMÃOS. AF_11/2016</v>
      </c>
      <c r="E112" s="137" t="str">
        <f>MEM!E601</f>
        <v>M²</v>
      </c>
      <c r="F112" s="144">
        <f>MEM!O620</f>
        <v>243.65848000000008</v>
      </c>
      <c r="G112" s="143">
        <v>15.67</v>
      </c>
      <c r="H112" s="142">
        <f t="shared" si="114"/>
        <v>20.09</v>
      </c>
      <c r="I112" s="143">
        <f t="shared" si="115"/>
        <v>4895.09</v>
      </c>
      <c r="J112" s="143">
        <v>16.760000000000002</v>
      </c>
      <c r="K112" s="142">
        <f t="shared" ref="K112:K117" si="128">IFERROR(TRUNC(SUM(J112*$L$9)+J112,2),"")</f>
        <v>20.46</v>
      </c>
      <c r="L112" s="143">
        <f t="shared" ref="L112:L117" si="129">IFERROR(TRUNC(K112*F112,2),"")</f>
        <v>4985.25</v>
      </c>
      <c r="M112" s="74"/>
      <c r="N112" s="30"/>
      <c r="O112" s="75"/>
      <c r="P112" s="76"/>
    </row>
    <row r="113" spans="1:16" s="77" customFormat="1" ht="22.5" x14ac:dyDescent="0.25">
      <c r="A113" s="137" t="str">
        <f>MEM!A622</f>
        <v>10.9</v>
      </c>
      <c r="B113" s="147" t="str">
        <f>MEM!B622</f>
        <v>SINAPI</v>
      </c>
      <c r="C113" s="145">
        <f>MEM!C622</f>
        <v>88488</v>
      </c>
      <c r="D113" s="146" t="str">
        <f>MEM!D622</f>
        <v>APLICAÇÃO MANUAL DE PINTURA COM TINTA LÁTEX ACRÍLICA EM TETO, DUAS DEMÃOS. AF_06/2014</v>
      </c>
      <c r="E113" s="137" t="str">
        <f>MEM!E622</f>
        <v>M²</v>
      </c>
      <c r="F113" s="144">
        <f>MEM!O638</f>
        <v>124.52000000000002</v>
      </c>
      <c r="G113" s="143">
        <v>13.51</v>
      </c>
      <c r="H113" s="142">
        <f t="shared" si="114"/>
        <v>17.32</v>
      </c>
      <c r="I113" s="143">
        <f t="shared" si="115"/>
        <v>2156.6799999999998</v>
      </c>
      <c r="J113" s="143">
        <v>14.26</v>
      </c>
      <c r="K113" s="142">
        <f t="shared" si="128"/>
        <v>17.41</v>
      </c>
      <c r="L113" s="143">
        <f t="shared" si="129"/>
        <v>2167.89</v>
      </c>
      <c r="M113" s="74"/>
      <c r="N113" s="30"/>
      <c r="O113" s="75"/>
      <c r="P113" s="76"/>
    </row>
    <row r="114" spans="1:16" s="77" customFormat="1" ht="33.75" x14ac:dyDescent="0.25">
      <c r="A114" s="137" t="str">
        <f>MEM!A640</f>
        <v>10.10</v>
      </c>
      <c r="B114" s="147" t="str">
        <f>MEM!B640</f>
        <v>SINAPI</v>
      </c>
      <c r="C114" s="145">
        <f>MEM!C640</f>
        <v>100722</v>
      </c>
      <c r="D114" s="146" t="str">
        <f>MEM!D640</f>
        <v>PINTURA COM TINTA ALQUÍDICA DE FUNDO (TIPO ZARCÃO) APLICADA A ROLO OU PINCEL SOBRE SUPERFÍCIES METÁLICAS (EXCETO PERFIL) EXECUTADO EM OBRA (POR DEMÃO). AF_01/2020</v>
      </c>
      <c r="E114" s="137" t="str">
        <f>MEM!E640</f>
        <v>M²</v>
      </c>
      <c r="F114" s="144">
        <f>MEM!O644</f>
        <v>55.633497600000005</v>
      </c>
      <c r="G114" s="143">
        <v>21.05</v>
      </c>
      <c r="H114" s="142">
        <f t="shared" si="114"/>
        <v>27</v>
      </c>
      <c r="I114" s="143">
        <f t="shared" si="115"/>
        <v>1502.1</v>
      </c>
      <c r="J114" s="143">
        <v>22.85</v>
      </c>
      <c r="K114" s="142">
        <f t="shared" si="128"/>
        <v>27.9</v>
      </c>
      <c r="L114" s="143">
        <f t="shared" si="129"/>
        <v>1552.17</v>
      </c>
      <c r="M114" s="74"/>
      <c r="N114" s="30"/>
      <c r="O114" s="75"/>
      <c r="P114" s="76"/>
    </row>
    <row r="115" spans="1:16" s="77" customFormat="1" ht="33.75" x14ac:dyDescent="0.25">
      <c r="A115" s="137" t="str">
        <f>MEM!A646</f>
        <v>10.11</v>
      </c>
      <c r="B115" s="147" t="str">
        <f>MEM!B646</f>
        <v>SINAPI</v>
      </c>
      <c r="C115" s="145">
        <f>MEM!C646</f>
        <v>100750</v>
      </c>
      <c r="D115" s="146" t="str">
        <f>MEM!D646</f>
        <v>PINTURA COM TINTA ALQUÍDICA DE ACABAMENTO (ESMALTE SINTÉTICO FOSCO) APLICADA A ROLO OU PINCEL SOBRE SUPERFÍCIES METÁLICAS (EXCETO PERFIL) EXECUTADO EM OBRA (POR DEMÃO). AF_01/2020</v>
      </c>
      <c r="E115" s="137" t="str">
        <f>MEM!E646</f>
        <v>M²</v>
      </c>
      <c r="F115" s="144">
        <f>MEM!O650</f>
        <v>55.633497600000005</v>
      </c>
      <c r="G115" s="143">
        <v>21.52</v>
      </c>
      <c r="H115" s="142">
        <f t="shared" si="114"/>
        <v>27.6</v>
      </c>
      <c r="I115" s="143">
        <f t="shared" si="115"/>
        <v>1535.48</v>
      </c>
      <c r="J115" s="143">
        <v>23.32</v>
      </c>
      <c r="K115" s="142">
        <f t="shared" si="128"/>
        <v>28.47</v>
      </c>
      <c r="L115" s="143">
        <f t="shared" si="129"/>
        <v>1583.88</v>
      </c>
      <c r="M115" s="74"/>
      <c r="N115" s="30"/>
      <c r="O115" s="75"/>
      <c r="P115" s="76"/>
    </row>
    <row r="116" spans="1:16" s="77" customFormat="1" ht="22.5" x14ac:dyDescent="0.25">
      <c r="A116" s="137" t="str">
        <f>MEM!A652</f>
        <v>10.12</v>
      </c>
      <c r="B116" s="147" t="str">
        <f>MEM!B652</f>
        <v>SINAPI</v>
      </c>
      <c r="C116" s="145">
        <f>MEM!C652</f>
        <v>102228</v>
      </c>
      <c r="D116" s="146" t="str">
        <f>MEM!D652</f>
        <v>PINTURA TINTA DE ACABAMENTO (PIGMENTADA) ESMALTE SINTÉTICO FOSCO EM MADEIRA, 3 DEMÃOS. AF_01/2021</v>
      </c>
      <c r="E116" s="260" t="str">
        <f>MEM!E652</f>
        <v>M²</v>
      </c>
      <c r="F116" s="144">
        <f>MEM!O654</f>
        <v>7.35</v>
      </c>
      <c r="G116" s="143">
        <v>21.78</v>
      </c>
      <c r="H116" s="142">
        <f t="shared" si="114"/>
        <v>27.93</v>
      </c>
      <c r="I116" s="143">
        <f t="shared" si="115"/>
        <v>205.28</v>
      </c>
      <c r="J116" s="143">
        <v>23.29</v>
      </c>
      <c r="K116" s="142">
        <f t="shared" si="128"/>
        <v>28.44</v>
      </c>
      <c r="L116" s="143">
        <f t="shared" si="129"/>
        <v>209.03</v>
      </c>
      <c r="M116" s="74"/>
      <c r="N116" s="30"/>
      <c r="O116" s="75"/>
      <c r="P116" s="76"/>
    </row>
    <row r="117" spans="1:16" s="77" customFormat="1" x14ac:dyDescent="0.25">
      <c r="A117" s="137" t="str">
        <f>MEM!A656</f>
        <v>10.13</v>
      </c>
      <c r="B117" s="147" t="str">
        <f>MEM!B656</f>
        <v>SINAPI</v>
      </c>
      <c r="C117" s="145">
        <f>MEM!C656</f>
        <v>102233</v>
      </c>
      <c r="D117" s="146" t="str">
        <f>MEM!D656</f>
        <v>PINTURA IMUNIZANTE PARA MADEIRA, 1 DEMÃO. AF_01/2021</v>
      </c>
      <c r="E117" s="137" t="str">
        <f>MEM!E656</f>
        <v>M²</v>
      </c>
      <c r="F117" s="144">
        <f>MEM!O659</f>
        <v>65.08</v>
      </c>
      <c r="G117" s="143">
        <v>10.3</v>
      </c>
      <c r="H117" s="142">
        <f t="shared" si="114"/>
        <v>13.21</v>
      </c>
      <c r="I117" s="143">
        <f t="shared" si="115"/>
        <v>859.7</v>
      </c>
      <c r="J117" s="143">
        <v>10.9</v>
      </c>
      <c r="K117" s="142">
        <f t="shared" si="128"/>
        <v>13.31</v>
      </c>
      <c r="L117" s="143">
        <f t="shared" si="129"/>
        <v>866.21</v>
      </c>
      <c r="M117" s="74"/>
      <c r="N117" s="30"/>
      <c r="O117" s="75"/>
      <c r="P117" s="76"/>
    </row>
    <row r="118" spans="1:16" s="77" customFormat="1" x14ac:dyDescent="0.25">
      <c r="A118" s="137"/>
      <c r="B118" s="147"/>
      <c r="C118" s="145"/>
      <c r="D118" s="146"/>
      <c r="E118" s="137"/>
      <c r="F118" s="144"/>
      <c r="G118" s="143"/>
      <c r="H118" s="142"/>
      <c r="I118" s="143"/>
      <c r="J118" s="143"/>
      <c r="K118" s="142"/>
      <c r="L118" s="143"/>
      <c r="M118" s="74"/>
      <c r="N118" s="30"/>
      <c r="O118" s="75"/>
      <c r="P118" s="76"/>
    </row>
    <row r="119" spans="1:16" s="77" customFormat="1" x14ac:dyDescent="0.25">
      <c r="A119" s="129" t="str">
        <f>MEM!A661</f>
        <v>11.0</v>
      </c>
      <c r="B119" s="129"/>
      <c r="C119" s="130"/>
      <c r="D119" s="131" t="str">
        <f>MEM!C661</f>
        <v>METAIS E ADESIVOS</v>
      </c>
      <c r="E119" s="132"/>
      <c r="F119" s="133"/>
      <c r="G119" s="134"/>
      <c r="H119" s="135" t="s">
        <v>22</v>
      </c>
      <c r="I119" s="136">
        <f>SUM(I120:I124)</f>
        <v>9861.41</v>
      </c>
      <c r="J119" s="134"/>
      <c r="K119" s="135" t="s">
        <v>22</v>
      </c>
      <c r="L119" s="136">
        <f>SUM(L120:L124)</f>
        <v>9572.7999999999993</v>
      </c>
      <c r="M119" s="74"/>
      <c r="N119" s="30"/>
      <c r="O119" s="75"/>
      <c r="P119" s="76"/>
    </row>
    <row r="120" spans="1:16" s="77" customFormat="1" ht="22.5" x14ac:dyDescent="0.25">
      <c r="A120" s="137" t="str">
        <f>MEM!A662</f>
        <v>11.1</v>
      </c>
      <c r="B120" s="147" t="str">
        <f>MEM!B662</f>
        <v>SINAPI</v>
      </c>
      <c r="C120" s="145">
        <f>MEM!C662</f>
        <v>99857</v>
      </c>
      <c r="D120" s="146" t="str">
        <f>MEM!D662</f>
        <v>CORRIMÃO SIMPLES, DIÂMETRO EXTERNO = 1 1/2, EM AÇO GALVANIZADO. AF_04/2019_PS</v>
      </c>
      <c r="E120" s="137" t="str">
        <f>MEM!E662</f>
        <v>M</v>
      </c>
      <c r="F120" s="144">
        <f>MEM!O664</f>
        <v>17</v>
      </c>
      <c r="G120" s="143">
        <v>80.23</v>
      </c>
      <c r="H120" s="142">
        <f t="shared" ref="H120" si="130">IFERROR(TRUNC(SUM(G120*$I$9)+G120,2),"")</f>
        <v>102.91</v>
      </c>
      <c r="I120" s="143">
        <f t="shared" ref="I120" si="131">IFERROR(TRUNC(H120*F120,2),"")</f>
        <v>1749.47</v>
      </c>
      <c r="J120" s="143">
        <v>86.27</v>
      </c>
      <c r="K120" s="142">
        <f>IFERROR(TRUNC(SUM(J120*$L$9)+J120,2),"")</f>
        <v>105.35</v>
      </c>
      <c r="L120" s="143">
        <f>IFERROR(TRUNC(K120*F120,2),"")</f>
        <v>1790.95</v>
      </c>
      <c r="M120" s="74"/>
      <c r="N120" s="30"/>
      <c r="O120" s="75"/>
      <c r="P120" s="76"/>
    </row>
    <row r="121" spans="1:16" s="77" customFormat="1" ht="15" customHeight="1" x14ac:dyDescent="0.25">
      <c r="A121" s="137" t="str">
        <f>MEM!A665</f>
        <v>11.2</v>
      </c>
      <c r="B121" s="147" t="str">
        <f>MEM!B665</f>
        <v>COMPOSIÇÃO</v>
      </c>
      <c r="C121" s="145">
        <f>MEM!C665</f>
        <v>29</v>
      </c>
      <c r="D121" s="146" t="str">
        <f>MEM!D665</f>
        <v>GUARDA-CORPO E CORRIMÃO EM TUBO FERRO GALVANIZADO, ALT=1,10M, COM BARRAS VERTICAIS A CADA 11CM (3/4") E BARRAS HORIZONTAIS (SUPERIOR, INTERMEDIÁRIAS (DUAS) E INFERIOR) DE 1.1/2", INCLUSIVE CURVA DE AÇO - REV 02</v>
      </c>
      <c r="E121" s="137" t="str">
        <f>MEM!E665</f>
        <v>M</v>
      </c>
      <c r="F121" s="144">
        <f>MEM!O667</f>
        <v>9.14</v>
      </c>
      <c r="G121" s="143">
        <v>316.56</v>
      </c>
      <c r="H121" s="142">
        <f t="shared" ref="H121:H124" si="132">IFERROR(TRUNC(SUM(G121*$I$9)+G121,2),"")</f>
        <v>406.05</v>
      </c>
      <c r="I121" s="143">
        <f t="shared" ref="I121:I124" si="133">IFERROR(TRUNC(H121*F121,2),"")</f>
        <v>3711.29</v>
      </c>
      <c r="J121" s="143">
        <v>320.95</v>
      </c>
      <c r="K121" s="142">
        <f t="shared" ref="K121:K123" si="134">IFERROR(TRUNC(SUM(J121*$L$9)+J121,2),"")</f>
        <v>391.94</v>
      </c>
      <c r="L121" s="143">
        <f t="shared" ref="L121:L123" si="135">IFERROR(TRUNC(K121*F121,2),"")</f>
        <v>3582.33</v>
      </c>
      <c r="M121" s="74"/>
      <c r="N121" s="30"/>
      <c r="O121" s="75"/>
      <c r="P121" s="76"/>
    </row>
    <row r="122" spans="1:16" s="77" customFormat="1" x14ac:dyDescent="0.25">
      <c r="A122" s="137" t="str">
        <f>MEM!A669</f>
        <v>11.3</v>
      </c>
      <c r="B122" s="147" t="str">
        <f>MEM!B669</f>
        <v>COMPOSIÇÃO</v>
      </c>
      <c r="C122" s="145">
        <f>MEM!C669</f>
        <v>30</v>
      </c>
      <c r="D122" s="146" t="str">
        <f>MEM!D669</f>
        <v>TAMPA DE FERRO FUNDIDO 60X40CM</v>
      </c>
      <c r="E122" s="137" t="str">
        <f>MEM!E669</f>
        <v>UN</v>
      </c>
      <c r="F122" s="144">
        <f>MEM!O671</f>
        <v>1</v>
      </c>
      <c r="G122" s="143">
        <v>392.06</v>
      </c>
      <c r="H122" s="142">
        <f t="shared" si="132"/>
        <v>502.89</v>
      </c>
      <c r="I122" s="143">
        <f t="shared" si="133"/>
        <v>502.89</v>
      </c>
      <c r="J122" s="143">
        <v>392.16</v>
      </c>
      <c r="K122" s="142">
        <f t="shared" si="134"/>
        <v>478.9</v>
      </c>
      <c r="L122" s="143">
        <f t="shared" si="135"/>
        <v>478.9</v>
      </c>
      <c r="M122" s="74"/>
      <c r="N122" s="30"/>
      <c r="O122" s="75"/>
      <c r="P122" s="76"/>
    </row>
    <row r="123" spans="1:16" s="77" customFormat="1" x14ac:dyDescent="0.25">
      <c r="A123" s="137" t="str">
        <f>MEM!A672</f>
        <v>11.4</v>
      </c>
      <c r="B123" s="147" t="str">
        <f>MEM!B672</f>
        <v>COMPOSIÇÃO</v>
      </c>
      <c r="C123" s="145">
        <f>MEM!C672</f>
        <v>31</v>
      </c>
      <c r="D123" s="146" t="str">
        <f>MEM!D672</f>
        <v>PLACA DE INAUGURAÇÃO DE OBRA EM ALUMÍNIO 0,50 X 0,70 M</v>
      </c>
      <c r="E123" s="137" t="str">
        <f>MEM!E672</f>
        <v>UN</v>
      </c>
      <c r="F123" s="144">
        <f>MEM!O674</f>
        <v>1</v>
      </c>
      <c r="G123" s="143">
        <v>1954.19</v>
      </c>
      <c r="H123" s="142">
        <f t="shared" si="132"/>
        <v>2506.63</v>
      </c>
      <c r="I123" s="143">
        <f t="shared" si="133"/>
        <v>2506.63</v>
      </c>
      <c r="J123" s="143">
        <v>1957.05</v>
      </c>
      <c r="K123" s="142">
        <f t="shared" si="134"/>
        <v>2389.94</v>
      </c>
      <c r="L123" s="143">
        <f t="shared" si="135"/>
        <v>2389.94</v>
      </c>
      <c r="M123" s="74"/>
      <c r="N123" s="30"/>
      <c r="O123" s="75"/>
      <c r="P123" s="76"/>
    </row>
    <row r="124" spans="1:16" s="77" customFormat="1" ht="33.75" x14ac:dyDescent="0.25">
      <c r="A124" s="137" t="str">
        <f>MEM!A675</f>
        <v>11.5</v>
      </c>
      <c r="B124" s="147" t="str">
        <f>MEM!B675</f>
        <v>COMPOSIÇÃO</v>
      </c>
      <c r="C124" s="145">
        <f>MEM!C675</f>
        <v>32</v>
      </c>
      <c r="D124" s="146" t="str">
        <f>MEM!D675</f>
        <v>PLACA TATIL EM ACRILICO COM LETRAS EM ALTO RELEVO E BRAILLE (20X15)CM PARA SINALIZACAO DE PORTAS DIVERSAS (EX. SANIT. MASCULINO/SANIT. FEMININO), FIXADAS POR ADESIVOS DUPLA FACE, DA ANLIK OU SIMILAR</v>
      </c>
      <c r="E124" s="137" t="str">
        <f>MEM!E675</f>
        <v>UN</v>
      </c>
      <c r="F124" s="144">
        <f>MEM!O677</f>
        <v>13</v>
      </c>
      <c r="G124" s="143">
        <v>83.43</v>
      </c>
      <c r="H124" s="142">
        <f t="shared" si="132"/>
        <v>107.01</v>
      </c>
      <c r="I124" s="143">
        <f t="shared" si="133"/>
        <v>1391.13</v>
      </c>
      <c r="J124" s="143">
        <v>83.82</v>
      </c>
      <c r="K124" s="142">
        <f t="shared" ref="K124" si="136">IFERROR(TRUNC(SUM(J124*$L$9)+J124,2),"")</f>
        <v>102.36</v>
      </c>
      <c r="L124" s="143">
        <f t="shared" ref="L124" si="137">IFERROR(TRUNC(K124*F124,2),"")</f>
        <v>1330.68</v>
      </c>
      <c r="M124" s="74"/>
      <c r="N124" s="30"/>
      <c r="O124" s="75"/>
      <c r="P124" s="76"/>
    </row>
    <row r="125" spans="1:16" s="77" customFormat="1" x14ac:dyDescent="0.25">
      <c r="A125" s="137"/>
      <c r="B125" s="147"/>
      <c r="C125" s="145"/>
      <c r="D125" s="146"/>
      <c r="E125" s="137"/>
      <c r="F125" s="144"/>
      <c r="G125" s="143"/>
      <c r="H125" s="142"/>
      <c r="I125" s="143"/>
      <c r="J125" s="143"/>
      <c r="K125" s="142"/>
      <c r="L125" s="143"/>
      <c r="M125" s="74"/>
      <c r="N125" s="30"/>
      <c r="O125" s="75"/>
      <c r="P125" s="76"/>
    </row>
    <row r="126" spans="1:16" ht="22.5" customHeight="1" thickBot="1" x14ac:dyDescent="0.3">
      <c r="A126" s="490"/>
      <c r="B126" s="491"/>
      <c r="C126" s="491"/>
      <c r="D126" s="491"/>
      <c r="E126" s="491"/>
      <c r="F126" s="492" t="s">
        <v>65</v>
      </c>
      <c r="G126" s="493"/>
      <c r="H126" s="494"/>
      <c r="I126" s="79">
        <f>SUM(I11,I25,I29,I32,I44,I52,I57,I81,I96,I104,I119)</f>
        <v>191681.85999999996</v>
      </c>
      <c r="J126" s="80"/>
      <c r="K126" s="78"/>
      <c r="L126" s="79">
        <f>SUM(L11,L25,L29,L32,L44,L52,L57,L81,L96,L104,L119)</f>
        <v>191009.03</v>
      </c>
      <c r="M126" s="81" t="e">
        <f ca="1">[19]!VExtenso(L126)</f>
        <v>#NAME?</v>
      </c>
      <c r="O126" s="75" t="e">
        <f>SUM(#REF!)</f>
        <v>#REF!</v>
      </c>
    </row>
    <row r="127" spans="1:16" ht="25.5" customHeight="1" thickBot="1" x14ac:dyDescent="0.3">
      <c r="A127" s="485" t="s">
        <v>66</v>
      </c>
      <c r="B127" s="486"/>
      <c r="C127" s="486"/>
      <c r="D127" s="486"/>
      <c r="E127" s="486"/>
      <c r="F127" s="486"/>
      <c r="G127" s="486"/>
      <c r="H127" s="486"/>
      <c r="I127" s="486"/>
      <c r="J127" s="486"/>
      <c r="K127" s="486"/>
      <c r="L127" s="487"/>
    </row>
    <row r="128" spans="1:16" x14ac:dyDescent="0.25">
      <c r="A128" s="84"/>
      <c r="B128" s="84"/>
      <c r="C128" s="85"/>
      <c r="D128" s="86"/>
      <c r="E128" s="84"/>
      <c r="F128" s="87"/>
      <c r="G128" s="88"/>
      <c r="H128" s="88"/>
      <c r="I128" s="88"/>
      <c r="J128" s="88"/>
      <c r="K128" s="88"/>
      <c r="L128" s="88"/>
    </row>
    <row r="129" spans="1:244" x14ac:dyDescent="0.25">
      <c r="A129" s="84"/>
      <c r="B129" s="84"/>
      <c r="C129" s="85"/>
      <c r="D129" s="86"/>
      <c r="E129" s="84"/>
      <c r="F129" s="87"/>
      <c r="G129" s="88"/>
      <c r="H129" s="88"/>
      <c r="I129" s="88"/>
      <c r="J129" s="88"/>
      <c r="K129" s="88"/>
      <c r="L129" s="88"/>
    </row>
    <row r="130" spans="1:244" x14ac:dyDescent="0.25">
      <c r="A130" s="89"/>
      <c r="B130" s="90"/>
      <c r="C130" s="91"/>
      <c r="D130" s="92"/>
      <c r="E130" s="90"/>
      <c r="F130" s="93"/>
      <c r="G130" s="94"/>
      <c r="H130" s="95"/>
      <c r="I130" s="95"/>
      <c r="J130" s="95"/>
      <c r="K130" s="95"/>
      <c r="L130" s="95"/>
      <c r="M130" s="96"/>
      <c r="N130" s="97"/>
      <c r="O130" s="98"/>
      <c r="P130" s="99"/>
      <c r="Q130" s="100"/>
      <c r="R130" s="100"/>
      <c r="S130" s="100"/>
      <c r="T130" s="100"/>
      <c r="U130" s="101"/>
      <c r="V130" s="101"/>
      <c r="W130" s="98"/>
      <c r="X130" s="98"/>
      <c r="Y130" s="99"/>
      <c r="Z130" s="100"/>
      <c r="AA130" s="100"/>
      <c r="AB130" s="100"/>
      <c r="AC130" s="100"/>
      <c r="AD130" s="101"/>
      <c r="AE130" s="101"/>
      <c r="AF130" s="98"/>
      <c r="AG130" s="98"/>
      <c r="AH130" s="99"/>
      <c r="AI130" s="100"/>
      <c r="AJ130" s="100"/>
      <c r="AK130" s="100"/>
      <c r="AL130" s="100"/>
      <c r="AM130" s="101"/>
      <c r="AN130" s="101"/>
      <c r="AO130" s="98"/>
      <c r="AP130" s="98"/>
      <c r="AQ130" s="99"/>
      <c r="AR130" s="100"/>
      <c r="AS130" s="100"/>
      <c r="AT130" s="100"/>
      <c r="AU130" s="100"/>
      <c r="AV130" s="101"/>
      <c r="AW130" s="101"/>
      <c r="AX130" s="98"/>
      <c r="AY130" s="98"/>
      <c r="AZ130" s="99"/>
      <c r="BA130" s="100"/>
      <c r="BB130" s="100"/>
      <c r="BC130" s="100"/>
      <c r="BD130" s="100"/>
      <c r="BE130" s="101"/>
      <c r="BF130" s="101"/>
      <c r="BG130" s="98"/>
      <c r="BH130" s="98"/>
      <c r="BI130" s="99"/>
      <c r="BJ130" s="100"/>
      <c r="BK130" s="100"/>
      <c r="BL130" s="100"/>
      <c r="BM130" s="100"/>
      <c r="BN130" s="101"/>
      <c r="BO130" s="101"/>
      <c r="BP130" s="98"/>
      <c r="BQ130" s="98"/>
      <c r="BR130" s="99"/>
      <c r="BS130" s="100"/>
      <c r="BT130" s="100"/>
      <c r="BU130" s="100"/>
      <c r="BV130" s="100"/>
      <c r="BW130" s="101"/>
      <c r="BX130" s="101"/>
      <c r="BY130" s="98"/>
      <c r="BZ130" s="98"/>
      <c r="CA130" s="99"/>
      <c r="CB130" s="100"/>
      <c r="CC130" s="100"/>
      <c r="CD130" s="100"/>
      <c r="CE130" s="100"/>
      <c r="CF130" s="101"/>
      <c r="CG130" s="101"/>
      <c r="CH130" s="98"/>
      <c r="CI130" s="98"/>
      <c r="CJ130" s="99"/>
      <c r="CK130" s="100"/>
      <c r="CL130" s="100"/>
      <c r="CM130" s="100"/>
      <c r="CN130" s="100"/>
      <c r="CO130" s="101"/>
      <c r="CP130" s="101"/>
      <c r="CQ130" s="98"/>
      <c r="CR130" s="98"/>
      <c r="CS130" s="99"/>
      <c r="CT130" s="100"/>
      <c r="CU130" s="100"/>
      <c r="CV130" s="100"/>
      <c r="CW130" s="100"/>
      <c r="CX130" s="101"/>
      <c r="CY130" s="101"/>
      <c r="CZ130" s="98"/>
      <c r="DA130" s="98"/>
      <c r="DB130" s="99"/>
      <c r="DC130" s="100"/>
      <c r="DD130" s="100"/>
      <c r="DE130" s="100"/>
      <c r="DF130" s="100"/>
      <c r="DG130" s="101"/>
      <c r="DH130" s="101"/>
      <c r="DI130" s="98"/>
      <c r="DJ130" s="98"/>
      <c r="DK130" s="99"/>
      <c r="DL130" s="100"/>
      <c r="DM130" s="100"/>
      <c r="DN130" s="100"/>
      <c r="DO130" s="100"/>
      <c r="DP130" s="101"/>
      <c r="DQ130" s="101"/>
      <c r="DR130" s="98"/>
      <c r="DS130" s="98"/>
      <c r="DT130" s="99"/>
      <c r="DU130" s="100"/>
      <c r="DV130" s="100"/>
      <c r="DW130" s="100"/>
      <c r="DX130" s="100"/>
      <c r="DY130" s="101"/>
      <c r="DZ130" s="101"/>
      <c r="EA130" s="98"/>
      <c r="EB130" s="98"/>
      <c r="EC130" s="99"/>
      <c r="ED130" s="100"/>
      <c r="EE130" s="100"/>
      <c r="EF130" s="100"/>
      <c r="EG130" s="100"/>
      <c r="EH130" s="101"/>
      <c r="EI130" s="101"/>
      <c r="EJ130" s="98"/>
      <c r="EK130" s="98"/>
      <c r="EL130" s="99"/>
      <c r="EM130" s="100"/>
      <c r="EN130" s="100"/>
      <c r="EO130" s="100"/>
      <c r="EP130" s="100"/>
      <c r="EQ130" s="101"/>
      <c r="ER130" s="101"/>
      <c r="ES130" s="98"/>
      <c r="ET130" s="98"/>
      <c r="EU130" s="99"/>
      <c r="EV130" s="100"/>
      <c r="EW130" s="100"/>
      <c r="EX130" s="100"/>
      <c r="EY130" s="100"/>
      <c r="EZ130" s="101"/>
      <c r="FA130" s="101"/>
      <c r="FB130" s="98"/>
      <c r="FC130" s="98"/>
      <c r="FD130" s="99"/>
      <c r="FE130" s="100"/>
      <c r="FF130" s="100"/>
      <c r="FG130" s="100"/>
      <c r="FH130" s="100"/>
      <c r="FI130" s="101"/>
      <c r="FJ130" s="101"/>
      <c r="FK130" s="98"/>
      <c r="FL130" s="98"/>
      <c r="FM130" s="99"/>
      <c r="FN130" s="100"/>
      <c r="FO130" s="100"/>
      <c r="FP130" s="100"/>
      <c r="FQ130" s="100"/>
      <c r="FR130" s="101"/>
      <c r="FS130" s="101"/>
      <c r="FT130" s="98"/>
      <c r="FU130" s="98"/>
      <c r="FV130" s="99"/>
      <c r="FW130" s="100"/>
      <c r="FX130" s="100"/>
      <c r="FY130" s="100"/>
      <c r="FZ130" s="100"/>
      <c r="GA130" s="101"/>
      <c r="GB130" s="101"/>
      <c r="GC130" s="98"/>
      <c r="GD130" s="98"/>
      <c r="GE130" s="99"/>
      <c r="GF130" s="100"/>
      <c r="GG130" s="100"/>
      <c r="GH130" s="100"/>
      <c r="GI130" s="100"/>
      <c r="GJ130" s="101"/>
      <c r="GK130" s="101"/>
      <c r="GL130" s="98"/>
      <c r="GM130" s="98"/>
      <c r="GN130" s="99"/>
      <c r="GO130" s="100"/>
      <c r="GP130" s="100"/>
      <c r="GQ130" s="100"/>
      <c r="GR130" s="100"/>
      <c r="GS130" s="101"/>
      <c r="GT130" s="101"/>
      <c r="GU130" s="98"/>
      <c r="GV130" s="98"/>
      <c r="GW130" s="99"/>
      <c r="GX130" s="100"/>
      <c r="GY130" s="100"/>
      <c r="GZ130" s="100"/>
      <c r="HA130" s="100"/>
      <c r="HB130" s="101"/>
      <c r="HC130" s="101"/>
      <c r="HD130" s="98"/>
      <c r="HE130" s="98"/>
      <c r="HF130" s="99"/>
      <c r="HG130" s="100"/>
      <c r="HH130" s="100"/>
      <c r="HI130" s="100"/>
      <c r="HJ130" s="100"/>
      <c r="HK130" s="101"/>
      <c r="HL130" s="101"/>
      <c r="HM130" s="98"/>
      <c r="HN130" s="98"/>
      <c r="HO130" s="99"/>
      <c r="HP130" s="100"/>
      <c r="HQ130" s="100"/>
      <c r="HR130" s="100"/>
      <c r="HS130" s="100"/>
      <c r="HT130" s="101"/>
      <c r="HU130" s="101"/>
      <c r="HV130" s="98"/>
      <c r="HW130" s="98"/>
      <c r="HX130" s="99"/>
      <c r="HY130" s="100"/>
      <c r="HZ130" s="100"/>
      <c r="IA130" s="100"/>
      <c r="IB130" s="100"/>
      <c r="IC130" s="101"/>
      <c r="ID130" s="101"/>
      <c r="IE130" s="98"/>
      <c r="IF130" s="98"/>
      <c r="IG130" s="99"/>
      <c r="IH130" s="100"/>
      <c r="II130" s="100"/>
      <c r="IJ130" s="100"/>
    </row>
    <row r="131" spans="1:244" x14ac:dyDescent="0.25">
      <c r="A131" s="89"/>
      <c r="B131" s="90"/>
      <c r="C131" s="91"/>
      <c r="D131" s="92"/>
      <c r="E131" s="90"/>
      <c r="F131" s="93"/>
      <c r="G131" s="94"/>
      <c r="H131" s="95"/>
      <c r="I131" s="95"/>
      <c r="J131" s="95"/>
      <c r="K131" s="95"/>
      <c r="L131" s="95"/>
      <c r="M131" s="96"/>
      <c r="N131" s="97"/>
      <c r="O131" s="98"/>
      <c r="P131" s="99"/>
      <c r="Q131" s="100"/>
      <c r="R131" s="100"/>
      <c r="S131" s="100"/>
      <c r="T131" s="100"/>
      <c r="U131" s="101"/>
      <c r="V131" s="101"/>
      <c r="W131" s="98"/>
      <c r="X131" s="98"/>
      <c r="Y131" s="99"/>
      <c r="Z131" s="100"/>
      <c r="AA131" s="100"/>
      <c r="AB131" s="100"/>
      <c r="AC131" s="100"/>
      <c r="AD131" s="101"/>
      <c r="AE131" s="101"/>
      <c r="AF131" s="98"/>
      <c r="AG131" s="98"/>
      <c r="AH131" s="99"/>
      <c r="AI131" s="100"/>
      <c r="AJ131" s="100"/>
      <c r="AK131" s="100"/>
      <c r="AL131" s="100"/>
      <c r="AM131" s="101"/>
      <c r="AN131" s="101"/>
      <c r="AO131" s="98"/>
      <c r="AP131" s="98"/>
      <c r="AQ131" s="99"/>
      <c r="AR131" s="100"/>
      <c r="AS131" s="100"/>
      <c r="AT131" s="100"/>
      <c r="AU131" s="100"/>
      <c r="AV131" s="101"/>
      <c r="AW131" s="101"/>
      <c r="AX131" s="98"/>
      <c r="AY131" s="98"/>
      <c r="AZ131" s="99"/>
      <c r="BA131" s="100"/>
      <c r="BB131" s="100"/>
      <c r="BC131" s="100"/>
      <c r="BD131" s="100"/>
      <c r="BE131" s="101"/>
      <c r="BF131" s="101"/>
      <c r="BG131" s="98"/>
      <c r="BH131" s="98"/>
      <c r="BI131" s="99"/>
      <c r="BJ131" s="100"/>
      <c r="BK131" s="100"/>
      <c r="BL131" s="100"/>
      <c r="BM131" s="100"/>
      <c r="BN131" s="101"/>
      <c r="BO131" s="101"/>
      <c r="BP131" s="98"/>
      <c r="BQ131" s="98"/>
      <c r="BR131" s="99"/>
      <c r="BS131" s="100"/>
      <c r="BT131" s="100"/>
      <c r="BU131" s="100"/>
      <c r="BV131" s="100"/>
      <c r="BW131" s="101"/>
      <c r="BX131" s="101"/>
      <c r="BY131" s="98"/>
      <c r="BZ131" s="98"/>
      <c r="CA131" s="99"/>
      <c r="CB131" s="100"/>
      <c r="CC131" s="100"/>
      <c r="CD131" s="100"/>
      <c r="CE131" s="100"/>
      <c r="CF131" s="101"/>
      <c r="CG131" s="101"/>
      <c r="CH131" s="98"/>
      <c r="CI131" s="98"/>
      <c r="CJ131" s="99"/>
      <c r="CK131" s="100"/>
      <c r="CL131" s="100"/>
      <c r="CM131" s="100"/>
      <c r="CN131" s="100"/>
      <c r="CO131" s="101"/>
      <c r="CP131" s="101"/>
      <c r="CQ131" s="98"/>
      <c r="CR131" s="98"/>
      <c r="CS131" s="99"/>
      <c r="CT131" s="100"/>
      <c r="CU131" s="100"/>
      <c r="CV131" s="100"/>
      <c r="CW131" s="100"/>
      <c r="CX131" s="101"/>
      <c r="CY131" s="101"/>
      <c r="CZ131" s="98"/>
      <c r="DA131" s="98"/>
      <c r="DB131" s="99"/>
      <c r="DC131" s="100"/>
      <c r="DD131" s="100"/>
      <c r="DE131" s="100"/>
      <c r="DF131" s="100"/>
      <c r="DG131" s="101"/>
      <c r="DH131" s="101"/>
      <c r="DI131" s="98"/>
      <c r="DJ131" s="98"/>
      <c r="DK131" s="99"/>
      <c r="DL131" s="100"/>
      <c r="DM131" s="100"/>
      <c r="DN131" s="100"/>
      <c r="DO131" s="100"/>
      <c r="DP131" s="101"/>
      <c r="DQ131" s="101"/>
      <c r="DR131" s="98"/>
      <c r="DS131" s="98"/>
      <c r="DT131" s="99"/>
      <c r="DU131" s="100"/>
      <c r="DV131" s="100"/>
      <c r="DW131" s="100"/>
      <c r="DX131" s="100"/>
      <c r="DY131" s="101"/>
      <c r="DZ131" s="101"/>
      <c r="EA131" s="98"/>
      <c r="EB131" s="98"/>
      <c r="EC131" s="99"/>
      <c r="ED131" s="100"/>
      <c r="EE131" s="100"/>
      <c r="EF131" s="100"/>
      <c r="EG131" s="100"/>
      <c r="EH131" s="101"/>
      <c r="EI131" s="101"/>
      <c r="EJ131" s="98"/>
      <c r="EK131" s="98"/>
      <c r="EL131" s="99"/>
      <c r="EM131" s="100"/>
      <c r="EN131" s="100"/>
      <c r="EO131" s="100"/>
      <c r="EP131" s="100"/>
      <c r="EQ131" s="101"/>
      <c r="ER131" s="101"/>
      <c r="ES131" s="98"/>
      <c r="ET131" s="98"/>
      <c r="EU131" s="99"/>
      <c r="EV131" s="100"/>
      <c r="EW131" s="100"/>
      <c r="EX131" s="100"/>
      <c r="EY131" s="100"/>
      <c r="EZ131" s="101"/>
      <c r="FA131" s="101"/>
      <c r="FB131" s="98"/>
      <c r="FC131" s="98"/>
      <c r="FD131" s="99"/>
      <c r="FE131" s="100"/>
      <c r="FF131" s="100"/>
      <c r="FG131" s="100"/>
      <c r="FH131" s="100"/>
      <c r="FI131" s="101"/>
      <c r="FJ131" s="101"/>
      <c r="FK131" s="98"/>
      <c r="FL131" s="98"/>
      <c r="FM131" s="99"/>
      <c r="FN131" s="100"/>
      <c r="FO131" s="100"/>
      <c r="FP131" s="100"/>
      <c r="FQ131" s="100"/>
      <c r="FR131" s="101"/>
      <c r="FS131" s="101"/>
      <c r="FT131" s="98"/>
      <c r="FU131" s="98"/>
      <c r="FV131" s="99"/>
      <c r="FW131" s="100"/>
      <c r="FX131" s="100"/>
      <c r="FY131" s="100"/>
      <c r="FZ131" s="100"/>
      <c r="GA131" s="101"/>
      <c r="GB131" s="101"/>
      <c r="GC131" s="98"/>
      <c r="GD131" s="98"/>
      <c r="GE131" s="99"/>
      <c r="GF131" s="100"/>
      <c r="GG131" s="100"/>
      <c r="GH131" s="100"/>
      <c r="GI131" s="100"/>
      <c r="GJ131" s="101"/>
      <c r="GK131" s="101"/>
      <c r="GL131" s="98"/>
      <c r="GM131" s="98"/>
      <c r="GN131" s="99"/>
      <c r="GO131" s="100"/>
      <c r="GP131" s="100"/>
      <c r="GQ131" s="100"/>
      <c r="GR131" s="100"/>
      <c r="GS131" s="101"/>
      <c r="GT131" s="101"/>
      <c r="GU131" s="98"/>
      <c r="GV131" s="98"/>
      <c r="GW131" s="99"/>
      <c r="GX131" s="100"/>
      <c r="GY131" s="100"/>
      <c r="GZ131" s="100"/>
      <c r="HA131" s="100"/>
      <c r="HB131" s="101"/>
      <c r="HC131" s="101"/>
      <c r="HD131" s="98"/>
      <c r="HE131" s="98"/>
      <c r="HF131" s="99"/>
      <c r="HG131" s="100"/>
      <c r="HH131" s="100"/>
      <c r="HI131" s="100"/>
      <c r="HJ131" s="100"/>
      <c r="HK131" s="101"/>
      <c r="HL131" s="101"/>
      <c r="HM131" s="98"/>
      <c r="HN131" s="98"/>
      <c r="HO131" s="99"/>
      <c r="HP131" s="100"/>
      <c r="HQ131" s="100"/>
      <c r="HR131" s="100"/>
      <c r="HS131" s="100"/>
      <c r="HT131" s="101"/>
      <c r="HU131" s="101"/>
      <c r="HV131" s="98"/>
      <c r="HW131" s="98"/>
      <c r="HX131" s="99"/>
      <c r="HY131" s="100"/>
      <c r="HZ131" s="100"/>
      <c r="IA131" s="100"/>
      <c r="IB131" s="100"/>
      <c r="IC131" s="101"/>
      <c r="ID131" s="101"/>
      <c r="IE131" s="98"/>
      <c r="IF131" s="98"/>
      <c r="IG131" s="99"/>
      <c r="IH131" s="100"/>
      <c r="II131" s="100"/>
      <c r="IJ131" s="100"/>
    </row>
    <row r="132" spans="1:244" x14ac:dyDescent="0.25">
      <c r="A132" s="89"/>
      <c r="B132" s="90"/>
      <c r="C132" s="91"/>
      <c r="D132" s="92"/>
      <c r="E132" s="90"/>
      <c r="F132" s="93"/>
      <c r="G132" s="94"/>
      <c r="H132" s="95"/>
      <c r="I132" s="95"/>
      <c r="J132" s="95"/>
      <c r="K132" s="95"/>
      <c r="L132" s="95"/>
      <c r="M132" s="96"/>
      <c r="N132" s="97"/>
      <c r="O132" s="98"/>
      <c r="P132" s="99"/>
      <c r="Q132" s="100"/>
      <c r="R132" s="100"/>
      <c r="S132" s="100"/>
      <c r="T132" s="100"/>
      <c r="U132" s="101"/>
      <c r="V132" s="101"/>
      <c r="W132" s="98"/>
      <c r="X132" s="98"/>
      <c r="Y132" s="99"/>
      <c r="Z132" s="100"/>
      <c r="AA132" s="100"/>
      <c r="AB132" s="100"/>
      <c r="AC132" s="100"/>
      <c r="AD132" s="101"/>
      <c r="AE132" s="101"/>
      <c r="AF132" s="98"/>
      <c r="AG132" s="98"/>
      <c r="AH132" s="99"/>
      <c r="AI132" s="100"/>
      <c r="AJ132" s="100"/>
      <c r="AK132" s="100"/>
      <c r="AL132" s="100"/>
      <c r="AM132" s="101"/>
      <c r="AN132" s="101"/>
      <c r="AO132" s="98"/>
      <c r="AP132" s="98"/>
      <c r="AQ132" s="99"/>
      <c r="AR132" s="100"/>
      <c r="AS132" s="100"/>
      <c r="AT132" s="100"/>
      <c r="AU132" s="100"/>
      <c r="AV132" s="101"/>
      <c r="AW132" s="101"/>
      <c r="AX132" s="98"/>
      <c r="AY132" s="98"/>
      <c r="AZ132" s="99"/>
      <c r="BA132" s="100"/>
      <c r="BB132" s="100"/>
      <c r="BC132" s="100"/>
      <c r="BD132" s="100"/>
      <c r="BE132" s="101"/>
      <c r="BF132" s="101"/>
      <c r="BG132" s="98"/>
      <c r="BH132" s="98"/>
      <c r="BI132" s="99"/>
      <c r="BJ132" s="100"/>
      <c r="BK132" s="100"/>
      <c r="BL132" s="100"/>
      <c r="BM132" s="100"/>
      <c r="BN132" s="101"/>
      <c r="BO132" s="101"/>
      <c r="BP132" s="98"/>
      <c r="BQ132" s="98"/>
      <c r="BR132" s="99"/>
      <c r="BS132" s="100"/>
      <c r="BT132" s="100"/>
      <c r="BU132" s="100"/>
      <c r="BV132" s="100"/>
      <c r="BW132" s="101"/>
      <c r="BX132" s="101"/>
      <c r="BY132" s="98"/>
      <c r="BZ132" s="98"/>
      <c r="CA132" s="99"/>
      <c r="CB132" s="100"/>
      <c r="CC132" s="100"/>
      <c r="CD132" s="100"/>
      <c r="CE132" s="100"/>
      <c r="CF132" s="101"/>
      <c r="CG132" s="101"/>
      <c r="CH132" s="98"/>
      <c r="CI132" s="98"/>
      <c r="CJ132" s="99"/>
      <c r="CK132" s="100"/>
      <c r="CL132" s="100"/>
      <c r="CM132" s="100"/>
      <c r="CN132" s="100"/>
      <c r="CO132" s="101"/>
      <c r="CP132" s="101"/>
      <c r="CQ132" s="98"/>
      <c r="CR132" s="98"/>
      <c r="CS132" s="99"/>
      <c r="CT132" s="100"/>
      <c r="CU132" s="100"/>
      <c r="CV132" s="100"/>
      <c r="CW132" s="100"/>
      <c r="CX132" s="101"/>
      <c r="CY132" s="101"/>
      <c r="CZ132" s="98"/>
      <c r="DA132" s="98"/>
      <c r="DB132" s="99"/>
      <c r="DC132" s="100"/>
      <c r="DD132" s="100"/>
      <c r="DE132" s="100"/>
      <c r="DF132" s="100"/>
      <c r="DG132" s="101"/>
      <c r="DH132" s="101"/>
      <c r="DI132" s="98"/>
      <c r="DJ132" s="98"/>
      <c r="DK132" s="99"/>
      <c r="DL132" s="100"/>
      <c r="DM132" s="100"/>
      <c r="DN132" s="100"/>
      <c r="DO132" s="100"/>
      <c r="DP132" s="101"/>
      <c r="DQ132" s="101"/>
      <c r="DR132" s="98"/>
      <c r="DS132" s="98"/>
      <c r="DT132" s="99"/>
      <c r="DU132" s="100"/>
      <c r="DV132" s="100"/>
      <c r="DW132" s="100"/>
      <c r="DX132" s="100"/>
      <c r="DY132" s="101"/>
      <c r="DZ132" s="101"/>
      <c r="EA132" s="98"/>
      <c r="EB132" s="98"/>
      <c r="EC132" s="99"/>
      <c r="ED132" s="100"/>
      <c r="EE132" s="100"/>
      <c r="EF132" s="100"/>
      <c r="EG132" s="100"/>
      <c r="EH132" s="101"/>
      <c r="EI132" s="101"/>
      <c r="EJ132" s="98"/>
      <c r="EK132" s="98"/>
      <c r="EL132" s="99"/>
      <c r="EM132" s="100"/>
      <c r="EN132" s="100"/>
      <c r="EO132" s="100"/>
      <c r="EP132" s="100"/>
      <c r="EQ132" s="101"/>
      <c r="ER132" s="101"/>
      <c r="ES132" s="98"/>
      <c r="ET132" s="98"/>
      <c r="EU132" s="99"/>
      <c r="EV132" s="100"/>
      <c r="EW132" s="100"/>
      <c r="EX132" s="100"/>
      <c r="EY132" s="100"/>
      <c r="EZ132" s="101"/>
      <c r="FA132" s="101"/>
      <c r="FB132" s="98"/>
      <c r="FC132" s="98"/>
      <c r="FD132" s="99"/>
      <c r="FE132" s="100"/>
      <c r="FF132" s="100"/>
      <c r="FG132" s="100"/>
      <c r="FH132" s="100"/>
      <c r="FI132" s="101"/>
      <c r="FJ132" s="101"/>
      <c r="FK132" s="98"/>
      <c r="FL132" s="98"/>
      <c r="FM132" s="99"/>
      <c r="FN132" s="100"/>
      <c r="FO132" s="100"/>
      <c r="FP132" s="100"/>
      <c r="FQ132" s="100"/>
      <c r="FR132" s="101"/>
      <c r="FS132" s="101"/>
      <c r="FT132" s="98"/>
      <c r="FU132" s="98"/>
      <c r="FV132" s="99"/>
      <c r="FW132" s="100"/>
      <c r="FX132" s="100"/>
      <c r="FY132" s="100"/>
      <c r="FZ132" s="100"/>
      <c r="GA132" s="101"/>
      <c r="GB132" s="101"/>
      <c r="GC132" s="98"/>
      <c r="GD132" s="98"/>
      <c r="GE132" s="99"/>
      <c r="GF132" s="100"/>
      <c r="GG132" s="100"/>
      <c r="GH132" s="100"/>
      <c r="GI132" s="100"/>
      <c r="GJ132" s="101"/>
      <c r="GK132" s="101"/>
      <c r="GL132" s="98"/>
      <c r="GM132" s="98"/>
      <c r="GN132" s="99"/>
      <c r="GO132" s="100"/>
      <c r="GP132" s="100"/>
      <c r="GQ132" s="100"/>
      <c r="GR132" s="100"/>
      <c r="GS132" s="101"/>
      <c r="GT132" s="101"/>
      <c r="GU132" s="98"/>
      <c r="GV132" s="98"/>
      <c r="GW132" s="99"/>
      <c r="GX132" s="100"/>
      <c r="GY132" s="100"/>
      <c r="GZ132" s="100"/>
      <c r="HA132" s="100"/>
      <c r="HB132" s="101"/>
      <c r="HC132" s="101"/>
      <c r="HD132" s="98"/>
      <c r="HE132" s="98"/>
      <c r="HF132" s="99"/>
      <c r="HG132" s="100"/>
      <c r="HH132" s="100"/>
      <c r="HI132" s="100"/>
      <c r="HJ132" s="100"/>
      <c r="HK132" s="101"/>
      <c r="HL132" s="101"/>
      <c r="HM132" s="98"/>
      <c r="HN132" s="98"/>
      <c r="HO132" s="99"/>
      <c r="HP132" s="100"/>
      <c r="HQ132" s="100"/>
      <c r="HR132" s="100"/>
      <c r="HS132" s="100"/>
      <c r="HT132" s="101"/>
      <c r="HU132" s="101"/>
      <c r="HV132" s="98"/>
      <c r="HW132" s="98"/>
      <c r="HX132" s="99"/>
      <c r="HY132" s="100"/>
      <c r="HZ132" s="100"/>
      <c r="IA132" s="100"/>
      <c r="IB132" s="100"/>
      <c r="IC132" s="101"/>
      <c r="ID132" s="101"/>
      <c r="IE132" s="98"/>
      <c r="IF132" s="98"/>
      <c r="IG132" s="99"/>
      <c r="IH132" s="100"/>
      <c r="II132" s="100"/>
      <c r="IJ132" s="100"/>
    </row>
    <row r="133" spans="1:244" x14ac:dyDescent="0.25">
      <c r="A133" s="89"/>
      <c r="B133" s="90"/>
      <c r="C133" s="91"/>
      <c r="D133" s="92"/>
      <c r="E133" s="90"/>
      <c r="F133" s="93"/>
      <c r="G133" s="94"/>
      <c r="H133" s="95"/>
      <c r="I133" s="95"/>
      <c r="J133" s="95"/>
      <c r="K133" s="95"/>
      <c r="L133" s="95"/>
      <c r="M133" s="96"/>
      <c r="N133" s="97"/>
      <c r="O133" s="98"/>
      <c r="P133" s="99"/>
      <c r="Q133" s="100"/>
      <c r="R133" s="100"/>
      <c r="S133" s="100"/>
      <c r="T133" s="100"/>
      <c r="U133" s="101"/>
      <c r="V133" s="101"/>
      <c r="W133" s="98"/>
      <c r="X133" s="98"/>
      <c r="Y133" s="99"/>
      <c r="Z133" s="100"/>
      <c r="AA133" s="100"/>
      <c r="AB133" s="100"/>
      <c r="AC133" s="100"/>
      <c r="AD133" s="101"/>
      <c r="AE133" s="101"/>
      <c r="AF133" s="98"/>
      <c r="AG133" s="98"/>
      <c r="AH133" s="99"/>
      <c r="AI133" s="100"/>
      <c r="AJ133" s="100"/>
      <c r="AK133" s="100"/>
      <c r="AL133" s="100"/>
      <c r="AM133" s="101"/>
      <c r="AN133" s="101"/>
      <c r="AO133" s="98"/>
      <c r="AP133" s="98"/>
      <c r="AQ133" s="99"/>
      <c r="AR133" s="100"/>
      <c r="AS133" s="100"/>
      <c r="AT133" s="100"/>
      <c r="AU133" s="100"/>
      <c r="AV133" s="101"/>
      <c r="AW133" s="101"/>
      <c r="AX133" s="98"/>
      <c r="AY133" s="98"/>
      <c r="AZ133" s="99"/>
      <c r="BA133" s="100"/>
      <c r="BB133" s="100"/>
      <c r="BC133" s="100"/>
      <c r="BD133" s="100"/>
      <c r="BE133" s="101"/>
      <c r="BF133" s="101"/>
      <c r="BG133" s="98"/>
      <c r="BH133" s="98"/>
      <c r="BI133" s="99"/>
      <c r="BJ133" s="100"/>
      <c r="BK133" s="100"/>
      <c r="BL133" s="100"/>
      <c r="BM133" s="100"/>
      <c r="BN133" s="101"/>
      <c r="BO133" s="101"/>
      <c r="BP133" s="98"/>
      <c r="BQ133" s="98"/>
      <c r="BR133" s="99"/>
      <c r="BS133" s="100"/>
      <c r="BT133" s="100"/>
      <c r="BU133" s="100"/>
      <c r="BV133" s="100"/>
      <c r="BW133" s="101"/>
      <c r="BX133" s="101"/>
      <c r="BY133" s="98"/>
      <c r="BZ133" s="98"/>
      <c r="CA133" s="99"/>
      <c r="CB133" s="100"/>
      <c r="CC133" s="100"/>
      <c r="CD133" s="100"/>
      <c r="CE133" s="100"/>
      <c r="CF133" s="101"/>
      <c r="CG133" s="101"/>
      <c r="CH133" s="98"/>
      <c r="CI133" s="98"/>
      <c r="CJ133" s="99"/>
      <c r="CK133" s="100"/>
      <c r="CL133" s="100"/>
      <c r="CM133" s="100"/>
      <c r="CN133" s="100"/>
      <c r="CO133" s="101"/>
      <c r="CP133" s="101"/>
      <c r="CQ133" s="98"/>
      <c r="CR133" s="98"/>
      <c r="CS133" s="99"/>
      <c r="CT133" s="100"/>
      <c r="CU133" s="100"/>
      <c r="CV133" s="100"/>
      <c r="CW133" s="100"/>
      <c r="CX133" s="101"/>
      <c r="CY133" s="101"/>
      <c r="CZ133" s="98"/>
      <c r="DA133" s="98"/>
      <c r="DB133" s="99"/>
      <c r="DC133" s="100"/>
      <c r="DD133" s="100"/>
      <c r="DE133" s="100"/>
      <c r="DF133" s="100"/>
      <c r="DG133" s="101"/>
      <c r="DH133" s="101"/>
      <c r="DI133" s="98"/>
      <c r="DJ133" s="98"/>
      <c r="DK133" s="99"/>
      <c r="DL133" s="100"/>
      <c r="DM133" s="100"/>
      <c r="DN133" s="100"/>
      <c r="DO133" s="100"/>
      <c r="DP133" s="101"/>
      <c r="DQ133" s="101"/>
      <c r="DR133" s="98"/>
      <c r="DS133" s="98"/>
      <c r="DT133" s="99"/>
      <c r="DU133" s="100"/>
      <c r="DV133" s="100"/>
      <c r="DW133" s="100"/>
      <c r="DX133" s="100"/>
      <c r="DY133" s="101"/>
      <c r="DZ133" s="101"/>
      <c r="EA133" s="98"/>
      <c r="EB133" s="98"/>
      <c r="EC133" s="99"/>
      <c r="ED133" s="100"/>
      <c r="EE133" s="100"/>
      <c r="EF133" s="100"/>
      <c r="EG133" s="100"/>
      <c r="EH133" s="101"/>
      <c r="EI133" s="101"/>
      <c r="EJ133" s="98"/>
      <c r="EK133" s="98"/>
      <c r="EL133" s="99"/>
      <c r="EM133" s="100"/>
      <c r="EN133" s="100"/>
      <c r="EO133" s="100"/>
      <c r="EP133" s="100"/>
      <c r="EQ133" s="101"/>
      <c r="ER133" s="101"/>
      <c r="ES133" s="98"/>
      <c r="ET133" s="98"/>
      <c r="EU133" s="99"/>
      <c r="EV133" s="100"/>
      <c r="EW133" s="100"/>
      <c r="EX133" s="100"/>
      <c r="EY133" s="100"/>
      <c r="EZ133" s="101"/>
      <c r="FA133" s="101"/>
      <c r="FB133" s="98"/>
      <c r="FC133" s="98"/>
      <c r="FD133" s="99"/>
      <c r="FE133" s="100"/>
      <c r="FF133" s="100"/>
      <c r="FG133" s="100"/>
      <c r="FH133" s="100"/>
      <c r="FI133" s="101"/>
      <c r="FJ133" s="101"/>
      <c r="FK133" s="98"/>
      <c r="FL133" s="98"/>
      <c r="FM133" s="99"/>
      <c r="FN133" s="100"/>
      <c r="FO133" s="100"/>
      <c r="FP133" s="100"/>
      <c r="FQ133" s="100"/>
      <c r="FR133" s="101"/>
      <c r="FS133" s="101"/>
      <c r="FT133" s="98"/>
      <c r="FU133" s="98"/>
      <c r="FV133" s="99"/>
      <c r="FW133" s="100"/>
      <c r="FX133" s="100"/>
      <c r="FY133" s="100"/>
      <c r="FZ133" s="100"/>
      <c r="GA133" s="101"/>
      <c r="GB133" s="101"/>
      <c r="GC133" s="98"/>
      <c r="GD133" s="98"/>
      <c r="GE133" s="99"/>
      <c r="GF133" s="100"/>
      <c r="GG133" s="100"/>
      <c r="GH133" s="100"/>
      <c r="GI133" s="100"/>
      <c r="GJ133" s="101"/>
      <c r="GK133" s="101"/>
      <c r="GL133" s="98"/>
      <c r="GM133" s="98"/>
      <c r="GN133" s="99"/>
      <c r="GO133" s="100"/>
      <c r="GP133" s="100"/>
      <c r="GQ133" s="100"/>
      <c r="GR133" s="100"/>
      <c r="GS133" s="101"/>
      <c r="GT133" s="101"/>
      <c r="GU133" s="98"/>
      <c r="GV133" s="98"/>
      <c r="GW133" s="99"/>
      <c r="GX133" s="100"/>
      <c r="GY133" s="100"/>
      <c r="GZ133" s="100"/>
      <c r="HA133" s="100"/>
      <c r="HB133" s="101"/>
      <c r="HC133" s="101"/>
      <c r="HD133" s="98"/>
      <c r="HE133" s="98"/>
      <c r="HF133" s="99"/>
      <c r="HG133" s="100"/>
      <c r="HH133" s="100"/>
      <c r="HI133" s="100"/>
      <c r="HJ133" s="100"/>
      <c r="HK133" s="101"/>
      <c r="HL133" s="101"/>
      <c r="HM133" s="98"/>
      <c r="HN133" s="98"/>
      <c r="HO133" s="99"/>
      <c r="HP133" s="100"/>
      <c r="HQ133" s="100"/>
      <c r="HR133" s="100"/>
      <c r="HS133" s="100"/>
      <c r="HT133" s="101"/>
      <c r="HU133" s="101"/>
      <c r="HV133" s="98"/>
      <c r="HW133" s="98"/>
      <c r="HX133" s="99"/>
      <c r="HY133" s="100"/>
      <c r="HZ133" s="100"/>
      <c r="IA133" s="100"/>
      <c r="IB133" s="100"/>
      <c r="IC133" s="101"/>
      <c r="ID133" s="101"/>
      <c r="IE133" s="98"/>
      <c r="IF133" s="98"/>
      <c r="IG133" s="99"/>
      <c r="IH133" s="100"/>
      <c r="II133" s="100"/>
      <c r="IJ133" s="100"/>
    </row>
    <row r="134" spans="1:244" x14ac:dyDescent="0.25">
      <c r="A134" s="89"/>
      <c r="B134" s="90"/>
      <c r="C134" s="91"/>
      <c r="D134" s="92"/>
      <c r="E134" s="90"/>
      <c r="F134" s="93"/>
      <c r="G134" s="94"/>
      <c r="H134" s="95"/>
      <c r="I134" s="95"/>
      <c r="J134" s="95"/>
      <c r="K134" s="95"/>
      <c r="L134" s="95"/>
      <c r="M134" s="96"/>
      <c r="N134" s="97"/>
      <c r="O134" s="98"/>
      <c r="P134" s="99"/>
      <c r="Q134" s="100"/>
      <c r="R134" s="100"/>
      <c r="S134" s="100"/>
      <c r="T134" s="100"/>
      <c r="U134" s="101"/>
      <c r="V134" s="101"/>
      <c r="W134" s="98"/>
      <c r="X134" s="98"/>
      <c r="Y134" s="99"/>
      <c r="Z134" s="100"/>
      <c r="AA134" s="100"/>
      <c r="AB134" s="100"/>
      <c r="AC134" s="100"/>
      <c r="AD134" s="101"/>
      <c r="AE134" s="101"/>
      <c r="AF134" s="98"/>
      <c r="AG134" s="98"/>
      <c r="AH134" s="99"/>
      <c r="AI134" s="100"/>
      <c r="AJ134" s="100"/>
      <c r="AK134" s="100"/>
      <c r="AL134" s="100"/>
      <c r="AM134" s="101"/>
      <c r="AN134" s="101"/>
      <c r="AO134" s="98"/>
      <c r="AP134" s="98"/>
      <c r="AQ134" s="99"/>
      <c r="AR134" s="100"/>
      <c r="AS134" s="100"/>
      <c r="AT134" s="100"/>
      <c r="AU134" s="100"/>
      <c r="AV134" s="101"/>
      <c r="AW134" s="101"/>
      <c r="AX134" s="98"/>
      <c r="AY134" s="98"/>
      <c r="AZ134" s="99"/>
      <c r="BA134" s="100"/>
      <c r="BB134" s="100"/>
      <c r="BC134" s="100"/>
      <c r="BD134" s="100"/>
      <c r="BE134" s="101"/>
      <c r="BF134" s="101"/>
      <c r="BG134" s="98"/>
      <c r="BH134" s="98"/>
      <c r="BI134" s="99"/>
      <c r="BJ134" s="100"/>
      <c r="BK134" s="100"/>
      <c r="BL134" s="100"/>
      <c r="BM134" s="100"/>
      <c r="BN134" s="101"/>
      <c r="BO134" s="101"/>
      <c r="BP134" s="98"/>
      <c r="BQ134" s="98"/>
      <c r="BR134" s="99"/>
      <c r="BS134" s="100"/>
      <c r="BT134" s="100"/>
      <c r="BU134" s="100"/>
      <c r="BV134" s="100"/>
      <c r="BW134" s="101"/>
      <c r="BX134" s="101"/>
      <c r="BY134" s="98"/>
      <c r="BZ134" s="98"/>
      <c r="CA134" s="99"/>
      <c r="CB134" s="100"/>
      <c r="CC134" s="100"/>
      <c r="CD134" s="100"/>
      <c r="CE134" s="100"/>
      <c r="CF134" s="101"/>
      <c r="CG134" s="101"/>
      <c r="CH134" s="98"/>
      <c r="CI134" s="98"/>
      <c r="CJ134" s="99"/>
      <c r="CK134" s="100"/>
      <c r="CL134" s="100"/>
      <c r="CM134" s="100"/>
      <c r="CN134" s="100"/>
      <c r="CO134" s="101"/>
      <c r="CP134" s="101"/>
      <c r="CQ134" s="98"/>
      <c r="CR134" s="98"/>
      <c r="CS134" s="99"/>
      <c r="CT134" s="100"/>
      <c r="CU134" s="100"/>
      <c r="CV134" s="100"/>
      <c r="CW134" s="100"/>
      <c r="CX134" s="101"/>
      <c r="CY134" s="101"/>
      <c r="CZ134" s="98"/>
      <c r="DA134" s="98"/>
      <c r="DB134" s="99"/>
      <c r="DC134" s="100"/>
      <c r="DD134" s="100"/>
      <c r="DE134" s="100"/>
      <c r="DF134" s="100"/>
      <c r="DG134" s="101"/>
      <c r="DH134" s="101"/>
      <c r="DI134" s="98"/>
      <c r="DJ134" s="98"/>
      <c r="DK134" s="99"/>
      <c r="DL134" s="100"/>
      <c r="DM134" s="100"/>
      <c r="DN134" s="100"/>
      <c r="DO134" s="100"/>
      <c r="DP134" s="101"/>
      <c r="DQ134" s="101"/>
      <c r="DR134" s="98"/>
      <c r="DS134" s="98"/>
      <c r="DT134" s="99"/>
      <c r="DU134" s="100"/>
      <c r="DV134" s="100"/>
      <c r="DW134" s="100"/>
      <c r="DX134" s="100"/>
      <c r="DY134" s="101"/>
      <c r="DZ134" s="101"/>
      <c r="EA134" s="98"/>
      <c r="EB134" s="98"/>
      <c r="EC134" s="99"/>
      <c r="ED134" s="100"/>
      <c r="EE134" s="100"/>
      <c r="EF134" s="100"/>
      <c r="EG134" s="100"/>
      <c r="EH134" s="101"/>
      <c r="EI134" s="101"/>
      <c r="EJ134" s="98"/>
      <c r="EK134" s="98"/>
      <c r="EL134" s="99"/>
      <c r="EM134" s="100"/>
      <c r="EN134" s="100"/>
      <c r="EO134" s="100"/>
      <c r="EP134" s="100"/>
      <c r="EQ134" s="101"/>
      <c r="ER134" s="101"/>
      <c r="ES134" s="98"/>
      <c r="ET134" s="98"/>
      <c r="EU134" s="99"/>
      <c r="EV134" s="100"/>
      <c r="EW134" s="100"/>
      <c r="EX134" s="100"/>
      <c r="EY134" s="100"/>
      <c r="EZ134" s="101"/>
      <c r="FA134" s="101"/>
      <c r="FB134" s="98"/>
      <c r="FC134" s="98"/>
      <c r="FD134" s="99"/>
      <c r="FE134" s="100"/>
      <c r="FF134" s="100"/>
      <c r="FG134" s="100"/>
      <c r="FH134" s="100"/>
      <c r="FI134" s="101"/>
      <c r="FJ134" s="101"/>
      <c r="FK134" s="98"/>
      <c r="FL134" s="98"/>
      <c r="FM134" s="99"/>
      <c r="FN134" s="100"/>
      <c r="FO134" s="100"/>
      <c r="FP134" s="100"/>
      <c r="FQ134" s="100"/>
      <c r="FR134" s="101"/>
      <c r="FS134" s="101"/>
      <c r="FT134" s="98"/>
      <c r="FU134" s="98"/>
      <c r="FV134" s="99"/>
      <c r="FW134" s="100"/>
      <c r="FX134" s="100"/>
      <c r="FY134" s="100"/>
      <c r="FZ134" s="100"/>
      <c r="GA134" s="101"/>
      <c r="GB134" s="101"/>
      <c r="GC134" s="98"/>
      <c r="GD134" s="98"/>
      <c r="GE134" s="99"/>
      <c r="GF134" s="100"/>
      <c r="GG134" s="100"/>
      <c r="GH134" s="100"/>
      <c r="GI134" s="100"/>
      <c r="GJ134" s="101"/>
      <c r="GK134" s="101"/>
      <c r="GL134" s="98"/>
      <c r="GM134" s="98"/>
      <c r="GN134" s="99"/>
      <c r="GO134" s="100"/>
      <c r="GP134" s="100"/>
      <c r="GQ134" s="100"/>
      <c r="GR134" s="100"/>
      <c r="GS134" s="101"/>
      <c r="GT134" s="101"/>
      <c r="GU134" s="98"/>
      <c r="GV134" s="98"/>
      <c r="GW134" s="99"/>
      <c r="GX134" s="100"/>
      <c r="GY134" s="100"/>
      <c r="GZ134" s="100"/>
      <c r="HA134" s="100"/>
      <c r="HB134" s="101"/>
      <c r="HC134" s="101"/>
      <c r="HD134" s="98"/>
      <c r="HE134" s="98"/>
      <c r="HF134" s="99"/>
      <c r="HG134" s="100"/>
      <c r="HH134" s="100"/>
      <c r="HI134" s="100"/>
      <c r="HJ134" s="100"/>
      <c r="HK134" s="101"/>
      <c r="HL134" s="101"/>
      <c r="HM134" s="98"/>
      <c r="HN134" s="98"/>
      <c r="HO134" s="99"/>
      <c r="HP134" s="100"/>
      <c r="HQ134" s="100"/>
      <c r="HR134" s="100"/>
      <c r="HS134" s="100"/>
      <c r="HT134" s="101"/>
      <c r="HU134" s="101"/>
      <c r="HV134" s="98"/>
      <c r="HW134" s="98"/>
      <c r="HX134" s="99"/>
      <c r="HY134" s="100"/>
      <c r="HZ134" s="100"/>
      <c r="IA134" s="100"/>
      <c r="IB134" s="100"/>
      <c r="IC134" s="101"/>
      <c r="ID134" s="101"/>
      <c r="IE134" s="98"/>
      <c r="IF134" s="98"/>
      <c r="IG134" s="99"/>
      <c r="IH134" s="100"/>
      <c r="II134" s="100"/>
      <c r="IJ134" s="100"/>
    </row>
    <row r="135" spans="1:244" x14ac:dyDescent="0.25">
      <c r="A135" s="89"/>
      <c r="B135" s="90"/>
      <c r="C135" s="91"/>
      <c r="D135" s="92"/>
      <c r="E135" s="90"/>
      <c r="F135" s="93"/>
      <c r="G135" s="94"/>
      <c r="H135" s="95"/>
      <c r="I135" s="95"/>
      <c r="J135" s="95"/>
      <c r="K135" s="95"/>
      <c r="L135" s="95"/>
      <c r="M135" s="96"/>
      <c r="N135" s="97"/>
      <c r="O135" s="98"/>
      <c r="P135" s="99"/>
      <c r="Q135" s="100"/>
      <c r="R135" s="100"/>
      <c r="S135" s="100"/>
      <c r="T135" s="100"/>
      <c r="U135" s="101"/>
      <c r="V135" s="101"/>
      <c r="W135" s="98"/>
      <c r="X135" s="98"/>
      <c r="Y135" s="99"/>
      <c r="Z135" s="100"/>
      <c r="AA135" s="100"/>
      <c r="AB135" s="100"/>
      <c r="AC135" s="100"/>
      <c r="AD135" s="101"/>
      <c r="AE135" s="101"/>
      <c r="AF135" s="98"/>
      <c r="AG135" s="98"/>
      <c r="AH135" s="99"/>
      <c r="AI135" s="100"/>
      <c r="AJ135" s="100"/>
      <c r="AK135" s="100"/>
      <c r="AL135" s="100"/>
      <c r="AM135" s="101"/>
      <c r="AN135" s="101"/>
      <c r="AO135" s="98"/>
      <c r="AP135" s="98"/>
      <c r="AQ135" s="99"/>
      <c r="AR135" s="100"/>
      <c r="AS135" s="100"/>
      <c r="AT135" s="100"/>
      <c r="AU135" s="100"/>
      <c r="AV135" s="101"/>
      <c r="AW135" s="101"/>
      <c r="AX135" s="98"/>
      <c r="AY135" s="98"/>
      <c r="AZ135" s="99"/>
      <c r="BA135" s="100"/>
      <c r="BB135" s="100"/>
      <c r="BC135" s="100"/>
      <c r="BD135" s="100"/>
      <c r="BE135" s="101"/>
      <c r="BF135" s="101"/>
      <c r="BG135" s="98"/>
      <c r="BH135" s="98"/>
      <c r="BI135" s="99"/>
      <c r="BJ135" s="100"/>
      <c r="BK135" s="100"/>
      <c r="BL135" s="100"/>
      <c r="BM135" s="100"/>
      <c r="BN135" s="101"/>
      <c r="BO135" s="101"/>
      <c r="BP135" s="98"/>
      <c r="BQ135" s="98"/>
      <c r="BR135" s="99"/>
      <c r="BS135" s="100"/>
      <c r="BT135" s="100"/>
      <c r="BU135" s="100"/>
      <c r="BV135" s="100"/>
      <c r="BW135" s="101"/>
      <c r="BX135" s="101"/>
      <c r="BY135" s="98"/>
      <c r="BZ135" s="98"/>
      <c r="CA135" s="99"/>
      <c r="CB135" s="100"/>
      <c r="CC135" s="100"/>
      <c r="CD135" s="100"/>
      <c r="CE135" s="100"/>
      <c r="CF135" s="101"/>
      <c r="CG135" s="101"/>
      <c r="CH135" s="98"/>
      <c r="CI135" s="98"/>
      <c r="CJ135" s="99"/>
      <c r="CK135" s="100"/>
      <c r="CL135" s="100"/>
      <c r="CM135" s="100"/>
      <c r="CN135" s="100"/>
      <c r="CO135" s="101"/>
      <c r="CP135" s="101"/>
      <c r="CQ135" s="98"/>
      <c r="CR135" s="98"/>
      <c r="CS135" s="99"/>
      <c r="CT135" s="100"/>
      <c r="CU135" s="100"/>
      <c r="CV135" s="100"/>
      <c r="CW135" s="100"/>
      <c r="CX135" s="101"/>
      <c r="CY135" s="101"/>
      <c r="CZ135" s="98"/>
      <c r="DA135" s="98"/>
      <c r="DB135" s="99"/>
      <c r="DC135" s="100"/>
      <c r="DD135" s="100"/>
      <c r="DE135" s="100"/>
      <c r="DF135" s="100"/>
      <c r="DG135" s="101"/>
      <c r="DH135" s="101"/>
      <c r="DI135" s="98"/>
      <c r="DJ135" s="98"/>
      <c r="DK135" s="99"/>
      <c r="DL135" s="100"/>
      <c r="DM135" s="100"/>
      <c r="DN135" s="100"/>
      <c r="DO135" s="100"/>
      <c r="DP135" s="101"/>
      <c r="DQ135" s="101"/>
      <c r="DR135" s="98"/>
      <c r="DS135" s="98"/>
      <c r="DT135" s="99"/>
      <c r="DU135" s="100"/>
      <c r="DV135" s="100"/>
      <c r="DW135" s="100"/>
      <c r="DX135" s="100"/>
      <c r="DY135" s="101"/>
      <c r="DZ135" s="101"/>
      <c r="EA135" s="98"/>
      <c r="EB135" s="98"/>
      <c r="EC135" s="99"/>
      <c r="ED135" s="100"/>
      <c r="EE135" s="100"/>
      <c r="EF135" s="100"/>
      <c r="EG135" s="100"/>
      <c r="EH135" s="101"/>
      <c r="EI135" s="101"/>
      <c r="EJ135" s="98"/>
      <c r="EK135" s="98"/>
      <c r="EL135" s="99"/>
      <c r="EM135" s="100"/>
      <c r="EN135" s="100"/>
      <c r="EO135" s="100"/>
      <c r="EP135" s="100"/>
      <c r="EQ135" s="101"/>
      <c r="ER135" s="101"/>
      <c r="ES135" s="98"/>
      <c r="ET135" s="98"/>
      <c r="EU135" s="99"/>
      <c r="EV135" s="100"/>
      <c r="EW135" s="100"/>
      <c r="EX135" s="100"/>
      <c r="EY135" s="100"/>
      <c r="EZ135" s="101"/>
      <c r="FA135" s="101"/>
      <c r="FB135" s="98"/>
      <c r="FC135" s="98"/>
      <c r="FD135" s="99"/>
      <c r="FE135" s="100"/>
      <c r="FF135" s="100"/>
      <c r="FG135" s="100"/>
      <c r="FH135" s="100"/>
      <c r="FI135" s="101"/>
      <c r="FJ135" s="101"/>
      <c r="FK135" s="98"/>
      <c r="FL135" s="98"/>
      <c r="FM135" s="99"/>
      <c r="FN135" s="100"/>
      <c r="FO135" s="100"/>
      <c r="FP135" s="100"/>
      <c r="FQ135" s="100"/>
      <c r="FR135" s="101"/>
      <c r="FS135" s="101"/>
      <c r="FT135" s="98"/>
      <c r="FU135" s="98"/>
      <c r="FV135" s="99"/>
      <c r="FW135" s="100"/>
      <c r="FX135" s="100"/>
      <c r="FY135" s="100"/>
      <c r="FZ135" s="100"/>
      <c r="GA135" s="101"/>
      <c r="GB135" s="101"/>
      <c r="GC135" s="98"/>
      <c r="GD135" s="98"/>
      <c r="GE135" s="99"/>
      <c r="GF135" s="100"/>
      <c r="GG135" s="100"/>
      <c r="GH135" s="100"/>
      <c r="GI135" s="100"/>
      <c r="GJ135" s="101"/>
      <c r="GK135" s="101"/>
      <c r="GL135" s="98"/>
      <c r="GM135" s="98"/>
      <c r="GN135" s="99"/>
      <c r="GO135" s="100"/>
      <c r="GP135" s="100"/>
      <c r="GQ135" s="100"/>
      <c r="GR135" s="100"/>
      <c r="GS135" s="101"/>
      <c r="GT135" s="101"/>
      <c r="GU135" s="98"/>
      <c r="GV135" s="98"/>
      <c r="GW135" s="99"/>
      <c r="GX135" s="100"/>
      <c r="GY135" s="100"/>
      <c r="GZ135" s="100"/>
      <c r="HA135" s="100"/>
      <c r="HB135" s="101"/>
      <c r="HC135" s="101"/>
      <c r="HD135" s="98"/>
      <c r="HE135" s="98"/>
      <c r="HF135" s="99"/>
      <c r="HG135" s="100"/>
      <c r="HH135" s="100"/>
      <c r="HI135" s="100"/>
      <c r="HJ135" s="100"/>
      <c r="HK135" s="101"/>
      <c r="HL135" s="101"/>
      <c r="HM135" s="98"/>
      <c r="HN135" s="98"/>
      <c r="HO135" s="99"/>
      <c r="HP135" s="100"/>
      <c r="HQ135" s="100"/>
      <c r="HR135" s="100"/>
      <c r="HS135" s="100"/>
      <c r="HT135" s="101"/>
      <c r="HU135" s="101"/>
      <c r="HV135" s="98"/>
      <c r="HW135" s="98"/>
      <c r="HX135" s="99"/>
      <c r="HY135" s="100"/>
      <c r="HZ135" s="100"/>
      <c r="IA135" s="100"/>
      <c r="IB135" s="100"/>
      <c r="IC135" s="101"/>
      <c r="ID135" s="101"/>
      <c r="IE135" s="98"/>
      <c r="IF135" s="98"/>
      <c r="IG135" s="99"/>
      <c r="IH135" s="100"/>
      <c r="II135" s="100"/>
      <c r="IJ135" s="100"/>
    </row>
    <row r="136" spans="1:244" x14ac:dyDescent="0.25">
      <c r="A136" s="89"/>
      <c r="B136" s="90"/>
      <c r="C136" s="91"/>
      <c r="D136" s="92"/>
      <c r="E136" s="90"/>
      <c r="F136" s="93"/>
      <c r="G136" s="94"/>
      <c r="H136" s="95"/>
      <c r="I136" s="95"/>
      <c r="J136" s="95"/>
      <c r="K136" s="95"/>
      <c r="L136" s="95"/>
      <c r="M136" s="81"/>
      <c r="N136" s="102"/>
    </row>
    <row r="137" spans="1:244" x14ac:dyDescent="0.25">
      <c r="A137" s="84"/>
      <c r="B137" s="84"/>
      <c r="C137" s="85"/>
      <c r="D137" s="86"/>
      <c r="E137" s="84"/>
      <c r="F137" s="103"/>
      <c r="G137" s="104"/>
      <c r="H137" s="104"/>
      <c r="I137" s="104"/>
      <c r="J137" s="104"/>
      <c r="K137" s="104"/>
      <c r="L137" s="104"/>
      <c r="M137" s="81"/>
      <c r="N137" s="102"/>
    </row>
    <row r="138" spans="1:244" x14ac:dyDescent="0.25">
      <c r="A138" s="84"/>
      <c r="B138" s="84"/>
      <c r="C138" s="85"/>
      <c r="D138" s="86"/>
      <c r="E138" s="84"/>
      <c r="F138" s="103"/>
      <c r="G138" s="104"/>
      <c r="H138" s="104"/>
      <c r="I138" s="104"/>
      <c r="J138" s="104"/>
      <c r="K138" s="104"/>
      <c r="L138" s="104"/>
      <c r="M138" s="81"/>
      <c r="N138" s="102"/>
    </row>
    <row r="139" spans="1:244" x14ac:dyDescent="0.25">
      <c r="A139" s="105"/>
      <c r="B139" s="105"/>
      <c r="C139" s="106"/>
      <c r="D139" s="86"/>
      <c r="E139" s="105"/>
      <c r="F139" s="107"/>
      <c r="G139" s="108"/>
      <c r="H139" s="108"/>
      <c r="I139" s="108"/>
      <c r="J139" s="108"/>
      <c r="K139" s="108"/>
      <c r="L139" s="109"/>
      <c r="M139" s="81"/>
      <c r="N139" s="102"/>
    </row>
    <row r="140" spans="1:244" s="113" customFormat="1" x14ac:dyDescent="0.25">
      <c r="A140" s="84"/>
      <c r="B140" s="84"/>
      <c r="C140" s="85"/>
      <c r="D140" s="86"/>
      <c r="E140" s="84"/>
      <c r="F140" s="103"/>
      <c r="G140" s="104"/>
      <c r="H140" s="104"/>
      <c r="I140" s="104"/>
      <c r="J140" s="104"/>
      <c r="K140" s="104"/>
      <c r="L140" s="104"/>
      <c r="M140" s="110"/>
      <c r="N140" s="111"/>
      <c r="O140" s="112"/>
    </row>
    <row r="141" spans="1:244" s="113" customFormat="1" x14ac:dyDescent="0.25">
      <c r="A141" s="114"/>
      <c r="B141" s="114"/>
      <c r="C141" s="115"/>
      <c r="D141" s="92"/>
      <c r="E141" s="114"/>
      <c r="F141" s="116"/>
      <c r="G141" s="117"/>
      <c r="H141" s="117"/>
      <c r="I141" s="117"/>
      <c r="J141" s="117"/>
      <c r="K141" s="117"/>
      <c r="L141" s="118"/>
      <c r="M141" s="110"/>
      <c r="N141" s="111"/>
      <c r="O141" s="112"/>
    </row>
    <row r="142" spans="1:244" s="113" customFormat="1" x14ac:dyDescent="0.25">
      <c r="A142" s="114"/>
      <c r="B142" s="114"/>
      <c r="C142" s="115"/>
      <c r="D142" s="92"/>
      <c r="E142" s="114"/>
      <c r="F142" s="116"/>
      <c r="G142" s="117"/>
      <c r="H142" s="117"/>
      <c r="I142" s="117"/>
      <c r="J142" s="117"/>
      <c r="K142" s="117"/>
      <c r="L142" s="118"/>
      <c r="M142" s="110"/>
      <c r="N142" s="111"/>
      <c r="O142" s="112"/>
    </row>
    <row r="143" spans="1:244" s="113" customFormat="1" x14ac:dyDescent="0.25">
      <c r="A143" s="114"/>
      <c r="B143" s="114"/>
      <c r="C143" s="115"/>
      <c r="D143" s="92"/>
      <c r="E143" s="114"/>
      <c r="F143" s="116"/>
      <c r="G143" s="117"/>
      <c r="H143" s="117"/>
      <c r="I143" s="117"/>
      <c r="J143" s="117"/>
      <c r="K143" s="117"/>
      <c r="L143" s="118"/>
      <c r="M143" s="110"/>
      <c r="N143" s="111"/>
      <c r="O143" s="112"/>
    </row>
    <row r="144" spans="1:244" s="113" customFormat="1" x14ac:dyDescent="0.25">
      <c r="A144" s="114"/>
      <c r="B144" s="114"/>
      <c r="C144" s="115"/>
      <c r="D144" s="92"/>
      <c r="E144" s="114"/>
      <c r="F144" s="116"/>
      <c r="G144" s="117"/>
      <c r="H144" s="117"/>
      <c r="I144" s="117"/>
      <c r="J144" s="117"/>
      <c r="K144" s="117"/>
      <c r="L144" s="118"/>
      <c r="M144" s="110"/>
      <c r="N144" s="111"/>
      <c r="O144" s="112"/>
    </row>
    <row r="145" spans="1:15" s="113" customFormat="1" x14ac:dyDescent="0.25">
      <c r="A145" s="114"/>
      <c r="B145" s="114"/>
      <c r="C145" s="115"/>
      <c r="D145" s="92"/>
      <c r="E145" s="114"/>
      <c r="F145" s="116"/>
      <c r="G145" s="117"/>
      <c r="H145" s="117"/>
      <c r="I145" s="117"/>
      <c r="J145" s="117"/>
      <c r="K145" s="117"/>
      <c r="L145" s="118"/>
      <c r="M145" s="110"/>
      <c r="N145" s="111"/>
      <c r="O145" s="112"/>
    </row>
    <row r="146" spans="1:15" s="113" customFormat="1" x14ac:dyDescent="0.25">
      <c r="A146" s="114"/>
      <c r="B146" s="114"/>
      <c r="C146" s="115"/>
      <c r="D146" s="92"/>
      <c r="E146" s="114"/>
      <c r="F146" s="116"/>
      <c r="G146" s="117"/>
      <c r="H146" s="117"/>
      <c r="I146" s="117"/>
      <c r="J146" s="117"/>
      <c r="K146" s="117"/>
      <c r="L146" s="118"/>
      <c r="M146" s="110"/>
      <c r="N146" s="111"/>
      <c r="O146" s="112"/>
    </row>
    <row r="147" spans="1:15" s="113" customFormat="1" x14ac:dyDescent="0.25">
      <c r="A147" s="114"/>
      <c r="B147" s="114"/>
      <c r="C147" s="115"/>
      <c r="D147" s="92"/>
      <c r="E147" s="114"/>
      <c r="F147" s="116"/>
      <c r="G147" s="117"/>
      <c r="H147" s="117"/>
      <c r="I147" s="117"/>
      <c r="J147" s="117"/>
      <c r="K147" s="117"/>
      <c r="L147" s="119"/>
      <c r="M147" s="110"/>
      <c r="N147" s="111"/>
      <c r="O147" s="112"/>
    </row>
    <row r="148" spans="1:15" s="113" customFormat="1" x14ac:dyDescent="0.25">
      <c r="A148" s="114"/>
      <c r="B148" s="114"/>
      <c r="C148" s="115"/>
      <c r="D148" s="92"/>
      <c r="E148" s="114"/>
      <c r="F148" s="116"/>
      <c r="G148" s="117"/>
      <c r="H148" s="117"/>
      <c r="I148" s="117"/>
      <c r="J148" s="117"/>
      <c r="K148" s="117"/>
      <c r="L148" s="119"/>
      <c r="M148" s="110"/>
      <c r="N148" s="111"/>
      <c r="O148" s="112"/>
    </row>
    <row r="149" spans="1:15" s="113" customFormat="1" x14ac:dyDescent="0.25">
      <c r="A149" s="114"/>
      <c r="B149" s="114"/>
      <c r="C149" s="115"/>
      <c r="D149" s="92"/>
      <c r="E149" s="114"/>
      <c r="F149" s="116"/>
      <c r="G149" s="117"/>
      <c r="H149" s="117"/>
      <c r="I149" s="117"/>
      <c r="J149" s="117"/>
      <c r="K149" s="117"/>
      <c r="L149" s="119"/>
      <c r="M149" s="110"/>
      <c r="N149" s="111"/>
      <c r="O149" s="112"/>
    </row>
    <row r="150" spans="1:15" s="113" customFormat="1" x14ac:dyDescent="0.25">
      <c r="A150" s="114"/>
      <c r="B150" s="114"/>
      <c r="C150" s="115"/>
      <c r="D150" s="92"/>
      <c r="E150" s="114"/>
      <c r="F150" s="116"/>
      <c r="G150" s="117"/>
      <c r="H150" s="117"/>
      <c r="I150" s="117"/>
      <c r="J150" s="117"/>
      <c r="K150" s="117"/>
      <c r="L150" s="119"/>
      <c r="M150" s="110"/>
      <c r="N150" s="111"/>
      <c r="O150" s="112"/>
    </row>
    <row r="151" spans="1:15" s="113" customFormat="1" x14ac:dyDescent="0.25">
      <c r="A151" s="114"/>
      <c r="B151" s="114"/>
      <c r="C151" s="115"/>
      <c r="D151" s="92"/>
      <c r="E151" s="114"/>
      <c r="F151" s="116"/>
      <c r="G151" s="117"/>
      <c r="H151" s="117"/>
      <c r="I151" s="117"/>
      <c r="J151" s="117"/>
      <c r="K151" s="117"/>
      <c r="L151" s="119"/>
      <c r="M151" s="110"/>
      <c r="N151" s="111"/>
      <c r="O151" s="112"/>
    </row>
    <row r="152" spans="1:15" s="113" customFormat="1" x14ac:dyDescent="0.25">
      <c r="A152" s="114"/>
      <c r="B152" s="114"/>
      <c r="C152" s="115"/>
      <c r="D152" s="92"/>
      <c r="E152" s="114"/>
      <c r="F152" s="116"/>
      <c r="G152" s="117"/>
      <c r="H152" s="117"/>
      <c r="I152" s="117"/>
      <c r="J152" s="117"/>
      <c r="K152" s="117"/>
      <c r="L152" s="119"/>
      <c r="M152" s="110"/>
      <c r="N152" s="111"/>
      <c r="O152" s="112"/>
    </row>
    <row r="153" spans="1:15" s="113" customFormat="1" x14ac:dyDescent="0.25">
      <c r="A153" s="114"/>
      <c r="B153" s="114"/>
      <c r="C153" s="115"/>
      <c r="D153" s="92"/>
      <c r="E153" s="114"/>
      <c r="F153" s="116"/>
      <c r="G153" s="117"/>
      <c r="H153" s="117"/>
      <c r="I153" s="117"/>
      <c r="J153" s="117"/>
      <c r="K153" s="117"/>
      <c r="L153" s="119"/>
      <c r="M153" s="110"/>
      <c r="N153" s="111"/>
      <c r="O153" s="112"/>
    </row>
    <row r="154" spans="1:15" s="113" customFormat="1" x14ac:dyDescent="0.25">
      <c r="A154" s="114"/>
      <c r="B154" s="114"/>
      <c r="C154" s="115"/>
      <c r="D154" s="92"/>
      <c r="E154" s="114"/>
      <c r="F154" s="116"/>
      <c r="G154" s="117"/>
      <c r="H154" s="117"/>
      <c r="I154" s="117"/>
      <c r="J154" s="117"/>
      <c r="K154" s="117"/>
      <c r="L154" s="119"/>
      <c r="M154" s="110"/>
      <c r="N154" s="111"/>
      <c r="O154" s="112"/>
    </row>
    <row r="155" spans="1:15" s="113" customFormat="1" x14ac:dyDescent="0.25">
      <c r="A155" s="114"/>
      <c r="B155" s="114"/>
      <c r="C155" s="115"/>
      <c r="D155" s="92"/>
      <c r="E155" s="114"/>
      <c r="F155" s="116"/>
      <c r="G155" s="117"/>
      <c r="H155" s="117"/>
      <c r="I155" s="117"/>
      <c r="J155" s="117"/>
      <c r="K155" s="117"/>
      <c r="L155" s="119"/>
      <c r="M155" s="110"/>
      <c r="N155" s="111"/>
      <c r="O155" s="112"/>
    </row>
    <row r="156" spans="1:15" x14ac:dyDescent="0.25">
      <c r="A156" s="114"/>
      <c r="B156" s="114"/>
      <c r="C156" s="115"/>
      <c r="D156" s="92"/>
      <c r="E156" s="114"/>
      <c r="F156" s="116"/>
      <c r="G156" s="117"/>
      <c r="H156" s="117"/>
      <c r="I156" s="117"/>
      <c r="J156" s="117"/>
      <c r="K156" s="117"/>
      <c r="L156" s="119"/>
      <c r="M156" s="81"/>
      <c r="N156" s="102"/>
    </row>
    <row r="157" spans="1:15" x14ac:dyDescent="0.25">
      <c r="A157" s="84"/>
      <c r="B157" s="84"/>
      <c r="C157" s="85"/>
      <c r="D157" s="92"/>
      <c r="E157" s="84"/>
      <c r="F157" s="103"/>
      <c r="G157" s="120"/>
      <c r="H157" s="120"/>
      <c r="I157" s="120"/>
      <c r="J157" s="120"/>
      <c r="K157" s="120"/>
      <c r="L157" s="121"/>
      <c r="M157" s="81"/>
      <c r="N157" s="102"/>
    </row>
    <row r="158" spans="1:15" x14ac:dyDescent="0.25">
      <c r="A158" s="84"/>
      <c r="B158" s="84"/>
      <c r="C158" s="85"/>
      <c r="D158" s="92"/>
      <c r="E158" s="84"/>
      <c r="F158" s="103"/>
      <c r="G158" s="120"/>
      <c r="H158" s="120"/>
      <c r="I158" s="120"/>
      <c r="J158" s="120"/>
      <c r="K158" s="120"/>
      <c r="L158" s="121"/>
      <c r="M158" s="81"/>
      <c r="N158" s="102"/>
    </row>
    <row r="159" spans="1:15" x14ac:dyDescent="0.25">
      <c r="A159" s="84"/>
      <c r="B159" s="84"/>
      <c r="C159" s="85"/>
      <c r="D159" s="92"/>
      <c r="E159" s="84"/>
      <c r="F159" s="103"/>
      <c r="G159" s="120"/>
      <c r="H159" s="120"/>
      <c r="I159" s="120"/>
      <c r="J159" s="120"/>
      <c r="K159" s="120"/>
      <c r="L159" s="121"/>
      <c r="M159" s="81"/>
      <c r="N159" s="102"/>
    </row>
    <row r="160" spans="1:15" x14ac:dyDescent="0.25">
      <c r="A160" s="84"/>
      <c r="B160" s="84"/>
      <c r="C160" s="85"/>
      <c r="D160" s="92"/>
      <c r="E160" s="84"/>
      <c r="F160" s="103"/>
      <c r="G160" s="120"/>
      <c r="H160" s="120"/>
      <c r="I160" s="120"/>
      <c r="J160" s="120"/>
      <c r="K160" s="120"/>
      <c r="L160" s="121"/>
      <c r="M160" s="81"/>
      <c r="N160" s="102"/>
    </row>
    <row r="161" spans="1:14" x14ac:dyDescent="0.25">
      <c r="A161" s="84"/>
      <c r="B161" s="84"/>
      <c r="C161" s="85"/>
      <c r="D161" s="92"/>
      <c r="E161" s="84"/>
      <c r="F161" s="103"/>
      <c r="G161" s="120"/>
      <c r="H161" s="120"/>
      <c r="I161" s="120"/>
      <c r="J161" s="120"/>
      <c r="K161" s="120"/>
      <c r="L161" s="121"/>
      <c r="M161" s="81"/>
      <c r="N161" s="102"/>
    </row>
    <row r="162" spans="1:14" x14ac:dyDescent="0.25">
      <c r="A162" s="84"/>
      <c r="B162" s="84"/>
      <c r="C162" s="85"/>
      <c r="D162" s="92"/>
      <c r="E162" s="84"/>
      <c r="F162" s="103"/>
      <c r="G162" s="120"/>
      <c r="H162" s="120"/>
      <c r="I162" s="120"/>
      <c r="J162" s="120"/>
      <c r="K162" s="120"/>
      <c r="L162" s="121"/>
      <c r="M162" s="81"/>
      <c r="N162" s="102"/>
    </row>
    <row r="163" spans="1:14" x14ac:dyDescent="0.25">
      <c r="A163" s="84"/>
      <c r="B163" s="84"/>
      <c r="C163" s="85"/>
      <c r="D163" s="92"/>
      <c r="E163" s="84"/>
      <c r="F163" s="103"/>
      <c r="G163" s="120"/>
      <c r="H163" s="120"/>
      <c r="I163" s="120"/>
      <c r="J163" s="120"/>
      <c r="K163" s="120"/>
      <c r="L163" s="121"/>
      <c r="M163" s="81"/>
      <c r="N163" s="102"/>
    </row>
    <row r="164" spans="1:14" x14ac:dyDescent="0.25">
      <c r="A164" s="84"/>
      <c r="B164" s="84"/>
      <c r="C164" s="85"/>
      <c r="D164" s="92"/>
      <c r="E164" s="84"/>
      <c r="F164" s="103"/>
      <c r="G164" s="120"/>
      <c r="H164" s="120"/>
      <c r="I164" s="120"/>
      <c r="J164" s="120"/>
      <c r="K164" s="120"/>
      <c r="L164" s="121"/>
      <c r="M164" s="81"/>
      <c r="N164" s="102"/>
    </row>
    <row r="165" spans="1:14" x14ac:dyDescent="0.25">
      <c r="A165" s="84"/>
      <c r="B165" s="84"/>
      <c r="C165" s="85"/>
      <c r="D165" s="92"/>
      <c r="E165" s="84"/>
      <c r="F165" s="103"/>
      <c r="G165" s="120"/>
      <c r="H165" s="120"/>
      <c r="I165" s="120"/>
      <c r="J165" s="120"/>
      <c r="K165" s="120"/>
      <c r="L165" s="121"/>
      <c r="M165" s="81"/>
      <c r="N165" s="102"/>
    </row>
    <row r="166" spans="1:14" x14ac:dyDescent="0.25">
      <c r="A166" s="84"/>
      <c r="B166" s="84"/>
      <c r="C166" s="85"/>
      <c r="D166" s="92"/>
      <c r="E166" s="84"/>
      <c r="F166" s="103"/>
      <c r="G166" s="120"/>
      <c r="H166" s="120"/>
      <c r="I166" s="120"/>
      <c r="J166" s="120"/>
      <c r="K166" s="120"/>
      <c r="L166" s="121"/>
      <c r="M166" s="81"/>
      <c r="N166" s="102"/>
    </row>
    <row r="167" spans="1:14" x14ac:dyDescent="0.25">
      <c r="A167" s="84"/>
      <c r="B167" s="84"/>
      <c r="C167" s="85"/>
      <c r="D167" s="92"/>
      <c r="E167" s="84"/>
      <c r="F167" s="103"/>
      <c r="G167" s="120"/>
      <c r="H167" s="120"/>
      <c r="I167" s="120"/>
      <c r="J167" s="120"/>
      <c r="K167" s="120"/>
      <c r="L167" s="121"/>
      <c r="M167" s="81"/>
      <c r="N167" s="102"/>
    </row>
    <row r="168" spans="1:14" x14ac:dyDescent="0.25">
      <c r="A168" s="84"/>
      <c r="B168" s="84"/>
      <c r="C168" s="85"/>
      <c r="D168" s="92"/>
      <c r="E168" s="84"/>
      <c r="F168" s="103"/>
      <c r="G168" s="120"/>
      <c r="H168" s="120"/>
      <c r="I168" s="120"/>
      <c r="J168" s="120"/>
      <c r="K168" s="120"/>
      <c r="L168" s="121"/>
      <c r="M168" s="81"/>
      <c r="N168" s="102"/>
    </row>
    <row r="169" spans="1:14" x14ac:dyDescent="0.25">
      <c r="A169" s="84"/>
      <c r="B169" s="84"/>
      <c r="C169" s="85"/>
      <c r="D169" s="92"/>
      <c r="E169" s="84"/>
      <c r="F169" s="103"/>
      <c r="G169" s="120"/>
      <c r="H169" s="120"/>
      <c r="I169" s="120"/>
      <c r="J169" s="120"/>
      <c r="K169" s="120"/>
      <c r="L169" s="121"/>
      <c r="M169" s="81"/>
      <c r="N169" s="102"/>
    </row>
    <row r="170" spans="1:14" x14ac:dyDescent="0.25">
      <c r="A170" s="84"/>
      <c r="B170" s="84"/>
      <c r="C170" s="85"/>
      <c r="D170" s="92"/>
      <c r="E170" s="84"/>
      <c r="F170" s="103"/>
      <c r="G170" s="120"/>
      <c r="H170" s="120"/>
      <c r="I170" s="120"/>
      <c r="J170" s="120"/>
      <c r="K170" s="120"/>
      <c r="L170" s="121"/>
      <c r="M170" s="81"/>
      <c r="N170" s="102"/>
    </row>
    <row r="171" spans="1:14" x14ac:dyDescent="0.25">
      <c r="A171" s="84"/>
      <c r="B171" s="84"/>
      <c r="C171" s="85"/>
      <c r="D171" s="92"/>
      <c r="E171" s="84"/>
      <c r="F171" s="103"/>
      <c r="G171" s="120"/>
      <c r="H171" s="120"/>
      <c r="I171" s="120"/>
      <c r="J171" s="120"/>
      <c r="K171" s="120"/>
      <c r="L171" s="121"/>
      <c r="M171" s="81"/>
      <c r="N171" s="102"/>
    </row>
    <row r="172" spans="1:14" x14ac:dyDescent="0.25">
      <c r="A172" s="84"/>
      <c r="B172" s="84"/>
      <c r="C172" s="85"/>
      <c r="D172" s="92"/>
      <c r="E172" s="84"/>
      <c r="F172" s="103"/>
      <c r="G172" s="120"/>
      <c r="H172" s="120"/>
      <c r="I172" s="120"/>
      <c r="J172" s="120"/>
      <c r="K172" s="120"/>
      <c r="L172" s="121"/>
      <c r="M172" s="81"/>
      <c r="N172" s="102"/>
    </row>
    <row r="173" spans="1:14" x14ac:dyDescent="0.25">
      <c r="A173" s="84"/>
      <c r="B173" s="84"/>
      <c r="C173" s="85"/>
      <c r="D173" s="86"/>
      <c r="E173" s="84"/>
      <c r="F173" s="103"/>
      <c r="G173" s="120"/>
      <c r="H173" s="120"/>
      <c r="I173" s="120"/>
      <c r="J173" s="120"/>
      <c r="K173" s="120"/>
      <c r="L173" s="121"/>
      <c r="M173" s="81"/>
      <c r="N173" s="102"/>
    </row>
    <row r="174" spans="1:14" x14ac:dyDescent="0.25">
      <c r="A174" s="84"/>
      <c r="B174" s="84"/>
      <c r="C174" s="85"/>
      <c r="D174" s="86"/>
      <c r="E174" s="84"/>
      <c r="F174" s="103"/>
      <c r="G174" s="120"/>
      <c r="H174" s="120"/>
      <c r="I174" s="120"/>
      <c r="J174" s="120"/>
      <c r="K174" s="120"/>
      <c r="L174" s="121"/>
      <c r="M174" s="81"/>
      <c r="N174" s="102"/>
    </row>
    <row r="175" spans="1:14" x14ac:dyDescent="0.25">
      <c r="A175" s="84"/>
      <c r="B175" s="84"/>
      <c r="C175" s="85"/>
      <c r="D175" s="86"/>
      <c r="E175" s="84"/>
      <c r="F175" s="103"/>
      <c r="G175" s="120"/>
      <c r="H175" s="120"/>
      <c r="I175" s="120"/>
      <c r="J175" s="120"/>
      <c r="K175" s="120"/>
      <c r="L175" s="122"/>
      <c r="M175" s="81"/>
      <c r="N175" s="102"/>
    </row>
    <row r="176" spans="1:14" x14ac:dyDescent="0.25">
      <c r="A176" s="84"/>
      <c r="B176" s="84"/>
      <c r="C176" s="85"/>
      <c r="D176" s="86"/>
      <c r="E176" s="84"/>
      <c r="F176" s="103"/>
      <c r="G176" s="120"/>
      <c r="H176" s="120"/>
      <c r="I176" s="120"/>
      <c r="J176" s="120"/>
      <c r="K176" s="120"/>
      <c r="L176" s="121"/>
      <c r="M176" s="81"/>
      <c r="N176" s="102"/>
    </row>
    <row r="177" spans="1:14" x14ac:dyDescent="0.25">
      <c r="A177" s="84"/>
      <c r="B177" s="84"/>
      <c r="C177" s="85"/>
      <c r="D177" s="86"/>
      <c r="E177" s="84"/>
      <c r="F177" s="103"/>
      <c r="G177" s="120"/>
      <c r="H177" s="120"/>
      <c r="I177" s="120"/>
      <c r="J177" s="120"/>
      <c r="K177" s="120"/>
      <c r="L177" s="121"/>
      <c r="M177" s="81"/>
      <c r="N177" s="102"/>
    </row>
    <row r="178" spans="1:14" x14ac:dyDescent="0.25">
      <c r="A178" s="84"/>
      <c r="B178" s="84"/>
      <c r="C178" s="85"/>
      <c r="D178" s="86"/>
      <c r="E178" s="84"/>
      <c r="F178" s="103"/>
      <c r="G178" s="120"/>
      <c r="H178" s="120"/>
      <c r="I178" s="120"/>
      <c r="J178" s="120"/>
      <c r="K178" s="120"/>
      <c r="L178" s="121"/>
      <c r="M178" s="81"/>
      <c r="N178" s="102"/>
    </row>
    <row r="179" spans="1:14" x14ac:dyDescent="0.25">
      <c r="A179" s="84"/>
      <c r="B179" s="84"/>
      <c r="C179" s="85"/>
      <c r="D179" s="86"/>
      <c r="E179" s="84"/>
      <c r="F179" s="103"/>
      <c r="G179" s="120"/>
      <c r="H179" s="104"/>
      <c r="I179" s="104"/>
      <c r="J179" s="104"/>
      <c r="K179" s="104"/>
      <c r="L179" s="121"/>
      <c r="M179" s="81"/>
      <c r="N179" s="102"/>
    </row>
    <row r="180" spans="1:14" x14ac:dyDescent="0.25">
      <c r="A180" s="84"/>
      <c r="B180" s="84"/>
      <c r="C180" s="85"/>
      <c r="D180" s="86"/>
      <c r="E180" s="84"/>
      <c r="F180" s="103"/>
      <c r="G180" s="104"/>
      <c r="H180" s="104"/>
      <c r="I180" s="104"/>
      <c r="J180" s="104"/>
      <c r="K180" s="104"/>
      <c r="L180" s="121"/>
      <c r="M180" s="81"/>
      <c r="N180" s="102"/>
    </row>
    <row r="181" spans="1:14" x14ac:dyDescent="0.25">
      <c r="F181" s="81"/>
      <c r="G181" s="121"/>
      <c r="H181" s="121"/>
      <c r="I181" s="121"/>
      <c r="J181" s="121"/>
      <c r="K181" s="121"/>
      <c r="L181" s="121"/>
      <c r="M181" s="81"/>
      <c r="N181" s="102"/>
    </row>
    <row r="182" spans="1:14" x14ac:dyDescent="0.25">
      <c r="F182" s="81"/>
      <c r="G182" s="121"/>
      <c r="H182" s="121"/>
      <c r="I182" s="121"/>
      <c r="J182" s="121"/>
      <c r="K182" s="121"/>
      <c r="L182" s="121"/>
      <c r="M182" s="81"/>
      <c r="N182" s="102"/>
    </row>
    <row r="183" spans="1:14" x14ac:dyDescent="0.25">
      <c r="F183" s="81"/>
      <c r="G183" s="121"/>
      <c r="H183" s="121"/>
      <c r="I183" s="121"/>
      <c r="J183" s="121"/>
      <c r="K183" s="121"/>
      <c r="L183" s="121"/>
      <c r="M183" s="81"/>
      <c r="N183" s="102"/>
    </row>
    <row r="184" spans="1:14" x14ac:dyDescent="0.25">
      <c r="F184" s="81"/>
      <c r="G184" s="121"/>
      <c r="H184" s="121"/>
      <c r="I184" s="121"/>
      <c r="J184" s="121"/>
      <c r="K184" s="121"/>
      <c r="L184" s="121"/>
      <c r="M184" s="81"/>
      <c r="N184" s="102"/>
    </row>
    <row r="185" spans="1:14" x14ac:dyDescent="0.25">
      <c r="F185" s="81"/>
      <c r="G185" s="121"/>
      <c r="H185" s="121"/>
      <c r="I185" s="121"/>
      <c r="J185" s="121"/>
      <c r="K185" s="121"/>
      <c r="L185" s="121"/>
      <c r="M185" s="81"/>
      <c r="N185" s="102"/>
    </row>
    <row r="715" spans="1:15" s="128" customFormat="1" x14ac:dyDescent="0.25">
      <c r="A715" s="32"/>
      <c r="B715" s="32"/>
      <c r="C715" s="123"/>
      <c r="D715" s="124"/>
      <c r="E715" s="32"/>
      <c r="F715" s="83"/>
      <c r="G715" s="125"/>
      <c r="H715" s="125"/>
      <c r="I715" s="125"/>
      <c r="J715" s="125"/>
      <c r="K715" s="125"/>
      <c r="L715" s="125"/>
      <c r="M715" s="83"/>
      <c r="N715" s="126"/>
      <c r="O715" s="127"/>
    </row>
    <row r="735" spans="1:15" s="128" customFormat="1" x14ac:dyDescent="0.25">
      <c r="A735" s="32"/>
      <c r="B735" s="32"/>
      <c r="C735" s="123"/>
      <c r="D735" s="124"/>
      <c r="E735" s="32"/>
      <c r="F735" s="83"/>
      <c r="G735" s="125"/>
      <c r="H735" s="125"/>
      <c r="I735" s="125"/>
      <c r="J735" s="125"/>
      <c r="K735" s="125"/>
      <c r="L735" s="125"/>
      <c r="M735" s="83"/>
      <c r="N735" s="126"/>
      <c r="O735" s="127"/>
    </row>
    <row r="755" spans="1:15" s="128" customFormat="1" x14ac:dyDescent="0.25">
      <c r="A755" s="32"/>
      <c r="B755" s="32"/>
      <c r="C755" s="123"/>
      <c r="D755" s="124"/>
      <c r="E755" s="32"/>
      <c r="F755" s="83"/>
      <c r="G755" s="125"/>
      <c r="H755" s="125"/>
      <c r="I755" s="125"/>
      <c r="J755" s="125"/>
      <c r="K755" s="125"/>
      <c r="L755" s="125"/>
      <c r="M755" s="83"/>
      <c r="N755" s="126"/>
      <c r="O755" s="127"/>
    </row>
    <row r="775" spans="1:15" s="128" customFormat="1" x14ac:dyDescent="0.25">
      <c r="A775" s="32"/>
      <c r="B775" s="32"/>
      <c r="C775" s="123"/>
      <c r="D775" s="124"/>
      <c r="E775" s="32"/>
      <c r="F775" s="83"/>
      <c r="G775" s="125"/>
      <c r="H775" s="125"/>
      <c r="I775" s="125"/>
      <c r="J775" s="125"/>
      <c r="K775" s="125"/>
      <c r="L775" s="125"/>
      <c r="M775" s="83"/>
      <c r="N775" s="126"/>
      <c r="O775" s="127"/>
    </row>
    <row r="795" spans="1:15" s="128" customFormat="1" x14ac:dyDescent="0.25">
      <c r="A795" s="32"/>
      <c r="B795" s="32"/>
      <c r="C795" s="123"/>
      <c r="D795" s="124"/>
      <c r="E795" s="32"/>
      <c r="F795" s="83"/>
      <c r="G795" s="125"/>
      <c r="H795" s="125"/>
      <c r="I795" s="125"/>
      <c r="J795" s="125"/>
      <c r="K795" s="125"/>
      <c r="L795" s="125"/>
      <c r="M795" s="83"/>
      <c r="N795" s="126"/>
      <c r="O795" s="127"/>
    </row>
    <row r="815" spans="1:15" s="128" customFormat="1" x14ac:dyDescent="0.25">
      <c r="A815" s="32"/>
      <c r="B815" s="32"/>
      <c r="C815" s="123"/>
      <c r="D815" s="124"/>
      <c r="E815" s="32"/>
      <c r="F815" s="83"/>
      <c r="G815" s="125"/>
      <c r="H815" s="125"/>
      <c r="I815" s="125"/>
      <c r="J815" s="125"/>
      <c r="K815" s="125"/>
      <c r="L815" s="125"/>
      <c r="M815" s="83"/>
      <c r="N815" s="126"/>
      <c r="O815" s="127"/>
    </row>
    <row r="835" spans="1:15" s="128" customFormat="1" x14ac:dyDescent="0.25">
      <c r="A835" s="32"/>
      <c r="B835" s="32"/>
      <c r="C835" s="123"/>
      <c r="D835" s="124"/>
      <c r="E835" s="32"/>
      <c r="F835" s="83"/>
      <c r="G835" s="125"/>
      <c r="H835" s="125"/>
      <c r="I835" s="125"/>
      <c r="J835" s="125"/>
      <c r="K835" s="125"/>
      <c r="L835" s="125"/>
      <c r="M835" s="83"/>
      <c r="N835" s="126"/>
      <c r="O835" s="127"/>
    </row>
    <row r="855" spans="1:15" s="128" customFormat="1" x14ac:dyDescent="0.25">
      <c r="A855" s="32"/>
      <c r="B855" s="32"/>
      <c r="C855" s="123"/>
      <c r="D855" s="124"/>
      <c r="E855" s="32"/>
      <c r="F855" s="83"/>
      <c r="G855" s="125"/>
      <c r="H855" s="125"/>
      <c r="I855" s="125"/>
      <c r="J855" s="125"/>
      <c r="K855" s="125"/>
      <c r="L855" s="125"/>
      <c r="M855" s="83"/>
      <c r="N855" s="126"/>
      <c r="O855" s="127"/>
    </row>
    <row r="875" spans="1:15" s="128" customFormat="1" x14ac:dyDescent="0.25">
      <c r="A875" s="32"/>
      <c r="B875" s="32"/>
      <c r="C875" s="123"/>
      <c r="D875" s="124"/>
      <c r="E875" s="32"/>
      <c r="F875" s="83"/>
      <c r="G875" s="125"/>
      <c r="H875" s="125"/>
      <c r="I875" s="125"/>
      <c r="J875" s="125"/>
      <c r="K875" s="125"/>
      <c r="L875" s="125"/>
      <c r="M875" s="83"/>
      <c r="N875" s="126"/>
      <c r="O875" s="127"/>
    </row>
    <row r="895" spans="1:15" s="128" customFormat="1" x14ac:dyDescent="0.25">
      <c r="A895" s="32"/>
      <c r="B895" s="32"/>
      <c r="C895" s="123"/>
      <c r="D895" s="124"/>
      <c r="E895" s="32"/>
      <c r="F895" s="83"/>
      <c r="G895" s="125"/>
      <c r="H895" s="125"/>
      <c r="I895" s="125"/>
      <c r="J895" s="125"/>
      <c r="K895" s="125"/>
      <c r="L895" s="125"/>
      <c r="M895" s="83"/>
      <c r="N895" s="126"/>
      <c r="O895" s="127"/>
    </row>
  </sheetData>
  <mergeCells count="17">
    <mergeCell ref="A3:C3"/>
    <mergeCell ref="E3:H3"/>
    <mergeCell ref="P3:Q3"/>
    <mergeCell ref="A4:C4"/>
    <mergeCell ref="E4:H4"/>
    <mergeCell ref="P4:Q4"/>
    <mergeCell ref="A6:C6"/>
    <mergeCell ref="D6:I6"/>
    <mergeCell ref="J6:L6"/>
    <mergeCell ref="A7:C7"/>
    <mergeCell ref="D7:I7"/>
    <mergeCell ref="J7:L7"/>
    <mergeCell ref="A127:L127"/>
    <mergeCell ref="A9:B9"/>
    <mergeCell ref="C9:F9"/>
    <mergeCell ref="A126:E126"/>
    <mergeCell ref="F126:H126"/>
  </mergeCells>
  <phoneticPr fontId="31" type="noConversion"/>
  <printOptions horizontalCentered="1"/>
  <pageMargins left="0.25" right="0.25" top="0.75" bottom="0.75" header="0.3" footer="0.3"/>
  <pageSetup paperSize="9" scale="63" fitToHeight="0" orientation="landscape" r:id="rId1"/>
  <headerFooter>
    <oddFooter>&amp;L&amp;8
Responsável Técnico pelo Orçamento
Diego Alves
&amp;C&amp;8Secretário de Infraestrutura
Tarcísio Cruz Muniz</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081B9-2043-47A6-A2C9-2E205B5B78B4}">
  <sheetPr>
    <pageSetUpPr fitToPage="1"/>
  </sheetPr>
  <dimension ref="A1:IJ895"/>
  <sheetViews>
    <sheetView tabSelected="1" topLeftCell="A3" zoomScaleNormal="100" zoomScaleSheetLayoutView="120" workbookViewId="0">
      <selection activeCell="F21" sqref="F21"/>
    </sheetView>
  </sheetViews>
  <sheetFormatPr defaultRowHeight="15" x14ac:dyDescent="0.25"/>
  <cols>
    <col min="1" max="1" width="7.5" style="32" customWidth="1"/>
    <col min="2" max="2" width="10.375" style="32" bestFit="1" customWidth="1"/>
    <col min="3" max="3" width="9.375" style="123" customWidth="1"/>
    <col min="4" max="4" width="49" style="124" customWidth="1"/>
    <col min="5" max="5" width="5.375" style="32" customWidth="1"/>
    <col min="6" max="6" width="7.375" style="83" bestFit="1" customWidth="1"/>
    <col min="7" max="8" width="10.875" style="125" hidden="1" customWidth="1"/>
    <col min="9" max="9" width="11.875" style="125" hidden="1" customWidth="1"/>
    <col min="10" max="11" width="10.875" style="125" customWidth="1"/>
    <col min="12" max="12" width="15.5" style="125" bestFit="1" customWidth="1"/>
    <col min="13" max="13" width="10.25" style="83" customWidth="1"/>
    <col min="14" max="14" width="9.75" style="30" bestFit="1" customWidth="1"/>
    <col min="15" max="15" width="12.25" style="31" bestFit="1" customWidth="1"/>
    <col min="16" max="16" width="8.125" style="32" bestFit="1" customWidth="1"/>
    <col min="17" max="256" width="9" style="32"/>
    <col min="257" max="257" width="7.5" style="32" customWidth="1"/>
    <col min="258" max="259" width="9.375" style="32" customWidth="1"/>
    <col min="260" max="260" width="49" style="32" customWidth="1"/>
    <col min="261" max="261" width="5.375" style="32" customWidth="1"/>
    <col min="262" max="262" width="7.375" style="32" bestFit="1" customWidth="1"/>
    <col min="263" max="264" width="10.875" style="32" customWidth="1"/>
    <col min="265" max="265" width="11.875" style="32" bestFit="1" customWidth="1"/>
    <col min="266" max="267" width="10.875" style="32" customWidth="1"/>
    <col min="268" max="268" width="11.875" style="32" bestFit="1" customWidth="1"/>
    <col min="269" max="269" width="10.25" style="32" customWidth="1"/>
    <col min="270" max="270" width="9.75" style="32" bestFit="1" customWidth="1"/>
    <col min="271" max="271" width="12.25" style="32" bestFit="1" customWidth="1"/>
    <col min="272" max="272" width="8.125" style="32" bestFit="1" customWidth="1"/>
    <col min="273" max="512" width="9" style="32"/>
    <col min="513" max="513" width="7.5" style="32" customWidth="1"/>
    <col min="514" max="515" width="9.375" style="32" customWidth="1"/>
    <col min="516" max="516" width="49" style="32" customWidth="1"/>
    <col min="517" max="517" width="5.375" style="32" customWidth="1"/>
    <col min="518" max="518" width="7.375" style="32" bestFit="1" customWidth="1"/>
    <col min="519" max="520" width="10.875" style="32" customWidth="1"/>
    <col min="521" max="521" width="11.875" style="32" bestFit="1" customWidth="1"/>
    <col min="522" max="523" width="10.875" style="32" customWidth="1"/>
    <col min="524" max="524" width="11.875" style="32" bestFit="1" customWidth="1"/>
    <col min="525" max="525" width="10.25" style="32" customWidth="1"/>
    <col min="526" max="526" width="9.75" style="32" bestFit="1" customWidth="1"/>
    <col min="527" max="527" width="12.25" style="32" bestFit="1" customWidth="1"/>
    <col min="528" max="528" width="8.125" style="32" bestFit="1" customWidth="1"/>
    <col min="529" max="768" width="9" style="32"/>
    <col min="769" max="769" width="7.5" style="32" customWidth="1"/>
    <col min="770" max="771" width="9.375" style="32" customWidth="1"/>
    <col min="772" max="772" width="49" style="32" customWidth="1"/>
    <col min="773" max="773" width="5.375" style="32" customWidth="1"/>
    <col min="774" max="774" width="7.375" style="32" bestFit="1" customWidth="1"/>
    <col min="775" max="776" width="10.875" style="32" customWidth="1"/>
    <col min="777" max="777" width="11.875" style="32" bestFit="1" customWidth="1"/>
    <col min="778" max="779" width="10.875" style="32" customWidth="1"/>
    <col min="780" max="780" width="11.875" style="32" bestFit="1" customWidth="1"/>
    <col min="781" max="781" width="10.25" style="32" customWidth="1"/>
    <col min="782" max="782" width="9.75" style="32" bestFit="1" customWidth="1"/>
    <col min="783" max="783" width="12.25" style="32" bestFit="1" customWidth="1"/>
    <col min="784" max="784" width="8.125" style="32" bestFit="1" customWidth="1"/>
    <col min="785" max="1024" width="9" style="32"/>
    <col min="1025" max="1025" width="7.5" style="32" customWidth="1"/>
    <col min="1026" max="1027" width="9.375" style="32" customWidth="1"/>
    <col min="1028" max="1028" width="49" style="32" customWidth="1"/>
    <col min="1029" max="1029" width="5.375" style="32" customWidth="1"/>
    <col min="1030" max="1030" width="7.375" style="32" bestFit="1" customWidth="1"/>
    <col min="1031" max="1032" width="10.875" style="32" customWidth="1"/>
    <col min="1033" max="1033" width="11.875" style="32" bestFit="1" customWidth="1"/>
    <col min="1034" max="1035" width="10.875" style="32" customWidth="1"/>
    <col min="1036" max="1036" width="11.875" style="32" bestFit="1" customWidth="1"/>
    <col min="1037" max="1037" width="10.25" style="32" customWidth="1"/>
    <col min="1038" max="1038" width="9.75" style="32" bestFit="1" customWidth="1"/>
    <col min="1039" max="1039" width="12.25" style="32" bestFit="1" customWidth="1"/>
    <col min="1040" max="1040" width="8.125" style="32" bestFit="1" customWidth="1"/>
    <col min="1041" max="1280" width="9" style="32"/>
    <col min="1281" max="1281" width="7.5" style="32" customWidth="1"/>
    <col min="1282" max="1283" width="9.375" style="32" customWidth="1"/>
    <col min="1284" max="1284" width="49" style="32" customWidth="1"/>
    <col min="1285" max="1285" width="5.375" style="32" customWidth="1"/>
    <col min="1286" max="1286" width="7.375" style="32" bestFit="1" customWidth="1"/>
    <col min="1287" max="1288" width="10.875" style="32" customWidth="1"/>
    <col min="1289" max="1289" width="11.875" style="32" bestFit="1" customWidth="1"/>
    <col min="1290" max="1291" width="10.875" style="32" customWidth="1"/>
    <col min="1292" max="1292" width="11.875" style="32" bestFit="1" customWidth="1"/>
    <col min="1293" max="1293" width="10.25" style="32" customWidth="1"/>
    <col min="1294" max="1294" width="9.75" style="32" bestFit="1" customWidth="1"/>
    <col min="1295" max="1295" width="12.25" style="32" bestFit="1" customWidth="1"/>
    <col min="1296" max="1296" width="8.125" style="32" bestFit="1" customWidth="1"/>
    <col min="1297" max="1536" width="9" style="32"/>
    <col min="1537" max="1537" width="7.5" style="32" customWidth="1"/>
    <col min="1538" max="1539" width="9.375" style="32" customWidth="1"/>
    <col min="1540" max="1540" width="49" style="32" customWidth="1"/>
    <col min="1541" max="1541" width="5.375" style="32" customWidth="1"/>
    <col min="1542" max="1542" width="7.375" style="32" bestFit="1" customWidth="1"/>
    <col min="1543" max="1544" width="10.875" style="32" customWidth="1"/>
    <col min="1545" max="1545" width="11.875" style="32" bestFit="1" customWidth="1"/>
    <col min="1546" max="1547" width="10.875" style="32" customWidth="1"/>
    <col min="1548" max="1548" width="11.875" style="32" bestFit="1" customWidth="1"/>
    <col min="1549" max="1549" width="10.25" style="32" customWidth="1"/>
    <col min="1550" max="1550" width="9.75" style="32" bestFit="1" customWidth="1"/>
    <col min="1551" max="1551" width="12.25" style="32" bestFit="1" customWidth="1"/>
    <col min="1552" max="1552" width="8.125" style="32" bestFit="1" customWidth="1"/>
    <col min="1553" max="1792" width="9" style="32"/>
    <col min="1793" max="1793" width="7.5" style="32" customWidth="1"/>
    <col min="1794" max="1795" width="9.375" style="32" customWidth="1"/>
    <col min="1796" max="1796" width="49" style="32" customWidth="1"/>
    <col min="1797" max="1797" width="5.375" style="32" customWidth="1"/>
    <col min="1798" max="1798" width="7.375" style="32" bestFit="1" customWidth="1"/>
    <col min="1799" max="1800" width="10.875" style="32" customWidth="1"/>
    <col min="1801" max="1801" width="11.875" style="32" bestFit="1" customWidth="1"/>
    <col min="1802" max="1803" width="10.875" style="32" customWidth="1"/>
    <col min="1804" max="1804" width="11.875" style="32" bestFit="1" customWidth="1"/>
    <col min="1805" max="1805" width="10.25" style="32" customWidth="1"/>
    <col min="1806" max="1806" width="9.75" style="32" bestFit="1" customWidth="1"/>
    <col min="1807" max="1807" width="12.25" style="32" bestFit="1" customWidth="1"/>
    <col min="1808" max="1808" width="8.125" style="32" bestFit="1" customWidth="1"/>
    <col min="1809" max="2048" width="9" style="32"/>
    <col min="2049" max="2049" width="7.5" style="32" customWidth="1"/>
    <col min="2050" max="2051" width="9.375" style="32" customWidth="1"/>
    <col min="2052" max="2052" width="49" style="32" customWidth="1"/>
    <col min="2053" max="2053" width="5.375" style="32" customWidth="1"/>
    <col min="2054" max="2054" width="7.375" style="32" bestFit="1" customWidth="1"/>
    <col min="2055" max="2056" width="10.875" style="32" customWidth="1"/>
    <col min="2057" max="2057" width="11.875" style="32" bestFit="1" customWidth="1"/>
    <col min="2058" max="2059" width="10.875" style="32" customWidth="1"/>
    <col min="2060" max="2060" width="11.875" style="32" bestFit="1" customWidth="1"/>
    <col min="2061" max="2061" width="10.25" style="32" customWidth="1"/>
    <col min="2062" max="2062" width="9.75" style="32" bestFit="1" customWidth="1"/>
    <col min="2063" max="2063" width="12.25" style="32" bestFit="1" customWidth="1"/>
    <col min="2064" max="2064" width="8.125" style="32" bestFit="1" customWidth="1"/>
    <col min="2065" max="2304" width="9" style="32"/>
    <col min="2305" max="2305" width="7.5" style="32" customWidth="1"/>
    <col min="2306" max="2307" width="9.375" style="32" customWidth="1"/>
    <col min="2308" max="2308" width="49" style="32" customWidth="1"/>
    <col min="2309" max="2309" width="5.375" style="32" customWidth="1"/>
    <col min="2310" max="2310" width="7.375" style="32" bestFit="1" customWidth="1"/>
    <col min="2311" max="2312" width="10.875" style="32" customWidth="1"/>
    <col min="2313" max="2313" width="11.875" style="32" bestFit="1" customWidth="1"/>
    <col min="2314" max="2315" width="10.875" style="32" customWidth="1"/>
    <col min="2316" max="2316" width="11.875" style="32" bestFit="1" customWidth="1"/>
    <col min="2317" max="2317" width="10.25" style="32" customWidth="1"/>
    <col min="2318" max="2318" width="9.75" style="32" bestFit="1" customWidth="1"/>
    <col min="2319" max="2319" width="12.25" style="32" bestFit="1" customWidth="1"/>
    <col min="2320" max="2320" width="8.125" style="32" bestFit="1" customWidth="1"/>
    <col min="2321" max="2560" width="9" style="32"/>
    <col min="2561" max="2561" width="7.5" style="32" customWidth="1"/>
    <col min="2562" max="2563" width="9.375" style="32" customWidth="1"/>
    <col min="2564" max="2564" width="49" style="32" customWidth="1"/>
    <col min="2565" max="2565" width="5.375" style="32" customWidth="1"/>
    <col min="2566" max="2566" width="7.375" style="32" bestFit="1" customWidth="1"/>
    <col min="2567" max="2568" width="10.875" style="32" customWidth="1"/>
    <col min="2569" max="2569" width="11.875" style="32" bestFit="1" customWidth="1"/>
    <col min="2570" max="2571" width="10.875" style="32" customWidth="1"/>
    <col min="2572" max="2572" width="11.875" style="32" bestFit="1" customWidth="1"/>
    <col min="2573" max="2573" width="10.25" style="32" customWidth="1"/>
    <col min="2574" max="2574" width="9.75" style="32" bestFit="1" customWidth="1"/>
    <col min="2575" max="2575" width="12.25" style="32" bestFit="1" customWidth="1"/>
    <col min="2576" max="2576" width="8.125" style="32" bestFit="1" customWidth="1"/>
    <col min="2577" max="2816" width="9" style="32"/>
    <col min="2817" max="2817" width="7.5" style="32" customWidth="1"/>
    <col min="2818" max="2819" width="9.375" style="32" customWidth="1"/>
    <col min="2820" max="2820" width="49" style="32" customWidth="1"/>
    <col min="2821" max="2821" width="5.375" style="32" customWidth="1"/>
    <col min="2822" max="2822" width="7.375" style="32" bestFit="1" customWidth="1"/>
    <col min="2823" max="2824" width="10.875" style="32" customWidth="1"/>
    <col min="2825" max="2825" width="11.875" style="32" bestFit="1" customWidth="1"/>
    <col min="2826" max="2827" width="10.875" style="32" customWidth="1"/>
    <col min="2828" max="2828" width="11.875" style="32" bestFit="1" customWidth="1"/>
    <col min="2829" max="2829" width="10.25" style="32" customWidth="1"/>
    <col min="2830" max="2830" width="9.75" style="32" bestFit="1" customWidth="1"/>
    <col min="2831" max="2831" width="12.25" style="32" bestFit="1" customWidth="1"/>
    <col min="2832" max="2832" width="8.125" style="32" bestFit="1" customWidth="1"/>
    <col min="2833" max="3072" width="9" style="32"/>
    <col min="3073" max="3073" width="7.5" style="32" customWidth="1"/>
    <col min="3074" max="3075" width="9.375" style="32" customWidth="1"/>
    <col min="3076" max="3076" width="49" style="32" customWidth="1"/>
    <col min="3077" max="3077" width="5.375" style="32" customWidth="1"/>
    <col min="3078" max="3078" width="7.375" style="32" bestFit="1" customWidth="1"/>
    <col min="3079" max="3080" width="10.875" style="32" customWidth="1"/>
    <col min="3081" max="3081" width="11.875" style="32" bestFit="1" customWidth="1"/>
    <col min="3082" max="3083" width="10.875" style="32" customWidth="1"/>
    <col min="3084" max="3084" width="11.875" style="32" bestFit="1" customWidth="1"/>
    <col min="3085" max="3085" width="10.25" style="32" customWidth="1"/>
    <col min="3086" max="3086" width="9.75" style="32" bestFit="1" customWidth="1"/>
    <col min="3087" max="3087" width="12.25" style="32" bestFit="1" customWidth="1"/>
    <col min="3088" max="3088" width="8.125" style="32" bestFit="1" customWidth="1"/>
    <col min="3089" max="3328" width="9" style="32"/>
    <col min="3329" max="3329" width="7.5" style="32" customWidth="1"/>
    <col min="3330" max="3331" width="9.375" style="32" customWidth="1"/>
    <col min="3332" max="3332" width="49" style="32" customWidth="1"/>
    <col min="3333" max="3333" width="5.375" style="32" customWidth="1"/>
    <col min="3334" max="3334" width="7.375" style="32" bestFit="1" customWidth="1"/>
    <col min="3335" max="3336" width="10.875" style="32" customWidth="1"/>
    <col min="3337" max="3337" width="11.875" style="32" bestFit="1" customWidth="1"/>
    <col min="3338" max="3339" width="10.875" style="32" customWidth="1"/>
    <col min="3340" max="3340" width="11.875" style="32" bestFit="1" customWidth="1"/>
    <col min="3341" max="3341" width="10.25" style="32" customWidth="1"/>
    <col min="3342" max="3342" width="9.75" style="32" bestFit="1" customWidth="1"/>
    <col min="3343" max="3343" width="12.25" style="32" bestFit="1" customWidth="1"/>
    <col min="3344" max="3344" width="8.125" style="32" bestFit="1" customWidth="1"/>
    <col min="3345" max="3584" width="9" style="32"/>
    <col min="3585" max="3585" width="7.5" style="32" customWidth="1"/>
    <col min="3586" max="3587" width="9.375" style="32" customWidth="1"/>
    <col min="3588" max="3588" width="49" style="32" customWidth="1"/>
    <col min="3589" max="3589" width="5.375" style="32" customWidth="1"/>
    <col min="3590" max="3590" width="7.375" style="32" bestFit="1" customWidth="1"/>
    <col min="3591" max="3592" width="10.875" style="32" customWidth="1"/>
    <col min="3593" max="3593" width="11.875" style="32" bestFit="1" customWidth="1"/>
    <col min="3594" max="3595" width="10.875" style="32" customWidth="1"/>
    <col min="3596" max="3596" width="11.875" style="32" bestFit="1" customWidth="1"/>
    <col min="3597" max="3597" width="10.25" style="32" customWidth="1"/>
    <col min="3598" max="3598" width="9.75" style="32" bestFit="1" customWidth="1"/>
    <col min="3599" max="3599" width="12.25" style="32" bestFit="1" customWidth="1"/>
    <col min="3600" max="3600" width="8.125" style="32" bestFit="1" customWidth="1"/>
    <col min="3601" max="3840" width="9" style="32"/>
    <col min="3841" max="3841" width="7.5" style="32" customWidth="1"/>
    <col min="3842" max="3843" width="9.375" style="32" customWidth="1"/>
    <col min="3844" max="3844" width="49" style="32" customWidth="1"/>
    <col min="3845" max="3845" width="5.375" style="32" customWidth="1"/>
    <col min="3846" max="3846" width="7.375" style="32" bestFit="1" customWidth="1"/>
    <col min="3847" max="3848" width="10.875" style="32" customWidth="1"/>
    <col min="3849" max="3849" width="11.875" style="32" bestFit="1" customWidth="1"/>
    <col min="3850" max="3851" width="10.875" style="32" customWidth="1"/>
    <col min="3852" max="3852" width="11.875" style="32" bestFit="1" customWidth="1"/>
    <col min="3853" max="3853" width="10.25" style="32" customWidth="1"/>
    <col min="3854" max="3854" width="9.75" style="32" bestFit="1" customWidth="1"/>
    <col min="3855" max="3855" width="12.25" style="32" bestFit="1" customWidth="1"/>
    <col min="3856" max="3856" width="8.125" style="32" bestFit="1" customWidth="1"/>
    <col min="3857" max="4096" width="9" style="32"/>
    <col min="4097" max="4097" width="7.5" style="32" customWidth="1"/>
    <col min="4098" max="4099" width="9.375" style="32" customWidth="1"/>
    <col min="4100" max="4100" width="49" style="32" customWidth="1"/>
    <col min="4101" max="4101" width="5.375" style="32" customWidth="1"/>
    <col min="4102" max="4102" width="7.375" style="32" bestFit="1" customWidth="1"/>
    <col min="4103" max="4104" width="10.875" style="32" customWidth="1"/>
    <col min="4105" max="4105" width="11.875" style="32" bestFit="1" customWidth="1"/>
    <col min="4106" max="4107" width="10.875" style="32" customWidth="1"/>
    <col min="4108" max="4108" width="11.875" style="32" bestFit="1" customWidth="1"/>
    <col min="4109" max="4109" width="10.25" style="32" customWidth="1"/>
    <col min="4110" max="4110" width="9.75" style="32" bestFit="1" customWidth="1"/>
    <col min="4111" max="4111" width="12.25" style="32" bestFit="1" customWidth="1"/>
    <col min="4112" max="4112" width="8.125" style="32" bestFit="1" customWidth="1"/>
    <col min="4113" max="4352" width="9" style="32"/>
    <col min="4353" max="4353" width="7.5" style="32" customWidth="1"/>
    <col min="4354" max="4355" width="9.375" style="32" customWidth="1"/>
    <col min="4356" max="4356" width="49" style="32" customWidth="1"/>
    <col min="4357" max="4357" width="5.375" style="32" customWidth="1"/>
    <col min="4358" max="4358" width="7.375" style="32" bestFit="1" customWidth="1"/>
    <col min="4359" max="4360" width="10.875" style="32" customWidth="1"/>
    <col min="4361" max="4361" width="11.875" style="32" bestFit="1" customWidth="1"/>
    <col min="4362" max="4363" width="10.875" style="32" customWidth="1"/>
    <col min="4364" max="4364" width="11.875" style="32" bestFit="1" customWidth="1"/>
    <col min="4365" max="4365" width="10.25" style="32" customWidth="1"/>
    <col min="4366" max="4366" width="9.75" style="32" bestFit="1" customWidth="1"/>
    <col min="4367" max="4367" width="12.25" style="32" bestFit="1" customWidth="1"/>
    <col min="4368" max="4368" width="8.125" style="32" bestFit="1" customWidth="1"/>
    <col min="4369" max="4608" width="9" style="32"/>
    <col min="4609" max="4609" width="7.5" style="32" customWidth="1"/>
    <col min="4610" max="4611" width="9.375" style="32" customWidth="1"/>
    <col min="4612" max="4612" width="49" style="32" customWidth="1"/>
    <col min="4613" max="4613" width="5.375" style="32" customWidth="1"/>
    <col min="4614" max="4614" width="7.375" style="32" bestFit="1" customWidth="1"/>
    <col min="4615" max="4616" width="10.875" style="32" customWidth="1"/>
    <col min="4617" max="4617" width="11.875" style="32" bestFit="1" customWidth="1"/>
    <col min="4618" max="4619" width="10.875" style="32" customWidth="1"/>
    <col min="4620" max="4620" width="11.875" style="32" bestFit="1" customWidth="1"/>
    <col min="4621" max="4621" width="10.25" style="32" customWidth="1"/>
    <col min="4622" max="4622" width="9.75" style="32" bestFit="1" customWidth="1"/>
    <col min="4623" max="4623" width="12.25" style="32" bestFit="1" customWidth="1"/>
    <col min="4624" max="4624" width="8.125" style="32" bestFit="1" customWidth="1"/>
    <col min="4625" max="4864" width="9" style="32"/>
    <col min="4865" max="4865" width="7.5" style="32" customWidth="1"/>
    <col min="4866" max="4867" width="9.375" style="32" customWidth="1"/>
    <col min="4868" max="4868" width="49" style="32" customWidth="1"/>
    <col min="4869" max="4869" width="5.375" style="32" customWidth="1"/>
    <col min="4870" max="4870" width="7.375" style="32" bestFit="1" customWidth="1"/>
    <col min="4871" max="4872" width="10.875" style="32" customWidth="1"/>
    <col min="4873" max="4873" width="11.875" style="32" bestFit="1" customWidth="1"/>
    <col min="4874" max="4875" width="10.875" style="32" customWidth="1"/>
    <col min="4876" max="4876" width="11.875" style="32" bestFit="1" customWidth="1"/>
    <col min="4877" max="4877" width="10.25" style="32" customWidth="1"/>
    <col min="4878" max="4878" width="9.75" style="32" bestFit="1" customWidth="1"/>
    <col min="4879" max="4879" width="12.25" style="32" bestFit="1" customWidth="1"/>
    <col min="4880" max="4880" width="8.125" style="32" bestFit="1" customWidth="1"/>
    <col min="4881" max="5120" width="9" style="32"/>
    <col min="5121" max="5121" width="7.5" style="32" customWidth="1"/>
    <col min="5122" max="5123" width="9.375" style="32" customWidth="1"/>
    <col min="5124" max="5124" width="49" style="32" customWidth="1"/>
    <col min="5125" max="5125" width="5.375" style="32" customWidth="1"/>
    <col min="5126" max="5126" width="7.375" style="32" bestFit="1" customWidth="1"/>
    <col min="5127" max="5128" width="10.875" style="32" customWidth="1"/>
    <col min="5129" max="5129" width="11.875" style="32" bestFit="1" customWidth="1"/>
    <col min="5130" max="5131" width="10.875" style="32" customWidth="1"/>
    <col min="5132" max="5132" width="11.875" style="32" bestFit="1" customWidth="1"/>
    <col min="5133" max="5133" width="10.25" style="32" customWidth="1"/>
    <col min="5134" max="5134" width="9.75" style="32" bestFit="1" customWidth="1"/>
    <col min="5135" max="5135" width="12.25" style="32" bestFit="1" customWidth="1"/>
    <col min="5136" max="5136" width="8.125" style="32" bestFit="1" customWidth="1"/>
    <col min="5137" max="5376" width="9" style="32"/>
    <col min="5377" max="5377" width="7.5" style="32" customWidth="1"/>
    <col min="5378" max="5379" width="9.375" style="32" customWidth="1"/>
    <col min="5380" max="5380" width="49" style="32" customWidth="1"/>
    <col min="5381" max="5381" width="5.375" style="32" customWidth="1"/>
    <col min="5382" max="5382" width="7.375" style="32" bestFit="1" customWidth="1"/>
    <col min="5383" max="5384" width="10.875" style="32" customWidth="1"/>
    <col min="5385" max="5385" width="11.875" style="32" bestFit="1" customWidth="1"/>
    <col min="5386" max="5387" width="10.875" style="32" customWidth="1"/>
    <col min="5388" max="5388" width="11.875" style="32" bestFit="1" customWidth="1"/>
    <col min="5389" max="5389" width="10.25" style="32" customWidth="1"/>
    <col min="5390" max="5390" width="9.75" style="32" bestFit="1" customWidth="1"/>
    <col min="5391" max="5391" width="12.25" style="32" bestFit="1" customWidth="1"/>
    <col min="5392" max="5392" width="8.125" style="32" bestFit="1" customWidth="1"/>
    <col min="5393" max="5632" width="9" style="32"/>
    <col min="5633" max="5633" width="7.5" style="32" customWidth="1"/>
    <col min="5634" max="5635" width="9.375" style="32" customWidth="1"/>
    <col min="5636" max="5636" width="49" style="32" customWidth="1"/>
    <col min="5637" max="5637" width="5.375" style="32" customWidth="1"/>
    <col min="5638" max="5638" width="7.375" style="32" bestFit="1" customWidth="1"/>
    <col min="5639" max="5640" width="10.875" style="32" customWidth="1"/>
    <col min="5641" max="5641" width="11.875" style="32" bestFit="1" customWidth="1"/>
    <col min="5642" max="5643" width="10.875" style="32" customWidth="1"/>
    <col min="5644" max="5644" width="11.875" style="32" bestFit="1" customWidth="1"/>
    <col min="5645" max="5645" width="10.25" style="32" customWidth="1"/>
    <col min="5646" max="5646" width="9.75" style="32" bestFit="1" customWidth="1"/>
    <col min="5647" max="5647" width="12.25" style="32" bestFit="1" customWidth="1"/>
    <col min="5648" max="5648" width="8.125" style="32" bestFit="1" customWidth="1"/>
    <col min="5649" max="5888" width="9" style="32"/>
    <col min="5889" max="5889" width="7.5" style="32" customWidth="1"/>
    <col min="5890" max="5891" width="9.375" style="32" customWidth="1"/>
    <col min="5892" max="5892" width="49" style="32" customWidth="1"/>
    <col min="5893" max="5893" width="5.375" style="32" customWidth="1"/>
    <col min="5894" max="5894" width="7.375" style="32" bestFit="1" customWidth="1"/>
    <col min="5895" max="5896" width="10.875" style="32" customWidth="1"/>
    <col min="5897" max="5897" width="11.875" style="32" bestFit="1" customWidth="1"/>
    <col min="5898" max="5899" width="10.875" style="32" customWidth="1"/>
    <col min="5900" max="5900" width="11.875" style="32" bestFit="1" customWidth="1"/>
    <col min="5901" max="5901" width="10.25" style="32" customWidth="1"/>
    <col min="5902" max="5902" width="9.75" style="32" bestFit="1" customWidth="1"/>
    <col min="5903" max="5903" width="12.25" style="32" bestFit="1" customWidth="1"/>
    <col min="5904" max="5904" width="8.125" style="32" bestFit="1" customWidth="1"/>
    <col min="5905" max="6144" width="9" style="32"/>
    <col min="6145" max="6145" width="7.5" style="32" customWidth="1"/>
    <col min="6146" max="6147" width="9.375" style="32" customWidth="1"/>
    <col min="6148" max="6148" width="49" style="32" customWidth="1"/>
    <col min="6149" max="6149" width="5.375" style="32" customWidth="1"/>
    <col min="6150" max="6150" width="7.375" style="32" bestFit="1" customWidth="1"/>
    <col min="6151" max="6152" width="10.875" style="32" customWidth="1"/>
    <col min="6153" max="6153" width="11.875" style="32" bestFit="1" customWidth="1"/>
    <col min="6154" max="6155" width="10.875" style="32" customWidth="1"/>
    <col min="6156" max="6156" width="11.875" style="32" bestFit="1" customWidth="1"/>
    <col min="6157" max="6157" width="10.25" style="32" customWidth="1"/>
    <col min="6158" max="6158" width="9.75" style="32" bestFit="1" customWidth="1"/>
    <col min="6159" max="6159" width="12.25" style="32" bestFit="1" customWidth="1"/>
    <col min="6160" max="6160" width="8.125" style="32" bestFit="1" customWidth="1"/>
    <col min="6161" max="6400" width="9" style="32"/>
    <col min="6401" max="6401" width="7.5" style="32" customWidth="1"/>
    <col min="6402" max="6403" width="9.375" style="32" customWidth="1"/>
    <col min="6404" max="6404" width="49" style="32" customWidth="1"/>
    <col min="6405" max="6405" width="5.375" style="32" customWidth="1"/>
    <col min="6406" max="6406" width="7.375" style="32" bestFit="1" customWidth="1"/>
    <col min="6407" max="6408" width="10.875" style="32" customWidth="1"/>
    <col min="6409" max="6409" width="11.875" style="32" bestFit="1" customWidth="1"/>
    <col min="6410" max="6411" width="10.875" style="32" customWidth="1"/>
    <col min="6412" max="6412" width="11.875" style="32" bestFit="1" customWidth="1"/>
    <col min="6413" max="6413" width="10.25" style="32" customWidth="1"/>
    <col min="6414" max="6414" width="9.75" style="32" bestFit="1" customWidth="1"/>
    <col min="6415" max="6415" width="12.25" style="32" bestFit="1" customWidth="1"/>
    <col min="6416" max="6416" width="8.125" style="32" bestFit="1" customWidth="1"/>
    <col min="6417" max="6656" width="9" style="32"/>
    <col min="6657" max="6657" width="7.5" style="32" customWidth="1"/>
    <col min="6658" max="6659" width="9.375" style="32" customWidth="1"/>
    <col min="6660" max="6660" width="49" style="32" customWidth="1"/>
    <col min="6661" max="6661" width="5.375" style="32" customWidth="1"/>
    <col min="6662" max="6662" width="7.375" style="32" bestFit="1" customWidth="1"/>
    <col min="6663" max="6664" width="10.875" style="32" customWidth="1"/>
    <col min="6665" max="6665" width="11.875" style="32" bestFit="1" customWidth="1"/>
    <col min="6666" max="6667" width="10.875" style="32" customWidth="1"/>
    <col min="6668" max="6668" width="11.875" style="32" bestFit="1" customWidth="1"/>
    <col min="6669" max="6669" width="10.25" style="32" customWidth="1"/>
    <col min="6670" max="6670" width="9.75" style="32" bestFit="1" customWidth="1"/>
    <col min="6671" max="6671" width="12.25" style="32" bestFit="1" customWidth="1"/>
    <col min="6672" max="6672" width="8.125" style="32" bestFit="1" customWidth="1"/>
    <col min="6673" max="6912" width="9" style="32"/>
    <col min="6913" max="6913" width="7.5" style="32" customWidth="1"/>
    <col min="6914" max="6915" width="9.375" style="32" customWidth="1"/>
    <col min="6916" max="6916" width="49" style="32" customWidth="1"/>
    <col min="6917" max="6917" width="5.375" style="32" customWidth="1"/>
    <col min="6918" max="6918" width="7.375" style="32" bestFit="1" customWidth="1"/>
    <col min="6919" max="6920" width="10.875" style="32" customWidth="1"/>
    <col min="6921" max="6921" width="11.875" style="32" bestFit="1" customWidth="1"/>
    <col min="6922" max="6923" width="10.875" style="32" customWidth="1"/>
    <col min="6924" max="6924" width="11.875" style="32" bestFit="1" customWidth="1"/>
    <col min="6925" max="6925" width="10.25" style="32" customWidth="1"/>
    <col min="6926" max="6926" width="9.75" style="32" bestFit="1" customWidth="1"/>
    <col min="6927" max="6927" width="12.25" style="32" bestFit="1" customWidth="1"/>
    <col min="6928" max="6928" width="8.125" style="32" bestFit="1" customWidth="1"/>
    <col min="6929" max="7168" width="9" style="32"/>
    <col min="7169" max="7169" width="7.5" style="32" customWidth="1"/>
    <col min="7170" max="7171" width="9.375" style="32" customWidth="1"/>
    <col min="7172" max="7172" width="49" style="32" customWidth="1"/>
    <col min="7173" max="7173" width="5.375" style="32" customWidth="1"/>
    <col min="7174" max="7174" width="7.375" style="32" bestFit="1" customWidth="1"/>
    <col min="7175" max="7176" width="10.875" style="32" customWidth="1"/>
    <col min="7177" max="7177" width="11.875" style="32" bestFit="1" customWidth="1"/>
    <col min="7178" max="7179" width="10.875" style="32" customWidth="1"/>
    <col min="7180" max="7180" width="11.875" style="32" bestFit="1" customWidth="1"/>
    <col min="7181" max="7181" width="10.25" style="32" customWidth="1"/>
    <col min="7182" max="7182" width="9.75" style="32" bestFit="1" customWidth="1"/>
    <col min="7183" max="7183" width="12.25" style="32" bestFit="1" customWidth="1"/>
    <col min="7184" max="7184" width="8.125" style="32" bestFit="1" customWidth="1"/>
    <col min="7185" max="7424" width="9" style="32"/>
    <col min="7425" max="7425" width="7.5" style="32" customWidth="1"/>
    <col min="7426" max="7427" width="9.375" style="32" customWidth="1"/>
    <col min="7428" max="7428" width="49" style="32" customWidth="1"/>
    <col min="7429" max="7429" width="5.375" style="32" customWidth="1"/>
    <col min="7430" max="7430" width="7.375" style="32" bestFit="1" customWidth="1"/>
    <col min="7431" max="7432" width="10.875" style="32" customWidth="1"/>
    <col min="7433" max="7433" width="11.875" style="32" bestFit="1" customWidth="1"/>
    <col min="7434" max="7435" width="10.875" style="32" customWidth="1"/>
    <col min="7436" max="7436" width="11.875" style="32" bestFit="1" customWidth="1"/>
    <col min="7437" max="7437" width="10.25" style="32" customWidth="1"/>
    <col min="7438" max="7438" width="9.75" style="32" bestFit="1" customWidth="1"/>
    <col min="7439" max="7439" width="12.25" style="32" bestFit="1" customWidth="1"/>
    <col min="7440" max="7440" width="8.125" style="32" bestFit="1" customWidth="1"/>
    <col min="7441" max="7680" width="9" style="32"/>
    <col min="7681" max="7681" width="7.5" style="32" customWidth="1"/>
    <col min="7682" max="7683" width="9.375" style="32" customWidth="1"/>
    <col min="7684" max="7684" width="49" style="32" customWidth="1"/>
    <col min="7685" max="7685" width="5.375" style="32" customWidth="1"/>
    <col min="7686" max="7686" width="7.375" style="32" bestFit="1" customWidth="1"/>
    <col min="7687" max="7688" width="10.875" style="32" customWidth="1"/>
    <col min="7689" max="7689" width="11.875" style="32" bestFit="1" customWidth="1"/>
    <col min="7690" max="7691" width="10.875" style="32" customWidth="1"/>
    <col min="7692" max="7692" width="11.875" style="32" bestFit="1" customWidth="1"/>
    <col min="7693" max="7693" width="10.25" style="32" customWidth="1"/>
    <col min="7694" max="7694" width="9.75" style="32" bestFit="1" customWidth="1"/>
    <col min="7695" max="7695" width="12.25" style="32" bestFit="1" customWidth="1"/>
    <col min="7696" max="7696" width="8.125" style="32" bestFit="1" customWidth="1"/>
    <col min="7697" max="7936" width="9" style="32"/>
    <col min="7937" max="7937" width="7.5" style="32" customWidth="1"/>
    <col min="7938" max="7939" width="9.375" style="32" customWidth="1"/>
    <col min="7940" max="7940" width="49" style="32" customWidth="1"/>
    <col min="7941" max="7941" width="5.375" style="32" customWidth="1"/>
    <col min="7942" max="7942" width="7.375" style="32" bestFit="1" customWidth="1"/>
    <col min="7943" max="7944" width="10.875" style="32" customWidth="1"/>
    <col min="7945" max="7945" width="11.875" style="32" bestFit="1" customWidth="1"/>
    <col min="7946" max="7947" width="10.875" style="32" customWidth="1"/>
    <col min="7948" max="7948" width="11.875" style="32" bestFit="1" customWidth="1"/>
    <col min="7949" max="7949" width="10.25" style="32" customWidth="1"/>
    <col min="7950" max="7950" width="9.75" style="32" bestFit="1" customWidth="1"/>
    <col min="7951" max="7951" width="12.25" style="32" bestFit="1" customWidth="1"/>
    <col min="7952" max="7952" width="8.125" style="32" bestFit="1" customWidth="1"/>
    <col min="7953" max="8192" width="9" style="32"/>
    <col min="8193" max="8193" width="7.5" style="32" customWidth="1"/>
    <col min="8194" max="8195" width="9.375" style="32" customWidth="1"/>
    <col min="8196" max="8196" width="49" style="32" customWidth="1"/>
    <col min="8197" max="8197" width="5.375" style="32" customWidth="1"/>
    <col min="8198" max="8198" width="7.375" style="32" bestFit="1" customWidth="1"/>
    <col min="8199" max="8200" width="10.875" style="32" customWidth="1"/>
    <col min="8201" max="8201" width="11.875" style="32" bestFit="1" customWidth="1"/>
    <col min="8202" max="8203" width="10.875" style="32" customWidth="1"/>
    <col min="8204" max="8204" width="11.875" style="32" bestFit="1" customWidth="1"/>
    <col min="8205" max="8205" width="10.25" style="32" customWidth="1"/>
    <col min="8206" max="8206" width="9.75" style="32" bestFit="1" customWidth="1"/>
    <col min="8207" max="8207" width="12.25" style="32" bestFit="1" customWidth="1"/>
    <col min="8208" max="8208" width="8.125" style="32" bestFit="1" customWidth="1"/>
    <col min="8209" max="8448" width="9" style="32"/>
    <col min="8449" max="8449" width="7.5" style="32" customWidth="1"/>
    <col min="8450" max="8451" width="9.375" style="32" customWidth="1"/>
    <col min="8452" max="8452" width="49" style="32" customWidth="1"/>
    <col min="8453" max="8453" width="5.375" style="32" customWidth="1"/>
    <col min="8454" max="8454" width="7.375" style="32" bestFit="1" customWidth="1"/>
    <col min="8455" max="8456" width="10.875" style="32" customWidth="1"/>
    <col min="8457" max="8457" width="11.875" style="32" bestFit="1" customWidth="1"/>
    <col min="8458" max="8459" width="10.875" style="32" customWidth="1"/>
    <col min="8460" max="8460" width="11.875" style="32" bestFit="1" customWidth="1"/>
    <col min="8461" max="8461" width="10.25" style="32" customWidth="1"/>
    <col min="8462" max="8462" width="9.75" style="32" bestFit="1" customWidth="1"/>
    <col min="8463" max="8463" width="12.25" style="32" bestFit="1" customWidth="1"/>
    <col min="8464" max="8464" width="8.125" style="32" bestFit="1" customWidth="1"/>
    <col min="8465" max="8704" width="9" style="32"/>
    <col min="8705" max="8705" width="7.5" style="32" customWidth="1"/>
    <col min="8706" max="8707" width="9.375" style="32" customWidth="1"/>
    <col min="8708" max="8708" width="49" style="32" customWidth="1"/>
    <col min="8709" max="8709" width="5.375" style="32" customWidth="1"/>
    <col min="8710" max="8710" width="7.375" style="32" bestFit="1" customWidth="1"/>
    <col min="8711" max="8712" width="10.875" style="32" customWidth="1"/>
    <col min="8713" max="8713" width="11.875" style="32" bestFit="1" customWidth="1"/>
    <col min="8714" max="8715" width="10.875" style="32" customWidth="1"/>
    <col min="8716" max="8716" width="11.875" style="32" bestFit="1" customWidth="1"/>
    <col min="8717" max="8717" width="10.25" style="32" customWidth="1"/>
    <col min="8718" max="8718" width="9.75" style="32" bestFit="1" customWidth="1"/>
    <col min="8719" max="8719" width="12.25" style="32" bestFit="1" customWidth="1"/>
    <col min="8720" max="8720" width="8.125" style="32" bestFit="1" customWidth="1"/>
    <col min="8721" max="8960" width="9" style="32"/>
    <col min="8961" max="8961" width="7.5" style="32" customWidth="1"/>
    <col min="8962" max="8963" width="9.375" style="32" customWidth="1"/>
    <col min="8964" max="8964" width="49" style="32" customWidth="1"/>
    <col min="8965" max="8965" width="5.375" style="32" customWidth="1"/>
    <col min="8966" max="8966" width="7.375" style="32" bestFit="1" customWidth="1"/>
    <col min="8967" max="8968" width="10.875" style="32" customWidth="1"/>
    <col min="8969" max="8969" width="11.875" style="32" bestFit="1" customWidth="1"/>
    <col min="8970" max="8971" width="10.875" style="32" customWidth="1"/>
    <col min="8972" max="8972" width="11.875" style="32" bestFit="1" customWidth="1"/>
    <col min="8973" max="8973" width="10.25" style="32" customWidth="1"/>
    <col min="8974" max="8974" width="9.75" style="32" bestFit="1" customWidth="1"/>
    <col min="8975" max="8975" width="12.25" style="32" bestFit="1" customWidth="1"/>
    <col min="8976" max="8976" width="8.125" style="32" bestFit="1" customWidth="1"/>
    <col min="8977" max="9216" width="9" style="32"/>
    <col min="9217" max="9217" width="7.5" style="32" customWidth="1"/>
    <col min="9218" max="9219" width="9.375" style="32" customWidth="1"/>
    <col min="9220" max="9220" width="49" style="32" customWidth="1"/>
    <col min="9221" max="9221" width="5.375" style="32" customWidth="1"/>
    <col min="9222" max="9222" width="7.375" style="32" bestFit="1" customWidth="1"/>
    <col min="9223" max="9224" width="10.875" style="32" customWidth="1"/>
    <col min="9225" max="9225" width="11.875" style="32" bestFit="1" customWidth="1"/>
    <col min="9226" max="9227" width="10.875" style="32" customWidth="1"/>
    <col min="9228" max="9228" width="11.875" style="32" bestFit="1" customWidth="1"/>
    <col min="9229" max="9229" width="10.25" style="32" customWidth="1"/>
    <col min="9230" max="9230" width="9.75" style="32" bestFit="1" customWidth="1"/>
    <col min="9231" max="9231" width="12.25" style="32" bestFit="1" customWidth="1"/>
    <col min="9232" max="9232" width="8.125" style="32" bestFit="1" customWidth="1"/>
    <col min="9233" max="9472" width="9" style="32"/>
    <col min="9473" max="9473" width="7.5" style="32" customWidth="1"/>
    <col min="9474" max="9475" width="9.375" style="32" customWidth="1"/>
    <col min="9476" max="9476" width="49" style="32" customWidth="1"/>
    <col min="9477" max="9477" width="5.375" style="32" customWidth="1"/>
    <col min="9478" max="9478" width="7.375" style="32" bestFit="1" customWidth="1"/>
    <col min="9479" max="9480" width="10.875" style="32" customWidth="1"/>
    <col min="9481" max="9481" width="11.875" style="32" bestFit="1" customWidth="1"/>
    <col min="9482" max="9483" width="10.875" style="32" customWidth="1"/>
    <col min="9484" max="9484" width="11.875" style="32" bestFit="1" customWidth="1"/>
    <col min="9485" max="9485" width="10.25" style="32" customWidth="1"/>
    <col min="9486" max="9486" width="9.75" style="32" bestFit="1" customWidth="1"/>
    <col min="9487" max="9487" width="12.25" style="32" bestFit="1" customWidth="1"/>
    <col min="9488" max="9488" width="8.125" style="32" bestFit="1" customWidth="1"/>
    <col min="9489" max="9728" width="9" style="32"/>
    <col min="9729" max="9729" width="7.5" style="32" customWidth="1"/>
    <col min="9730" max="9731" width="9.375" style="32" customWidth="1"/>
    <col min="9732" max="9732" width="49" style="32" customWidth="1"/>
    <col min="9733" max="9733" width="5.375" style="32" customWidth="1"/>
    <col min="9734" max="9734" width="7.375" style="32" bestFit="1" customWidth="1"/>
    <col min="9735" max="9736" width="10.875" style="32" customWidth="1"/>
    <col min="9737" max="9737" width="11.875" style="32" bestFit="1" customWidth="1"/>
    <col min="9738" max="9739" width="10.875" style="32" customWidth="1"/>
    <col min="9740" max="9740" width="11.875" style="32" bestFit="1" customWidth="1"/>
    <col min="9741" max="9741" width="10.25" style="32" customWidth="1"/>
    <col min="9742" max="9742" width="9.75" style="32" bestFit="1" customWidth="1"/>
    <col min="9743" max="9743" width="12.25" style="32" bestFit="1" customWidth="1"/>
    <col min="9744" max="9744" width="8.125" style="32" bestFit="1" customWidth="1"/>
    <col min="9745" max="9984" width="9" style="32"/>
    <col min="9985" max="9985" width="7.5" style="32" customWidth="1"/>
    <col min="9986" max="9987" width="9.375" style="32" customWidth="1"/>
    <col min="9988" max="9988" width="49" style="32" customWidth="1"/>
    <col min="9989" max="9989" width="5.375" style="32" customWidth="1"/>
    <col min="9990" max="9990" width="7.375" style="32" bestFit="1" customWidth="1"/>
    <col min="9991" max="9992" width="10.875" style="32" customWidth="1"/>
    <col min="9993" max="9993" width="11.875" style="32" bestFit="1" customWidth="1"/>
    <col min="9994" max="9995" width="10.875" style="32" customWidth="1"/>
    <col min="9996" max="9996" width="11.875" style="32" bestFit="1" customWidth="1"/>
    <col min="9997" max="9997" width="10.25" style="32" customWidth="1"/>
    <col min="9998" max="9998" width="9.75" style="32" bestFit="1" customWidth="1"/>
    <col min="9999" max="9999" width="12.25" style="32" bestFit="1" customWidth="1"/>
    <col min="10000" max="10000" width="8.125" style="32" bestFit="1" customWidth="1"/>
    <col min="10001" max="10240" width="9" style="32"/>
    <col min="10241" max="10241" width="7.5" style="32" customWidth="1"/>
    <col min="10242" max="10243" width="9.375" style="32" customWidth="1"/>
    <col min="10244" max="10244" width="49" style="32" customWidth="1"/>
    <col min="10245" max="10245" width="5.375" style="32" customWidth="1"/>
    <col min="10246" max="10246" width="7.375" style="32" bestFit="1" customWidth="1"/>
    <col min="10247" max="10248" width="10.875" style="32" customWidth="1"/>
    <col min="10249" max="10249" width="11.875" style="32" bestFit="1" customWidth="1"/>
    <col min="10250" max="10251" width="10.875" style="32" customWidth="1"/>
    <col min="10252" max="10252" width="11.875" style="32" bestFit="1" customWidth="1"/>
    <col min="10253" max="10253" width="10.25" style="32" customWidth="1"/>
    <col min="10254" max="10254" width="9.75" style="32" bestFit="1" customWidth="1"/>
    <col min="10255" max="10255" width="12.25" style="32" bestFit="1" customWidth="1"/>
    <col min="10256" max="10256" width="8.125" style="32" bestFit="1" customWidth="1"/>
    <col min="10257" max="10496" width="9" style="32"/>
    <col min="10497" max="10497" width="7.5" style="32" customWidth="1"/>
    <col min="10498" max="10499" width="9.375" style="32" customWidth="1"/>
    <col min="10500" max="10500" width="49" style="32" customWidth="1"/>
    <col min="10501" max="10501" width="5.375" style="32" customWidth="1"/>
    <col min="10502" max="10502" width="7.375" style="32" bestFit="1" customWidth="1"/>
    <col min="10503" max="10504" width="10.875" style="32" customWidth="1"/>
    <col min="10505" max="10505" width="11.875" style="32" bestFit="1" customWidth="1"/>
    <col min="10506" max="10507" width="10.875" style="32" customWidth="1"/>
    <col min="10508" max="10508" width="11.875" style="32" bestFit="1" customWidth="1"/>
    <col min="10509" max="10509" width="10.25" style="32" customWidth="1"/>
    <col min="10510" max="10510" width="9.75" style="32" bestFit="1" customWidth="1"/>
    <col min="10511" max="10511" width="12.25" style="32" bestFit="1" customWidth="1"/>
    <col min="10512" max="10512" width="8.125" style="32" bestFit="1" customWidth="1"/>
    <col min="10513" max="10752" width="9" style="32"/>
    <col min="10753" max="10753" width="7.5" style="32" customWidth="1"/>
    <col min="10754" max="10755" width="9.375" style="32" customWidth="1"/>
    <col min="10756" max="10756" width="49" style="32" customWidth="1"/>
    <col min="10757" max="10757" width="5.375" style="32" customWidth="1"/>
    <col min="10758" max="10758" width="7.375" style="32" bestFit="1" customWidth="1"/>
    <col min="10759" max="10760" width="10.875" style="32" customWidth="1"/>
    <col min="10761" max="10761" width="11.875" style="32" bestFit="1" customWidth="1"/>
    <col min="10762" max="10763" width="10.875" style="32" customWidth="1"/>
    <col min="10764" max="10764" width="11.875" style="32" bestFit="1" customWidth="1"/>
    <col min="10765" max="10765" width="10.25" style="32" customWidth="1"/>
    <col min="10766" max="10766" width="9.75" style="32" bestFit="1" customWidth="1"/>
    <col min="10767" max="10767" width="12.25" style="32" bestFit="1" customWidth="1"/>
    <col min="10768" max="10768" width="8.125" style="32" bestFit="1" customWidth="1"/>
    <col min="10769" max="11008" width="9" style="32"/>
    <col min="11009" max="11009" width="7.5" style="32" customWidth="1"/>
    <col min="11010" max="11011" width="9.375" style="32" customWidth="1"/>
    <col min="11012" max="11012" width="49" style="32" customWidth="1"/>
    <col min="11013" max="11013" width="5.375" style="32" customWidth="1"/>
    <col min="11014" max="11014" width="7.375" style="32" bestFit="1" customWidth="1"/>
    <col min="11015" max="11016" width="10.875" style="32" customWidth="1"/>
    <col min="11017" max="11017" width="11.875" style="32" bestFit="1" customWidth="1"/>
    <col min="11018" max="11019" width="10.875" style="32" customWidth="1"/>
    <col min="11020" max="11020" width="11.875" style="32" bestFit="1" customWidth="1"/>
    <col min="11021" max="11021" width="10.25" style="32" customWidth="1"/>
    <col min="11022" max="11022" width="9.75" style="32" bestFit="1" customWidth="1"/>
    <col min="11023" max="11023" width="12.25" style="32" bestFit="1" customWidth="1"/>
    <col min="11024" max="11024" width="8.125" style="32" bestFit="1" customWidth="1"/>
    <col min="11025" max="11264" width="9" style="32"/>
    <col min="11265" max="11265" width="7.5" style="32" customWidth="1"/>
    <col min="11266" max="11267" width="9.375" style="32" customWidth="1"/>
    <col min="11268" max="11268" width="49" style="32" customWidth="1"/>
    <col min="11269" max="11269" width="5.375" style="32" customWidth="1"/>
    <col min="11270" max="11270" width="7.375" style="32" bestFit="1" customWidth="1"/>
    <col min="11271" max="11272" width="10.875" style="32" customWidth="1"/>
    <col min="11273" max="11273" width="11.875" style="32" bestFit="1" customWidth="1"/>
    <col min="11274" max="11275" width="10.875" style="32" customWidth="1"/>
    <col min="11276" max="11276" width="11.875" style="32" bestFit="1" customWidth="1"/>
    <col min="11277" max="11277" width="10.25" style="32" customWidth="1"/>
    <col min="11278" max="11278" width="9.75" style="32" bestFit="1" customWidth="1"/>
    <col min="11279" max="11279" width="12.25" style="32" bestFit="1" customWidth="1"/>
    <col min="11280" max="11280" width="8.125" style="32" bestFit="1" customWidth="1"/>
    <col min="11281" max="11520" width="9" style="32"/>
    <col min="11521" max="11521" width="7.5" style="32" customWidth="1"/>
    <col min="11522" max="11523" width="9.375" style="32" customWidth="1"/>
    <col min="11524" max="11524" width="49" style="32" customWidth="1"/>
    <col min="11525" max="11525" width="5.375" style="32" customWidth="1"/>
    <col min="11526" max="11526" width="7.375" style="32" bestFit="1" customWidth="1"/>
    <col min="11527" max="11528" width="10.875" style="32" customWidth="1"/>
    <col min="11529" max="11529" width="11.875" style="32" bestFit="1" customWidth="1"/>
    <col min="11530" max="11531" width="10.875" style="32" customWidth="1"/>
    <col min="11532" max="11532" width="11.875" style="32" bestFit="1" customWidth="1"/>
    <col min="11533" max="11533" width="10.25" style="32" customWidth="1"/>
    <col min="11534" max="11534" width="9.75" style="32" bestFit="1" customWidth="1"/>
    <col min="11535" max="11535" width="12.25" style="32" bestFit="1" customWidth="1"/>
    <col min="11536" max="11536" width="8.125" style="32" bestFit="1" customWidth="1"/>
    <col min="11537" max="11776" width="9" style="32"/>
    <col min="11777" max="11777" width="7.5" style="32" customWidth="1"/>
    <col min="11778" max="11779" width="9.375" style="32" customWidth="1"/>
    <col min="11780" max="11780" width="49" style="32" customWidth="1"/>
    <col min="11781" max="11781" width="5.375" style="32" customWidth="1"/>
    <col min="11782" max="11782" width="7.375" style="32" bestFit="1" customWidth="1"/>
    <col min="11783" max="11784" width="10.875" style="32" customWidth="1"/>
    <col min="11785" max="11785" width="11.875" style="32" bestFit="1" customWidth="1"/>
    <col min="11786" max="11787" width="10.875" style="32" customWidth="1"/>
    <col min="11788" max="11788" width="11.875" style="32" bestFit="1" customWidth="1"/>
    <col min="11789" max="11789" width="10.25" style="32" customWidth="1"/>
    <col min="11790" max="11790" width="9.75" style="32" bestFit="1" customWidth="1"/>
    <col min="11791" max="11791" width="12.25" style="32" bestFit="1" customWidth="1"/>
    <col min="11792" max="11792" width="8.125" style="32" bestFit="1" customWidth="1"/>
    <col min="11793" max="12032" width="9" style="32"/>
    <col min="12033" max="12033" width="7.5" style="32" customWidth="1"/>
    <col min="12034" max="12035" width="9.375" style="32" customWidth="1"/>
    <col min="12036" max="12036" width="49" style="32" customWidth="1"/>
    <col min="12037" max="12037" width="5.375" style="32" customWidth="1"/>
    <col min="12038" max="12038" width="7.375" style="32" bestFit="1" customWidth="1"/>
    <col min="12039" max="12040" width="10.875" style="32" customWidth="1"/>
    <col min="12041" max="12041" width="11.875" style="32" bestFit="1" customWidth="1"/>
    <col min="12042" max="12043" width="10.875" style="32" customWidth="1"/>
    <col min="12044" max="12044" width="11.875" style="32" bestFit="1" customWidth="1"/>
    <col min="12045" max="12045" width="10.25" style="32" customWidth="1"/>
    <col min="12046" max="12046" width="9.75" style="32" bestFit="1" customWidth="1"/>
    <col min="12047" max="12047" width="12.25" style="32" bestFit="1" customWidth="1"/>
    <col min="12048" max="12048" width="8.125" style="32" bestFit="1" customWidth="1"/>
    <col min="12049" max="12288" width="9" style="32"/>
    <col min="12289" max="12289" width="7.5" style="32" customWidth="1"/>
    <col min="12290" max="12291" width="9.375" style="32" customWidth="1"/>
    <col min="12292" max="12292" width="49" style="32" customWidth="1"/>
    <col min="12293" max="12293" width="5.375" style="32" customWidth="1"/>
    <col min="12294" max="12294" width="7.375" style="32" bestFit="1" customWidth="1"/>
    <col min="12295" max="12296" width="10.875" style="32" customWidth="1"/>
    <col min="12297" max="12297" width="11.875" style="32" bestFit="1" customWidth="1"/>
    <col min="12298" max="12299" width="10.875" style="32" customWidth="1"/>
    <col min="12300" max="12300" width="11.875" style="32" bestFit="1" customWidth="1"/>
    <col min="12301" max="12301" width="10.25" style="32" customWidth="1"/>
    <col min="12302" max="12302" width="9.75" style="32" bestFit="1" customWidth="1"/>
    <col min="12303" max="12303" width="12.25" style="32" bestFit="1" customWidth="1"/>
    <col min="12304" max="12304" width="8.125" style="32" bestFit="1" customWidth="1"/>
    <col min="12305" max="12544" width="9" style="32"/>
    <col min="12545" max="12545" width="7.5" style="32" customWidth="1"/>
    <col min="12546" max="12547" width="9.375" style="32" customWidth="1"/>
    <col min="12548" max="12548" width="49" style="32" customWidth="1"/>
    <col min="12549" max="12549" width="5.375" style="32" customWidth="1"/>
    <col min="12550" max="12550" width="7.375" style="32" bestFit="1" customWidth="1"/>
    <col min="12551" max="12552" width="10.875" style="32" customWidth="1"/>
    <col min="12553" max="12553" width="11.875" style="32" bestFit="1" customWidth="1"/>
    <col min="12554" max="12555" width="10.875" style="32" customWidth="1"/>
    <col min="12556" max="12556" width="11.875" style="32" bestFit="1" customWidth="1"/>
    <col min="12557" max="12557" width="10.25" style="32" customWidth="1"/>
    <col min="12558" max="12558" width="9.75" style="32" bestFit="1" customWidth="1"/>
    <col min="12559" max="12559" width="12.25" style="32" bestFit="1" customWidth="1"/>
    <col min="12560" max="12560" width="8.125" style="32" bestFit="1" customWidth="1"/>
    <col min="12561" max="12800" width="9" style="32"/>
    <col min="12801" max="12801" width="7.5" style="32" customWidth="1"/>
    <col min="12802" max="12803" width="9.375" style="32" customWidth="1"/>
    <col min="12804" max="12804" width="49" style="32" customWidth="1"/>
    <col min="12805" max="12805" width="5.375" style="32" customWidth="1"/>
    <col min="12806" max="12806" width="7.375" style="32" bestFit="1" customWidth="1"/>
    <col min="12807" max="12808" width="10.875" style="32" customWidth="1"/>
    <col min="12809" max="12809" width="11.875" style="32" bestFit="1" customWidth="1"/>
    <col min="12810" max="12811" width="10.875" style="32" customWidth="1"/>
    <col min="12812" max="12812" width="11.875" style="32" bestFit="1" customWidth="1"/>
    <col min="12813" max="12813" width="10.25" style="32" customWidth="1"/>
    <col min="12814" max="12814" width="9.75" style="32" bestFit="1" customWidth="1"/>
    <col min="12815" max="12815" width="12.25" style="32" bestFit="1" customWidth="1"/>
    <col min="12816" max="12816" width="8.125" style="32" bestFit="1" customWidth="1"/>
    <col min="12817" max="13056" width="9" style="32"/>
    <col min="13057" max="13057" width="7.5" style="32" customWidth="1"/>
    <col min="13058" max="13059" width="9.375" style="32" customWidth="1"/>
    <col min="13060" max="13060" width="49" style="32" customWidth="1"/>
    <col min="13061" max="13061" width="5.375" style="32" customWidth="1"/>
    <col min="13062" max="13062" width="7.375" style="32" bestFit="1" customWidth="1"/>
    <col min="13063" max="13064" width="10.875" style="32" customWidth="1"/>
    <col min="13065" max="13065" width="11.875" style="32" bestFit="1" customWidth="1"/>
    <col min="13066" max="13067" width="10.875" style="32" customWidth="1"/>
    <col min="13068" max="13068" width="11.875" style="32" bestFit="1" customWidth="1"/>
    <col min="13069" max="13069" width="10.25" style="32" customWidth="1"/>
    <col min="13070" max="13070" width="9.75" style="32" bestFit="1" customWidth="1"/>
    <col min="13071" max="13071" width="12.25" style="32" bestFit="1" customWidth="1"/>
    <col min="13072" max="13072" width="8.125" style="32" bestFit="1" customWidth="1"/>
    <col min="13073" max="13312" width="9" style="32"/>
    <col min="13313" max="13313" width="7.5" style="32" customWidth="1"/>
    <col min="13314" max="13315" width="9.375" style="32" customWidth="1"/>
    <col min="13316" max="13316" width="49" style="32" customWidth="1"/>
    <col min="13317" max="13317" width="5.375" style="32" customWidth="1"/>
    <col min="13318" max="13318" width="7.375" style="32" bestFit="1" customWidth="1"/>
    <col min="13319" max="13320" width="10.875" style="32" customWidth="1"/>
    <col min="13321" max="13321" width="11.875" style="32" bestFit="1" customWidth="1"/>
    <col min="13322" max="13323" width="10.875" style="32" customWidth="1"/>
    <col min="13324" max="13324" width="11.875" style="32" bestFit="1" customWidth="1"/>
    <col min="13325" max="13325" width="10.25" style="32" customWidth="1"/>
    <col min="13326" max="13326" width="9.75" style="32" bestFit="1" customWidth="1"/>
    <col min="13327" max="13327" width="12.25" style="32" bestFit="1" customWidth="1"/>
    <col min="13328" max="13328" width="8.125" style="32" bestFit="1" customWidth="1"/>
    <col min="13329" max="13568" width="9" style="32"/>
    <col min="13569" max="13569" width="7.5" style="32" customWidth="1"/>
    <col min="13570" max="13571" width="9.375" style="32" customWidth="1"/>
    <col min="13572" max="13572" width="49" style="32" customWidth="1"/>
    <col min="13573" max="13573" width="5.375" style="32" customWidth="1"/>
    <col min="13574" max="13574" width="7.375" style="32" bestFit="1" customWidth="1"/>
    <col min="13575" max="13576" width="10.875" style="32" customWidth="1"/>
    <col min="13577" max="13577" width="11.875" style="32" bestFit="1" customWidth="1"/>
    <col min="13578" max="13579" width="10.875" style="32" customWidth="1"/>
    <col min="13580" max="13580" width="11.875" style="32" bestFit="1" customWidth="1"/>
    <col min="13581" max="13581" width="10.25" style="32" customWidth="1"/>
    <col min="13582" max="13582" width="9.75" style="32" bestFit="1" customWidth="1"/>
    <col min="13583" max="13583" width="12.25" style="32" bestFit="1" customWidth="1"/>
    <col min="13584" max="13584" width="8.125" style="32" bestFit="1" customWidth="1"/>
    <col min="13585" max="13824" width="9" style="32"/>
    <col min="13825" max="13825" width="7.5" style="32" customWidth="1"/>
    <col min="13826" max="13827" width="9.375" style="32" customWidth="1"/>
    <col min="13828" max="13828" width="49" style="32" customWidth="1"/>
    <col min="13829" max="13829" width="5.375" style="32" customWidth="1"/>
    <col min="13830" max="13830" width="7.375" style="32" bestFit="1" customWidth="1"/>
    <col min="13831" max="13832" width="10.875" style="32" customWidth="1"/>
    <col min="13833" max="13833" width="11.875" style="32" bestFit="1" customWidth="1"/>
    <col min="13834" max="13835" width="10.875" style="32" customWidth="1"/>
    <col min="13836" max="13836" width="11.875" style="32" bestFit="1" customWidth="1"/>
    <col min="13837" max="13837" width="10.25" style="32" customWidth="1"/>
    <col min="13838" max="13838" width="9.75" style="32" bestFit="1" customWidth="1"/>
    <col min="13839" max="13839" width="12.25" style="32" bestFit="1" customWidth="1"/>
    <col min="13840" max="13840" width="8.125" style="32" bestFit="1" customWidth="1"/>
    <col min="13841" max="14080" width="9" style="32"/>
    <col min="14081" max="14081" width="7.5" style="32" customWidth="1"/>
    <col min="14082" max="14083" width="9.375" style="32" customWidth="1"/>
    <col min="14084" max="14084" width="49" style="32" customWidth="1"/>
    <col min="14085" max="14085" width="5.375" style="32" customWidth="1"/>
    <col min="14086" max="14086" width="7.375" style="32" bestFit="1" customWidth="1"/>
    <col min="14087" max="14088" width="10.875" style="32" customWidth="1"/>
    <col min="14089" max="14089" width="11.875" style="32" bestFit="1" customWidth="1"/>
    <col min="14090" max="14091" width="10.875" style="32" customWidth="1"/>
    <col min="14092" max="14092" width="11.875" style="32" bestFit="1" customWidth="1"/>
    <col min="14093" max="14093" width="10.25" style="32" customWidth="1"/>
    <col min="14094" max="14094" width="9.75" style="32" bestFit="1" customWidth="1"/>
    <col min="14095" max="14095" width="12.25" style="32" bestFit="1" customWidth="1"/>
    <col min="14096" max="14096" width="8.125" style="32" bestFit="1" customWidth="1"/>
    <col min="14097" max="14336" width="9" style="32"/>
    <col min="14337" max="14337" width="7.5" style="32" customWidth="1"/>
    <col min="14338" max="14339" width="9.375" style="32" customWidth="1"/>
    <col min="14340" max="14340" width="49" style="32" customWidth="1"/>
    <col min="14341" max="14341" width="5.375" style="32" customWidth="1"/>
    <col min="14342" max="14342" width="7.375" style="32" bestFit="1" customWidth="1"/>
    <col min="14343" max="14344" width="10.875" style="32" customWidth="1"/>
    <col min="14345" max="14345" width="11.875" style="32" bestFit="1" customWidth="1"/>
    <col min="14346" max="14347" width="10.875" style="32" customWidth="1"/>
    <col min="14348" max="14348" width="11.875" style="32" bestFit="1" customWidth="1"/>
    <col min="14349" max="14349" width="10.25" style="32" customWidth="1"/>
    <col min="14350" max="14350" width="9.75" style="32" bestFit="1" customWidth="1"/>
    <col min="14351" max="14351" width="12.25" style="32" bestFit="1" customWidth="1"/>
    <col min="14352" max="14352" width="8.125" style="32" bestFit="1" customWidth="1"/>
    <col min="14353" max="14592" width="9" style="32"/>
    <col min="14593" max="14593" width="7.5" style="32" customWidth="1"/>
    <col min="14594" max="14595" width="9.375" style="32" customWidth="1"/>
    <col min="14596" max="14596" width="49" style="32" customWidth="1"/>
    <col min="14597" max="14597" width="5.375" style="32" customWidth="1"/>
    <col min="14598" max="14598" width="7.375" style="32" bestFit="1" customWidth="1"/>
    <col min="14599" max="14600" width="10.875" style="32" customWidth="1"/>
    <col min="14601" max="14601" width="11.875" style="32" bestFit="1" customWidth="1"/>
    <col min="14602" max="14603" width="10.875" style="32" customWidth="1"/>
    <col min="14604" max="14604" width="11.875" style="32" bestFit="1" customWidth="1"/>
    <col min="14605" max="14605" width="10.25" style="32" customWidth="1"/>
    <col min="14606" max="14606" width="9.75" style="32" bestFit="1" customWidth="1"/>
    <col min="14607" max="14607" width="12.25" style="32" bestFit="1" customWidth="1"/>
    <col min="14608" max="14608" width="8.125" style="32" bestFit="1" customWidth="1"/>
    <col min="14609" max="14848" width="9" style="32"/>
    <col min="14849" max="14849" width="7.5" style="32" customWidth="1"/>
    <col min="14850" max="14851" width="9.375" style="32" customWidth="1"/>
    <col min="14852" max="14852" width="49" style="32" customWidth="1"/>
    <col min="14853" max="14853" width="5.375" style="32" customWidth="1"/>
    <col min="14854" max="14854" width="7.375" style="32" bestFit="1" customWidth="1"/>
    <col min="14855" max="14856" width="10.875" style="32" customWidth="1"/>
    <col min="14857" max="14857" width="11.875" style="32" bestFit="1" customWidth="1"/>
    <col min="14858" max="14859" width="10.875" style="32" customWidth="1"/>
    <col min="14860" max="14860" width="11.875" style="32" bestFit="1" customWidth="1"/>
    <col min="14861" max="14861" width="10.25" style="32" customWidth="1"/>
    <col min="14862" max="14862" width="9.75" style="32" bestFit="1" customWidth="1"/>
    <col min="14863" max="14863" width="12.25" style="32" bestFit="1" customWidth="1"/>
    <col min="14864" max="14864" width="8.125" style="32" bestFit="1" customWidth="1"/>
    <col min="14865" max="15104" width="9" style="32"/>
    <col min="15105" max="15105" width="7.5" style="32" customWidth="1"/>
    <col min="15106" max="15107" width="9.375" style="32" customWidth="1"/>
    <col min="15108" max="15108" width="49" style="32" customWidth="1"/>
    <col min="15109" max="15109" width="5.375" style="32" customWidth="1"/>
    <col min="15110" max="15110" width="7.375" style="32" bestFit="1" customWidth="1"/>
    <col min="15111" max="15112" width="10.875" style="32" customWidth="1"/>
    <col min="15113" max="15113" width="11.875" style="32" bestFit="1" customWidth="1"/>
    <col min="15114" max="15115" width="10.875" style="32" customWidth="1"/>
    <col min="15116" max="15116" width="11.875" style="32" bestFit="1" customWidth="1"/>
    <col min="15117" max="15117" width="10.25" style="32" customWidth="1"/>
    <col min="15118" max="15118" width="9.75" style="32" bestFit="1" customWidth="1"/>
    <col min="15119" max="15119" width="12.25" style="32" bestFit="1" customWidth="1"/>
    <col min="15120" max="15120" width="8.125" style="32" bestFit="1" customWidth="1"/>
    <col min="15121" max="15360" width="9" style="32"/>
    <col min="15361" max="15361" width="7.5" style="32" customWidth="1"/>
    <col min="15362" max="15363" width="9.375" style="32" customWidth="1"/>
    <col min="15364" max="15364" width="49" style="32" customWidth="1"/>
    <col min="15365" max="15365" width="5.375" style="32" customWidth="1"/>
    <col min="15366" max="15366" width="7.375" style="32" bestFit="1" customWidth="1"/>
    <col min="15367" max="15368" width="10.875" style="32" customWidth="1"/>
    <col min="15369" max="15369" width="11.875" style="32" bestFit="1" customWidth="1"/>
    <col min="15370" max="15371" width="10.875" style="32" customWidth="1"/>
    <col min="15372" max="15372" width="11.875" style="32" bestFit="1" customWidth="1"/>
    <col min="15373" max="15373" width="10.25" style="32" customWidth="1"/>
    <col min="15374" max="15374" width="9.75" style="32" bestFit="1" customWidth="1"/>
    <col min="15375" max="15375" width="12.25" style="32" bestFit="1" customWidth="1"/>
    <col min="15376" max="15376" width="8.125" style="32" bestFit="1" customWidth="1"/>
    <col min="15377" max="15616" width="9" style="32"/>
    <col min="15617" max="15617" width="7.5" style="32" customWidth="1"/>
    <col min="15618" max="15619" width="9.375" style="32" customWidth="1"/>
    <col min="15620" max="15620" width="49" style="32" customWidth="1"/>
    <col min="15621" max="15621" width="5.375" style="32" customWidth="1"/>
    <col min="15622" max="15622" width="7.375" style="32" bestFit="1" customWidth="1"/>
    <col min="15623" max="15624" width="10.875" style="32" customWidth="1"/>
    <col min="15625" max="15625" width="11.875" style="32" bestFit="1" customWidth="1"/>
    <col min="15626" max="15627" width="10.875" style="32" customWidth="1"/>
    <col min="15628" max="15628" width="11.875" style="32" bestFit="1" customWidth="1"/>
    <col min="15629" max="15629" width="10.25" style="32" customWidth="1"/>
    <col min="15630" max="15630" width="9.75" style="32" bestFit="1" customWidth="1"/>
    <col min="15631" max="15631" width="12.25" style="32" bestFit="1" customWidth="1"/>
    <col min="15632" max="15632" width="8.125" style="32" bestFit="1" customWidth="1"/>
    <col min="15633" max="15872" width="9" style="32"/>
    <col min="15873" max="15873" width="7.5" style="32" customWidth="1"/>
    <col min="15874" max="15875" width="9.375" style="32" customWidth="1"/>
    <col min="15876" max="15876" width="49" style="32" customWidth="1"/>
    <col min="15877" max="15877" width="5.375" style="32" customWidth="1"/>
    <col min="15878" max="15878" width="7.375" style="32" bestFit="1" customWidth="1"/>
    <col min="15879" max="15880" width="10.875" style="32" customWidth="1"/>
    <col min="15881" max="15881" width="11.875" style="32" bestFit="1" customWidth="1"/>
    <col min="15882" max="15883" width="10.875" style="32" customWidth="1"/>
    <col min="15884" max="15884" width="11.875" style="32" bestFit="1" customWidth="1"/>
    <col min="15885" max="15885" width="10.25" style="32" customWidth="1"/>
    <col min="15886" max="15886" width="9.75" style="32" bestFit="1" customWidth="1"/>
    <col min="15887" max="15887" width="12.25" style="32" bestFit="1" customWidth="1"/>
    <col min="15888" max="15888" width="8.125" style="32" bestFit="1" customWidth="1"/>
    <col min="15889" max="16128" width="9" style="32"/>
    <col min="16129" max="16129" width="7.5" style="32" customWidth="1"/>
    <col min="16130" max="16131" width="9.375" style="32" customWidth="1"/>
    <col min="16132" max="16132" width="49" style="32" customWidth="1"/>
    <col min="16133" max="16133" width="5.375" style="32" customWidth="1"/>
    <col min="16134" max="16134" width="7.375" style="32" bestFit="1" customWidth="1"/>
    <col min="16135" max="16136" width="10.875" style="32" customWidth="1"/>
    <col min="16137" max="16137" width="11.875" style="32" bestFit="1" customWidth="1"/>
    <col min="16138" max="16139" width="10.875" style="32" customWidth="1"/>
    <col min="16140" max="16140" width="11.875" style="32" bestFit="1" customWidth="1"/>
    <col min="16141" max="16141" width="10.25" style="32" customWidth="1"/>
    <col min="16142" max="16142" width="9.75" style="32" bestFit="1" customWidth="1"/>
    <col min="16143" max="16143" width="12.25" style="32" bestFit="1" customWidth="1"/>
    <col min="16144" max="16144" width="8.125" style="32" bestFit="1" customWidth="1"/>
    <col min="16145" max="16384" width="9" style="32"/>
  </cols>
  <sheetData>
    <row r="1" spans="1:17" ht="60" customHeight="1" x14ac:dyDescent="0.25">
      <c r="A1" s="25"/>
      <c r="B1" s="25"/>
      <c r="C1" s="25"/>
      <c r="D1" s="26" t="s">
        <v>855</v>
      </c>
      <c r="E1" s="27"/>
      <c r="F1" s="27"/>
      <c r="G1" s="28" t="s">
        <v>51</v>
      </c>
      <c r="H1" s="27"/>
      <c r="I1" s="27"/>
      <c r="J1" s="28"/>
      <c r="K1" s="27"/>
      <c r="L1" s="27"/>
      <c r="M1" s="29"/>
    </row>
    <row r="2" spans="1:17" ht="18" x14ac:dyDescent="0.25">
      <c r="A2" s="25"/>
      <c r="B2" s="25"/>
      <c r="C2" s="25"/>
      <c r="D2" s="33"/>
      <c r="E2" s="27"/>
      <c r="F2" s="27"/>
      <c r="G2" s="28"/>
      <c r="H2" s="27"/>
      <c r="I2" s="27"/>
      <c r="J2" s="28"/>
      <c r="K2" s="27"/>
      <c r="L2" s="27"/>
      <c r="M2" s="34"/>
    </row>
    <row r="3" spans="1:17" ht="15" customHeight="1" x14ac:dyDescent="0.25">
      <c r="A3" s="499" t="str">
        <f>[11]MEMÓRIA!A4</f>
        <v>MUNICÍPIO/UF:</v>
      </c>
      <c r="B3" s="500"/>
      <c r="C3" s="500"/>
      <c r="D3" s="37" t="str">
        <f>[11]MEMÓRIA!D4</f>
        <v>GESTOR / AÇÃO:</v>
      </c>
      <c r="E3" s="499" t="str">
        <f>[11]MEMÓRIA!E4</f>
        <v>ENDEREÇO:</v>
      </c>
      <c r="F3" s="500"/>
      <c r="G3" s="500"/>
      <c r="H3" s="500"/>
      <c r="I3" s="35" t="str">
        <f>[11]MEMÓRIA!M4</f>
        <v>REVISÃO: 00</v>
      </c>
      <c r="J3" s="38"/>
      <c r="K3" s="36"/>
      <c r="L3" s="39"/>
      <c r="M3" s="40"/>
      <c r="N3" s="40"/>
      <c r="O3" s="41"/>
      <c r="P3" s="506"/>
      <c r="Q3" s="506"/>
    </row>
    <row r="4" spans="1:17" ht="15" customHeight="1" x14ac:dyDescent="0.25">
      <c r="A4" s="503" t="str">
        <f>[11]MEMÓRIA!A5</f>
        <v>SÃO LOUREÇO DA MATA / PE</v>
      </c>
      <c r="B4" s="504"/>
      <c r="C4" s="504"/>
      <c r="D4" s="43" t="str">
        <f>[11]MEMÓRIA!D5</f>
        <v>SECRETARIA DE INFRAESTRUTURA - DIRETORIA DE OBRAS</v>
      </c>
      <c r="E4" s="503" t="str">
        <f>MEM!E5</f>
        <v xml:space="preserve"> SÃO LOURENÇO DA MATA-PE</v>
      </c>
      <c r="F4" s="504"/>
      <c r="G4" s="504"/>
      <c r="H4" s="504"/>
      <c r="I4" s="504"/>
      <c r="J4" s="504"/>
      <c r="K4" s="504"/>
      <c r="L4" s="149"/>
      <c r="M4" s="46"/>
      <c r="N4" s="47"/>
      <c r="O4" s="48"/>
      <c r="P4" s="507"/>
      <c r="Q4" s="507"/>
    </row>
    <row r="5" spans="1:17" x14ac:dyDescent="0.25">
      <c r="A5" s="50"/>
      <c r="B5" s="50"/>
      <c r="C5" s="50"/>
      <c r="D5" s="51"/>
      <c r="E5" s="52"/>
      <c r="F5" s="52"/>
      <c r="G5" s="53"/>
      <c r="H5" s="52"/>
      <c r="I5" s="54"/>
      <c r="J5" s="55"/>
      <c r="K5" s="50"/>
      <c r="L5" s="54"/>
      <c r="M5" s="46"/>
      <c r="N5" s="47"/>
      <c r="O5" s="48"/>
      <c r="P5" s="49"/>
      <c r="Q5" s="49"/>
    </row>
    <row r="6" spans="1:17" ht="12" customHeight="1" x14ac:dyDescent="0.25">
      <c r="A6" s="495" t="str">
        <f>[11]MEMÓRIA!A7</f>
        <v xml:space="preserve">PROPONENTE:                                   </v>
      </c>
      <c r="B6" s="495"/>
      <c r="C6" s="495"/>
      <c r="D6" s="496" t="str">
        <f>[11]MEMÓRIA!D7</f>
        <v xml:space="preserve">OBJETO: </v>
      </c>
      <c r="E6" s="497"/>
      <c r="F6" s="497"/>
      <c r="G6" s="497"/>
      <c r="H6" s="497"/>
      <c r="I6" s="498"/>
      <c r="J6" s="499" t="str">
        <f>[11]MEMÓRIA!E7</f>
        <v xml:space="preserve">EMPREENDIMENTO: </v>
      </c>
      <c r="K6" s="500"/>
      <c r="L6" s="501"/>
      <c r="M6" s="46"/>
      <c r="N6" s="56"/>
      <c r="O6" s="48"/>
      <c r="P6" s="57"/>
      <c r="Q6" s="57"/>
    </row>
    <row r="7" spans="1:17" ht="27.75" customHeight="1" x14ac:dyDescent="0.25">
      <c r="A7" s="502" t="str">
        <f>[11]MEMÓRIA!A8</f>
        <v>PREFEITURA DE SÃO LOURENÇO DA MATA</v>
      </c>
      <c r="B7" s="502"/>
      <c r="C7" s="502"/>
      <c r="D7" s="503" t="str">
        <f>RESUMO!A10</f>
        <v>CONTRATAÇÃO DE EMPRESA DE ENGENHARIA PARA EXECUÇÃO DE REFORMA DO CENTRO DE ESPECIALIDADES ODONTOLÓGICAS, NO MUNICÍPIO DE SÃO LOURENÇO DA MATA/PE.</v>
      </c>
      <c r="E7" s="504"/>
      <c r="F7" s="504"/>
      <c r="G7" s="504"/>
      <c r="H7" s="504"/>
      <c r="I7" s="505"/>
      <c r="J7" s="503" t="str">
        <f>MEM!E8</f>
        <v>Construção de Edifícios (também para Reformas)</v>
      </c>
      <c r="K7" s="504"/>
      <c r="L7" s="505"/>
      <c r="M7" s="46"/>
      <c r="N7" s="47"/>
      <c r="O7" s="48"/>
      <c r="P7" s="57"/>
      <c r="Q7" s="57"/>
    </row>
    <row r="8" spans="1:17" x14ac:dyDescent="0.25">
      <c r="A8" s="59"/>
      <c r="B8" s="59"/>
      <c r="C8" s="59"/>
      <c r="D8" s="60"/>
      <c r="E8" s="59"/>
      <c r="F8" s="59"/>
      <c r="G8" s="61"/>
      <c r="H8" s="59"/>
      <c r="I8" s="59"/>
      <c r="J8" s="61"/>
      <c r="K8" s="59"/>
      <c r="L8" s="59"/>
      <c r="M8" s="46"/>
      <c r="N8" s="47"/>
      <c r="O8" s="48"/>
      <c r="P8" s="57"/>
      <c r="Q8" s="57"/>
    </row>
    <row r="9" spans="1:17" ht="15.75" customHeight="1" x14ac:dyDescent="0.25">
      <c r="A9" s="488" t="s">
        <v>52</v>
      </c>
      <c r="B9" s="488"/>
      <c r="C9" s="489" t="s">
        <v>476</v>
      </c>
      <c r="D9" s="489"/>
      <c r="E9" s="489"/>
      <c r="F9" s="489"/>
      <c r="G9" s="62"/>
      <c r="H9" s="63" t="s">
        <v>53</v>
      </c>
      <c r="I9" s="64">
        <v>0.28270000000000001</v>
      </c>
      <c r="J9" s="65"/>
      <c r="K9" s="63" t="s">
        <v>53</v>
      </c>
      <c r="L9" s="64">
        <v>0.22120000000000001</v>
      </c>
      <c r="M9" s="66"/>
      <c r="N9" s="67"/>
      <c r="O9" s="50"/>
      <c r="P9" s="68"/>
      <c r="Q9" s="68"/>
    </row>
    <row r="10" spans="1:17" s="31" customFormat="1" ht="33.75" x14ac:dyDescent="0.2">
      <c r="A10" s="69" t="s">
        <v>54</v>
      </c>
      <c r="B10" s="69" t="s">
        <v>55</v>
      </c>
      <c r="C10" s="69" t="s">
        <v>56</v>
      </c>
      <c r="D10" s="70" t="s">
        <v>57</v>
      </c>
      <c r="E10" s="69" t="s">
        <v>58</v>
      </c>
      <c r="F10" s="71" t="s">
        <v>30</v>
      </c>
      <c r="G10" s="72" t="s">
        <v>59</v>
      </c>
      <c r="H10" s="72" t="s">
        <v>60</v>
      </c>
      <c r="I10" s="72" t="s">
        <v>61</v>
      </c>
      <c r="J10" s="72" t="s">
        <v>62</v>
      </c>
      <c r="K10" s="72" t="s">
        <v>63</v>
      </c>
      <c r="L10" s="72" t="s">
        <v>64</v>
      </c>
      <c r="M10" s="73"/>
      <c r="N10" s="30"/>
    </row>
    <row r="11" spans="1:17" s="77" customFormat="1" x14ac:dyDescent="0.25">
      <c r="A11" s="129" t="s">
        <v>32</v>
      </c>
      <c r="B11" s="129"/>
      <c r="C11" s="130"/>
      <c r="D11" s="131" t="str">
        <f>MEM!C11</f>
        <v>SERVIÇOS PRELIMINARES</v>
      </c>
      <c r="E11" s="132"/>
      <c r="F11" s="133"/>
      <c r="G11" s="134"/>
      <c r="H11" s="135" t="s">
        <v>22</v>
      </c>
      <c r="I11" s="136">
        <f>SUM(I12:I23)</f>
        <v>12851.310000000003</v>
      </c>
      <c r="J11" s="134"/>
      <c r="K11" s="135" t="s">
        <v>22</v>
      </c>
      <c r="L11" s="136">
        <f>SUM(L12:L23)</f>
        <v>12812.019999999999</v>
      </c>
      <c r="M11" s="74"/>
      <c r="N11" s="30"/>
      <c r="O11" s="75"/>
      <c r="P11" s="76"/>
    </row>
    <row r="12" spans="1:17" s="77" customFormat="1" x14ac:dyDescent="0.25">
      <c r="A12" s="137" t="str">
        <f>MEM!A12</f>
        <v>1.1</v>
      </c>
      <c r="B12" s="137" t="str">
        <f>MEM!B12</f>
        <v>COMPOSIÇÃO</v>
      </c>
      <c r="C12" s="145">
        <f>MEM!C12</f>
        <v>1</v>
      </c>
      <c r="D12" s="146" t="str">
        <f>MEM!D12</f>
        <v>PLACA DE OBRA EM CHAPA DE ACO GALVANIZADO</v>
      </c>
      <c r="E12" s="137" t="str">
        <f>MEM!E12</f>
        <v>M²</v>
      </c>
      <c r="F12" s="254">
        <v>6</v>
      </c>
      <c r="G12" s="141">
        <v>364.22</v>
      </c>
      <c r="H12" s="140">
        <f t="shared" ref="H12" si="0">IFERROR(TRUNC(SUM(G12*$I$9)+G12,2),"")</f>
        <v>467.18</v>
      </c>
      <c r="I12" s="141">
        <f t="shared" ref="I12:I23" si="1">IFERROR(TRUNC(H12*F12,2),"")</f>
        <v>2803.08</v>
      </c>
      <c r="J12" s="141">
        <v>370.95</v>
      </c>
      <c r="K12" s="140">
        <f t="shared" ref="K12:K23" si="2">IFERROR(TRUNC(SUM(J12*$L$9)+J12,2),"")</f>
        <v>453</v>
      </c>
      <c r="L12" s="141">
        <f t="shared" ref="L12:L23" si="3">IFERROR(TRUNC(K12*F12,2),"")</f>
        <v>2718</v>
      </c>
      <c r="M12" s="74"/>
      <c r="N12" s="30">
        <v>6</v>
      </c>
      <c r="O12" s="75"/>
      <c r="P12" s="76"/>
    </row>
    <row r="13" spans="1:17" s="77" customFormat="1" x14ac:dyDescent="0.25">
      <c r="A13" s="247" t="str">
        <f>MEM!A16</f>
        <v>1.2</v>
      </c>
      <c r="B13" s="247" t="str">
        <f>MEM!B16</f>
        <v>SINAPI</v>
      </c>
      <c r="C13" s="248">
        <f>MEM!C16</f>
        <v>98459</v>
      </c>
      <c r="D13" s="249" t="str">
        <f>MEM!D16</f>
        <v>TAPUME COM TELHA METÁLICA. AF_05/2018</v>
      </c>
      <c r="E13" s="247" t="str">
        <f>MEM!E16</f>
        <v>M²</v>
      </c>
      <c r="F13" s="255">
        <v>26.62</v>
      </c>
      <c r="G13" s="253">
        <v>127.33</v>
      </c>
      <c r="H13" s="140">
        <f t="shared" ref="H13:H23" si="4">IFERROR(TRUNC(SUM(G13*$I$9)+G13,2),"")</f>
        <v>163.32</v>
      </c>
      <c r="I13" s="141">
        <f t="shared" si="1"/>
        <v>4347.57</v>
      </c>
      <c r="J13" s="253">
        <v>129.33000000000001</v>
      </c>
      <c r="K13" s="140">
        <f t="shared" si="2"/>
        <v>157.93</v>
      </c>
      <c r="L13" s="141">
        <f t="shared" si="3"/>
        <v>4204.09</v>
      </c>
      <c r="M13" s="74"/>
      <c r="N13" s="30">
        <v>26.62</v>
      </c>
      <c r="O13" s="75"/>
      <c r="P13" s="76"/>
    </row>
    <row r="14" spans="1:17" s="77" customFormat="1" x14ac:dyDescent="0.25">
      <c r="A14" s="247" t="str">
        <f>MEM!A20</f>
        <v>1.3</v>
      </c>
      <c r="B14" s="247" t="str">
        <f>MEM!B20</f>
        <v>COMPOSIÇÃO</v>
      </c>
      <c r="C14" s="248">
        <f>MEM!C20</f>
        <v>2</v>
      </c>
      <c r="D14" s="249" t="str">
        <f>MEM!D20</f>
        <v>CAPINA E LIMPEZA MANUAL DE TERRENO</v>
      </c>
      <c r="E14" s="247" t="str">
        <f>MEM!E20</f>
        <v>M²</v>
      </c>
      <c r="F14" s="255">
        <v>92</v>
      </c>
      <c r="G14" s="253">
        <v>1.47</v>
      </c>
      <c r="H14" s="140">
        <f t="shared" si="4"/>
        <v>1.88</v>
      </c>
      <c r="I14" s="141">
        <f t="shared" si="1"/>
        <v>172.96</v>
      </c>
      <c r="J14" s="253">
        <v>1.63</v>
      </c>
      <c r="K14" s="140">
        <f t="shared" si="2"/>
        <v>1.99</v>
      </c>
      <c r="L14" s="141">
        <f t="shared" si="3"/>
        <v>183.08</v>
      </c>
      <c r="M14" s="74"/>
      <c r="N14" s="30">
        <v>92</v>
      </c>
      <c r="O14" s="75"/>
      <c r="P14" s="76"/>
    </row>
    <row r="15" spans="1:17" s="77" customFormat="1" ht="22.5" x14ac:dyDescent="0.25">
      <c r="A15" s="247" t="str">
        <f>MEM!A25</f>
        <v>1.4</v>
      </c>
      <c r="B15" s="247" t="str">
        <f>MEM!B25</f>
        <v>SINAPI</v>
      </c>
      <c r="C15" s="248">
        <f>MEM!C25</f>
        <v>97647</v>
      </c>
      <c r="D15" s="249" t="str">
        <f>MEM!D25</f>
        <v>REMOÇÃO DE TELHAS, DE FIBROCIMENTO, METÁLICA E CERÂMICA, DE FORMA MANUAL, SEM REAPROVEITAMENTO. AF_12/2017</v>
      </c>
      <c r="E15" s="247" t="str">
        <f>MEM!E25</f>
        <v>M²</v>
      </c>
      <c r="F15" s="255">
        <v>160</v>
      </c>
      <c r="G15" s="253">
        <v>2.87</v>
      </c>
      <c r="H15" s="140">
        <f t="shared" si="4"/>
        <v>3.68</v>
      </c>
      <c r="I15" s="141">
        <f t="shared" si="1"/>
        <v>588.79999999999995</v>
      </c>
      <c r="J15" s="253">
        <v>3.2</v>
      </c>
      <c r="K15" s="140">
        <f t="shared" si="2"/>
        <v>3.9</v>
      </c>
      <c r="L15" s="141">
        <f t="shared" si="3"/>
        <v>624</v>
      </c>
      <c r="M15" s="74"/>
      <c r="N15" s="30">
        <v>160</v>
      </c>
      <c r="O15" s="75"/>
      <c r="P15" s="76"/>
    </row>
    <row r="16" spans="1:17" s="77" customFormat="1" ht="22.5" x14ac:dyDescent="0.25">
      <c r="A16" s="247" t="str">
        <f>MEM!A30</f>
        <v>1.5</v>
      </c>
      <c r="B16" s="247" t="str">
        <f>MEM!B30</f>
        <v>COMPOSIÇÃO</v>
      </c>
      <c r="C16" s="248">
        <f>MEM!C30</f>
        <v>3</v>
      </c>
      <c r="D16" s="249" t="str">
        <f>MEM!D30</f>
        <v xml:space="preserve">DEMOLIÇÃO MANUAL DE PISO CIMENTADO SOBRE LASTRO DE CONCRETO - REV 01
</v>
      </c>
      <c r="E16" s="247" t="str">
        <f>MEM!E30</f>
        <v>M²</v>
      </c>
      <c r="F16" s="255">
        <v>23</v>
      </c>
      <c r="G16" s="253">
        <v>26.89</v>
      </c>
      <c r="H16" s="140">
        <f t="shared" si="4"/>
        <v>34.49</v>
      </c>
      <c r="I16" s="141">
        <f t="shared" si="1"/>
        <v>793.27</v>
      </c>
      <c r="J16" s="253">
        <v>29.83</v>
      </c>
      <c r="K16" s="140">
        <f t="shared" si="2"/>
        <v>36.42</v>
      </c>
      <c r="L16" s="141">
        <f t="shared" si="3"/>
        <v>837.66</v>
      </c>
      <c r="M16" s="74"/>
      <c r="N16" s="30">
        <v>23</v>
      </c>
      <c r="O16" s="75"/>
      <c r="P16" s="76"/>
    </row>
    <row r="17" spans="1:16" s="77" customFormat="1" ht="22.5" x14ac:dyDescent="0.25">
      <c r="A17" s="247" t="str">
        <f>MEM!A34</f>
        <v>1.6</v>
      </c>
      <c r="B17" s="247" t="str">
        <f>MEM!B34</f>
        <v>COMPOSIÇÃO</v>
      </c>
      <c r="C17" s="248">
        <f>MEM!C34</f>
        <v>4</v>
      </c>
      <c r="D17" s="249" t="str">
        <f>MEM!D34</f>
        <v>RETIRADA DE GUARDA-CORPO EM TUBOS C/ PEÇAS E CONEXÕES FERRO GALVANIZADO (SEM REAPROVEITAMENTO) DN ATÉ 60mm</v>
      </c>
      <c r="E17" s="247" t="str">
        <f>MEM!E34</f>
        <v>M</v>
      </c>
      <c r="F17" s="255">
        <v>27</v>
      </c>
      <c r="G17" s="253">
        <v>31.53</v>
      </c>
      <c r="H17" s="140">
        <f t="shared" si="4"/>
        <v>40.44</v>
      </c>
      <c r="I17" s="141">
        <f t="shared" si="1"/>
        <v>1091.8800000000001</v>
      </c>
      <c r="J17" s="253">
        <v>34.76</v>
      </c>
      <c r="K17" s="140">
        <f t="shared" si="2"/>
        <v>42.44</v>
      </c>
      <c r="L17" s="141">
        <f t="shared" si="3"/>
        <v>1145.8800000000001</v>
      </c>
      <c r="M17" s="74"/>
      <c r="N17" s="30">
        <v>27</v>
      </c>
      <c r="O17" s="75"/>
      <c r="P17" s="76"/>
    </row>
    <row r="18" spans="1:16" s="77" customFormat="1" ht="22.5" x14ac:dyDescent="0.25">
      <c r="A18" s="247" t="str">
        <f>MEM!A38</f>
        <v>1.7</v>
      </c>
      <c r="B18" s="247" t="str">
        <f>MEM!B38</f>
        <v>SINAPI</v>
      </c>
      <c r="C18" s="248">
        <f>MEM!C38</f>
        <v>97622</v>
      </c>
      <c r="D18" s="249" t="str">
        <f>MEM!D38</f>
        <v>DEMOLIÇÃO DE ALVENARIA DE BLOCO FURADO, DE FORMA MANUAL, SEM REAPROVEITAMENTO. AF_12/2017</v>
      </c>
      <c r="E18" s="247" t="str">
        <f>MEM!E38</f>
        <v>M³</v>
      </c>
      <c r="F18" s="255">
        <v>15.79</v>
      </c>
      <c r="G18" s="253">
        <v>47.92</v>
      </c>
      <c r="H18" s="140">
        <f t="shared" si="4"/>
        <v>61.46</v>
      </c>
      <c r="I18" s="141">
        <f t="shared" si="1"/>
        <v>970.45</v>
      </c>
      <c r="J18" s="253">
        <v>53.18</v>
      </c>
      <c r="K18" s="140">
        <f t="shared" si="2"/>
        <v>64.94</v>
      </c>
      <c r="L18" s="141">
        <f t="shared" si="3"/>
        <v>1025.4000000000001</v>
      </c>
      <c r="M18" s="74"/>
      <c r="N18" s="30">
        <v>15.79</v>
      </c>
      <c r="O18" s="75"/>
      <c r="P18" s="76"/>
    </row>
    <row r="19" spans="1:16" s="77" customFormat="1" ht="22.5" x14ac:dyDescent="0.25">
      <c r="A19" s="247" t="str">
        <f>MEM!A43</f>
        <v>1.8</v>
      </c>
      <c r="B19" s="247" t="str">
        <f>MEM!B43</f>
        <v>SINAPI</v>
      </c>
      <c r="C19" s="248">
        <f>MEM!C43</f>
        <v>97650</v>
      </c>
      <c r="D19" s="249" t="str">
        <f>MEM!D43</f>
        <v>REMOÇÃO DE TRAMA DE MADEIRA PARA COBERTURA, DE FORMA MANUAL, SEM REAPROVEITAMENTO. AF_12/2017</v>
      </c>
      <c r="E19" s="247" t="str">
        <f>MEM!E43</f>
        <v>M²</v>
      </c>
      <c r="F19" s="255">
        <v>65.08</v>
      </c>
      <c r="G19" s="253">
        <v>6.19</v>
      </c>
      <c r="H19" s="140">
        <f t="shared" si="4"/>
        <v>7.93</v>
      </c>
      <c r="I19" s="141">
        <f t="shared" si="1"/>
        <v>516.08000000000004</v>
      </c>
      <c r="J19" s="253">
        <v>6.87</v>
      </c>
      <c r="K19" s="140">
        <f t="shared" si="2"/>
        <v>8.3800000000000008</v>
      </c>
      <c r="L19" s="141">
        <f t="shared" si="3"/>
        <v>545.37</v>
      </c>
      <c r="M19" s="74"/>
      <c r="N19" s="30">
        <v>65.08</v>
      </c>
      <c r="O19" s="75"/>
      <c r="P19" s="76"/>
    </row>
    <row r="20" spans="1:16" s="77" customFormat="1" x14ac:dyDescent="0.25">
      <c r="A20" s="247" t="str">
        <f>MEM!A47</f>
        <v>1.9</v>
      </c>
      <c r="B20" s="247" t="str">
        <f>MEM!B47</f>
        <v>COMPOSIÇÃO</v>
      </c>
      <c r="C20" s="248">
        <f>MEM!C47</f>
        <v>5</v>
      </c>
      <c r="D20" s="249" t="str">
        <f>MEM!D47</f>
        <v>RETIRADA DE GRADE DE FERRO</v>
      </c>
      <c r="E20" s="247" t="str">
        <f>MEM!E47</f>
        <v>M²</v>
      </c>
      <c r="F20" s="255">
        <v>3.34</v>
      </c>
      <c r="G20" s="253">
        <v>8.2200000000000006</v>
      </c>
      <c r="H20" s="140">
        <f t="shared" si="4"/>
        <v>10.54</v>
      </c>
      <c r="I20" s="141">
        <f t="shared" si="1"/>
        <v>35.200000000000003</v>
      </c>
      <c r="J20" s="253">
        <v>9.15</v>
      </c>
      <c r="K20" s="140">
        <f t="shared" si="2"/>
        <v>11.17</v>
      </c>
      <c r="L20" s="141">
        <f t="shared" si="3"/>
        <v>37.299999999999997</v>
      </c>
      <c r="M20" s="74"/>
      <c r="N20" s="30">
        <v>3.34</v>
      </c>
      <c r="O20" s="75"/>
      <c r="P20" s="76"/>
    </row>
    <row r="21" spans="1:16" s="77" customFormat="1" x14ac:dyDescent="0.25">
      <c r="A21" s="247" t="str">
        <f>MEM!A50</f>
        <v>1.10</v>
      </c>
      <c r="B21" s="247" t="str">
        <f>MEM!B50</f>
        <v>SINAPI</v>
      </c>
      <c r="C21" s="248">
        <f>MEM!C50</f>
        <v>97644</v>
      </c>
      <c r="D21" s="249" t="str">
        <f>MEM!D50</f>
        <v>REMOÇÃO DE PORTAS, DE FORMA MANUAL, SEM REAPROVEITAMENTO. AF_12/2017</v>
      </c>
      <c r="E21" s="247" t="str">
        <f>MEM!E50</f>
        <v>M²</v>
      </c>
      <c r="F21" s="255">
        <v>3.36</v>
      </c>
      <c r="G21" s="253">
        <v>7.73</v>
      </c>
      <c r="H21" s="140">
        <f t="shared" si="4"/>
        <v>9.91</v>
      </c>
      <c r="I21" s="141">
        <f t="shared" si="1"/>
        <v>33.29</v>
      </c>
      <c r="J21" s="253">
        <v>8.6</v>
      </c>
      <c r="K21" s="140">
        <f t="shared" si="2"/>
        <v>10.5</v>
      </c>
      <c r="L21" s="141">
        <f t="shared" si="3"/>
        <v>35.28</v>
      </c>
      <c r="M21" s="74"/>
      <c r="N21" s="30">
        <v>3.36</v>
      </c>
      <c r="O21" s="75"/>
      <c r="P21" s="76"/>
    </row>
    <row r="22" spans="1:16" s="77" customFormat="1" ht="33.75" x14ac:dyDescent="0.25">
      <c r="A22" s="247" t="str">
        <f>MEM!A55</f>
        <v>1.11</v>
      </c>
      <c r="B22" s="247" t="str">
        <f>MEM!B55</f>
        <v>SINAPI</v>
      </c>
      <c r="C22" s="248">
        <f>MEM!C55</f>
        <v>100982</v>
      </c>
      <c r="D22" s="249" t="str">
        <f>MEM!D55</f>
        <v>CARGA, MANOBRA E DESCARGA DE ENTULHO EM CAMINHÃO BASCULANTE 10 M³ - CARGA COM ESCAVADEIRA HIDRÁULICA (CAÇAMBA DE 0,80 M³ / 111 HP) E DESCARGA LIVRE (UNIDADE: M3). AF_07/2020</v>
      </c>
      <c r="E22" s="247" t="str">
        <f>MEM!E55</f>
        <v>M³</v>
      </c>
      <c r="F22" s="255">
        <v>36.24</v>
      </c>
      <c r="G22" s="253">
        <v>8.6300000000000008</v>
      </c>
      <c r="H22" s="140">
        <f t="shared" si="4"/>
        <v>11.06</v>
      </c>
      <c r="I22" s="141">
        <f t="shared" si="1"/>
        <v>400.81</v>
      </c>
      <c r="J22" s="253">
        <v>8.83</v>
      </c>
      <c r="K22" s="140">
        <f t="shared" si="2"/>
        <v>10.78</v>
      </c>
      <c r="L22" s="141">
        <f t="shared" si="3"/>
        <v>390.66</v>
      </c>
      <c r="M22" s="74"/>
      <c r="N22" s="30">
        <v>36.24</v>
      </c>
      <c r="O22" s="75"/>
      <c r="P22" s="76"/>
    </row>
    <row r="23" spans="1:16" s="77" customFormat="1" ht="22.5" x14ac:dyDescent="0.25">
      <c r="A23" s="247" t="str">
        <f>MEM!A63</f>
        <v>1.12</v>
      </c>
      <c r="B23" s="247" t="str">
        <f>MEM!B63</f>
        <v>SINAPI</v>
      </c>
      <c r="C23" s="248">
        <f>MEM!C63</f>
        <v>95875</v>
      </c>
      <c r="D23" s="249" t="str">
        <f>MEM!D63</f>
        <v>TRANSPORTE COM CAMINHÃO BASCULANTE DE 10 M³, EM VIA URBANA PAVIMENTADA, DMT ATÉ 30 KM (UNIDADE: M3XKM). AF_07/2020</v>
      </c>
      <c r="E23" s="247" t="s">
        <v>473</v>
      </c>
      <c r="F23" s="255">
        <v>362.35</v>
      </c>
      <c r="G23" s="253">
        <v>2.37</v>
      </c>
      <c r="H23" s="140">
        <f t="shared" si="4"/>
        <v>3.03</v>
      </c>
      <c r="I23" s="141">
        <f t="shared" si="1"/>
        <v>1097.92</v>
      </c>
      <c r="J23" s="253">
        <v>2.41</v>
      </c>
      <c r="K23" s="140">
        <f t="shared" si="2"/>
        <v>2.94</v>
      </c>
      <c r="L23" s="141">
        <f t="shared" si="3"/>
        <v>1065.3</v>
      </c>
      <c r="M23" s="74"/>
      <c r="N23" s="30">
        <v>362.35</v>
      </c>
      <c r="O23" s="75"/>
      <c r="P23" s="76"/>
    </row>
    <row r="24" spans="1:16" s="77" customFormat="1" x14ac:dyDescent="0.25">
      <c r="A24" s="247"/>
      <c r="B24" s="247"/>
      <c r="C24" s="248"/>
      <c r="D24" s="249"/>
      <c r="E24" s="247"/>
      <c r="F24" s="250">
        <v>0</v>
      </c>
      <c r="G24" s="251"/>
      <c r="H24" s="252"/>
      <c r="I24" s="253"/>
      <c r="J24" s="251"/>
      <c r="K24" s="252"/>
      <c r="L24" s="253"/>
      <c r="M24" s="74"/>
      <c r="N24" s="30">
        <v>0</v>
      </c>
      <c r="O24" s="75"/>
      <c r="P24" s="76"/>
    </row>
    <row r="25" spans="1:16" s="77" customFormat="1" x14ac:dyDescent="0.25">
      <c r="A25" s="129" t="str">
        <f>MEM!A67</f>
        <v>2.0</v>
      </c>
      <c r="B25" s="129"/>
      <c r="C25" s="130"/>
      <c r="D25" s="131" t="str">
        <f>MEM!C67</f>
        <v>ADMINISTRAÇÃO LOCAL</v>
      </c>
      <c r="E25" s="132"/>
      <c r="F25" s="133">
        <v>0</v>
      </c>
      <c r="G25" s="134"/>
      <c r="H25" s="135" t="s">
        <v>22</v>
      </c>
      <c r="I25" s="136">
        <f>SUM(I26:I27)</f>
        <v>10154.799999999999</v>
      </c>
      <c r="J25" s="134"/>
      <c r="K25" s="135" t="s">
        <v>22</v>
      </c>
      <c r="L25" s="136">
        <f>SUM(L26:L27)</f>
        <v>11144</v>
      </c>
      <c r="M25" s="74"/>
      <c r="N25" s="30">
        <v>0</v>
      </c>
      <c r="O25" s="75"/>
      <c r="P25" s="76"/>
    </row>
    <row r="26" spans="1:16" s="77" customFormat="1" x14ac:dyDescent="0.25">
      <c r="A26" s="137" t="str">
        <f>MEM!A68</f>
        <v>2.1</v>
      </c>
      <c r="B26" s="137" t="str">
        <f>MEM!B68</f>
        <v>SINAPI</v>
      </c>
      <c r="C26" s="145">
        <f>MEM!C68</f>
        <v>90777</v>
      </c>
      <c r="D26" s="146" t="str">
        <f>MEM!D68</f>
        <v>ENGENHEIRO CIVIL DE OBRA JUNIOR COM ENCARGOS COMPLEMENTARES</v>
      </c>
      <c r="E26" s="137" t="str">
        <f>MEM!E68</f>
        <v>H</v>
      </c>
      <c r="F26" s="144">
        <v>40</v>
      </c>
      <c r="G26" s="143">
        <v>96.35</v>
      </c>
      <c r="H26" s="142">
        <f t="shared" ref="H26:H55" si="5">IFERROR(TRUNC(SUM(G26*$I$9)+G26,2),"")</f>
        <v>123.58</v>
      </c>
      <c r="I26" s="143">
        <f t="shared" ref="I26:I55" si="6">IFERROR(TRUNC(H26*F26,2),"")</f>
        <v>4943.2</v>
      </c>
      <c r="J26" s="143">
        <v>111.48</v>
      </c>
      <c r="K26" s="142">
        <f t="shared" ref="K26:K79" si="7">IFERROR(TRUNC(SUM(J26*$L$9)+J26,2),"")</f>
        <v>136.13</v>
      </c>
      <c r="L26" s="143">
        <f t="shared" ref="L26:L27" si="8">IFERROR(TRUNC(K26*F26,2),"")</f>
        <v>5445.2</v>
      </c>
      <c r="M26" s="74"/>
      <c r="N26" s="30">
        <v>40</v>
      </c>
      <c r="O26" s="75"/>
      <c r="P26" s="76"/>
    </row>
    <row r="27" spans="1:16" s="77" customFormat="1" x14ac:dyDescent="0.25">
      <c r="A27" s="137" t="s">
        <v>716</v>
      </c>
      <c r="B27" s="137" t="str">
        <f>MEM!B68</f>
        <v>SINAPI</v>
      </c>
      <c r="C27" s="145">
        <f>MEM!C71</f>
        <v>90776</v>
      </c>
      <c r="D27" s="146" t="str">
        <f>MEM!D71</f>
        <v>ENCARREGADO GERAL COM ENCARGOS COMPLEMENTARES</v>
      </c>
      <c r="E27" s="137" t="str">
        <f>MEM!E71</f>
        <v>H</v>
      </c>
      <c r="F27" s="144">
        <v>120</v>
      </c>
      <c r="G27" s="143">
        <v>33.86</v>
      </c>
      <c r="H27" s="142">
        <f t="shared" si="5"/>
        <v>43.43</v>
      </c>
      <c r="I27" s="143">
        <f t="shared" si="6"/>
        <v>5211.6000000000004</v>
      </c>
      <c r="J27" s="143">
        <v>38.89</v>
      </c>
      <c r="K27" s="142">
        <f t="shared" si="7"/>
        <v>47.49</v>
      </c>
      <c r="L27" s="143">
        <f t="shared" si="8"/>
        <v>5698.8</v>
      </c>
      <c r="M27" s="74"/>
      <c r="N27" s="30">
        <v>120</v>
      </c>
      <c r="O27" s="75"/>
      <c r="P27" s="76"/>
    </row>
    <row r="28" spans="1:16" s="77" customFormat="1" x14ac:dyDescent="0.25">
      <c r="A28" s="137"/>
      <c r="B28" s="147"/>
      <c r="C28" s="145"/>
      <c r="D28" s="146"/>
      <c r="E28" s="137"/>
      <c r="F28" s="138">
        <v>0</v>
      </c>
      <c r="G28" s="139"/>
      <c r="H28" s="142"/>
      <c r="I28" s="143"/>
      <c r="J28" s="139"/>
      <c r="K28" s="142"/>
      <c r="L28" s="143"/>
      <c r="M28" s="74"/>
      <c r="N28" s="30">
        <v>0</v>
      </c>
      <c r="O28" s="75"/>
      <c r="P28" s="76"/>
    </row>
    <row r="29" spans="1:16" s="77" customFormat="1" ht="15" customHeight="1" x14ac:dyDescent="0.25">
      <c r="A29" s="129" t="str">
        <f>MEM!A75</f>
        <v>3.0</v>
      </c>
      <c r="B29" s="129"/>
      <c r="C29" s="130"/>
      <c r="D29" s="131" t="str">
        <f>MEM!C75</f>
        <v>MOVIMENTO DE TERRA</v>
      </c>
      <c r="E29" s="132"/>
      <c r="F29" s="133">
        <v>0</v>
      </c>
      <c r="G29" s="134"/>
      <c r="H29" s="135" t="s">
        <v>22</v>
      </c>
      <c r="I29" s="136">
        <f>SUM(I30)</f>
        <v>856.69</v>
      </c>
      <c r="J29" s="134"/>
      <c r="K29" s="135" t="s">
        <v>22</v>
      </c>
      <c r="L29" s="136">
        <f>SUM(L30)</f>
        <v>904.17</v>
      </c>
      <c r="M29" s="74"/>
      <c r="N29" s="30">
        <v>0</v>
      </c>
      <c r="O29" s="75"/>
      <c r="P29" s="76"/>
    </row>
    <row r="30" spans="1:16" s="77" customFormat="1" x14ac:dyDescent="0.25">
      <c r="A30" s="137" t="str">
        <f>MEM!A76</f>
        <v>3.1</v>
      </c>
      <c r="B30" s="147" t="str">
        <f>MEM!B76</f>
        <v>SINAPI</v>
      </c>
      <c r="C30" s="145">
        <f>MEM!C76</f>
        <v>96995</v>
      </c>
      <c r="D30" s="146" t="str">
        <f>MEM!D76</f>
        <v>REATERRO MANUAL APILOADO COM SOQUETE. AF_10/2017</v>
      </c>
      <c r="E30" s="137" t="str">
        <f>MEM!E76</f>
        <v>M³</v>
      </c>
      <c r="F30" s="144">
        <v>15.12</v>
      </c>
      <c r="G30" s="143">
        <v>44.18</v>
      </c>
      <c r="H30" s="142">
        <f t="shared" si="5"/>
        <v>56.66</v>
      </c>
      <c r="I30" s="143">
        <f t="shared" si="6"/>
        <v>856.69</v>
      </c>
      <c r="J30" s="143">
        <v>48.97</v>
      </c>
      <c r="K30" s="142">
        <f t="shared" si="7"/>
        <v>59.8</v>
      </c>
      <c r="L30" s="143">
        <f>IFERROR(TRUNC(K30*F30,2),"")</f>
        <v>904.17</v>
      </c>
      <c r="M30" s="74"/>
      <c r="N30" s="30">
        <v>15.12</v>
      </c>
      <c r="O30" s="75"/>
      <c r="P30" s="76"/>
    </row>
    <row r="31" spans="1:16" s="77" customFormat="1" x14ac:dyDescent="0.25">
      <c r="A31" s="137"/>
      <c r="B31" s="137"/>
      <c r="C31" s="145"/>
      <c r="D31" s="146"/>
      <c r="E31" s="137"/>
      <c r="F31" s="144">
        <v>0</v>
      </c>
      <c r="G31" s="143"/>
      <c r="H31" s="142"/>
      <c r="I31" s="143"/>
      <c r="J31" s="143"/>
      <c r="K31" s="142"/>
      <c r="L31" s="143"/>
      <c r="M31" s="74"/>
      <c r="N31" s="30">
        <v>0</v>
      </c>
      <c r="O31" s="75"/>
      <c r="P31" s="76"/>
    </row>
    <row r="32" spans="1:16" s="77" customFormat="1" x14ac:dyDescent="0.25">
      <c r="A32" s="129" t="str">
        <f>MEM!A84</f>
        <v>4.0</v>
      </c>
      <c r="B32" s="129"/>
      <c r="C32" s="130"/>
      <c r="D32" s="131" t="str">
        <f>MEM!C84</f>
        <v>COBERTURA E DRENAGEM PLUVIAL</v>
      </c>
      <c r="E32" s="132"/>
      <c r="F32" s="133">
        <v>0</v>
      </c>
      <c r="G32" s="134"/>
      <c r="H32" s="135" t="s">
        <v>22</v>
      </c>
      <c r="I32" s="136">
        <f>SUM(I33:I42)</f>
        <v>61953.22</v>
      </c>
      <c r="J32" s="134"/>
      <c r="K32" s="135" t="s">
        <v>22</v>
      </c>
      <c r="L32" s="136">
        <f>SUM(L33:L42)</f>
        <v>60102.37000000001</v>
      </c>
      <c r="M32" s="74"/>
      <c r="N32" s="30">
        <v>0</v>
      </c>
      <c r="O32" s="75"/>
      <c r="P32" s="76"/>
    </row>
    <row r="33" spans="1:16" s="77" customFormat="1" ht="33.75" customHeight="1" x14ac:dyDescent="0.25">
      <c r="A33" s="137" t="str">
        <f>MEM!A85</f>
        <v>4.1</v>
      </c>
      <c r="B33" s="147" t="str">
        <f>MEM!B85</f>
        <v>SINAPI</v>
      </c>
      <c r="C33" s="145">
        <f>MEM!C85</f>
        <v>94201</v>
      </c>
      <c r="D33" s="146" t="str">
        <f>MEM!D85</f>
        <v>TELHAMENTO COM TELHA CERÂMICA CAPA-CANAL, TIPO COLONIAL, COM ATÉ 2 ÁGUAS, INCLUSO TRANSPORTE VERTICAL. AF_07/2019</v>
      </c>
      <c r="E33" s="137" t="str">
        <f>MEM!E85</f>
        <v>M²</v>
      </c>
      <c r="F33" s="144">
        <v>160</v>
      </c>
      <c r="G33" s="143">
        <v>49.94</v>
      </c>
      <c r="H33" s="142">
        <f t="shared" si="5"/>
        <v>64.05</v>
      </c>
      <c r="I33" s="143">
        <f t="shared" si="6"/>
        <v>10248</v>
      </c>
      <c r="J33" s="143">
        <v>51.4</v>
      </c>
      <c r="K33" s="142">
        <f t="shared" si="7"/>
        <v>62.76</v>
      </c>
      <c r="L33" s="143">
        <f t="shared" ref="L33:L79" si="9">IFERROR(TRUNC(K33*F33,2),"")</f>
        <v>10041.6</v>
      </c>
      <c r="M33" s="74"/>
      <c r="N33" s="30">
        <v>160</v>
      </c>
      <c r="O33" s="75"/>
      <c r="P33" s="76"/>
    </row>
    <row r="34" spans="1:16" s="77" customFormat="1" ht="33.75" x14ac:dyDescent="0.25">
      <c r="A34" s="137" t="str">
        <f>MEM!A90</f>
        <v>4.2</v>
      </c>
      <c r="B34" s="147" t="str">
        <f>MEM!B90</f>
        <v>SINAPI</v>
      </c>
      <c r="C34" s="145">
        <f>MEM!C90</f>
        <v>92541</v>
      </c>
      <c r="D34" s="146" t="str">
        <f>MEM!D90</f>
        <v>TRAMA DE MADEIRA COMPOSTA POR RIPAS, CAIBROS E TERÇAS PARA TELHADOS DE ATÉ 2 ÁGUAS PARA TELHA CERÂMICA CAPA-CANAL, INCLUSO TRANSPORTE VERTICAL. AF_07/2019</v>
      </c>
      <c r="E34" s="137" t="str">
        <f>MEM!E90</f>
        <v>M²</v>
      </c>
      <c r="F34" s="144">
        <v>65.08</v>
      </c>
      <c r="G34" s="143">
        <v>92.19</v>
      </c>
      <c r="H34" s="142">
        <f t="shared" si="5"/>
        <v>118.25</v>
      </c>
      <c r="I34" s="143">
        <f t="shared" si="6"/>
        <v>7695.71</v>
      </c>
      <c r="J34" s="143">
        <v>94.39</v>
      </c>
      <c r="K34" s="142">
        <f t="shared" si="7"/>
        <v>115.26</v>
      </c>
      <c r="L34" s="143">
        <f t="shared" si="9"/>
        <v>7501.12</v>
      </c>
      <c r="M34" s="74"/>
      <c r="N34" s="30">
        <v>65.08</v>
      </c>
      <c r="O34" s="75"/>
      <c r="P34" s="76"/>
    </row>
    <row r="35" spans="1:16" s="77" customFormat="1" ht="22.5" x14ac:dyDescent="0.25">
      <c r="A35" s="137" t="str">
        <f>MEM!A95</f>
        <v>4.3</v>
      </c>
      <c r="B35" s="147" t="str">
        <f>MEM!B95</f>
        <v>SINAPI</v>
      </c>
      <c r="C35" s="145">
        <f>MEM!C95</f>
        <v>94228</v>
      </c>
      <c r="D35" s="146" t="str">
        <f>MEM!D95</f>
        <v>CALHA EM CHAPA DE AÇO GALVANIZADO NÚMERO 24, DESENVOLVIMENTO DE 33 CM, INCLUSO TRANSPORTE VERTICAL. AF_07/2019</v>
      </c>
      <c r="E35" s="137" t="str">
        <f>MEM!E95</f>
        <v>M</v>
      </c>
      <c r="F35" s="144">
        <v>22.07</v>
      </c>
      <c r="G35" s="143">
        <v>80.13</v>
      </c>
      <c r="H35" s="142">
        <f t="shared" si="5"/>
        <v>102.78</v>
      </c>
      <c r="I35" s="143">
        <f t="shared" si="6"/>
        <v>2268.35</v>
      </c>
      <c r="J35" s="143">
        <v>81.709999999999994</v>
      </c>
      <c r="K35" s="142">
        <f t="shared" si="7"/>
        <v>99.78</v>
      </c>
      <c r="L35" s="143">
        <f t="shared" si="9"/>
        <v>2202.14</v>
      </c>
      <c r="M35" s="74"/>
      <c r="N35" s="30">
        <v>22.07</v>
      </c>
      <c r="O35" s="75"/>
      <c r="P35" s="76"/>
    </row>
    <row r="36" spans="1:16" s="77" customFormat="1" x14ac:dyDescent="0.25">
      <c r="A36" s="137" t="str">
        <f>MEM!A101</f>
        <v>4.4</v>
      </c>
      <c r="B36" s="147" t="str">
        <f>MEM!B101</f>
        <v>COMPOSIÇÃO</v>
      </c>
      <c r="C36" s="145">
        <f>MEM!C101</f>
        <v>6</v>
      </c>
      <c r="D36" s="146" t="str">
        <f>MEM!D101</f>
        <v>RALO HEMISFÉRICO EM Fº Fº, TIPO ABACAXI Ø 75MM</v>
      </c>
      <c r="E36" s="137" t="str">
        <f>MEM!E101</f>
        <v>UN</v>
      </c>
      <c r="F36" s="144">
        <v>3</v>
      </c>
      <c r="G36" s="143">
        <v>38.39</v>
      </c>
      <c r="H36" s="142">
        <f t="shared" si="5"/>
        <v>49.24</v>
      </c>
      <c r="I36" s="143">
        <f t="shared" si="6"/>
        <v>147.72</v>
      </c>
      <c r="J36" s="143">
        <v>40.72</v>
      </c>
      <c r="K36" s="142">
        <f t="shared" si="7"/>
        <v>49.72</v>
      </c>
      <c r="L36" s="143">
        <f t="shared" si="9"/>
        <v>149.16</v>
      </c>
      <c r="M36" s="74"/>
      <c r="N36" s="30">
        <v>3</v>
      </c>
      <c r="O36" s="75"/>
      <c r="P36" s="76"/>
    </row>
    <row r="37" spans="1:16" s="77" customFormat="1" ht="45" x14ac:dyDescent="0.25">
      <c r="A37" s="137" t="str">
        <f>MEM!A105</f>
        <v>4.5</v>
      </c>
      <c r="B37" s="147" t="s">
        <v>10</v>
      </c>
      <c r="C37" s="145">
        <v>91789</v>
      </c>
      <c r="D37" s="146" t="str">
        <f>MEM!D105</f>
        <v>(COMPOSIÇÃO REPRESENTATIVA) DO SERVIÇO DE INSTALAÇÃO DE TUBOS DE PVC, SÉRIE R, ÁGUA PLUVIAL, DN 75 MM (INSTALADO EM RAMAL DE ENCAMINHAMENTO, OU CONDUTORES VERTICAIS), INCLUSIVE CONEXÕES, CORTE E FIXAÇÕES, PARA PRÉDIOS. AF_10/2015</v>
      </c>
      <c r="E37" s="137" t="str">
        <f>MEM!E105</f>
        <v>M</v>
      </c>
      <c r="F37" s="144">
        <v>10.43</v>
      </c>
      <c r="G37" s="143">
        <v>52.31</v>
      </c>
      <c r="H37" s="142">
        <f t="shared" si="5"/>
        <v>67.09</v>
      </c>
      <c r="I37" s="143">
        <f t="shared" si="6"/>
        <v>699.74</v>
      </c>
      <c r="J37" s="143">
        <v>53.25</v>
      </c>
      <c r="K37" s="142">
        <f t="shared" si="7"/>
        <v>65.02</v>
      </c>
      <c r="L37" s="143">
        <f t="shared" si="9"/>
        <v>678.15</v>
      </c>
      <c r="M37" s="74"/>
      <c r="N37" s="30">
        <v>10.43</v>
      </c>
      <c r="O37" s="75"/>
      <c r="P37" s="76"/>
    </row>
    <row r="38" spans="1:16" s="77" customFormat="1" ht="33.75" x14ac:dyDescent="0.25">
      <c r="A38" s="137" t="str">
        <f>MEM!A109</f>
        <v>4.6</v>
      </c>
      <c r="B38" s="137" t="str">
        <f>MEM!B109</f>
        <v>SINAPI</v>
      </c>
      <c r="C38" s="145">
        <f>MEM!C109</f>
        <v>99251</v>
      </c>
      <c r="D38" s="146" t="str">
        <f>MEM!D109</f>
        <v>CAIXA ENTERRADA HIDRÁULICA RETANGULAR EM ALVENARIA COM TIJOLOS CERÂMICOS MACIÇOS, DIMENSÕES INTERNAS: 0,4X0,4X0,4 M PARA REDE DE DRENAGEM. AF_12/2020</v>
      </c>
      <c r="E38" s="137" t="str">
        <f>MEM!E109</f>
        <v>UN</v>
      </c>
      <c r="F38" s="144">
        <v>1</v>
      </c>
      <c r="G38" s="143">
        <v>244.85</v>
      </c>
      <c r="H38" s="142">
        <f t="shared" si="5"/>
        <v>314.06</v>
      </c>
      <c r="I38" s="143">
        <f t="shared" si="6"/>
        <v>314.06</v>
      </c>
      <c r="J38" s="143">
        <v>261.11</v>
      </c>
      <c r="K38" s="142">
        <f t="shared" si="7"/>
        <v>318.86</v>
      </c>
      <c r="L38" s="143">
        <f t="shared" si="9"/>
        <v>318.86</v>
      </c>
      <c r="M38" s="74"/>
      <c r="N38" s="30">
        <v>1</v>
      </c>
      <c r="O38" s="75"/>
      <c r="P38" s="76"/>
    </row>
    <row r="39" spans="1:16" s="77" customFormat="1" x14ac:dyDescent="0.25">
      <c r="A39" s="137" t="str">
        <f>MEM!A113</f>
        <v>4.7</v>
      </c>
      <c r="B39" s="147" t="str">
        <f>MEM!B113</f>
        <v>COMPOSIÇÃO</v>
      </c>
      <c r="C39" s="145">
        <f>MEM!C113</f>
        <v>7</v>
      </c>
      <c r="D39" s="146" t="str">
        <f>MEM!D113</f>
        <v>PERFIL METALICO TUBULAR SECCAO QUADRADA 8X8CM E=3MM</v>
      </c>
      <c r="E39" s="137" t="str">
        <f>MEM!E113</f>
        <v>M</v>
      </c>
      <c r="F39" s="144">
        <v>120.28</v>
      </c>
      <c r="G39" s="143">
        <v>190.31</v>
      </c>
      <c r="H39" s="142">
        <f t="shared" si="5"/>
        <v>244.11</v>
      </c>
      <c r="I39" s="143">
        <f t="shared" si="6"/>
        <v>29361.55</v>
      </c>
      <c r="J39" s="143">
        <v>193.28</v>
      </c>
      <c r="K39" s="142">
        <f t="shared" si="7"/>
        <v>236.03</v>
      </c>
      <c r="L39" s="143">
        <f t="shared" si="9"/>
        <v>28389.68</v>
      </c>
      <c r="M39" s="74"/>
      <c r="N39" s="30">
        <v>120.28</v>
      </c>
      <c r="O39" s="75"/>
      <c r="P39" s="76"/>
    </row>
    <row r="40" spans="1:16" s="77" customFormat="1" ht="22.5" x14ac:dyDescent="0.25">
      <c r="A40" s="247" t="str">
        <f>MEM!A118</f>
        <v>4.8</v>
      </c>
      <c r="B40" s="256" t="str">
        <f>MEM!B118</f>
        <v>SINAPI</v>
      </c>
      <c r="C40" s="248">
        <f>MEM!C118</f>
        <v>94975</v>
      </c>
      <c r="D40" s="249" t="str">
        <f>MEM!D118</f>
        <v>CONCRETO FCK = 15MPA, TRAÇO 1:3,4:3,5 (EM MASSA SECA DE CIMENTO/ AREIA MÉDIA/ BRITA 1) - PREPARO MANUAL. AF_05/2021</v>
      </c>
      <c r="E40" s="247" t="str">
        <f>MEM!E118</f>
        <v>M³</v>
      </c>
      <c r="F40" s="257">
        <v>6.6</v>
      </c>
      <c r="G40" s="258">
        <v>467.68</v>
      </c>
      <c r="H40" s="259">
        <f t="shared" si="5"/>
        <v>599.89</v>
      </c>
      <c r="I40" s="258">
        <f t="shared" si="6"/>
        <v>3959.27</v>
      </c>
      <c r="J40" s="258">
        <v>480.1</v>
      </c>
      <c r="K40" s="142">
        <f t="shared" si="7"/>
        <v>586.29</v>
      </c>
      <c r="L40" s="143">
        <f t="shared" si="9"/>
        <v>3869.51</v>
      </c>
      <c r="M40" s="74"/>
      <c r="N40" s="30">
        <v>6.6</v>
      </c>
      <c r="O40" s="75"/>
      <c r="P40" s="76"/>
    </row>
    <row r="41" spans="1:16" s="77" customFormat="1" ht="22.5" x14ac:dyDescent="0.25">
      <c r="A41" s="247" t="str">
        <f>MEM!A122</f>
        <v>4.9</v>
      </c>
      <c r="B41" s="256" t="str">
        <f>MEM!B122</f>
        <v>SINAPI</v>
      </c>
      <c r="C41" s="248">
        <f>MEM!C122</f>
        <v>94216</v>
      </c>
      <c r="D41" s="249" t="str">
        <f>MEM!D122</f>
        <v>TELHAMENTO COM TELHA METÁLICA TERMOACÚSTICA E = 30 MM, COM ATÉ 2 ÁGUAS, INCLUSO IÇAMENTO. AF_07/2019</v>
      </c>
      <c r="E41" s="247" t="str">
        <f>MEM!E122</f>
        <v>M²</v>
      </c>
      <c r="F41" s="257">
        <v>19.8</v>
      </c>
      <c r="G41" s="258">
        <v>229.1</v>
      </c>
      <c r="H41" s="259">
        <f t="shared" si="5"/>
        <v>293.86</v>
      </c>
      <c r="I41" s="258">
        <f t="shared" si="6"/>
        <v>5818.42</v>
      </c>
      <c r="J41" s="258">
        <v>229.36</v>
      </c>
      <c r="K41" s="142">
        <f t="shared" si="7"/>
        <v>280.08999999999997</v>
      </c>
      <c r="L41" s="143">
        <f t="shared" si="9"/>
        <v>5545.78</v>
      </c>
      <c r="M41" s="74"/>
      <c r="N41" s="30">
        <v>19.8</v>
      </c>
      <c r="O41" s="75"/>
      <c r="P41" s="76"/>
    </row>
    <row r="42" spans="1:16" s="77" customFormat="1" ht="22.5" x14ac:dyDescent="0.25">
      <c r="A42" s="247" t="s">
        <v>750</v>
      </c>
      <c r="B42" s="256" t="str">
        <f>MEM!B126</f>
        <v>SINAPI</v>
      </c>
      <c r="C42" s="248">
        <f>MEM!C126</f>
        <v>98546</v>
      </c>
      <c r="D42" s="249" t="str">
        <f>MEM!D126</f>
        <v>IMPERMEABILIZAÇÃO DE SUPERFÍCIE COM MANTA ASFÁLTICA, UMA CAMADA, INCLUSIVE APLICAÇÃO DE PRIMER ASFÁLTICO, E=3MM. AF_06/2018</v>
      </c>
      <c r="E42" s="247" t="str">
        <f>MEM!E126</f>
        <v>M²</v>
      </c>
      <c r="F42" s="257">
        <v>9.64</v>
      </c>
      <c r="G42" s="258">
        <v>116.49</v>
      </c>
      <c r="H42" s="259">
        <f t="shared" si="5"/>
        <v>149.41999999999999</v>
      </c>
      <c r="I42" s="258">
        <f t="shared" si="6"/>
        <v>1440.4</v>
      </c>
      <c r="J42" s="258">
        <v>119.47</v>
      </c>
      <c r="K42" s="142">
        <f t="shared" si="7"/>
        <v>145.88999999999999</v>
      </c>
      <c r="L42" s="143">
        <f t="shared" si="9"/>
        <v>1406.37</v>
      </c>
      <c r="M42" s="74"/>
      <c r="N42" s="30">
        <v>9.64</v>
      </c>
      <c r="O42" s="75"/>
      <c r="P42" s="76"/>
    </row>
    <row r="43" spans="1:16" s="77" customFormat="1" x14ac:dyDescent="0.25">
      <c r="A43" s="247"/>
      <c r="B43" s="256"/>
      <c r="C43" s="248"/>
      <c r="D43" s="249"/>
      <c r="E43" s="247"/>
      <c r="F43" s="257">
        <v>0</v>
      </c>
      <c r="G43" s="258"/>
      <c r="H43" s="259"/>
      <c r="I43" s="258"/>
      <c r="J43" s="258"/>
      <c r="K43" s="259"/>
      <c r="L43" s="258"/>
      <c r="M43" s="74"/>
      <c r="N43" s="30">
        <v>0</v>
      </c>
      <c r="O43" s="75"/>
      <c r="P43" s="76"/>
    </row>
    <row r="44" spans="1:16" s="77" customFormat="1" ht="15" customHeight="1" x14ac:dyDescent="0.25">
      <c r="A44" s="129" t="str">
        <f>MEM!A132</f>
        <v>5.0</v>
      </c>
      <c r="B44" s="129"/>
      <c r="C44" s="130"/>
      <c r="D44" s="131" t="str">
        <f>MEM!C132</f>
        <v>ELEVAÇÕES</v>
      </c>
      <c r="E44" s="132"/>
      <c r="F44" s="133">
        <v>0</v>
      </c>
      <c r="G44" s="134"/>
      <c r="H44" s="135" t="s">
        <v>22</v>
      </c>
      <c r="I44" s="136">
        <f>SUM(I45:I50)</f>
        <v>6117.1900000000005</v>
      </c>
      <c r="J44" s="134"/>
      <c r="K44" s="135" t="s">
        <v>22</v>
      </c>
      <c r="L44" s="136">
        <f>SUM(L45:L50)</f>
        <v>6130.73</v>
      </c>
      <c r="M44" s="74"/>
      <c r="N44" s="30">
        <v>0</v>
      </c>
      <c r="O44" s="75"/>
      <c r="P44" s="76"/>
    </row>
    <row r="45" spans="1:16" s="77" customFormat="1" ht="33.75" x14ac:dyDescent="0.25">
      <c r="A45" s="137" t="str">
        <f>MEM!A133</f>
        <v>5.1</v>
      </c>
      <c r="B45" s="147" t="str">
        <f>MEM!B133</f>
        <v>SINAPI</v>
      </c>
      <c r="C45" s="145">
        <f>MEM!C133</f>
        <v>103328</v>
      </c>
      <c r="D45" s="146" t="str">
        <f>MEM!D133</f>
        <v>ALVENARIA DE VEDAÇÃO DE BLOCOS CERÂMICOS FURADOS NA HORIZONTAL DE 9X19X19 CM (ESPESSURA 9 CM) E ARGAMASSA DE ASSENTAMENTO COM PREPARO EM BETONEIRA. AF_12/2021</v>
      </c>
      <c r="E45" s="137" t="str">
        <f>MEM!E133</f>
        <v>M²</v>
      </c>
      <c r="F45" s="144">
        <v>14.51</v>
      </c>
      <c r="G45" s="143">
        <v>72.95</v>
      </c>
      <c r="H45" s="142">
        <f t="shared" si="5"/>
        <v>93.57</v>
      </c>
      <c r="I45" s="143">
        <f t="shared" si="6"/>
        <v>1357.7</v>
      </c>
      <c r="J45" s="143">
        <v>78.989999999999995</v>
      </c>
      <c r="K45" s="142">
        <f t="shared" si="7"/>
        <v>96.46</v>
      </c>
      <c r="L45" s="143">
        <f t="shared" si="9"/>
        <v>1399.63</v>
      </c>
      <c r="M45" s="74"/>
      <c r="N45" s="30">
        <v>14.51</v>
      </c>
      <c r="O45" s="75"/>
      <c r="P45" s="76"/>
    </row>
    <row r="46" spans="1:16" s="77" customFormat="1" ht="22.5" x14ac:dyDescent="0.25">
      <c r="A46" s="137" t="str">
        <f>MEM!A140</f>
        <v>5.2</v>
      </c>
      <c r="B46" s="147" t="str">
        <f>MEM!B140</f>
        <v>COMPOSIÇÃO</v>
      </c>
      <c r="C46" s="145">
        <f>MEM!C140</f>
        <v>8</v>
      </c>
      <c r="D46" s="146" t="str">
        <f>MEM!D140</f>
        <v>ALVENARIA DE TIJOLO CERÂMICO FURADO (9x19x19)cm C/ARGAMASSA MISTA DE CAL HIDRATADA ESP=20 cm</v>
      </c>
      <c r="E46" s="137" t="str">
        <f>MEM!E140</f>
        <v>M²</v>
      </c>
      <c r="F46" s="144">
        <v>16.47</v>
      </c>
      <c r="G46" s="143">
        <v>110.42</v>
      </c>
      <c r="H46" s="142">
        <f t="shared" si="5"/>
        <v>141.63</v>
      </c>
      <c r="I46" s="143">
        <f t="shared" si="6"/>
        <v>2332.64</v>
      </c>
      <c r="J46" s="143">
        <v>118.11</v>
      </c>
      <c r="K46" s="142">
        <f t="shared" si="7"/>
        <v>144.22999999999999</v>
      </c>
      <c r="L46" s="143">
        <f t="shared" si="9"/>
        <v>2375.46</v>
      </c>
      <c r="M46" s="74"/>
      <c r="N46" s="30">
        <v>16.47</v>
      </c>
      <c r="O46" s="75"/>
      <c r="P46" s="76"/>
    </row>
    <row r="47" spans="1:16" s="77" customFormat="1" x14ac:dyDescent="0.25">
      <c r="A47" s="137" t="str">
        <f>MEM!A148</f>
        <v>5.3</v>
      </c>
      <c r="B47" s="147" t="str">
        <f>MEM!B148</f>
        <v>COMPOSIÇÃO</v>
      </c>
      <c r="C47" s="145">
        <f>MEM!C148</f>
        <v>9</v>
      </c>
      <c r="D47" s="146" t="str">
        <f>MEM!D148</f>
        <v>PAREDE DE BLOCO DE GESSO (50 X 65CM) - FORNECIMENTO E EXECUÇÃO</v>
      </c>
      <c r="E47" s="137" t="str">
        <f>MEM!E148</f>
        <v>M²</v>
      </c>
      <c r="F47" s="144">
        <v>3.88</v>
      </c>
      <c r="G47" s="143">
        <v>56.54</v>
      </c>
      <c r="H47" s="142">
        <f t="shared" si="5"/>
        <v>72.52</v>
      </c>
      <c r="I47" s="143">
        <f t="shared" si="6"/>
        <v>281.37</v>
      </c>
      <c r="J47" s="143">
        <v>56.54</v>
      </c>
      <c r="K47" s="142">
        <f t="shared" si="7"/>
        <v>69.040000000000006</v>
      </c>
      <c r="L47" s="143">
        <f t="shared" si="9"/>
        <v>267.87</v>
      </c>
      <c r="M47" s="74"/>
      <c r="N47" s="30">
        <v>3.88</v>
      </c>
      <c r="O47" s="75"/>
      <c r="P47" s="76"/>
    </row>
    <row r="48" spans="1:16" s="77" customFormat="1" ht="22.5" x14ac:dyDescent="0.25">
      <c r="A48" s="137" t="str">
        <f>MEM!A152</f>
        <v>5.4</v>
      </c>
      <c r="B48" s="147" t="str">
        <f>MEM!B152</f>
        <v>SINAPI</v>
      </c>
      <c r="C48" s="145">
        <f>MEM!C152</f>
        <v>93189</v>
      </c>
      <c r="D48" s="146" t="str">
        <f>MEM!D152</f>
        <v>VERGA MOLDADA IN LOCO EM CONCRETO PARA PORTAS COM MAIS DE 1,5 M DE VÃO. AF_03/2016</v>
      </c>
      <c r="E48" s="137" t="str">
        <f>MEM!E152</f>
        <v>M</v>
      </c>
      <c r="F48" s="144">
        <v>7.2</v>
      </c>
      <c r="G48" s="143">
        <v>114.55</v>
      </c>
      <c r="H48" s="142">
        <f t="shared" si="5"/>
        <v>146.93</v>
      </c>
      <c r="I48" s="143">
        <f t="shared" si="6"/>
        <v>1057.8900000000001</v>
      </c>
      <c r="J48" s="143">
        <v>117.5</v>
      </c>
      <c r="K48" s="142">
        <f t="shared" si="7"/>
        <v>143.49</v>
      </c>
      <c r="L48" s="143">
        <f t="shared" si="9"/>
        <v>1033.1199999999999</v>
      </c>
      <c r="M48" s="74"/>
      <c r="N48" s="30">
        <v>7.2</v>
      </c>
      <c r="O48" s="75"/>
      <c r="P48" s="76"/>
    </row>
    <row r="49" spans="1:16" s="77" customFormat="1" x14ac:dyDescent="0.25">
      <c r="A49" s="137" t="str">
        <f>MEM!A156</f>
        <v>5.5</v>
      </c>
      <c r="B49" s="147" t="str">
        <f>MEM!B156</f>
        <v>SINAPI</v>
      </c>
      <c r="C49" s="145">
        <f>MEM!C156</f>
        <v>93184</v>
      </c>
      <c r="D49" s="146" t="str">
        <f>MEM!D156</f>
        <v>VERGA PRÉ-MOLDADA PARA PORTAS COM ATÉ 1,5 M DE VÃO. AF_03/2016</v>
      </c>
      <c r="E49" s="137" t="str">
        <f>MEM!E156</f>
        <v>M</v>
      </c>
      <c r="F49" s="144">
        <v>1.7</v>
      </c>
      <c r="G49" s="143">
        <v>39.200000000000003</v>
      </c>
      <c r="H49" s="142">
        <f t="shared" si="5"/>
        <v>50.28</v>
      </c>
      <c r="I49" s="143">
        <f t="shared" si="6"/>
        <v>85.47</v>
      </c>
      <c r="J49" s="143">
        <v>40.26</v>
      </c>
      <c r="K49" s="142">
        <f t="shared" si="7"/>
        <v>49.16</v>
      </c>
      <c r="L49" s="143">
        <f t="shared" si="9"/>
        <v>83.57</v>
      </c>
      <c r="M49" s="74"/>
      <c r="N49" s="30">
        <v>1.7</v>
      </c>
      <c r="O49" s="75"/>
      <c r="P49" s="76"/>
    </row>
    <row r="50" spans="1:16" s="77" customFormat="1" ht="33.75" x14ac:dyDescent="0.25">
      <c r="A50" s="137" t="str">
        <f>MEM!A160</f>
        <v>5.6</v>
      </c>
      <c r="B50" s="147" t="str">
        <f>MEM!B160</f>
        <v>SINAPI</v>
      </c>
      <c r="C50" s="145">
        <f>MEM!C160</f>
        <v>101963</v>
      </c>
      <c r="D50" s="146" t="str">
        <f>MEM!D160</f>
        <v>LAJE PRÉ-MOLDADA UNIDIRECIONAL, BIAPOIADA, PARA PISO, ENCHIMENTO EM CERÂMICA, VIGOTA CONVENCIONAL, ALTURA TOTAL DA LAJE (ENCHIMENTO+CAPA) = (8+4). AF_11/2020</v>
      </c>
      <c r="E50" s="137" t="str">
        <f>MEM!E160</f>
        <v>M²</v>
      </c>
      <c r="F50" s="144">
        <v>4</v>
      </c>
      <c r="G50" s="143">
        <v>195.32</v>
      </c>
      <c r="H50" s="142">
        <f t="shared" si="5"/>
        <v>250.53</v>
      </c>
      <c r="I50" s="143">
        <f t="shared" si="6"/>
        <v>1002.12</v>
      </c>
      <c r="J50" s="143">
        <v>198.8</v>
      </c>
      <c r="K50" s="142">
        <f t="shared" si="7"/>
        <v>242.77</v>
      </c>
      <c r="L50" s="143">
        <f t="shared" si="9"/>
        <v>971.08</v>
      </c>
      <c r="M50" s="74"/>
      <c r="N50" s="30">
        <v>4</v>
      </c>
      <c r="O50" s="75"/>
      <c r="P50" s="76"/>
    </row>
    <row r="51" spans="1:16" s="77" customFormat="1" x14ac:dyDescent="0.25">
      <c r="A51" s="137"/>
      <c r="B51" s="147"/>
      <c r="C51" s="145"/>
      <c r="D51" s="146"/>
      <c r="E51" s="137"/>
      <c r="F51" s="144">
        <v>0</v>
      </c>
      <c r="G51" s="143"/>
      <c r="H51" s="142"/>
      <c r="I51" s="143"/>
      <c r="J51" s="143"/>
      <c r="K51" s="142"/>
      <c r="L51" s="143"/>
      <c r="M51" s="74"/>
      <c r="N51" s="30">
        <v>0</v>
      </c>
      <c r="O51" s="75"/>
      <c r="P51" s="76"/>
    </row>
    <row r="52" spans="1:16" s="77" customFormat="1" x14ac:dyDescent="0.25">
      <c r="A52" s="129" t="str">
        <f>MEM!A164</f>
        <v>6.0</v>
      </c>
      <c r="B52" s="129"/>
      <c r="C52" s="130"/>
      <c r="D52" s="131" t="str">
        <f>MEM!C164</f>
        <v>ESQUADRIAS</v>
      </c>
      <c r="E52" s="132"/>
      <c r="F52" s="133">
        <v>0</v>
      </c>
      <c r="G52" s="134"/>
      <c r="H52" s="135" t="s">
        <v>22</v>
      </c>
      <c r="I52" s="136">
        <f>SUM(I53:I55)</f>
        <v>5564.12</v>
      </c>
      <c r="J52" s="134"/>
      <c r="K52" s="135" t="s">
        <v>22</v>
      </c>
      <c r="L52" s="136">
        <f>SUM(L53:L55)</f>
        <v>5381.6</v>
      </c>
      <c r="M52" s="74"/>
      <c r="N52" s="30">
        <v>0</v>
      </c>
      <c r="O52" s="75"/>
      <c r="P52" s="76"/>
    </row>
    <row r="53" spans="1:16" s="77" customFormat="1" ht="45" x14ac:dyDescent="0.25">
      <c r="A53" s="137" t="str">
        <f>MEM!A165</f>
        <v>6.1</v>
      </c>
      <c r="B53" s="147" t="str">
        <f>MEM!B165</f>
        <v>SINAPI</v>
      </c>
      <c r="C53" s="148">
        <f>MEM!C165</f>
        <v>100682</v>
      </c>
      <c r="D53" s="146" t="str">
        <f>MEM!D165</f>
        <v>KIT DE PORTA DE MADEIRA FRISADA, SEMI-OCA (LEVE OU MÉDIA), PADRÃO POPULAR, 70X210CM, ESPESSURA DE 3CM, ITENS INCLUSOS: DOBRADIÇAS, MONTAGEM E INSTALAÇÃO DE BATENTE, FECHADURA COM EXECUÇÃO DO FURO - FORNECIMENTO E INSTALAÇÃO. AF_12/2019</v>
      </c>
      <c r="E53" s="137" t="str">
        <f>MEM!E165</f>
        <v>UN</v>
      </c>
      <c r="F53" s="144">
        <v>2</v>
      </c>
      <c r="G53" s="143">
        <v>789.99</v>
      </c>
      <c r="H53" s="142">
        <f t="shared" si="5"/>
        <v>1013.32</v>
      </c>
      <c r="I53" s="143">
        <f t="shared" si="6"/>
        <v>2026.64</v>
      </c>
      <c r="J53" s="143">
        <v>817</v>
      </c>
      <c r="K53" s="142">
        <f t="shared" si="7"/>
        <v>997.72</v>
      </c>
      <c r="L53" s="143">
        <f t="shared" si="9"/>
        <v>1995.44</v>
      </c>
      <c r="M53" s="74"/>
      <c r="N53" s="30">
        <v>2</v>
      </c>
      <c r="O53" s="75"/>
      <c r="P53" s="76"/>
    </row>
    <row r="54" spans="1:16" s="77" customFormat="1" ht="22.5" x14ac:dyDescent="0.25">
      <c r="A54" s="137" t="str">
        <f>MEM!A168</f>
        <v>6.2</v>
      </c>
      <c r="B54" s="147" t="str">
        <f>MEM!B168</f>
        <v>SINAPI</v>
      </c>
      <c r="C54" s="145">
        <f>MEM!C168</f>
        <v>102184</v>
      </c>
      <c r="D54" s="146" t="str">
        <f>MEM!D168</f>
        <v>PORTA DE ABRIR COM MOLA HIDRÁULICA, EM VIDRO TEMPERADO, 90X210 CM, ESPESSURA 10 MM, INCLUSIVE ACESSÓRIOS. AF_01/2021</v>
      </c>
      <c r="E54" s="137" t="str">
        <f>MEM!E168</f>
        <v>UN</v>
      </c>
      <c r="F54" s="144">
        <v>1</v>
      </c>
      <c r="G54" s="143">
        <v>1959.65</v>
      </c>
      <c r="H54" s="142">
        <f t="shared" si="5"/>
        <v>2513.64</v>
      </c>
      <c r="I54" s="143">
        <f t="shared" si="6"/>
        <v>2513.64</v>
      </c>
      <c r="J54" s="143">
        <v>1972.54</v>
      </c>
      <c r="K54" s="142">
        <f t="shared" si="7"/>
        <v>2408.86</v>
      </c>
      <c r="L54" s="143">
        <f t="shared" si="9"/>
        <v>2408.86</v>
      </c>
      <c r="M54" s="74"/>
      <c r="N54" s="30">
        <v>1</v>
      </c>
      <c r="O54" s="75"/>
      <c r="P54" s="76"/>
    </row>
    <row r="55" spans="1:16" s="77" customFormat="1" ht="22.5" x14ac:dyDescent="0.25">
      <c r="A55" s="137" t="str">
        <f>MEM!A171</f>
        <v>6.3</v>
      </c>
      <c r="B55" s="147" t="str">
        <f>MEM!B171</f>
        <v>SINAPI</v>
      </c>
      <c r="C55" s="145">
        <f>MEM!C171</f>
        <v>91341</v>
      </c>
      <c r="D55" s="146" t="str">
        <f>MEM!D171</f>
        <v>PORTA EM ALUMÍNIO DE ABRIR TIPO VENEZIANA COM GUARNIÇÃO, FIXAÇÃO COM PARAFUSOS - FORNECIMENTO E INSTALAÇÃO. AF_12/2019</v>
      </c>
      <c r="E55" s="137" t="str">
        <f>MEM!E171</f>
        <v>M²</v>
      </c>
      <c r="F55" s="144">
        <v>1.47</v>
      </c>
      <c r="G55" s="143">
        <v>542.99</v>
      </c>
      <c r="H55" s="142">
        <f t="shared" si="5"/>
        <v>696.49</v>
      </c>
      <c r="I55" s="143">
        <f t="shared" si="6"/>
        <v>1023.84</v>
      </c>
      <c r="J55" s="143">
        <v>544.41</v>
      </c>
      <c r="K55" s="142">
        <f t="shared" si="7"/>
        <v>664.83</v>
      </c>
      <c r="L55" s="143">
        <f t="shared" si="9"/>
        <v>977.3</v>
      </c>
      <c r="M55" s="74"/>
      <c r="N55" s="30">
        <v>1.47</v>
      </c>
      <c r="O55" s="75"/>
      <c r="P55" s="76"/>
    </row>
    <row r="56" spans="1:16" s="77" customFormat="1" x14ac:dyDescent="0.25">
      <c r="A56" s="137"/>
      <c r="B56" s="147"/>
      <c r="C56" s="145"/>
      <c r="D56" s="146"/>
      <c r="E56" s="137"/>
      <c r="F56" s="144">
        <v>0</v>
      </c>
      <c r="G56" s="143"/>
      <c r="H56" s="142"/>
      <c r="I56" s="143"/>
      <c r="J56" s="143"/>
      <c r="K56" s="142"/>
      <c r="L56" s="143"/>
      <c r="M56" s="74"/>
      <c r="N56" s="30">
        <v>0</v>
      </c>
      <c r="O56" s="75"/>
      <c r="P56" s="76"/>
    </row>
    <row r="57" spans="1:16" s="77" customFormat="1" x14ac:dyDescent="0.25">
      <c r="A57" s="129" t="str">
        <f>MEM!A175</f>
        <v>7.0</v>
      </c>
      <c r="B57" s="129"/>
      <c r="C57" s="130"/>
      <c r="D57" s="131" t="str">
        <f>MEM!C175</f>
        <v>INSTALAÇÕES ELETRICAS E LOGICA</v>
      </c>
      <c r="E57" s="132"/>
      <c r="F57" s="133">
        <v>0</v>
      </c>
      <c r="G57" s="134"/>
      <c r="H57" s="135" t="s">
        <v>22</v>
      </c>
      <c r="I57" s="136">
        <f>SUM(I58:I79)</f>
        <v>28067.490000000005</v>
      </c>
      <c r="J57" s="134"/>
      <c r="K57" s="135" t="s">
        <v>22</v>
      </c>
      <c r="L57" s="136">
        <f>SUM(L58:L79)</f>
        <v>28259.339999999997</v>
      </c>
      <c r="M57" s="74"/>
      <c r="N57" s="30">
        <v>0</v>
      </c>
      <c r="O57" s="75"/>
      <c r="P57" s="76"/>
    </row>
    <row r="58" spans="1:16" s="77" customFormat="1" ht="22.5" x14ac:dyDescent="0.25">
      <c r="A58" s="137" t="str">
        <f>MEM!A176</f>
        <v>7.1</v>
      </c>
      <c r="B58" s="147" t="str">
        <f>MEM!B176</f>
        <v>COMPOSIÇÃO</v>
      </c>
      <c r="C58" s="145">
        <f>MEM!C176</f>
        <v>10</v>
      </c>
      <c r="D58" s="146" t="str">
        <f>MEM!D176</f>
        <v>TOMADA PARA USO GERAL, 2P + T, ABNT, DE SOBREPOR, 10 A, COM CAIXA, "SISTEMA X".</v>
      </c>
      <c r="E58" s="137" t="str">
        <f>MEM!E176</f>
        <v>UN</v>
      </c>
      <c r="F58" s="144">
        <v>14</v>
      </c>
      <c r="G58" s="143">
        <v>37.96</v>
      </c>
      <c r="H58" s="142">
        <f t="shared" ref="H58:H79" si="10">IFERROR(TRUNC(SUM(G58*$I$9)+G58,2),"")</f>
        <v>48.69</v>
      </c>
      <c r="I58" s="143">
        <f t="shared" ref="I58:I79" si="11">IFERROR(TRUNC(H58*F58,2),"")</f>
        <v>681.66</v>
      </c>
      <c r="J58" s="143">
        <v>41.27</v>
      </c>
      <c r="K58" s="142">
        <f t="shared" si="7"/>
        <v>50.39</v>
      </c>
      <c r="L58" s="143">
        <f t="shared" si="9"/>
        <v>705.46</v>
      </c>
      <c r="M58" s="74"/>
      <c r="N58" s="30">
        <v>14</v>
      </c>
      <c r="O58" s="75"/>
      <c r="P58" s="76"/>
    </row>
    <row r="59" spans="1:16" s="77" customFormat="1" ht="22.5" x14ac:dyDescent="0.25">
      <c r="A59" s="137" t="str">
        <f>MEM!A186</f>
        <v>7.2</v>
      </c>
      <c r="B59" s="147" t="str">
        <f>MEM!B186</f>
        <v>COMPOSIÇÃO</v>
      </c>
      <c r="C59" s="145">
        <f>MEM!C186</f>
        <v>11</v>
      </c>
      <c r="D59" s="146" t="str">
        <f>MEM!D186</f>
        <v>TOMADA PARA USO GERAL, 2P + T, ABNT, DE SOBREPOR, 20 A, COM CAIXA, "SISTEMA X"</v>
      </c>
      <c r="E59" s="137" t="str">
        <f>MEM!E186</f>
        <v>UN</v>
      </c>
      <c r="F59" s="144">
        <v>15</v>
      </c>
      <c r="G59" s="143">
        <v>39.96</v>
      </c>
      <c r="H59" s="142">
        <f t="shared" si="10"/>
        <v>51.25</v>
      </c>
      <c r="I59" s="143">
        <f t="shared" si="11"/>
        <v>768.75</v>
      </c>
      <c r="J59" s="143">
        <v>43.27</v>
      </c>
      <c r="K59" s="142">
        <f t="shared" si="7"/>
        <v>52.84</v>
      </c>
      <c r="L59" s="143">
        <f t="shared" si="9"/>
        <v>792.6</v>
      </c>
      <c r="M59" s="74"/>
      <c r="N59" s="30">
        <v>15</v>
      </c>
      <c r="O59" s="75"/>
      <c r="P59" s="76"/>
    </row>
    <row r="60" spans="1:16" s="77" customFormat="1" x14ac:dyDescent="0.25">
      <c r="A60" s="137" t="str">
        <f>MEM!A200</f>
        <v>7.3</v>
      </c>
      <c r="B60" s="147" t="str">
        <f>MEM!B200</f>
        <v>COMPOSIÇÃO</v>
      </c>
      <c r="C60" s="145">
        <f>MEM!C200</f>
        <v>12</v>
      </c>
      <c r="D60" s="146" t="str">
        <f>MEM!D200</f>
        <v>TOMADA DUPLA 2P+T UNIVERSAL, "SISTEMA X", REF. 1434, FAME OU SIMILAR</v>
      </c>
      <c r="E60" s="137" t="str">
        <f>MEM!E200</f>
        <v>UN</v>
      </c>
      <c r="F60" s="144">
        <v>13</v>
      </c>
      <c r="G60" s="143">
        <v>41.96</v>
      </c>
      <c r="H60" s="142">
        <f t="shared" si="10"/>
        <v>53.82</v>
      </c>
      <c r="I60" s="143">
        <f t="shared" si="11"/>
        <v>699.66</v>
      </c>
      <c r="J60" s="143">
        <v>45.27</v>
      </c>
      <c r="K60" s="142">
        <f t="shared" si="7"/>
        <v>55.28</v>
      </c>
      <c r="L60" s="143">
        <f t="shared" si="9"/>
        <v>718.64</v>
      </c>
      <c r="M60" s="74"/>
      <c r="N60" s="30">
        <v>13</v>
      </c>
      <c r="O60" s="75"/>
      <c r="P60" s="76"/>
    </row>
    <row r="61" spans="1:16" s="77" customFormat="1" x14ac:dyDescent="0.25">
      <c r="A61" s="137" t="str">
        <f>MEM!A211</f>
        <v>7.4</v>
      </c>
      <c r="B61" s="147" t="str">
        <f>MEM!B211</f>
        <v>COMPOSIÇÃO</v>
      </c>
      <c r="C61" s="145">
        <f>MEM!C211</f>
        <v>13</v>
      </c>
      <c r="D61" s="146" t="str">
        <f>MEM!D211</f>
        <v>LUMINÁRIA SOBREPOR QUADRADA LED 24W*, 6500K G- LIGHT OU SIMILAR</v>
      </c>
      <c r="E61" s="137" t="str">
        <f>MEM!E211</f>
        <v>UN</v>
      </c>
      <c r="F61" s="144">
        <v>18</v>
      </c>
      <c r="G61" s="143">
        <v>101.16</v>
      </c>
      <c r="H61" s="142">
        <f t="shared" si="10"/>
        <v>129.75</v>
      </c>
      <c r="I61" s="143">
        <f t="shared" si="11"/>
        <v>2335.5</v>
      </c>
      <c r="J61" s="143">
        <v>105.88</v>
      </c>
      <c r="K61" s="142">
        <f t="shared" si="7"/>
        <v>129.30000000000001</v>
      </c>
      <c r="L61" s="143">
        <f t="shared" si="9"/>
        <v>2327.4</v>
      </c>
      <c r="M61" s="74"/>
      <c r="N61" s="30">
        <v>18</v>
      </c>
      <c r="O61" s="75"/>
      <c r="P61" s="76"/>
    </row>
    <row r="62" spans="1:16" s="77" customFormat="1" ht="33.75" x14ac:dyDescent="0.25">
      <c r="A62" s="137" t="str">
        <f>MEM!A215</f>
        <v>7.5</v>
      </c>
      <c r="B62" s="147" t="str">
        <f>MEM!B215</f>
        <v>COMPOSIÇÃO</v>
      </c>
      <c r="C62" s="145">
        <f>MEM!C215</f>
        <v>14</v>
      </c>
      <c r="D62" s="146" t="str">
        <f>MEM!D215</f>
        <v>LUMINÁRIA DE SOBREPOR, (TECNOLUX REF.FLP-6478/2X20) TUBLED CORPO/ REFLETOR E ALETAS FABRICADAS EM CHAPA DE AÇO TRATADA E PINTADA EM EPOXI BRANCO, PARA USO DE 2 LAMPADAS TUBLED DE 20W</v>
      </c>
      <c r="E62" s="137" t="str">
        <f>MEM!E215</f>
        <v>UN</v>
      </c>
      <c r="F62" s="144">
        <v>9</v>
      </c>
      <c r="G62" s="143">
        <v>241.57</v>
      </c>
      <c r="H62" s="142">
        <f t="shared" si="10"/>
        <v>309.86</v>
      </c>
      <c r="I62" s="143">
        <f t="shared" si="11"/>
        <v>2788.74</v>
      </c>
      <c r="J62" s="143">
        <v>246.29</v>
      </c>
      <c r="K62" s="142">
        <f t="shared" si="7"/>
        <v>300.76</v>
      </c>
      <c r="L62" s="143">
        <f t="shared" si="9"/>
        <v>2706.84</v>
      </c>
      <c r="M62" s="74"/>
      <c r="N62" s="30">
        <v>9</v>
      </c>
      <c r="O62" s="75"/>
      <c r="P62" s="76"/>
    </row>
    <row r="63" spans="1:16" s="77" customFormat="1" ht="22.5" x14ac:dyDescent="0.25">
      <c r="A63" s="137" t="str">
        <f>MEM!A219</f>
        <v>7.6</v>
      </c>
      <c r="B63" s="147" t="str">
        <f>MEM!B219</f>
        <v>COMPOSIÇÃO</v>
      </c>
      <c r="C63" s="145">
        <f>MEM!C219</f>
        <v>15</v>
      </c>
      <c r="D63" s="146" t="str">
        <f>MEM!D219</f>
        <v>REFLETOR SLIM LED 100W DE POTÊNCIA, BRANCO FRIO, 6500K, AUTOVOLT, MARCA G-LIGHT OU SIMILAR</v>
      </c>
      <c r="E63" s="137" t="str">
        <f>MEM!E219</f>
        <v>UN</v>
      </c>
      <c r="F63" s="144">
        <v>6</v>
      </c>
      <c r="G63" s="143">
        <v>150.15</v>
      </c>
      <c r="H63" s="142">
        <f t="shared" si="10"/>
        <v>192.59</v>
      </c>
      <c r="I63" s="143">
        <f t="shared" si="11"/>
        <v>1155.54</v>
      </c>
      <c r="J63" s="143">
        <v>152.11000000000001</v>
      </c>
      <c r="K63" s="142">
        <f t="shared" si="7"/>
        <v>185.75</v>
      </c>
      <c r="L63" s="143">
        <f t="shared" si="9"/>
        <v>1114.5</v>
      </c>
      <c r="M63" s="74"/>
      <c r="N63" s="30">
        <v>6</v>
      </c>
      <c r="O63" s="75"/>
      <c r="P63" s="76"/>
    </row>
    <row r="64" spans="1:16" s="77" customFormat="1" ht="22.5" x14ac:dyDescent="0.25">
      <c r="A64" s="137" t="str">
        <f>MEM!A223</f>
        <v>7.7</v>
      </c>
      <c r="B64" s="147" t="str">
        <f>MEM!B223</f>
        <v>COMPOSIÇÃO</v>
      </c>
      <c r="C64" s="145">
        <f>MEM!C223</f>
        <v>16</v>
      </c>
      <c r="D64" s="146" t="str">
        <f>MEM!D223</f>
        <v>FORNECIMENTO E INSTALAÇÃO DE CANALETA SISTEMA "X" 20 X 10 MM SEM DIVISÓRIA</v>
      </c>
      <c r="E64" s="137" t="str">
        <f>MEM!E223</f>
        <v>UN</v>
      </c>
      <c r="F64" s="144">
        <v>268</v>
      </c>
      <c r="G64" s="143">
        <v>16.41</v>
      </c>
      <c r="H64" s="142">
        <f t="shared" si="10"/>
        <v>21.04</v>
      </c>
      <c r="I64" s="143">
        <f t="shared" si="11"/>
        <v>5638.72</v>
      </c>
      <c r="J64" s="143">
        <v>18.07</v>
      </c>
      <c r="K64" s="142">
        <f t="shared" si="7"/>
        <v>22.06</v>
      </c>
      <c r="L64" s="143">
        <f t="shared" si="9"/>
        <v>5912.08</v>
      </c>
      <c r="M64" s="74"/>
      <c r="N64" s="30">
        <v>268</v>
      </c>
      <c r="O64" s="75"/>
      <c r="P64" s="76"/>
    </row>
    <row r="65" spans="1:16" s="77" customFormat="1" ht="22.5" x14ac:dyDescent="0.25">
      <c r="A65" s="137" t="str">
        <f>MEM!A244</f>
        <v>7.8</v>
      </c>
      <c r="B65" s="147" t="str">
        <f>MEM!B244</f>
        <v>SINAPI</v>
      </c>
      <c r="C65" s="145">
        <f>MEM!C244</f>
        <v>91924</v>
      </c>
      <c r="D65" s="146" t="str">
        <f>MEM!D244</f>
        <v>CABO DE COBRE FLEXÍVEL ISOLADO, 1,5 MM², ANTI-CHAMA 450/750 V, PARA CIRCUITOS TERMINAIS - FORNECIMENTO E INSTALAÇÃO. AF_03/2023</v>
      </c>
      <c r="E65" s="137" t="str">
        <f>MEM!E244</f>
        <v>M</v>
      </c>
      <c r="F65" s="144">
        <v>149.6</v>
      </c>
      <c r="G65" s="143">
        <v>2.68</v>
      </c>
      <c r="H65" s="142">
        <f t="shared" si="10"/>
        <v>3.43</v>
      </c>
      <c r="I65" s="143">
        <f t="shared" si="11"/>
        <v>513.12</v>
      </c>
      <c r="J65" s="143">
        <v>2.8</v>
      </c>
      <c r="K65" s="142">
        <f t="shared" si="7"/>
        <v>3.41</v>
      </c>
      <c r="L65" s="143">
        <f t="shared" si="9"/>
        <v>510.13</v>
      </c>
      <c r="M65" s="74"/>
      <c r="N65" s="30">
        <v>149.6</v>
      </c>
      <c r="O65" s="75"/>
      <c r="P65" s="76"/>
    </row>
    <row r="66" spans="1:16" s="77" customFormat="1" ht="22.5" x14ac:dyDescent="0.25">
      <c r="A66" s="137" t="str">
        <f>MEM!A265</f>
        <v>7.9</v>
      </c>
      <c r="B66" s="147" t="str">
        <f>MEM!B265</f>
        <v>SINAPI</v>
      </c>
      <c r="C66" s="145">
        <f>MEM!C265</f>
        <v>91926</v>
      </c>
      <c r="D66" s="146" t="str">
        <f>MEM!D265</f>
        <v>CABO DE COBRE FLEXÍVEL ISOLADO, 2,5 MM², ANTI-CHAMA 450/750 V, PARA CIRCUITOS TERMINAIS - FORNECIMENTO E INSTALAÇÃO. AF_03/2023</v>
      </c>
      <c r="E66" s="137" t="str">
        <f>MEM!E265</f>
        <v>M</v>
      </c>
      <c r="F66" s="144">
        <v>643.20000000000005</v>
      </c>
      <c r="G66" s="143">
        <v>3.93</v>
      </c>
      <c r="H66" s="142">
        <f t="shared" si="10"/>
        <v>5.04</v>
      </c>
      <c r="I66" s="143">
        <f t="shared" si="11"/>
        <v>3241.72</v>
      </c>
      <c r="J66" s="143">
        <v>4.07</v>
      </c>
      <c r="K66" s="142">
        <f t="shared" si="7"/>
        <v>4.97</v>
      </c>
      <c r="L66" s="143">
        <f t="shared" si="9"/>
        <v>3196.7</v>
      </c>
      <c r="M66" s="74"/>
      <c r="N66" s="30">
        <v>643.20000000000005</v>
      </c>
      <c r="O66" s="75"/>
      <c r="P66" s="76"/>
    </row>
    <row r="67" spans="1:16" s="77" customFormat="1" ht="22.5" x14ac:dyDescent="0.25">
      <c r="A67" s="137" t="str">
        <f>MEM!A286</f>
        <v>7.10</v>
      </c>
      <c r="B67" s="147" t="str">
        <f>MEM!B286</f>
        <v>SINAPI</v>
      </c>
      <c r="C67" s="145">
        <f>MEM!C286</f>
        <v>91928</v>
      </c>
      <c r="D67" s="146" t="str">
        <f>MEM!D286</f>
        <v>CABO DE COBRE FLEXÍVEL ISOLADO, 4 MM², ANTI-CHAMA 450/750 V, PARA CIRCUITOS TERMINAIS - FORNECIMENTO E INSTALAÇÃO. AF_03/202</v>
      </c>
      <c r="E67" s="137" t="str">
        <f>MEM!E286</f>
        <v>M</v>
      </c>
      <c r="F67" s="144">
        <v>90</v>
      </c>
      <c r="G67" s="143">
        <v>6.09</v>
      </c>
      <c r="H67" s="142">
        <f t="shared" si="10"/>
        <v>7.81</v>
      </c>
      <c r="I67" s="143">
        <f t="shared" si="11"/>
        <v>702.9</v>
      </c>
      <c r="J67" s="143">
        <v>6.28</v>
      </c>
      <c r="K67" s="142">
        <f t="shared" si="7"/>
        <v>7.66</v>
      </c>
      <c r="L67" s="143">
        <f t="shared" si="9"/>
        <v>689.4</v>
      </c>
      <c r="M67" s="74"/>
      <c r="N67" s="30">
        <v>90</v>
      </c>
      <c r="O67" s="75"/>
      <c r="P67" s="76"/>
    </row>
    <row r="68" spans="1:16" s="77" customFormat="1" ht="22.5" x14ac:dyDescent="0.25">
      <c r="A68" s="137" t="str">
        <f>MEM!A289</f>
        <v>7.11</v>
      </c>
      <c r="B68" s="147" t="str">
        <f>MEM!B289</f>
        <v>SINAPI</v>
      </c>
      <c r="C68" s="145">
        <f>MEM!C289</f>
        <v>91930</v>
      </c>
      <c r="D68" s="146" t="str">
        <f>MEM!D289</f>
        <v>CABO DE COBRE FLEXÍVEL ISOLADO, 6 MM², ANTI-CHAMA 450/750 V, PARA CIRCUITOS TERMINAIS - FORNECIMENTO E INSTALAÇÃO. AF_03/2023</v>
      </c>
      <c r="E68" s="137" t="str">
        <f>MEM!E289</f>
        <v>M</v>
      </c>
      <c r="F68" s="144">
        <v>30</v>
      </c>
      <c r="G68" s="143">
        <v>8.5299999999999994</v>
      </c>
      <c r="H68" s="142">
        <f t="shared" si="10"/>
        <v>10.94</v>
      </c>
      <c r="I68" s="143">
        <f t="shared" si="11"/>
        <v>328.2</v>
      </c>
      <c r="J68" s="143">
        <v>8.77</v>
      </c>
      <c r="K68" s="142">
        <f t="shared" si="7"/>
        <v>10.7</v>
      </c>
      <c r="L68" s="143">
        <f t="shared" si="9"/>
        <v>321</v>
      </c>
      <c r="M68" s="74"/>
      <c r="N68" s="30">
        <v>30</v>
      </c>
      <c r="O68" s="75"/>
      <c r="P68" s="76"/>
    </row>
    <row r="69" spans="1:16" s="77" customFormat="1" ht="22.5" x14ac:dyDescent="0.25">
      <c r="A69" s="137" t="str">
        <f>MEM!A293</f>
        <v>7.12</v>
      </c>
      <c r="B69" s="147" t="str">
        <f>MEM!B293</f>
        <v>COMPOSIÇÃO</v>
      </c>
      <c r="C69" s="145">
        <f>MEM!C293</f>
        <v>17</v>
      </c>
      <c r="D69" s="146" t="str">
        <f>MEM!D293</f>
        <v>QUADRO DE DISTRIBUIÇÃO DE SOBREPOR, EM RESINA TERMOPLÁSTICA, PARA ATÉ 24 DISJUNTORES, COM BARRAMENTO, PADRÃO DIN, EXCLUSIVE DISJUNTORES</v>
      </c>
      <c r="E69" s="137" t="str">
        <f>MEM!E293</f>
        <v>UN</v>
      </c>
      <c r="F69" s="144">
        <v>1</v>
      </c>
      <c r="G69" s="143">
        <v>536.92999999999995</v>
      </c>
      <c r="H69" s="142">
        <f t="shared" si="10"/>
        <v>688.72</v>
      </c>
      <c r="I69" s="143">
        <f t="shared" si="11"/>
        <v>688.72</v>
      </c>
      <c r="J69" s="143">
        <v>563.69000000000005</v>
      </c>
      <c r="K69" s="142">
        <f t="shared" si="7"/>
        <v>688.37</v>
      </c>
      <c r="L69" s="143">
        <f t="shared" si="9"/>
        <v>688.37</v>
      </c>
      <c r="M69" s="74"/>
      <c r="N69" s="30">
        <v>1</v>
      </c>
      <c r="O69" s="75"/>
      <c r="P69" s="76"/>
    </row>
    <row r="70" spans="1:16" s="77" customFormat="1" ht="45" x14ac:dyDescent="0.25">
      <c r="A70" s="137" t="str">
        <f>MEM!A296</f>
        <v>7.13</v>
      </c>
      <c r="B70" s="147" t="str">
        <f>MEM!B296</f>
        <v>SINAPI</v>
      </c>
      <c r="C70" s="145">
        <f>MEM!C296</f>
        <v>104473</v>
      </c>
      <c r="D70" s="146" t="str">
        <f>MEM!D296</f>
        <v>COMPOSIÇÃO PARAMÉTRICA DE PONTO ELÉTRICO DE ILUMINAÇÃO, COM INTERRUPTOR SIMPLES, EM EDIFÍCIO RESIDENCIAL COM ELETRODUTO EMBUTIDO EM RASGOS NAS PAREDES, INCLUSO TOMADA, ELETRODUTO, CABO, RASGO E CHUMBAMENTO (SEM LUMINÁRIA E LÂMPADA). AF_11/2022</v>
      </c>
      <c r="E70" s="137" t="str">
        <f>MEM!E296</f>
        <v>UN</v>
      </c>
      <c r="F70" s="144">
        <v>28</v>
      </c>
      <c r="G70" s="143">
        <v>146.63999999999999</v>
      </c>
      <c r="H70" s="142">
        <f t="shared" si="10"/>
        <v>188.09</v>
      </c>
      <c r="I70" s="143">
        <f t="shared" si="11"/>
        <v>5266.52</v>
      </c>
      <c r="J70" s="143">
        <v>156.44999999999999</v>
      </c>
      <c r="K70" s="142">
        <f t="shared" si="7"/>
        <v>191.05</v>
      </c>
      <c r="L70" s="143">
        <f t="shared" si="9"/>
        <v>5349.4</v>
      </c>
      <c r="M70" s="74"/>
      <c r="N70" s="30">
        <v>28</v>
      </c>
      <c r="O70" s="75"/>
      <c r="P70" s="76"/>
    </row>
    <row r="71" spans="1:16" s="77" customFormat="1" ht="22.5" x14ac:dyDescent="0.25">
      <c r="A71" s="137" t="str">
        <f>MEM!A301</f>
        <v>7.14</v>
      </c>
      <c r="B71" s="147" t="str">
        <f>MEM!B301</f>
        <v>SINAPI</v>
      </c>
      <c r="C71" s="145">
        <f>MEM!C301</f>
        <v>93653</v>
      </c>
      <c r="D71" s="146" t="str">
        <f>MEM!D301</f>
        <v>DISJUNTOR MONOPOLAR TIPO DIN, CORRENTE NOMINAL DE 10A - FORNECIMENTO E INSTALAÇÃO. AF_10/2020</v>
      </c>
      <c r="E71" s="137" t="str">
        <f>MEM!E301</f>
        <v>UN</v>
      </c>
      <c r="F71" s="144">
        <v>8</v>
      </c>
      <c r="G71" s="143">
        <v>13.27</v>
      </c>
      <c r="H71" s="142">
        <f t="shared" si="10"/>
        <v>17.02</v>
      </c>
      <c r="I71" s="143">
        <f t="shared" si="11"/>
        <v>136.16</v>
      </c>
      <c r="J71" s="143">
        <v>13.44</v>
      </c>
      <c r="K71" s="142">
        <f t="shared" si="7"/>
        <v>16.41</v>
      </c>
      <c r="L71" s="143">
        <f t="shared" si="9"/>
        <v>131.28</v>
      </c>
      <c r="M71" s="74"/>
      <c r="N71" s="30">
        <v>8</v>
      </c>
      <c r="O71" s="75"/>
      <c r="P71" s="76"/>
    </row>
    <row r="72" spans="1:16" s="77" customFormat="1" ht="22.5" x14ac:dyDescent="0.25">
      <c r="A72" s="137" t="str">
        <f>MEM!A304</f>
        <v>7.15</v>
      </c>
      <c r="B72" s="147" t="str">
        <f>MEM!B304</f>
        <v>SINAPI</v>
      </c>
      <c r="C72" s="145">
        <f>MEM!C304</f>
        <v>93654</v>
      </c>
      <c r="D72" s="146" t="str">
        <f>MEM!D304</f>
        <v>DISJUNTOR MONOPOLAR TIPO DIN, CORRENTE NOMINAL DE 16A - FORNECIMENTO E INSTALAÇÃO. AF_10/2020</v>
      </c>
      <c r="E72" s="137" t="str">
        <f>MEM!E304</f>
        <v>UN</v>
      </c>
      <c r="F72" s="144">
        <v>8</v>
      </c>
      <c r="G72" s="143">
        <v>13.79</v>
      </c>
      <c r="H72" s="142">
        <f t="shared" si="10"/>
        <v>17.68</v>
      </c>
      <c r="I72" s="143">
        <f t="shared" si="11"/>
        <v>141.44</v>
      </c>
      <c r="J72" s="143">
        <v>14.01</v>
      </c>
      <c r="K72" s="142">
        <f t="shared" si="7"/>
        <v>17.100000000000001</v>
      </c>
      <c r="L72" s="143">
        <f t="shared" si="9"/>
        <v>136.80000000000001</v>
      </c>
      <c r="M72" s="74"/>
      <c r="N72" s="30">
        <v>8</v>
      </c>
      <c r="O72" s="75"/>
      <c r="P72" s="76"/>
    </row>
    <row r="73" spans="1:16" s="77" customFormat="1" ht="22.5" x14ac:dyDescent="0.25">
      <c r="A73" s="137" t="str">
        <f>MEM!A308</f>
        <v>7.16</v>
      </c>
      <c r="B73" s="147" t="str">
        <f>MEM!B308</f>
        <v>SINAPI</v>
      </c>
      <c r="C73" s="145">
        <f>MEM!C308</f>
        <v>93655</v>
      </c>
      <c r="D73" s="146" t="str">
        <f>MEM!D308</f>
        <v>DISJUNTOR MONOPOLAR TIPO DIN, CORRENTE NOMINAL DE 20A - FORNECIMENTO E INSTALAÇÃO. AF_10/2020</v>
      </c>
      <c r="E73" s="137" t="str">
        <f>MEM!E308</f>
        <v>UN</v>
      </c>
      <c r="F73" s="144">
        <v>4</v>
      </c>
      <c r="G73" s="143">
        <v>14.89</v>
      </c>
      <c r="H73" s="142">
        <f t="shared" si="10"/>
        <v>19.09</v>
      </c>
      <c r="I73" s="143">
        <f t="shared" si="11"/>
        <v>76.36</v>
      </c>
      <c r="J73" s="143">
        <v>15.2</v>
      </c>
      <c r="K73" s="142">
        <f t="shared" si="7"/>
        <v>18.559999999999999</v>
      </c>
      <c r="L73" s="143">
        <f t="shared" si="9"/>
        <v>74.239999999999995</v>
      </c>
      <c r="M73" s="74"/>
      <c r="N73" s="30">
        <v>4</v>
      </c>
      <c r="O73" s="75"/>
      <c r="P73" s="76"/>
    </row>
    <row r="74" spans="1:16" s="77" customFormat="1" ht="22.5" x14ac:dyDescent="0.25">
      <c r="A74" s="137" t="str">
        <f>MEM!A312</f>
        <v>7.17</v>
      </c>
      <c r="B74" s="147" t="str">
        <f>MEM!B312</f>
        <v>SINAPI</v>
      </c>
      <c r="C74" s="145">
        <f>MEM!C312</f>
        <v>93655</v>
      </c>
      <c r="D74" s="146" t="str">
        <f>MEM!D312</f>
        <v>DISJUNTOR BIPOLAR DR 25 A - DISPOSITIVO RESIDUAL DIFERENCIAL, TIPO AC, 30MA, REF.5SM1 312-OMB, SIEMENS OU SIMILAR</v>
      </c>
      <c r="E74" s="137" t="str">
        <f>MEM!E312</f>
        <v>UN</v>
      </c>
      <c r="F74" s="144">
        <v>4</v>
      </c>
      <c r="G74" s="143">
        <v>172.6</v>
      </c>
      <c r="H74" s="142">
        <f t="shared" si="10"/>
        <v>221.39</v>
      </c>
      <c r="I74" s="143">
        <f t="shared" si="11"/>
        <v>885.56</v>
      </c>
      <c r="J74" s="143">
        <v>175.43</v>
      </c>
      <c r="K74" s="142">
        <f t="shared" si="7"/>
        <v>214.23</v>
      </c>
      <c r="L74" s="143">
        <f t="shared" si="9"/>
        <v>856.92</v>
      </c>
      <c r="M74" s="74"/>
      <c r="N74" s="30">
        <v>4</v>
      </c>
      <c r="O74" s="75"/>
      <c r="P74" s="76"/>
    </row>
    <row r="75" spans="1:16" s="77" customFormat="1" ht="22.5" x14ac:dyDescent="0.25">
      <c r="A75" s="137" t="str">
        <f>MEM!A316</f>
        <v>7.18</v>
      </c>
      <c r="B75" s="147" t="str">
        <f>MEM!B316</f>
        <v>SINAPI</v>
      </c>
      <c r="C75" s="145">
        <f>MEM!C316</f>
        <v>93672</v>
      </c>
      <c r="D75" s="146" t="str">
        <f>MEM!D316</f>
        <v>DISJUNTOR TRIPOLAR TIPO DIN, CORRENTE NOMINAL DE 40A - FORNECIMENTO E INSTALAÇÃO. AF_10/2020</v>
      </c>
      <c r="E75" s="137" t="str">
        <f>MEM!E316</f>
        <v>UN</v>
      </c>
      <c r="F75" s="144">
        <v>1</v>
      </c>
      <c r="G75" s="143">
        <v>97.62</v>
      </c>
      <c r="H75" s="142">
        <f t="shared" si="10"/>
        <v>125.21</v>
      </c>
      <c r="I75" s="143">
        <f t="shared" si="11"/>
        <v>125.21</v>
      </c>
      <c r="J75" s="143">
        <v>99.51</v>
      </c>
      <c r="K75" s="142">
        <f t="shared" si="7"/>
        <v>121.52</v>
      </c>
      <c r="L75" s="143">
        <f t="shared" si="9"/>
        <v>121.52</v>
      </c>
      <c r="M75" s="74"/>
      <c r="N75" s="30">
        <v>1</v>
      </c>
      <c r="O75" s="75"/>
      <c r="P75" s="76"/>
    </row>
    <row r="76" spans="1:16" s="77" customFormat="1" ht="22.5" x14ac:dyDescent="0.25">
      <c r="A76" s="137" t="str">
        <f>MEM!A320</f>
        <v>7.19</v>
      </c>
      <c r="B76" s="147" t="str">
        <f>MEM!B320</f>
        <v>SINAPI</v>
      </c>
      <c r="C76" s="145">
        <f>MEM!C320</f>
        <v>96986</v>
      </c>
      <c r="D76" s="146" t="str">
        <f>MEM!D320</f>
        <v>HASTE DE ATERRAMENTO 3/4 PARA SPDA - FORNECIMENTO E INSTALAÇÃO. AF_12/2017</v>
      </c>
      <c r="E76" s="137" t="str">
        <f>MEM!E320</f>
        <v>UN</v>
      </c>
      <c r="F76" s="144">
        <v>1</v>
      </c>
      <c r="G76" s="143">
        <v>150.13999999999999</v>
      </c>
      <c r="H76" s="142">
        <f t="shared" si="10"/>
        <v>192.58</v>
      </c>
      <c r="I76" s="143">
        <f t="shared" si="11"/>
        <v>192.58</v>
      </c>
      <c r="J76" s="143">
        <v>151.99</v>
      </c>
      <c r="K76" s="142">
        <f t="shared" si="7"/>
        <v>185.61</v>
      </c>
      <c r="L76" s="143">
        <f t="shared" si="9"/>
        <v>185.61</v>
      </c>
      <c r="M76" s="74"/>
      <c r="N76" s="30">
        <v>1</v>
      </c>
      <c r="O76" s="75"/>
      <c r="P76" s="76"/>
    </row>
    <row r="77" spans="1:16" s="77" customFormat="1" x14ac:dyDescent="0.25">
      <c r="A77" s="137" t="str">
        <f>MEM!A324</f>
        <v>7.20</v>
      </c>
      <c r="B77" s="147" t="str">
        <f>MEM!B324</f>
        <v>COMPOSIÇÃO</v>
      </c>
      <c r="C77" s="145">
        <f>MEM!C324</f>
        <v>18</v>
      </c>
      <c r="D77" s="146" t="str">
        <f>MEM!D324</f>
        <v>CAIXA DE PASSAGEM PVC 4"X2", SISTEMA "X", COM TAMPA</v>
      </c>
      <c r="E77" s="137" t="str">
        <f>MEM!E324</f>
        <v>UN</v>
      </c>
      <c r="F77" s="144">
        <v>8</v>
      </c>
      <c r="G77" s="143">
        <v>22.32</v>
      </c>
      <c r="H77" s="142">
        <f t="shared" si="10"/>
        <v>28.62</v>
      </c>
      <c r="I77" s="143">
        <f t="shared" si="11"/>
        <v>228.96</v>
      </c>
      <c r="J77" s="143">
        <v>24.21</v>
      </c>
      <c r="K77" s="142">
        <f t="shared" si="7"/>
        <v>29.56</v>
      </c>
      <c r="L77" s="143">
        <f t="shared" si="9"/>
        <v>236.48</v>
      </c>
      <c r="M77" s="74"/>
      <c r="N77" s="30">
        <v>8</v>
      </c>
      <c r="O77" s="75"/>
      <c r="P77" s="76"/>
    </row>
    <row r="78" spans="1:16" s="77" customFormat="1" ht="22.5" x14ac:dyDescent="0.25">
      <c r="A78" s="137" t="str">
        <f>MEM!A328</f>
        <v>7.21</v>
      </c>
      <c r="B78" s="147" t="str">
        <f>MEM!B328</f>
        <v>COMPOSIÇÃO</v>
      </c>
      <c r="C78" s="145">
        <f>MEM!C328</f>
        <v>19</v>
      </c>
      <c r="D78" s="146" t="str">
        <f>MEM!D328</f>
        <v>PONTO DE TOMADA P/ LÓGICA, C/ CANALETA PLASTICA 20X10MM COM DIVISÓRIA, SEM FIAÇÃO, APARENTE</v>
      </c>
      <c r="E78" s="137" t="str">
        <f>MEM!E328</f>
        <v>UN</v>
      </c>
      <c r="F78" s="144">
        <v>10</v>
      </c>
      <c r="G78" s="143">
        <v>112.3</v>
      </c>
      <c r="H78" s="142">
        <f t="shared" si="10"/>
        <v>144.04</v>
      </c>
      <c r="I78" s="143">
        <f t="shared" si="11"/>
        <v>1440.4</v>
      </c>
      <c r="J78" s="143">
        <v>119.02</v>
      </c>
      <c r="K78" s="142">
        <f t="shared" si="7"/>
        <v>145.34</v>
      </c>
      <c r="L78" s="143">
        <f t="shared" si="9"/>
        <v>1453.4</v>
      </c>
      <c r="M78" s="74"/>
      <c r="N78" s="30">
        <v>10</v>
      </c>
      <c r="O78" s="75"/>
      <c r="P78" s="76"/>
    </row>
    <row r="79" spans="1:16" s="77" customFormat="1" ht="22.5" x14ac:dyDescent="0.25">
      <c r="A79" s="137" t="str">
        <f>MEM!A331</f>
        <v>7.22</v>
      </c>
      <c r="B79" s="147" t="str">
        <f>MEM!B331</f>
        <v>COMPOSIÇÃO</v>
      </c>
      <c r="C79" s="145">
        <f>MEM!C331</f>
        <v>20</v>
      </c>
      <c r="D79" s="146" t="str">
        <f>MEM!D331</f>
        <v>TOMADA PARA ANTENA DE TV, SEM CAIXA, INCLUSIVE CONECTOR EMENDA PARA CABO COAXIAL</v>
      </c>
      <c r="E79" s="137" t="str">
        <f>MEM!E331</f>
        <v>UN</v>
      </c>
      <c r="F79" s="144">
        <v>1</v>
      </c>
      <c r="G79" s="143">
        <v>24.23</v>
      </c>
      <c r="H79" s="142">
        <f t="shared" si="10"/>
        <v>31.07</v>
      </c>
      <c r="I79" s="143">
        <f t="shared" si="11"/>
        <v>31.07</v>
      </c>
      <c r="J79" s="143">
        <v>25.04</v>
      </c>
      <c r="K79" s="142">
        <f t="shared" si="7"/>
        <v>30.57</v>
      </c>
      <c r="L79" s="143">
        <f t="shared" si="9"/>
        <v>30.57</v>
      </c>
      <c r="M79" s="74"/>
      <c r="N79" s="30">
        <v>1</v>
      </c>
      <c r="O79" s="75"/>
      <c r="P79" s="76"/>
    </row>
    <row r="80" spans="1:16" s="77" customFormat="1" x14ac:dyDescent="0.25">
      <c r="A80" s="137"/>
      <c r="B80" s="147"/>
      <c r="C80" s="145"/>
      <c r="D80" s="146"/>
      <c r="E80" s="137"/>
      <c r="F80" s="144">
        <v>0</v>
      </c>
      <c r="G80" s="143"/>
      <c r="H80" s="142"/>
      <c r="I80" s="143"/>
      <c r="J80" s="143"/>
      <c r="K80" s="142"/>
      <c r="L80" s="143"/>
      <c r="M80" s="74"/>
      <c r="N80" s="30">
        <v>0</v>
      </c>
      <c r="O80" s="75"/>
      <c r="P80" s="76"/>
    </row>
    <row r="81" spans="1:16" s="77" customFormat="1" x14ac:dyDescent="0.25">
      <c r="A81" s="129" t="str">
        <f>MEM!A335</f>
        <v>8.0</v>
      </c>
      <c r="B81" s="129"/>
      <c r="C81" s="130"/>
      <c r="D81" s="131" t="str">
        <f>MEM!C335</f>
        <v>INSTALAÇÕES HIDROSSANITARIAS</v>
      </c>
      <c r="E81" s="132"/>
      <c r="F81" s="133">
        <v>0</v>
      </c>
      <c r="G81" s="134"/>
      <c r="H81" s="135" t="s">
        <v>22</v>
      </c>
      <c r="I81" s="136">
        <f>SUM(I82:I94)</f>
        <v>14660.47</v>
      </c>
      <c r="J81" s="134"/>
      <c r="K81" s="135" t="s">
        <v>22</v>
      </c>
      <c r="L81" s="136">
        <f>SUM(L82:L94)</f>
        <v>14805.82</v>
      </c>
      <c r="M81" s="74"/>
      <c r="N81" s="30">
        <v>0</v>
      </c>
      <c r="O81" s="75"/>
      <c r="P81" s="76"/>
    </row>
    <row r="82" spans="1:16" s="77" customFormat="1" x14ac:dyDescent="0.25">
      <c r="A82" s="137" t="str">
        <f>MEM!A336</f>
        <v>8.1</v>
      </c>
      <c r="B82" s="147" t="str">
        <f>MEM!B336</f>
        <v>COMPOSIÇÃO</v>
      </c>
      <c r="C82" s="145">
        <f>MEM!C336</f>
        <v>21</v>
      </c>
      <c r="D82" s="146" t="str">
        <f>MEM!D336</f>
        <v>REPARO PARA CAIXA DE DESCARGA ACOPLADA</v>
      </c>
      <c r="E82" s="137" t="str">
        <f>MEM!E336</f>
        <v>CJ</v>
      </c>
      <c r="F82" s="144">
        <v>4</v>
      </c>
      <c r="G82" s="143">
        <v>186.12</v>
      </c>
      <c r="H82" s="142">
        <f t="shared" ref="H82:H94" si="12">IFERROR(TRUNC(SUM(G82*$I$9)+G82,2),"")</f>
        <v>238.73</v>
      </c>
      <c r="I82" s="143">
        <f t="shared" ref="I82:I94" si="13">IFERROR(TRUNC(H82*F82,2),"")</f>
        <v>954.92</v>
      </c>
      <c r="J82" s="143">
        <v>190.77</v>
      </c>
      <c r="K82" s="142">
        <f t="shared" ref="K82:K94" si="14">IFERROR(TRUNC(SUM(J82*$L$9)+J82,2),"")</f>
        <v>232.96</v>
      </c>
      <c r="L82" s="143">
        <f t="shared" ref="L82:L94" si="15">IFERROR(TRUNC(K82*F82,2),"")</f>
        <v>931.84</v>
      </c>
      <c r="M82" s="74"/>
      <c r="N82" s="30">
        <v>4</v>
      </c>
      <c r="O82" s="75"/>
      <c r="P82" s="76"/>
    </row>
    <row r="83" spans="1:16" s="77" customFormat="1" x14ac:dyDescent="0.25">
      <c r="A83" s="137" t="str">
        <f>MEM!A340</f>
        <v>8.2</v>
      </c>
      <c r="B83" s="147" t="str">
        <f>MEM!B340</f>
        <v>COMPOSIÇÃO</v>
      </c>
      <c r="C83" s="145">
        <f>MEM!C340</f>
        <v>22</v>
      </c>
      <c r="D83" s="146" t="str">
        <f>MEM!D340</f>
        <v>REVISÃO DE PONTO DE ÁGUA TIPO 3</v>
      </c>
      <c r="E83" s="137" t="str">
        <f>MEM!E340</f>
        <v>UN</v>
      </c>
      <c r="F83" s="144">
        <v>16</v>
      </c>
      <c r="G83" s="143">
        <v>192.13</v>
      </c>
      <c r="H83" s="142">
        <f t="shared" si="12"/>
        <v>246.44</v>
      </c>
      <c r="I83" s="143">
        <f t="shared" si="13"/>
        <v>3943.04</v>
      </c>
      <c r="J83" s="143">
        <v>210.11</v>
      </c>
      <c r="K83" s="142">
        <f t="shared" si="14"/>
        <v>256.58</v>
      </c>
      <c r="L83" s="143">
        <f t="shared" si="15"/>
        <v>4105.28</v>
      </c>
      <c r="M83" s="74"/>
      <c r="N83" s="30">
        <v>16</v>
      </c>
      <c r="O83" s="75"/>
      <c r="P83" s="76"/>
    </row>
    <row r="84" spans="1:16" s="77" customFormat="1" x14ac:dyDescent="0.25">
      <c r="A84" s="137" t="str">
        <f>MEM!A344</f>
        <v>8.3</v>
      </c>
      <c r="B84" s="147" t="str">
        <f>MEM!B344</f>
        <v>COMPOSIÇÃO</v>
      </c>
      <c r="C84" s="145">
        <f>MEM!C344</f>
        <v>23</v>
      </c>
      <c r="D84" s="146" t="str">
        <f>MEM!D344</f>
        <v>REVISÃO DE PONTO DE ESGOTO TIPO 3 - REV. 01</v>
      </c>
      <c r="E84" s="137" t="str">
        <f>MEM!E344</f>
        <v>UN</v>
      </c>
      <c r="F84" s="144">
        <v>16</v>
      </c>
      <c r="G84" s="143">
        <v>134.25</v>
      </c>
      <c r="H84" s="142">
        <f t="shared" si="12"/>
        <v>172.2</v>
      </c>
      <c r="I84" s="143">
        <f t="shared" si="13"/>
        <v>2755.2</v>
      </c>
      <c r="J84" s="143">
        <v>143.56</v>
      </c>
      <c r="K84" s="142">
        <f t="shared" si="14"/>
        <v>175.31</v>
      </c>
      <c r="L84" s="143">
        <f t="shared" si="15"/>
        <v>2804.96</v>
      </c>
      <c r="M84" s="74"/>
      <c r="N84" s="30">
        <v>16</v>
      </c>
      <c r="O84" s="75"/>
      <c r="P84" s="76"/>
    </row>
    <row r="85" spans="1:16" s="77" customFormat="1" ht="22.5" x14ac:dyDescent="0.25">
      <c r="A85" s="137" t="str">
        <f>MEM!A348</f>
        <v>8.4</v>
      </c>
      <c r="B85" s="147" t="str">
        <f>MEM!B348</f>
        <v>COMPOSIÇÃO</v>
      </c>
      <c r="C85" s="145">
        <f>MEM!C348</f>
        <v>24</v>
      </c>
      <c r="D85" s="146" t="str">
        <f>MEM!D348</f>
        <v>CAIXA D'AGUA DE POLIETILENO - INSTALADA, EXCETO BASE DE APOIO, CAP. 1000 LITROS</v>
      </c>
      <c r="E85" s="137" t="str">
        <f>MEM!E348</f>
        <v>UN</v>
      </c>
      <c r="F85" s="144">
        <v>1</v>
      </c>
      <c r="G85" s="143">
        <v>799.16</v>
      </c>
      <c r="H85" s="142">
        <f t="shared" si="12"/>
        <v>1025.08</v>
      </c>
      <c r="I85" s="143">
        <f t="shared" si="13"/>
        <v>1025.08</v>
      </c>
      <c r="J85" s="143">
        <v>835.05</v>
      </c>
      <c r="K85" s="142">
        <f t="shared" si="14"/>
        <v>1019.76</v>
      </c>
      <c r="L85" s="143">
        <f t="shared" si="15"/>
        <v>1019.76</v>
      </c>
      <c r="M85" s="74"/>
      <c r="N85" s="30">
        <v>1</v>
      </c>
      <c r="O85" s="75"/>
      <c r="P85" s="76"/>
    </row>
    <row r="86" spans="1:16" s="77" customFormat="1" ht="22.5" x14ac:dyDescent="0.25">
      <c r="A86" s="137" t="str">
        <f>MEM!A352</f>
        <v>8.6</v>
      </c>
      <c r="B86" s="147" t="str">
        <f>MEM!B352</f>
        <v>SINAPI</v>
      </c>
      <c r="C86" s="145">
        <f>MEM!C352</f>
        <v>102111</v>
      </c>
      <c r="D86" s="146" t="str">
        <f>MEM!D352</f>
        <v>BOMBA CENTRÍFUGA, MONOFÁSICA, 0,5 CV OU 0,49 HP, HM 6 A 20 M, Q 1,2 A 8,3 M3/H - FORNECIMENTO E INSTALAÇÃO. AF_12/2020</v>
      </c>
      <c r="E86" s="137" t="str">
        <f>MEM!E352</f>
        <v>UN</v>
      </c>
      <c r="F86" s="144">
        <v>1</v>
      </c>
      <c r="G86" s="143">
        <v>757.63</v>
      </c>
      <c r="H86" s="142">
        <f t="shared" si="12"/>
        <v>971.81</v>
      </c>
      <c r="I86" s="143">
        <f t="shared" si="13"/>
        <v>971.81</v>
      </c>
      <c r="J86" s="143">
        <v>770.08</v>
      </c>
      <c r="K86" s="142">
        <f t="shared" si="14"/>
        <v>940.42</v>
      </c>
      <c r="L86" s="143">
        <f t="shared" si="15"/>
        <v>940.42</v>
      </c>
      <c r="M86" s="74"/>
      <c r="N86" s="30">
        <v>1</v>
      </c>
      <c r="O86" s="75"/>
      <c r="P86" s="76"/>
    </row>
    <row r="87" spans="1:16" s="77" customFormat="1" ht="22.5" x14ac:dyDescent="0.25">
      <c r="A87" s="137" t="str">
        <f>MEM!A356</f>
        <v>8.7</v>
      </c>
      <c r="B87" s="147" t="str">
        <f>MEM!B356</f>
        <v>SINAPI</v>
      </c>
      <c r="C87" s="145">
        <f>MEM!C356</f>
        <v>102137</v>
      </c>
      <c r="D87" s="146" t="str">
        <f>MEM!D356</f>
        <v>CHAVE DE BOIA AUTOMÁTICA SUPERIOR/INFERIOR 15A/250V - FORNECIMENTO E INSTALAÇÃO. AF_12/2020</v>
      </c>
      <c r="E87" s="137" t="str">
        <f>MEM!E356</f>
        <v>UN</v>
      </c>
      <c r="F87" s="144">
        <v>1</v>
      </c>
      <c r="G87" s="143">
        <v>78.92</v>
      </c>
      <c r="H87" s="142">
        <f t="shared" si="12"/>
        <v>101.23</v>
      </c>
      <c r="I87" s="143">
        <f t="shared" si="13"/>
        <v>101.23</v>
      </c>
      <c r="J87" s="143">
        <v>81.87</v>
      </c>
      <c r="K87" s="142">
        <f t="shared" si="14"/>
        <v>99.97</v>
      </c>
      <c r="L87" s="143">
        <f t="shared" si="15"/>
        <v>99.97</v>
      </c>
      <c r="M87" s="74"/>
      <c r="N87" s="30">
        <v>1</v>
      </c>
      <c r="O87" s="75"/>
      <c r="P87" s="76"/>
    </row>
    <row r="88" spans="1:16" s="77" customFormat="1" ht="45" x14ac:dyDescent="0.25">
      <c r="A88" s="137" t="str">
        <f>MEM!A360</f>
        <v>8.8</v>
      </c>
      <c r="B88" s="147" t="str">
        <f>MEM!B360</f>
        <v>SINAPI</v>
      </c>
      <c r="C88" s="145">
        <f>MEM!C360</f>
        <v>91784</v>
      </c>
      <c r="D88" s="146" t="str">
        <f>MEM!D360</f>
        <v>(COMPOSIÇÃO REPRESENTATIVA) DO SERVIÇO DE INSTALAÇÃO DE TUBOS DE PVC, SOLDÁVEL, ÁGUA FRIA, DN 20 MM (INSTALADO EM RAMAL, SUB-RAMAL OU RAMAL DE DISTRIBUIÇÃO), INCLUSIVE CONEXÕES, CORTES E FIXAÇÕES, PARA PRÉDIOS. AF_10/2015</v>
      </c>
      <c r="E88" s="137" t="str">
        <f>MEM!E360</f>
        <v>M</v>
      </c>
      <c r="F88" s="144">
        <v>25</v>
      </c>
      <c r="G88" s="143">
        <v>39.46</v>
      </c>
      <c r="H88" s="142">
        <f t="shared" si="12"/>
        <v>50.61</v>
      </c>
      <c r="I88" s="143">
        <f t="shared" si="13"/>
        <v>1265.25</v>
      </c>
      <c r="J88" s="143">
        <v>42.82</v>
      </c>
      <c r="K88" s="142">
        <f t="shared" si="14"/>
        <v>52.29</v>
      </c>
      <c r="L88" s="143">
        <f t="shared" si="15"/>
        <v>1307.25</v>
      </c>
      <c r="M88" s="74"/>
      <c r="N88" s="30">
        <v>25</v>
      </c>
      <c r="O88" s="75"/>
      <c r="P88" s="76"/>
    </row>
    <row r="89" spans="1:16" s="77" customFormat="1" ht="22.5" x14ac:dyDescent="0.25">
      <c r="A89" s="137" t="s">
        <v>725</v>
      </c>
      <c r="B89" s="147" t="s">
        <v>16</v>
      </c>
      <c r="C89" s="145">
        <f>MEM!C364</f>
        <v>25</v>
      </c>
      <c r="D89" s="146" t="str">
        <f>MEM!D364</f>
        <v>PONTO DE DRENO TUBULAÇÃO Ø 25 MM PVC SOLDÁVEL PARA AR-CONDICIONADO, INCLUSIVE CONEXÕES</v>
      </c>
      <c r="E89" s="137" t="str">
        <f>MEM!E364</f>
        <v>UN</v>
      </c>
      <c r="F89" s="144">
        <v>7</v>
      </c>
      <c r="G89" s="143">
        <v>162.08000000000001</v>
      </c>
      <c r="H89" s="142">
        <f t="shared" si="12"/>
        <v>207.9</v>
      </c>
      <c r="I89" s="143">
        <f t="shared" si="13"/>
        <v>1455.3</v>
      </c>
      <c r="J89" s="143">
        <v>175.13</v>
      </c>
      <c r="K89" s="142">
        <f t="shared" si="14"/>
        <v>213.86</v>
      </c>
      <c r="L89" s="143">
        <f t="shared" si="15"/>
        <v>1497.02</v>
      </c>
      <c r="M89" s="74"/>
      <c r="N89" s="30">
        <v>7</v>
      </c>
      <c r="O89" s="75"/>
      <c r="P89" s="76"/>
    </row>
    <row r="90" spans="1:16" s="77" customFormat="1" ht="22.5" x14ac:dyDescent="0.25">
      <c r="A90" s="137" t="str">
        <f>MEM!A368</f>
        <v>8.10</v>
      </c>
      <c r="B90" s="147" t="str">
        <f>MEM!B368</f>
        <v>SINAPI</v>
      </c>
      <c r="C90" s="145">
        <f>MEM!C368</f>
        <v>86915</v>
      </c>
      <c r="D90" s="146" t="str">
        <f>MEM!D368</f>
        <v>TORNEIRA CROMADA DE MESA, 1/2 OU 3/4, PARA LAVATÓRIO, PADRÃO MÉDIO - FORNECIMENTO E INSTALAÇÃO. AF_01/2020</v>
      </c>
      <c r="E90" s="137" t="str">
        <f>MEM!E368</f>
        <v>UN</v>
      </c>
      <c r="F90" s="144">
        <v>6</v>
      </c>
      <c r="G90" s="143">
        <v>133.28</v>
      </c>
      <c r="H90" s="142">
        <f t="shared" si="12"/>
        <v>170.95</v>
      </c>
      <c r="I90" s="143">
        <f t="shared" si="13"/>
        <v>1025.7</v>
      </c>
      <c r="J90" s="143">
        <v>133.6</v>
      </c>
      <c r="K90" s="142">
        <f t="shared" si="14"/>
        <v>163.15</v>
      </c>
      <c r="L90" s="143">
        <f t="shared" si="15"/>
        <v>978.9</v>
      </c>
      <c r="M90" s="74"/>
      <c r="N90" s="30">
        <v>6</v>
      </c>
      <c r="O90" s="75"/>
      <c r="P90" s="76"/>
    </row>
    <row r="91" spans="1:16" s="77" customFormat="1" ht="22.5" x14ac:dyDescent="0.25">
      <c r="A91" s="137" t="str">
        <f>MEM!A372</f>
        <v>8.11</v>
      </c>
      <c r="B91" s="147" t="str">
        <f>MEM!B372</f>
        <v>SINAPI</v>
      </c>
      <c r="C91" s="145">
        <f>MEM!C372</f>
        <v>86914</v>
      </c>
      <c r="D91" s="146" t="str">
        <f>MEM!D372</f>
        <v>TORNEIRA CROMADA 1/2 OU 3/4 PARA TANQUE, PADRÃO MÉDIO - FORNECIMENTO E INSTALAÇÃO. AF_01/2020</v>
      </c>
      <c r="E91" s="137" t="str">
        <f>MEM!E372</f>
        <v>UN</v>
      </c>
      <c r="F91" s="144">
        <v>2</v>
      </c>
      <c r="G91" s="143">
        <v>91.29</v>
      </c>
      <c r="H91" s="142">
        <f t="shared" si="12"/>
        <v>117.09</v>
      </c>
      <c r="I91" s="143">
        <f t="shared" si="13"/>
        <v>234.18</v>
      </c>
      <c r="J91" s="143">
        <v>91.79</v>
      </c>
      <c r="K91" s="142">
        <f t="shared" si="14"/>
        <v>112.09</v>
      </c>
      <c r="L91" s="143">
        <f t="shared" si="15"/>
        <v>224.18</v>
      </c>
      <c r="M91" s="74"/>
      <c r="N91" s="30">
        <v>2</v>
      </c>
      <c r="O91" s="75"/>
      <c r="P91" s="76"/>
    </row>
    <row r="92" spans="1:16" s="77" customFormat="1" x14ac:dyDescent="0.25">
      <c r="A92" s="137" t="str">
        <f>MEM!A376</f>
        <v>8.12</v>
      </c>
      <c r="B92" s="147" t="str">
        <f>MEM!B376</f>
        <v>SINAPI</v>
      </c>
      <c r="C92" s="145">
        <f>MEM!C376</f>
        <v>100849</v>
      </c>
      <c r="D92" s="146" t="str">
        <f>MEM!D376</f>
        <v>ASSENTO SANITÁRIO CONVENCIONAL - FORNECIMENTO E INSTALACAO. AF_01/2020</v>
      </c>
      <c r="E92" s="137" t="str">
        <f>MEM!E376</f>
        <v>UN</v>
      </c>
      <c r="F92" s="144">
        <v>4</v>
      </c>
      <c r="G92" s="143">
        <v>34.159999999999997</v>
      </c>
      <c r="H92" s="142">
        <f t="shared" si="12"/>
        <v>43.81</v>
      </c>
      <c r="I92" s="143">
        <f t="shared" si="13"/>
        <v>175.24</v>
      </c>
      <c r="J92" s="143">
        <v>34.659999999999997</v>
      </c>
      <c r="K92" s="142">
        <f t="shared" si="14"/>
        <v>42.32</v>
      </c>
      <c r="L92" s="143">
        <f t="shared" si="15"/>
        <v>169.28</v>
      </c>
      <c r="M92" s="74"/>
      <c r="N92" s="30">
        <v>4</v>
      </c>
      <c r="O92" s="75"/>
      <c r="P92" s="76"/>
    </row>
    <row r="93" spans="1:16" s="77" customFormat="1" ht="22.5" x14ac:dyDescent="0.25">
      <c r="A93" s="137" t="str">
        <f>MEM!A380</f>
        <v>8.13</v>
      </c>
      <c r="B93" s="147" t="str">
        <f>MEM!B380</f>
        <v>SINAPI</v>
      </c>
      <c r="C93" s="145">
        <f>MEM!C380</f>
        <v>86883</v>
      </c>
      <c r="D93" s="146" t="str">
        <f>MEM!D380</f>
        <v>SIFÃO DO TIPO FLEXÍVEL EM PVC 1 X 1.1/2 - FORNECIMENTO E INSTALAÇÃO. AF_01/2020</v>
      </c>
      <c r="E93" s="137" t="str">
        <f>MEM!E380</f>
        <v>UN</v>
      </c>
      <c r="F93" s="144">
        <v>8</v>
      </c>
      <c r="G93" s="143">
        <v>11.82</v>
      </c>
      <c r="H93" s="142">
        <f t="shared" si="12"/>
        <v>15.16</v>
      </c>
      <c r="I93" s="143">
        <f t="shared" si="13"/>
        <v>121.28</v>
      </c>
      <c r="J93" s="143">
        <v>12.11</v>
      </c>
      <c r="K93" s="142">
        <f t="shared" si="14"/>
        <v>14.78</v>
      </c>
      <c r="L93" s="143">
        <f t="shared" si="15"/>
        <v>118.24</v>
      </c>
      <c r="M93" s="74"/>
      <c r="N93" s="30">
        <v>8</v>
      </c>
      <c r="O93" s="75"/>
      <c r="P93" s="76"/>
    </row>
    <row r="94" spans="1:16" s="77" customFormat="1" ht="22.5" x14ac:dyDescent="0.25">
      <c r="A94" s="137" t="str">
        <f>MEM!A384</f>
        <v>8.14</v>
      </c>
      <c r="B94" s="147" t="str">
        <f>MEM!B384</f>
        <v>SINAPI</v>
      </c>
      <c r="C94" s="145">
        <f>MEM!C384</f>
        <v>94495</v>
      </c>
      <c r="D94" s="146" t="str">
        <f>MEM!D384</f>
        <v>REGISTRO DE GAVETA BRUTO, LATÃO, ROSCÁVEL, 1" - FORNECIMENTO E INSTALAÇÃO. AF_08/2021</v>
      </c>
      <c r="E94" s="137" t="str">
        <f>MEM!E384</f>
        <v>UN</v>
      </c>
      <c r="F94" s="144">
        <v>8</v>
      </c>
      <c r="G94" s="143">
        <v>61.62</v>
      </c>
      <c r="H94" s="142">
        <f t="shared" si="12"/>
        <v>79.03</v>
      </c>
      <c r="I94" s="143">
        <f t="shared" si="13"/>
        <v>632.24</v>
      </c>
      <c r="J94" s="143">
        <v>62.31</v>
      </c>
      <c r="K94" s="142">
        <f t="shared" si="14"/>
        <v>76.09</v>
      </c>
      <c r="L94" s="143">
        <f t="shared" si="15"/>
        <v>608.72</v>
      </c>
      <c r="M94" s="74"/>
      <c r="N94" s="30">
        <v>8</v>
      </c>
      <c r="O94" s="75"/>
      <c r="P94" s="76"/>
    </row>
    <row r="95" spans="1:16" s="77" customFormat="1" x14ac:dyDescent="0.25">
      <c r="A95" s="137"/>
      <c r="B95" s="147"/>
      <c r="C95" s="145"/>
      <c r="D95" s="146"/>
      <c r="E95" s="137"/>
      <c r="F95" s="144">
        <v>0</v>
      </c>
      <c r="G95" s="143"/>
      <c r="H95" s="142"/>
      <c r="I95" s="143"/>
      <c r="J95" s="143"/>
      <c r="K95" s="142"/>
      <c r="L95" s="143"/>
      <c r="M95" s="74"/>
      <c r="N95" s="30">
        <v>0</v>
      </c>
      <c r="O95" s="75"/>
      <c r="P95" s="76"/>
    </row>
    <row r="96" spans="1:16" s="77" customFormat="1" x14ac:dyDescent="0.25">
      <c r="A96" s="129" t="str">
        <f>MEM!A388</f>
        <v>9.0</v>
      </c>
      <c r="B96" s="129"/>
      <c r="C96" s="130"/>
      <c r="D96" s="131" t="str">
        <f>MEM!C388</f>
        <v>PISOS</v>
      </c>
      <c r="E96" s="132"/>
      <c r="F96" s="133">
        <v>0</v>
      </c>
      <c r="G96" s="134"/>
      <c r="H96" s="135" t="s">
        <v>22</v>
      </c>
      <c r="I96" s="136">
        <f>SUM(I97:I102)</f>
        <v>14809.91</v>
      </c>
      <c r="J96" s="134"/>
      <c r="K96" s="135" t="s">
        <v>22</v>
      </c>
      <c r="L96" s="136">
        <f>SUM(L97:L102)</f>
        <v>14643.300000000001</v>
      </c>
      <c r="M96" s="74"/>
      <c r="N96" s="30">
        <v>0</v>
      </c>
      <c r="O96" s="75"/>
      <c r="P96" s="76"/>
    </row>
    <row r="97" spans="1:16" s="77" customFormat="1" x14ac:dyDescent="0.25">
      <c r="A97" s="137" t="str">
        <f>MEM!A389</f>
        <v>9.1</v>
      </c>
      <c r="B97" s="147" t="str">
        <f>MEM!B389</f>
        <v>COMPOSIÇÃO</v>
      </c>
      <c r="C97" s="145">
        <f>MEM!C389</f>
        <v>26</v>
      </c>
      <c r="D97" s="146" t="str">
        <f>MEM!D389</f>
        <v>POLIMENTO DE PISO DE ALTA RESISTÊNCIA (EXISTENTE)</v>
      </c>
      <c r="E97" s="137" t="str">
        <f>MEM!E389</f>
        <v>M²</v>
      </c>
      <c r="F97" s="144">
        <v>140.51</v>
      </c>
      <c r="G97" s="143">
        <v>30.35</v>
      </c>
      <c r="H97" s="142">
        <f t="shared" ref="H97:H102" si="16">IFERROR(TRUNC(SUM(G97*$I$9)+G97,2),"")</f>
        <v>38.92</v>
      </c>
      <c r="I97" s="143">
        <f t="shared" ref="I97:I102" si="17">IFERROR(TRUNC(H97*F97,2),"")</f>
        <v>5468.64</v>
      </c>
      <c r="J97" s="143">
        <v>30.35</v>
      </c>
      <c r="K97" s="142">
        <f t="shared" ref="K97:K102" si="18">IFERROR(TRUNC(SUM(J97*$L$9)+J97,2),"")</f>
        <v>37.06</v>
      </c>
      <c r="L97" s="143">
        <f t="shared" ref="L97:L102" si="19">IFERROR(TRUNC(K97*F97,2),"")</f>
        <v>5207.3</v>
      </c>
      <c r="M97" s="74"/>
      <c r="N97" s="30">
        <v>140.51</v>
      </c>
      <c r="O97" s="75"/>
      <c r="P97" s="76"/>
    </row>
    <row r="98" spans="1:16" s="77" customFormat="1" x14ac:dyDescent="0.25">
      <c r="A98" s="137" t="s">
        <v>414</v>
      </c>
      <c r="B98" s="147" t="str">
        <f>MEM!B426</f>
        <v>COMPOSIÇÃO</v>
      </c>
      <c r="C98" s="145">
        <f>MEM!C426</f>
        <v>27</v>
      </c>
      <c r="D98" s="146" t="str">
        <f>MEM!D426</f>
        <v>RESINA ACRÍLICA PARA PISO GRANILITE</v>
      </c>
      <c r="E98" s="137" t="str">
        <f>MEM!E426</f>
        <v>M²</v>
      </c>
      <c r="F98" s="144">
        <v>140.51</v>
      </c>
      <c r="G98" s="143">
        <v>31.25</v>
      </c>
      <c r="H98" s="142">
        <f t="shared" si="16"/>
        <v>40.08</v>
      </c>
      <c r="I98" s="143">
        <f t="shared" si="17"/>
        <v>5631.64</v>
      </c>
      <c r="J98" s="143">
        <v>33.380000000000003</v>
      </c>
      <c r="K98" s="142">
        <f t="shared" si="18"/>
        <v>40.76</v>
      </c>
      <c r="L98" s="143">
        <f t="shared" si="19"/>
        <v>5727.18</v>
      </c>
      <c r="M98" s="74"/>
      <c r="N98" s="30">
        <v>140.51</v>
      </c>
      <c r="O98" s="75"/>
      <c r="P98" s="76"/>
    </row>
    <row r="99" spans="1:16" s="77" customFormat="1" ht="33.75" x14ac:dyDescent="0.25">
      <c r="A99" s="137" t="str">
        <f>MEM!A464</f>
        <v>9.3</v>
      </c>
      <c r="B99" s="147" t="str">
        <f>MEM!B464</f>
        <v>SINAPI</v>
      </c>
      <c r="C99" s="145">
        <f>MEM!C464</f>
        <v>87757</v>
      </c>
      <c r="D99" s="146" t="str">
        <f>MEM!D464</f>
        <v>CONTRAPISO EM ARGAMASSA TRAÇO 1:4 (CIMENTO E AREIA), PREPARO MANUAL, APLICADO EM ÁREAS MOLHADAS SOBRE IMPERMEABILIZAÇÃO, ACABAMENTO NÃO REFORÇADO, ESPESSURA 3CM. AF_07/2021</v>
      </c>
      <c r="E99" s="137" t="str">
        <f>MEM!E464</f>
        <v>M²</v>
      </c>
      <c r="F99" s="144">
        <v>25.7</v>
      </c>
      <c r="G99" s="143">
        <v>49.15</v>
      </c>
      <c r="H99" s="142">
        <f t="shared" si="16"/>
        <v>63.04</v>
      </c>
      <c r="I99" s="143">
        <f t="shared" si="17"/>
        <v>1620.12</v>
      </c>
      <c r="J99" s="143">
        <v>52.26</v>
      </c>
      <c r="K99" s="142">
        <f t="shared" si="18"/>
        <v>63.81</v>
      </c>
      <c r="L99" s="143">
        <f t="shared" si="19"/>
        <v>1639.91</v>
      </c>
      <c r="M99" s="74"/>
      <c r="N99" s="30">
        <v>25.7</v>
      </c>
      <c r="O99" s="75"/>
      <c r="P99" s="76"/>
    </row>
    <row r="100" spans="1:16" s="77" customFormat="1" ht="22.5" x14ac:dyDescent="0.25">
      <c r="A100" s="137" t="s">
        <v>415</v>
      </c>
      <c r="B100" s="147" t="str">
        <f>MEM!B468</f>
        <v>SINAPI</v>
      </c>
      <c r="C100" s="145">
        <f>MEM!C468</f>
        <v>98679</v>
      </c>
      <c r="D100" s="146" t="str">
        <f>MEM!D468</f>
        <v>PISO CIMENTADO, TRAÇO 1:3 (CIMENTO E AREIA), ACABAMENTO LISO, ESPESSURA 2,0 CM, PREPARO MECÂNICO DA ARGAMASSA. AF_09/2020</v>
      </c>
      <c r="E100" s="137" t="str">
        <f>MEM!E468</f>
        <v>M²</v>
      </c>
      <c r="F100" s="144">
        <v>25.7</v>
      </c>
      <c r="G100" s="143">
        <v>34.869999999999997</v>
      </c>
      <c r="H100" s="142">
        <f t="shared" si="16"/>
        <v>44.72</v>
      </c>
      <c r="I100" s="143">
        <f t="shared" si="17"/>
        <v>1149.3</v>
      </c>
      <c r="J100" s="143">
        <v>36.61</v>
      </c>
      <c r="K100" s="142">
        <f t="shared" si="18"/>
        <v>44.7</v>
      </c>
      <c r="L100" s="143">
        <f t="shared" si="19"/>
        <v>1148.79</v>
      </c>
      <c r="M100" s="74"/>
      <c r="N100" s="30">
        <v>25.7</v>
      </c>
      <c r="O100" s="75"/>
      <c r="P100" s="76"/>
    </row>
    <row r="101" spans="1:16" s="77" customFormat="1" ht="22.5" x14ac:dyDescent="0.25">
      <c r="A101" s="137" t="str">
        <f>MEM!A472</f>
        <v>9.5</v>
      </c>
      <c r="B101" s="147" t="str">
        <f>MEM!B472</f>
        <v>SINAPI</v>
      </c>
      <c r="C101" s="145">
        <f>MEM!C472</f>
        <v>94962</v>
      </c>
      <c r="D101" s="146" t="str">
        <f>MEM!D472</f>
        <v>CONCRETO MAGRO PARA LASTRO, TRAÇO 1:4,5:4,5 (EM MASSA SECA DE CIMENTO/ AREIA MÉDIA/ BRITA 1) - PREPARO MECÂNICO COM BETONEIRA 400 L. AF_05/2021</v>
      </c>
      <c r="E101" s="137" t="str">
        <f>MEM!E472</f>
        <v>M³</v>
      </c>
      <c r="F101" s="144">
        <v>0.13</v>
      </c>
      <c r="G101" s="143">
        <v>389.13</v>
      </c>
      <c r="H101" s="142">
        <f t="shared" si="16"/>
        <v>499.13</v>
      </c>
      <c r="I101" s="143">
        <f t="shared" si="17"/>
        <v>64.88</v>
      </c>
      <c r="J101" s="143">
        <v>398.59</v>
      </c>
      <c r="K101" s="142">
        <f t="shared" si="18"/>
        <v>486.75</v>
      </c>
      <c r="L101" s="143">
        <f t="shared" si="19"/>
        <v>63.27</v>
      </c>
      <c r="M101" s="74"/>
      <c r="N101" s="30">
        <v>0.13</v>
      </c>
      <c r="O101" s="75"/>
      <c r="P101" s="76"/>
    </row>
    <row r="102" spans="1:16" s="77" customFormat="1" ht="33.75" x14ac:dyDescent="0.25">
      <c r="A102" s="137" t="str">
        <f>MEM!A476</f>
        <v>9.6</v>
      </c>
      <c r="B102" s="147" t="str">
        <f>MEM!B476</f>
        <v>SINAPI</v>
      </c>
      <c r="C102" s="145">
        <f>MEM!C476</f>
        <v>87250</v>
      </c>
      <c r="D102" s="146" t="str">
        <f>MEM!D476</f>
        <v>REVESTIMENTO CERÂMICO PARA PISO COM PLACAS TIPO ESMALTADA EXTRA DE DIMENSÕES 45X45 CM APLICADA EM AMBIENTES DE ÁREA ENTRE 5 M2 E 10 M2. AF_02/2023_PE</v>
      </c>
      <c r="E102" s="137" t="str">
        <f>MEM!E476</f>
        <v>M²</v>
      </c>
      <c r="F102" s="144">
        <v>11.34</v>
      </c>
      <c r="G102" s="143">
        <v>60.18</v>
      </c>
      <c r="H102" s="142">
        <f t="shared" si="16"/>
        <v>77.19</v>
      </c>
      <c r="I102" s="143">
        <f t="shared" si="17"/>
        <v>875.33</v>
      </c>
      <c r="J102" s="143">
        <v>61.88</v>
      </c>
      <c r="K102" s="142">
        <f t="shared" si="18"/>
        <v>75.56</v>
      </c>
      <c r="L102" s="143">
        <f t="shared" si="19"/>
        <v>856.85</v>
      </c>
      <c r="M102" s="74"/>
      <c r="N102" s="30">
        <v>11.34</v>
      </c>
      <c r="O102" s="75"/>
      <c r="P102" s="76"/>
    </row>
    <row r="103" spans="1:16" s="77" customFormat="1" x14ac:dyDescent="0.25">
      <c r="A103" s="137"/>
      <c r="B103" s="147"/>
      <c r="C103" s="145"/>
      <c r="D103" s="146"/>
      <c r="E103" s="137"/>
      <c r="F103" s="144">
        <v>0</v>
      </c>
      <c r="G103" s="143"/>
      <c r="H103" s="142"/>
      <c r="I103" s="143"/>
      <c r="J103" s="143"/>
      <c r="K103" s="142"/>
      <c r="L103" s="143"/>
      <c r="M103" s="74"/>
      <c r="N103" s="30">
        <v>0</v>
      </c>
      <c r="O103" s="75"/>
      <c r="P103" s="76"/>
    </row>
    <row r="104" spans="1:16" s="77" customFormat="1" x14ac:dyDescent="0.25">
      <c r="A104" s="129" t="str">
        <f>MEM!A483</f>
        <v>10.0</v>
      </c>
      <c r="B104" s="129"/>
      <c r="C104" s="130"/>
      <c r="D104" s="131" t="str">
        <f>MEM!C483</f>
        <v>REVESTIMENTOS E PINTURAS</v>
      </c>
      <c r="E104" s="132"/>
      <c r="F104" s="133">
        <v>0</v>
      </c>
      <c r="G104" s="134"/>
      <c r="H104" s="135" t="s">
        <v>22</v>
      </c>
      <c r="I104" s="136">
        <f>SUM(I105:I117)</f>
        <v>26784.639999999996</v>
      </c>
      <c r="J104" s="134"/>
      <c r="K104" s="135" t="s">
        <v>22</v>
      </c>
      <c r="L104" s="136">
        <f>SUM(L105:L117)</f>
        <v>27252.289999999994</v>
      </c>
      <c r="M104" s="74"/>
      <c r="N104" s="30">
        <v>0</v>
      </c>
      <c r="O104" s="75"/>
      <c r="P104" s="76"/>
    </row>
    <row r="105" spans="1:16" s="77" customFormat="1" ht="33.75" x14ac:dyDescent="0.25">
      <c r="A105" s="137" t="str">
        <f>MEM!A484</f>
        <v>10.1</v>
      </c>
      <c r="B105" s="147" t="str">
        <f>MEM!B484</f>
        <v>SINAPI</v>
      </c>
      <c r="C105" s="145">
        <f>MEM!C484</f>
        <v>87894</v>
      </c>
      <c r="D105" s="146" t="str">
        <f>MEM!D484</f>
        <v>CHAPISCO APLICADO EM ALVENARIA (SEM PRESENÇA DE VÃOS) E ESTRUTURAS DE CONCRETO DE FACHADA, COM COLHER DE PEDREIRO. ARGAMASSA TRAÇO 1:3 COM PREPARO EM BETONEIRA 400L. AF_10/2022</v>
      </c>
      <c r="E105" s="137" t="str">
        <f>MEM!E484</f>
        <v>M²</v>
      </c>
      <c r="F105" s="144">
        <v>60.33</v>
      </c>
      <c r="G105" s="143">
        <v>5.98</v>
      </c>
      <c r="H105" s="142">
        <f t="shared" ref="H105:H117" si="20">IFERROR(TRUNC(SUM(G105*$I$9)+G105,2),"")</f>
        <v>7.67</v>
      </c>
      <c r="I105" s="143">
        <f t="shared" ref="I105:I117" si="21">IFERROR(TRUNC(H105*F105,2),"")</f>
        <v>462.73</v>
      </c>
      <c r="J105" s="143">
        <v>6.49</v>
      </c>
      <c r="K105" s="142">
        <f t="shared" ref="K105:K117" si="22">IFERROR(TRUNC(SUM(J105*$L$9)+J105,2),"")</f>
        <v>7.92</v>
      </c>
      <c r="L105" s="143">
        <f t="shared" ref="L105:L117" si="23">IFERROR(TRUNC(K105*F105,2),"")</f>
        <v>477.81</v>
      </c>
      <c r="M105" s="74"/>
      <c r="N105" s="30">
        <v>60.33</v>
      </c>
      <c r="O105" s="75"/>
      <c r="P105" s="76"/>
    </row>
    <row r="106" spans="1:16" s="77" customFormat="1" ht="33.75" x14ac:dyDescent="0.25">
      <c r="A106" s="137" t="str">
        <f>MEM!A497</f>
        <v>10.2</v>
      </c>
      <c r="B106" s="147" t="str">
        <f>MEM!B497</f>
        <v>SINAPI</v>
      </c>
      <c r="C106" s="145">
        <f>MEM!C497</f>
        <v>104233</v>
      </c>
      <c r="D106" s="146" t="str">
        <f>MEM!D497</f>
        <v>EMBOÇO OU MASSA ÚNICA EM ARGAMASSA TRAÇO 1:2:8, PREPARO MECÂNICA COM BETONEIRA 400 L, APLICADA MANUALMENTE EM PANOS DE FACHADA SEM PRESENÇA DE VÃOS, ESPESSURA DE 25 MM, ACESSO POR ANDAIME. AF_08/2022</v>
      </c>
      <c r="E106" s="137" t="str">
        <f>MEM!E497</f>
        <v>M²</v>
      </c>
      <c r="F106" s="144">
        <v>43.07</v>
      </c>
      <c r="G106" s="143">
        <v>37.68</v>
      </c>
      <c r="H106" s="142">
        <f t="shared" si="20"/>
        <v>48.33</v>
      </c>
      <c r="I106" s="143">
        <f t="shared" si="21"/>
        <v>2081.5700000000002</v>
      </c>
      <c r="J106" s="143">
        <v>39.799999999999997</v>
      </c>
      <c r="K106" s="142">
        <f t="shared" si="22"/>
        <v>48.6</v>
      </c>
      <c r="L106" s="143">
        <f t="shared" si="23"/>
        <v>2093.1999999999998</v>
      </c>
      <c r="M106" s="74"/>
      <c r="N106" s="30">
        <v>43.07</v>
      </c>
      <c r="O106" s="75"/>
      <c r="P106" s="76"/>
    </row>
    <row r="107" spans="1:16" s="77" customFormat="1" x14ac:dyDescent="0.25">
      <c r="A107" s="137" t="str">
        <f>MEM!A509</f>
        <v>10.3</v>
      </c>
      <c r="B107" s="147" t="str">
        <f>MEM!B509</f>
        <v>SINAPI</v>
      </c>
      <c r="C107" s="145">
        <f>MEM!C509</f>
        <v>96109</v>
      </c>
      <c r="D107" s="146" t="str">
        <f>MEM!D509</f>
        <v>FORRO EM PLACAS DE GESSO, PARA AMBIENTES RESIDENCIAIS. AF_05/2017_PS</v>
      </c>
      <c r="E107" s="137" t="str">
        <f>MEM!E509</f>
        <v>M²</v>
      </c>
      <c r="F107" s="144">
        <v>124.52</v>
      </c>
      <c r="G107" s="143">
        <v>37.96</v>
      </c>
      <c r="H107" s="142">
        <f t="shared" si="20"/>
        <v>48.69</v>
      </c>
      <c r="I107" s="143">
        <f t="shared" si="21"/>
        <v>6062.87</v>
      </c>
      <c r="J107" s="143">
        <v>40.86</v>
      </c>
      <c r="K107" s="142">
        <f t="shared" si="22"/>
        <v>49.89</v>
      </c>
      <c r="L107" s="143">
        <f t="shared" si="23"/>
        <v>6212.3</v>
      </c>
      <c r="M107" s="74"/>
      <c r="N107" s="30">
        <v>124.52</v>
      </c>
      <c r="O107" s="75"/>
      <c r="P107" s="76"/>
    </row>
    <row r="108" spans="1:16" s="77" customFormat="1" ht="22.5" x14ac:dyDescent="0.25">
      <c r="A108" s="137" t="str">
        <f>MEM!A527</f>
        <v>10.4</v>
      </c>
      <c r="B108" s="147" t="str">
        <f>MEM!B527</f>
        <v>COMPOSIÇÃO</v>
      </c>
      <c r="C108" s="145">
        <f>MEM!C527</f>
        <v>28</v>
      </c>
      <c r="D108" s="146" t="str">
        <f>MEM!D527</f>
        <v>EMASSAMENTO DE SUPERFÍCIE, COM APLICAÇÃO DE 01 DEMÃO DE MASSA CORRIDA, LIXAMENTO E RETOQUES - R1</v>
      </c>
      <c r="E108" s="137" t="str">
        <f>MEM!E527</f>
        <v>M²</v>
      </c>
      <c r="F108" s="144">
        <v>124.52</v>
      </c>
      <c r="G108" s="143">
        <v>11.27</v>
      </c>
      <c r="H108" s="142">
        <f t="shared" si="20"/>
        <v>14.45</v>
      </c>
      <c r="I108" s="143">
        <f t="shared" si="21"/>
        <v>1799.31</v>
      </c>
      <c r="J108" s="143">
        <v>12.37</v>
      </c>
      <c r="K108" s="142">
        <f t="shared" si="22"/>
        <v>15.1</v>
      </c>
      <c r="L108" s="143">
        <f t="shared" si="23"/>
        <v>1880.25</v>
      </c>
      <c r="M108" s="74"/>
      <c r="N108" s="30">
        <v>124.52</v>
      </c>
      <c r="O108" s="75"/>
      <c r="P108" s="76"/>
    </row>
    <row r="109" spans="1:16" s="77" customFormat="1" x14ac:dyDescent="0.25">
      <c r="A109" s="137" t="str">
        <f>MEM!A544</f>
        <v>10.5</v>
      </c>
      <c r="B109" s="147" t="str">
        <f>MEM!B544</f>
        <v>SINAPI</v>
      </c>
      <c r="C109" s="145">
        <f>MEM!C544</f>
        <v>88484</v>
      </c>
      <c r="D109" s="146" t="str">
        <f>MEM!D544</f>
        <v>APLICAÇÃO DE FUNDO SELADOR ACRÍLICO EM TETO, UMA DEMÃO. AF_06/20141</v>
      </c>
      <c r="E109" s="137" t="str">
        <f>MEM!E544</f>
        <v>M²</v>
      </c>
      <c r="F109" s="144">
        <v>149.58000000000001</v>
      </c>
      <c r="G109" s="143">
        <v>4.5199999999999996</v>
      </c>
      <c r="H109" s="142">
        <f t="shared" si="20"/>
        <v>5.79</v>
      </c>
      <c r="I109" s="143">
        <f t="shared" si="21"/>
        <v>866.06</v>
      </c>
      <c r="J109" s="143">
        <v>4.83</v>
      </c>
      <c r="K109" s="142">
        <f t="shared" si="22"/>
        <v>5.89</v>
      </c>
      <c r="L109" s="143">
        <f t="shared" si="23"/>
        <v>881.02</v>
      </c>
      <c r="M109" s="74"/>
      <c r="N109" s="30">
        <v>149.58000000000001</v>
      </c>
      <c r="O109" s="75"/>
      <c r="P109" s="76"/>
    </row>
    <row r="110" spans="1:16" s="77" customFormat="1" ht="22.5" x14ac:dyDescent="0.25">
      <c r="A110" s="137" t="str">
        <f>MEM!A564</f>
        <v>10.6</v>
      </c>
      <c r="B110" s="147" t="str">
        <f>MEM!B564</f>
        <v>SINAPI</v>
      </c>
      <c r="C110" s="145">
        <f>MEM!C564</f>
        <v>88415</v>
      </c>
      <c r="D110" s="146" t="str">
        <f>MEM!D564</f>
        <v>APLICAÇÃO MANUAL DE FUNDO SELADOR ACRÍLICO EM PAREDES EXTERNAS DE CASAS. AF_06/2014</v>
      </c>
      <c r="E110" s="137" t="str">
        <f>MEM!E564</f>
        <v>M²</v>
      </c>
      <c r="F110" s="144">
        <v>7.76</v>
      </c>
      <c r="G110" s="143">
        <v>3.21</v>
      </c>
      <c r="H110" s="142">
        <f t="shared" si="20"/>
        <v>4.1100000000000003</v>
      </c>
      <c r="I110" s="143">
        <f t="shared" si="21"/>
        <v>31.89</v>
      </c>
      <c r="J110" s="143">
        <v>3.38</v>
      </c>
      <c r="K110" s="142">
        <f t="shared" si="22"/>
        <v>4.12</v>
      </c>
      <c r="L110" s="143">
        <f t="shared" si="23"/>
        <v>31.97</v>
      </c>
      <c r="M110" s="74"/>
      <c r="N110" s="30">
        <v>7.76</v>
      </c>
      <c r="O110" s="75"/>
      <c r="P110" s="76"/>
    </row>
    <row r="111" spans="1:16" s="77" customFormat="1" ht="22.5" x14ac:dyDescent="0.25">
      <c r="A111" s="137" t="str">
        <f>MEM!A569</f>
        <v>10.7</v>
      </c>
      <c r="B111" s="147" t="str">
        <f>MEM!B569</f>
        <v>SINAPI</v>
      </c>
      <c r="C111" s="145">
        <f>MEM!C569</f>
        <v>88489</v>
      </c>
      <c r="D111" s="146" t="str">
        <f>MEM!D569</f>
        <v>APLICAÇÃO MANUAL DE PINTURA COM TINTA LÁTEX ACRÍLICA EM PAREDES, DUAS DEMÃOS. AF_06/2014</v>
      </c>
      <c r="E111" s="260" t="str">
        <f>MEM!E569</f>
        <v>M²</v>
      </c>
      <c r="F111" s="144">
        <v>291.12</v>
      </c>
      <c r="G111" s="143">
        <v>11.59</v>
      </c>
      <c r="H111" s="142">
        <f t="shared" si="20"/>
        <v>14.86</v>
      </c>
      <c r="I111" s="143">
        <f t="shared" si="21"/>
        <v>4326.04</v>
      </c>
      <c r="J111" s="143">
        <v>12.13</v>
      </c>
      <c r="K111" s="142">
        <f t="shared" si="22"/>
        <v>14.81</v>
      </c>
      <c r="L111" s="143">
        <f t="shared" si="23"/>
        <v>4311.4799999999996</v>
      </c>
      <c r="M111" s="74"/>
      <c r="N111" s="30">
        <v>291.12</v>
      </c>
      <c r="O111" s="75"/>
      <c r="P111" s="76"/>
    </row>
    <row r="112" spans="1:16" s="77" customFormat="1" ht="22.5" x14ac:dyDescent="0.25">
      <c r="A112" s="137" t="str">
        <f>MEM!A601</f>
        <v>10.8</v>
      </c>
      <c r="B112" s="147" t="str">
        <f>MEM!B601</f>
        <v>SINAPI</v>
      </c>
      <c r="C112" s="145">
        <f>MEM!C601</f>
        <v>95626</v>
      </c>
      <c r="D112" s="146" t="str">
        <f>MEM!D601</f>
        <v>APLICAÇÃO MANUAL DE TINTA LÁTEX ACRÍLICA EM PAREDE EXTERNAS DE CASAS, DUAS DEMÃOS. AF_11/2016</v>
      </c>
      <c r="E112" s="137" t="str">
        <f>MEM!E601</f>
        <v>M²</v>
      </c>
      <c r="F112" s="144">
        <v>243.66</v>
      </c>
      <c r="G112" s="143">
        <v>15.67</v>
      </c>
      <c r="H112" s="142">
        <f t="shared" si="20"/>
        <v>20.09</v>
      </c>
      <c r="I112" s="143">
        <f t="shared" si="21"/>
        <v>4895.12</v>
      </c>
      <c r="J112" s="143">
        <v>16.760000000000002</v>
      </c>
      <c r="K112" s="142">
        <f t="shared" si="22"/>
        <v>20.46</v>
      </c>
      <c r="L112" s="143">
        <f t="shared" si="23"/>
        <v>4985.28</v>
      </c>
      <c r="M112" s="74"/>
      <c r="N112" s="30">
        <v>243.66</v>
      </c>
      <c r="O112" s="75"/>
      <c r="P112" s="76"/>
    </row>
    <row r="113" spans="1:16" s="77" customFormat="1" ht="22.5" x14ac:dyDescent="0.25">
      <c r="A113" s="137" t="str">
        <f>MEM!A622</f>
        <v>10.9</v>
      </c>
      <c r="B113" s="147" t="str">
        <f>MEM!B622</f>
        <v>SINAPI</v>
      </c>
      <c r="C113" s="145">
        <f>MEM!C622</f>
        <v>88488</v>
      </c>
      <c r="D113" s="146" t="str">
        <f>MEM!D622</f>
        <v>APLICAÇÃO MANUAL DE PINTURA COM TINTA LÁTEX ACRÍLICA EM TETO, DUAS DEMÃOS. AF_06/2014</v>
      </c>
      <c r="E113" s="137" t="str">
        <f>MEM!E622</f>
        <v>M²</v>
      </c>
      <c r="F113" s="144">
        <v>124.52</v>
      </c>
      <c r="G113" s="143">
        <v>13.51</v>
      </c>
      <c r="H113" s="142">
        <f t="shared" si="20"/>
        <v>17.32</v>
      </c>
      <c r="I113" s="143">
        <f t="shared" si="21"/>
        <v>2156.6799999999998</v>
      </c>
      <c r="J113" s="143">
        <v>14.26</v>
      </c>
      <c r="K113" s="142">
        <f t="shared" si="22"/>
        <v>17.41</v>
      </c>
      <c r="L113" s="143">
        <f t="shared" si="23"/>
        <v>2167.89</v>
      </c>
      <c r="M113" s="74"/>
      <c r="N113" s="30">
        <v>124.52</v>
      </c>
      <c r="O113" s="75"/>
      <c r="P113" s="76"/>
    </row>
    <row r="114" spans="1:16" s="77" customFormat="1" ht="33.75" x14ac:dyDescent="0.25">
      <c r="A114" s="137" t="str">
        <f>MEM!A640</f>
        <v>10.10</v>
      </c>
      <c r="B114" s="147" t="str">
        <f>MEM!B640</f>
        <v>SINAPI</v>
      </c>
      <c r="C114" s="145">
        <f>MEM!C640</f>
        <v>100722</v>
      </c>
      <c r="D114" s="146" t="str">
        <f>MEM!D640</f>
        <v>PINTURA COM TINTA ALQUÍDICA DE FUNDO (TIPO ZARCÃO) APLICADA A ROLO OU PINCEL SOBRE SUPERFÍCIES METÁLICAS (EXCETO PERFIL) EXECUTADO EM OBRA (POR DEMÃO). AF_01/2020</v>
      </c>
      <c r="E114" s="137" t="str">
        <f>MEM!E640</f>
        <v>M²</v>
      </c>
      <c r="F114" s="144">
        <v>55.63</v>
      </c>
      <c r="G114" s="143">
        <v>21.05</v>
      </c>
      <c r="H114" s="142">
        <f t="shared" si="20"/>
        <v>27</v>
      </c>
      <c r="I114" s="143">
        <f t="shared" si="21"/>
        <v>1502.01</v>
      </c>
      <c r="J114" s="143">
        <v>22.85</v>
      </c>
      <c r="K114" s="142">
        <f t="shared" si="22"/>
        <v>27.9</v>
      </c>
      <c r="L114" s="143">
        <f t="shared" si="23"/>
        <v>1552.07</v>
      </c>
      <c r="M114" s="74"/>
      <c r="N114" s="30">
        <v>55.63</v>
      </c>
      <c r="O114" s="75"/>
      <c r="P114" s="76"/>
    </row>
    <row r="115" spans="1:16" s="77" customFormat="1" ht="33.75" x14ac:dyDescent="0.25">
      <c r="A115" s="137" t="str">
        <f>MEM!A646</f>
        <v>10.11</v>
      </c>
      <c r="B115" s="147" t="str">
        <f>MEM!B646</f>
        <v>SINAPI</v>
      </c>
      <c r="C115" s="145">
        <f>MEM!C646</f>
        <v>100750</v>
      </c>
      <c r="D115" s="146" t="str">
        <f>MEM!D646</f>
        <v>PINTURA COM TINTA ALQUÍDICA DE ACABAMENTO (ESMALTE SINTÉTICO FOSCO) APLICADA A ROLO OU PINCEL SOBRE SUPERFÍCIES METÁLICAS (EXCETO PERFIL) EXECUTADO EM OBRA (POR DEMÃO). AF_01/2020</v>
      </c>
      <c r="E115" s="137" t="str">
        <f>MEM!E646</f>
        <v>M²</v>
      </c>
      <c r="F115" s="144">
        <v>55.63</v>
      </c>
      <c r="G115" s="143">
        <v>21.52</v>
      </c>
      <c r="H115" s="142">
        <f t="shared" si="20"/>
        <v>27.6</v>
      </c>
      <c r="I115" s="143">
        <f t="shared" si="21"/>
        <v>1535.38</v>
      </c>
      <c r="J115" s="143">
        <v>23.32</v>
      </c>
      <c r="K115" s="142">
        <f t="shared" si="22"/>
        <v>28.47</v>
      </c>
      <c r="L115" s="143">
        <f t="shared" si="23"/>
        <v>1583.78</v>
      </c>
      <c r="M115" s="74"/>
      <c r="N115" s="30">
        <v>55.63</v>
      </c>
      <c r="O115" s="75"/>
      <c r="P115" s="76"/>
    </row>
    <row r="116" spans="1:16" s="77" customFormat="1" ht="22.5" x14ac:dyDescent="0.25">
      <c r="A116" s="137" t="str">
        <f>MEM!A652</f>
        <v>10.12</v>
      </c>
      <c r="B116" s="147" t="str">
        <f>MEM!B652</f>
        <v>SINAPI</v>
      </c>
      <c r="C116" s="145">
        <f>MEM!C652</f>
        <v>102228</v>
      </c>
      <c r="D116" s="146" t="str">
        <f>MEM!D652</f>
        <v>PINTURA TINTA DE ACABAMENTO (PIGMENTADA) ESMALTE SINTÉTICO FOSCO EM MADEIRA, 3 DEMÃOS. AF_01/2021</v>
      </c>
      <c r="E116" s="260" t="str">
        <f>MEM!E652</f>
        <v>M²</v>
      </c>
      <c r="F116" s="144">
        <v>7.35</v>
      </c>
      <c r="G116" s="143">
        <v>21.78</v>
      </c>
      <c r="H116" s="142">
        <f t="shared" si="20"/>
        <v>27.93</v>
      </c>
      <c r="I116" s="143">
        <f t="shared" si="21"/>
        <v>205.28</v>
      </c>
      <c r="J116" s="143">
        <v>23.29</v>
      </c>
      <c r="K116" s="142">
        <f t="shared" si="22"/>
        <v>28.44</v>
      </c>
      <c r="L116" s="143">
        <f t="shared" si="23"/>
        <v>209.03</v>
      </c>
      <c r="M116" s="74"/>
      <c r="N116" s="30">
        <v>7.35</v>
      </c>
      <c r="O116" s="75"/>
      <c r="P116" s="76"/>
    </row>
    <row r="117" spans="1:16" s="77" customFormat="1" x14ac:dyDescent="0.25">
      <c r="A117" s="137" t="str">
        <f>MEM!A656</f>
        <v>10.13</v>
      </c>
      <c r="B117" s="147" t="str">
        <f>MEM!B656</f>
        <v>SINAPI</v>
      </c>
      <c r="C117" s="145">
        <f>MEM!C656</f>
        <v>102233</v>
      </c>
      <c r="D117" s="146" t="str">
        <f>MEM!D656</f>
        <v>PINTURA IMUNIZANTE PARA MADEIRA, 1 DEMÃO. AF_01/2021</v>
      </c>
      <c r="E117" s="137" t="str">
        <f>MEM!E656</f>
        <v>M²</v>
      </c>
      <c r="F117" s="144">
        <v>65.08</v>
      </c>
      <c r="G117" s="143">
        <v>10.3</v>
      </c>
      <c r="H117" s="142">
        <f t="shared" si="20"/>
        <v>13.21</v>
      </c>
      <c r="I117" s="143">
        <f t="shared" si="21"/>
        <v>859.7</v>
      </c>
      <c r="J117" s="143">
        <v>10.9</v>
      </c>
      <c r="K117" s="142">
        <f t="shared" si="22"/>
        <v>13.31</v>
      </c>
      <c r="L117" s="143">
        <f t="shared" si="23"/>
        <v>866.21</v>
      </c>
      <c r="M117" s="74"/>
      <c r="N117" s="30">
        <v>65.08</v>
      </c>
      <c r="O117" s="75"/>
      <c r="P117" s="76"/>
    </row>
    <row r="118" spans="1:16" s="77" customFormat="1" x14ac:dyDescent="0.25">
      <c r="A118" s="137"/>
      <c r="B118" s="147"/>
      <c r="C118" s="145"/>
      <c r="D118" s="146"/>
      <c r="E118" s="137"/>
      <c r="F118" s="144">
        <v>0</v>
      </c>
      <c r="G118" s="143"/>
      <c r="H118" s="142"/>
      <c r="I118" s="143"/>
      <c r="J118" s="143"/>
      <c r="K118" s="142"/>
      <c r="L118" s="143"/>
      <c r="M118" s="74"/>
      <c r="N118" s="30">
        <v>0</v>
      </c>
      <c r="O118" s="75"/>
      <c r="P118" s="76"/>
    </row>
    <row r="119" spans="1:16" s="77" customFormat="1" x14ac:dyDescent="0.25">
      <c r="A119" s="129" t="str">
        <f>MEM!A661</f>
        <v>11.0</v>
      </c>
      <c r="B119" s="129"/>
      <c r="C119" s="130"/>
      <c r="D119" s="131" t="str">
        <f>MEM!C661</f>
        <v>METAIS E ADESIVOS</v>
      </c>
      <c r="E119" s="132"/>
      <c r="F119" s="133">
        <v>0</v>
      </c>
      <c r="G119" s="134"/>
      <c r="H119" s="135" t="s">
        <v>22</v>
      </c>
      <c r="I119" s="136">
        <f>SUM(I120:I124)</f>
        <v>9861.41</v>
      </c>
      <c r="J119" s="134"/>
      <c r="K119" s="135" t="s">
        <v>22</v>
      </c>
      <c r="L119" s="136">
        <f>SUM(L120:L124)</f>
        <v>9572.7999999999993</v>
      </c>
      <c r="M119" s="74"/>
      <c r="N119" s="30">
        <v>0</v>
      </c>
      <c r="O119" s="75"/>
      <c r="P119" s="76"/>
    </row>
    <row r="120" spans="1:16" s="77" customFormat="1" ht="22.5" x14ac:dyDescent="0.25">
      <c r="A120" s="137" t="str">
        <f>MEM!A662</f>
        <v>11.1</v>
      </c>
      <c r="B120" s="147" t="str">
        <f>MEM!B662</f>
        <v>SINAPI</v>
      </c>
      <c r="C120" s="145">
        <f>MEM!C662</f>
        <v>99857</v>
      </c>
      <c r="D120" s="146" t="str">
        <f>MEM!D662</f>
        <v>CORRIMÃO SIMPLES, DIÂMETRO EXTERNO = 1 1/2, EM AÇO GALVANIZADO. AF_04/2019_PS</v>
      </c>
      <c r="E120" s="137" t="str">
        <f>MEM!E662</f>
        <v>M</v>
      </c>
      <c r="F120" s="144">
        <v>17</v>
      </c>
      <c r="G120" s="143">
        <v>80.23</v>
      </c>
      <c r="H120" s="142">
        <f t="shared" ref="H120:H124" si="24">IFERROR(TRUNC(SUM(G120*$I$9)+G120,2),"")</f>
        <v>102.91</v>
      </c>
      <c r="I120" s="143">
        <f t="shared" ref="I120:I124" si="25">IFERROR(TRUNC(H120*F120,2),"")</f>
        <v>1749.47</v>
      </c>
      <c r="J120" s="143">
        <v>86.27</v>
      </c>
      <c r="K120" s="142">
        <f>IFERROR(TRUNC(SUM(J120*$L$9)+J120,2),"")</f>
        <v>105.35</v>
      </c>
      <c r="L120" s="143">
        <f>IFERROR(TRUNC(K120*F120,2),"")</f>
        <v>1790.95</v>
      </c>
      <c r="M120" s="74"/>
      <c r="N120" s="30">
        <v>17</v>
      </c>
      <c r="O120" s="75"/>
      <c r="P120" s="76"/>
    </row>
    <row r="121" spans="1:16" s="77" customFormat="1" ht="15" customHeight="1" x14ac:dyDescent="0.25">
      <c r="A121" s="137" t="str">
        <f>MEM!A665</f>
        <v>11.2</v>
      </c>
      <c r="B121" s="147" t="str">
        <f>MEM!B665</f>
        <v>COMPOSIÇÃO</v>
      </c>
      <c r="C121" s="145">
        <f>MEM!C665</f>
        <v>29</v>
      </c>
      <c r="D121" s="146" t="str">
        <f>MEM!D665</f>
        <v>GUARDA-CORPO E CORRIMÃO EM TUBO FERRO GALVANIZADO, ALT=1,10M, COM BARRAS VERTICAIS A CADA 11CM (3/4") E BARRAS HORIZONTAIS (SUPERIOR, INTERMEDIÁRIAS (DUAS) E INFERIOR) DE 1.1/2", INCLUSIVE CURVA DE AÇO - REV 02</v>
      </c>
      <c r="E121" s="137" t="str">
        <f>MEM!E665</f>
        <v>M</v>
      </c>
      <c r="F121" s="144">
        <v>9.14</v>
      </c>
      <c r="G121" s="143">
        <v>316.56</v>
      </c>
      <c r="H121" s="142">
        <f t="shared" si="24"/>
        <v>406.05</v>
      </c>
      <c r="I121" s="143">
        <f t="shared" si="25"/>
        <v>3711.29</v>
      </c>
      <c r="J121" s="143">
        <v>320.95</v>
      </c>
      <c r="K121" s="142">
        <f t="shared" ref="K121:K124" si="26">IFERROR(TRUNC(SUM(J121*$L$9)+J121,2),"")</f>
        <v>391.94</v>
      </c>
      <c r="L121" s="143">
        <f t="shared" ref="L121:L124" si="27">IFERROR(TRUNC(K121*F121,2),"")</f>
        <v>3582.33</v>
      </c>
      <c r="M121" s="74"/>
      <c r="N121" s="30">
        <v>9.14</v>
      </c>
      <c r="O121" s="75"/>
      <c r="P121" s="76"/>
    </row>
    <row r="122" spans="1:16" s="77" customFormat="1" x14ac:dyDescent="0.25">
      <c r="A122" s="137" t="str">
        <f>MEM!A669</f>
        <v>11.3</v>
      </c>
      <c r="B122" s="147" t="str">
        <f>MEM!B669</f>
        <v>COMPOSIÇÃO</v>
      </c>
      <c r="C122" s="145">
        <f>MEM!C669</f>
        <v>30</v>
      </c>
      <c r="D122" s="146" t="str">
        <f>MEM!D669</f>
        <v>TAMPA DE FERRO FUNDIDO 60X40CM</v>
      </c>
      <c r="E122" s="137" t="str">
        <f>MEM!E669</f>
        <v>UN</v>
      </c>
      <c r="F122" s="144">
        <v>1</v>
      </c>
      <c r="G122" s="143">
        <v>392.06</v>
      </c>
      <c r="H122" s="142">
        <f t="shared" si="24"/>
        <v>502.89</v>
      </c>
      <c r="I122" s="143">
        <f t="shared" si="25"/>
        <v>502.89</v>
      </c>
      <c r="J122" s="143">
        <v>392.16</v>
      </c>
      <c r="K122" s="142">
        <f t="shared" si="26"/>
        <v>478.9</v>
      </c>
      <c r="L122" s="143">
        <f t="shared" si="27"/>
        <v>478.9</v>
      </c>
      <c r="M122" s="74"/>
      <c r="N122" s="30">
        <v>1</v>
      </c>
      <c r="O122" s="75"/>
      <c r="P122" s="76"/>
    </row>
    <row r="123" spans="1:16" s="77" customFormat="1" x14ac:dyDescent="0.25">
      <c r="A123" s="137" t="str">
        <f>MEM!A672</f>
        <v>11.4</v>
      </c>
      <c r="B123" s="147" t="str">
        <f>MEM!B672</f>
        <v>COMPOSIÇÃO</v>
      </c>
      <c r="C123" s="145">
        <f>MEM!C672</f>
        <v>31</v>
      </c>
      <c r="D123" s="146" t="str">
        <f>MEM!D672</f>
        <v>PLACA DE INAUGURAÇÃO DE OBRA EM ALUMÍNIO 0,50 X 0,70 M</v>
      </c>
      <c r="E123" s="137" t="str">
        <f>MEM!E672</f>
        <v>UN</v>
      </c>
      <c r="F123" s="144">
        <v>1</v>
      </c>
      <c r="G123" s="143">
        <v>1954.19</v>
      </c>
      <c r="H123" s="142">
        <f t="shared" si="24"/>
        <v>2506.63</v>
      </c>
      <c r="I123" s="143">
        <f t="shared" si="25"/>
        <v>2506.63</v>
      </c>
      <c r="J123" s="143">
        <v>1957.05</v>
      </c>
      <c r="K123" s="142">
        <f t="shared" si="26"/>
        <v>2389.94</v>
      </c>
      <c r="L123" s="143">
        <f t="shared" si="27"/>
        <v>2389.94</v>
      </c>
      <c r="M123" s="74"/>
      <c r="N123" s="30">
        <v>1</v>
      </c>
      <c r="O123" s="75"/>
      <c r="P123" s="76"/>
    </row>
    <row r="124" spans="1:16" s="77" customFormat="1" ht="33.75" x14ac:dyDescent="0.25">
      <c r="A124" s="137" t="str">
        <f>MEM!A675</f>
        <v>11.5</v>
      </c>
      <c r="B124" s="147" t="str">
        <f>MEM!B675</f>
        <v>COMPOSIÇÃO</v>
      </c>
      <c r="C124" s="145">
        <f>MEM!C675</f>
        <v>32</v>
      </c>
      <c r="D124" s="146" t="str">
        <f>MEM!D675</f>
        <v>PLACA TATIL EM ACRILICO COM LETRAS EM ALTO RELEVO E BRAILLE (20X15)CM PARA SINALIZACAO DE PORTAS DIVERSAS (EX. SANIT. MASCULINO/SANIT. FEMININO), FIXADAS POR ADESIVOS DUPLA FACE, DA ANLIK OU SIMILAR</v>
      </c>
      <c r="E124" s="137" t="str">
        <f>MEM!E675</f>
        <v>UN</v>
      </c>
      <c r="F124" s="144">
        <v>13</v>
      </c>
      <c r="G124" s="143">
        <v>83.43</v>
      </c>
      <c r="H124" s="142">
        <f t="shared" si="24"/>
        <v>107.01</v>
      </c>
      <c r="I124" s="143">
        <f t="shared" si="25"/>
        <v>1391.13</v>
      </c>
      <c r="J124" s="143">
        <v>83.82</v>
      </c>
      <c r="K124" s="142">
        <f t="shared" si="26"/>
        <v>102.36</v>
      </c>
      <c r="L124" s="143">
        <f t="shared" si="27"/>
        <v>1330.68</v>
      </c>
      <c r="M124" s="74"/>
      <c r="N124" s="30">
        <v>13</v>
      </c>
      <c r="O124" s="75"/>
      <c r="P124" s="76"/>
    </row>
    <row r="125" spans="1:16" s="77" customFormat="1" x14ac:dyDescent="0.25">
      <c r="A125" s="137"/>
      <c r="B125" s="147"/>
      <c r="C125" s="145"/>
      <c r="D125" s="146"/>
      <c r="E125" s="137"/>
      <c r="F125" s="144"/>
      <c r="G125" s="143"/>
      <c r="H125" s="142"/>
      <c r="I125" s="143"/>
      <c r="J125" s="143"/>
      <c r="K125" s="142"/>
      <c r="L125" s="143"/>
      <c r="M125" s="74"/>
      <c r="N125" s="30"/>
      <c r="O125" s="75"/>
      <c r="P125" s="76"/>
    </row>
    <row r="126" spans="1:16" ht="22.5" customHeight="1" thickBot="1" x14ac:dyDescent="0.3">
      <c r="A126" s="490"/>
      <c r="B126" s="491"/>
      <c r="C126" s="491"/>
      <c r="D126" s="491"/>
      <c r="E126" s="491"/>
      <c r="F126" s="492" t="s">
        <v>65</v>
      </c>
      <c r="G126" s="493"/>
      <c r="H126" s="494"/>
      <c r="I126" s="79">
        <f>SUM(I11,I25,I29,I32,I44,I52,I57,I81,I96,I104,I119)</f>
        <v>191681.25</v>
      </c>
      <c r="J126" s="80"/>
      <c r="K126" s="78"/>
      <c r="L126" s="79">
        <v>191009.03</v>
      </c>
      <c r="M126" s="81" t="e">
        <f ca="1">[19]!VExtenso(L126)</f>
        <v>#NAME?</v>
      </c>
      <c r="O126" s="75" t="e">
        <f>SUM(#REF!)</f>
        <v>#REF!</v>
      </c>
    </row>
    <row r="127" spans="1:16" ht="25.5" customHeight="1" thickBot="1" x14ac:dyDescent="0.3">
      <c r="A127" s="485" t="s">
        <v>66</v>
      </c>
      <c r="B127" s="486"/>
      <c r="C127" s="486"/>
      <c r="D127" s="486"/>
      <c r="E127" s="486"/>
      <c r="F127" s="486"/>
      <c r="G127" s="486"/>
      <c r="H127" s="486"/>
      <c r="I127" s="486"/>
      <c r="J127" s="486"/>
      <c r="K127" s="486"/>
      <c r="L127" s="487"/>
    </row>
    <row r="128" spans="1:16" x14ac:dyDescent="0.25">
      <c r="A128" s="84"/>
      <c r="B128" s="84"/>
      <c r="C128" s="85"/>
      <c r="D128" s="86"/>
      <c r="E128" s="84"/>
      <c r="F128" s="87"/>
      <c r="G128" s="88"/>
      <c r="H128" s="88"/>
      <c r="I128" s="88"/>
      <c r="J128" s="88"/>
      <c r="K128" s="88"/>
      <c r="L128" s="88"/>
    </row>
    <row r="129" spans="1:244" x14ac:dyDescent="0.25">
      <c r="A129" s="84"/>
      <c r="B129" s="84"/>
      <c r="C129" s="85"/>
      <c r="D129" s="86"/>
      <c r="E129" s="84"/>
      <c r="F129" s="87"/>
      <c r="G129" s="88"/>
      <c r="H129" s="88"/>
      <c r="I129" s="88"/>
      <c r="J129" s="88"/>
      <c r="K129" s="88"/>
      <c r="L129" s="88"/>
    </row>
    <row r="130" spans="1:244" x14ac:dyDescent="0.25">
      <c r="A130" s="89"/>
      <c r="B130" s="90"/>
      <c r="C130" s="91"/>
      <c r="D130" s="92"/>
      <c r="E130" s="90"/>
      <c r="F130" s="93"/>
      <c r="G130" s="94"/>
      <c r="H130" s="95"/>
      <c r="I130" s="95"/>
      <c r="J130" s="95"/>
      <c r="K130" s="95"/>
      <c r="L130" s="95"/>
      <c r="M130" s="96"/>
      <c r="N130" s="97"/>
      <c r="O130" s="98"/>
      <c r="P130" s="99"/>
      <c r="Q130" s="100"/>
      <c r="R130" s="100"/>
      <c r="S130" s="100"/>
      <c r="T130" s="100"/>
      <c r="U130" s="101"/>
      <c r="V130" s="101"/>
      <c r="W130" s="98"/>
      <c r="X130" s="98"/>
      <c r="Y130" s="99"/>
      <c r="Z130" s="100"/>
      <c r="AA130" s="100"/>
      <c r="AB130" s="100"/>
      <c r="AC130" s="100"/>
      <c r="AD130" s="101"/>
      <c r="AE130" s="101"/>
      <c r="AF130" s="98"/>
      <c r="AG130" s="98"/>
      <c r="AH130" s="99"/>
      <c r="AI130" s="100"/>
      <c r="AJ130" s="100"/>
      <c r="AK130" s="100"/>
      <c r="AL130" s="100"/>
      <c r="AM130" s="101"/>
      <c r="AN130" s="101"/>
      <c r="AO130" s="98"/>
      <c r="AP130" s="98"/>
      <c r="AQ130" s="99"/>
      <c r="AR130" s="100"/>
      <c r="AS130" s="100"/>
      <c r="AT130" s="100"/>
      <c r="AU130" s="100"/>
      <c r="AV130" s="101"/>
      <c r="AW130" s="101"/>
      <c r="AX130" s="98"/>
      <c r="AY130" s="98"/>
      <c r="AZ130" s="99"/>
      <c r="BA130" s="100"/>
      <c r="BB130" s="100"/>
      <c r="BC130" s="100"/>
      <c r="BD130" s="100"/>
      <c r="BE130" s="101"/>
      <c r="BF130" s="101"/>
      <c r="BG130" s="98"/>
      <c r="BH130" s="98"/>
      <c r="BI130" s="99"/>
      <c r="BJ130" s="100"/>
      <c r="BK130" s="100"/>
      <c r="BL130" s="100"/>
      <c r="BM130" s="100"/>
      <c r="BN130" s="101"/>
      <c r="BO130" s="101"/>
      <c r="BP130" s="98"/>
      <c r="BQ130" s="98"/>
      <c r="BR130" s="99"/>
      <c r="BS130" s="100"/>
      <c r="BT130" s="100"/>
      <c r="BU130" s="100"/>
      <c r="BV130" s="100"/>
      <c r="BW130" s="101"/>
      <c r="BX130" s="101"/>
      <c r="BY130" s="98"/>
      <c r="BZ130" s="98"/>
      <c r="CA130" s="99"/>
      <c r="CB130" s="100"/>
      <c r="CC130" s="100"/>
      <c r="CD130" s="100"/>
      <c r="CE130" s="100"/>
      <c r="CF130" s="101"/>
      <c r="CG130" s="101"/>
      <c r="CH130" s="98"/>
      <c r="CI130" s="98"/>
      <c r="CJ130" s="99"/>
      <c r="CK130" s="100"/>
      <c r="CL130" s="100"/>
      <c r="CM130" s="100"/>
      <c r="CN130" s="100"/>
      <c r="CO130" s="101"/>
      <c r="CP130" s="101"/>
      <c r="CQ130" s="98"/>
      <c r="CR130" s="98"/>
      <c r="CS130" s="99"/>
      <c r="CT130" s="100"/>
      <c r="CU130" s="100"/>
      <c r="CV130" s="100"/>
      <c r="CW130" s="100"/>
      <c r="CX130" s="101"/>
      <c r="CY130" s="101"/>
      <c r="CZ130" s="98"/>
      <c r="DA130" s="98"/>
      <c r="DB130" s="99"/>
      <c r="DC130" s="100"/>
      <c r="DD130" s="100"/>
      <c r="DE130" s="100"/>
      <c r="DF130" s="100"/>
      <c r="DG130" s="101"/>
      <c r="DH130" s="101"/>
      <c r="DI130" s="98"/>
      <c r="DJ130" s="98"/>
      <c r="DK130" s="99"/>
      <c r="DL130" s="100"/>
      <c r="DM130" s="100"/>
      <c r="DN130" s="100"/>
      <c r="DO130" s="100"/>
      <c r="DP130" s="101"/>
      <c r="DQ130" s="101"/>
      <c r="DR130" s="98"/>
      <c r="DS130" s="98"/>
      <c r="DT130" s="99"/>
      <c r="DU130" s="100"/>
      <c r="DV130" s="100"/>
      <c r="DW130" s="100"/>
      <c r="DX130" s="100"/>
      <c r="DY130" s="101"/>
      <c r="DZ130" s="101"/>
      <c r="EA130" s="98"/>
      <c r="EB130" s="98"/>
      <c r="EC130" s="99"/>
      <c r="ED130" s="100"/>
      <c r="EE130" s="100"/>
      <c r="EF130" s="100"/>
      <c r="EG130" s="100"/>
      <c r="EH130" s="101"/>
      <c r="EI130" s="101"/>
      <c r="EJ130" s="98"/>
      <c r="EK130" s="98"/>
      <c r="EL130" s="99"/>
      <c r="EM130" s="100"/>
      <c r="EN130" s="100"/>
      <c r="EO130" s="100"/>
      <c r="EP130" s="100"/>
      <c r="EQ130" s="101"/>
      <c r="ER130" s="101"/>
      <c r="ES130" s="98"/>
      <c r="ET130" s="98"/>
      <c r="EU130" s="99"/>
      <c r="EV130" s="100"/>
      <c r="EW130" s="100"/>
      <c r="EX130" s="100"/>
      <c r="EY130" s="100"/>
      <c r="EZ130" s="101"/>
      <c r="FA130" s="101"/>
      <c r="FB130" s="98"/>
      <c r="FC130" s="98"/>
      <c r="FD130" s="99"/>
      <c r="FE130" s="100"/>
      <c r="FF130" s="100"/>
      <c r="FG130" s="100"/>
      <c r="FH130" s="100"/>
      <c r="FI130" s="101"/>
      <c r="FJ130" s="101"/>
      <c r="FK130" s="98"/>
      <c r="FL130" s="98"/>
      <c r="FM130" s="99"/>
      <c r="FN130" s="100"/>
      <c r="FO130" s="100"/>
      <c r="FP130" s="100"/>
      <c r="FQ130" s="100"/>
      <c r="FR130" s="101"/>
      <c r="FS130" s="101"/>
      <c r="FT130" s="98"/>
      <c r="FU130" s="98"/>
      <c r="FV130" s="99"/>
      <c r="FW130" s="100"/>
      <c r="FX130" s="100"/>
      <c r="FY130" s="100"/>
      <c r="FZ130" s="100"/>
      <c r="GA130" s="101"/>
      <c r="GB130" s="101"/>
      <c r="GC130" s="98"/>
      <c r="GD130" s="98"/>
      <c r="GE130" s="99"/>
      <c r="GF130" s="100"/>
      <c r="GG130" s="100"/>
      <c r="GH130" s="100"/>
      <c r="GI130" s="100"/>
      <c r="GJ130" s="101"/>
      <c r="GK130" s="101"/>
      <c r="GL130" s="98"/>
      <c r="GM130" s="98"/>
      <c r="GN130" s="99"/>
      <c r="GO130" s="100"/>
      <c r="GP130" s="100"/>
      <c r="GQ130" s="100"/>
      <c r="GR130" s="100"/>
      <c r="GS130" s="101"/>
      <c r="GT130" s="101"/>
      <c r="GU130" s="98"/>
      <c r="GV130" s="98"/>
      <c r="GW130" s="99"/>
      <c r="GX130" s="100"/>
      <c r="GY130" s="100"/>
      <c r="GZ130" s="100"/>
      <c r="HA130" s="100"/>
      <c r="HB130" s="101"/>
      <c r="HC130" s="101"/>
      <c r="HD130" s="98"/>
      <c r="HE130" s="98"/>
      <c r="HF130" s="99"/>
      <c r="HG130" s="100"/>
      <c r="HH130" s="100"/>
      <c r="HI130" s="100"/>
      <c r="HJ130" s="100"/>
      <c r="HK130" s="101"/>
      <c r="HL130" s="101"/>
      <c r="HM130" s="98"/>
      <c r="HN130" s="98"/>
      <c r="HO130" s="99"/>
      <c r="HP130" s="100"/>
      <c r="HQ130" s="100"/>
      <c r="HR130" s="100"/>
      <c r="HS130" s="100"/>
      <c r="HT130" s="101"/>
      <c r="HU130" s="101"/>
      <c r="HV130" s="98"/>
      <c r="HW130" s="98"/>
      <c r="HX130" s="99"/>
      <c r="HY130" s="100"/>
      <c r="HZ130" s="100"/>
      <c r="IA130" s="100"/>
      <c r="IB130" s="100"/>
      <c r="IC130" s="101"/>
      <c r="ID130" s="101"/>
      <c r="IE130" s="98"/>
      <c r="IF130" s="98"/>
      <c r="IG130" s="99"/>
      <c r="IH130" s="100"/>
      <c r="II130" s="100"/>
      <c r="IJ130" s="100"/>
    </row>
    <row r="131" spans="1:244" x14ac:dyDescent="0.25">
      <c r="A131" s="89"/>
      <c r="B131" s="90"/>
      <c r="C131" s="91"/>
      <c r="D131" s="92"/>
      <c r="E131" s="90"/>
      <c r="F131" s="93"/>
      <c r="G131" s="94"/>
      <c r="H131" s="95"/>
      <c r="I131" s="95"/>
      <c r="J131" s="95"/>
      <c r="K131" s="95"/>
      <c r="L131" s="95"/>
      <c r="M131" s="96"/>
      <c r="N131" s="97"/>
      <c r="O131" s="98"/>
      <c r="P131" s="99"/>
      <c r="Q131" s="100"/>
      <c r="R131" s="100"/>
      <c r="S131" s="100"/>
      <c r="T131" s="100"/>
      <c r="U131" s="101"/>
      <c r="V131" s="101"/>
      <c r="W131" s="98"/>
      <c r="X131" s="98"/>
      <c r="Y131" s="99"/>
      <c r="Z131" s="100"/>
      <c r="AA131" s="100"/>
      <c r="AB131" s="100"/>
      <c r="AC131" s="100"/>
      <c r="AD131" s="101"/>
      <c r="AE131" s="101"/>
      <c r="AF131" s="98"/>
      <c r="AG131" s="98"/>
      <c r="AH131" s="99"/>
      <c r="AI131" s="100"/>
      <c r="AJ131" s="100"/>
      <c r="AK131" s="100"/>
      <c r="AL131" s="100"/>
      <c r="AM131" s="101"/>
      <c r="AN131" s="101"/>
      <c r="AO131" s="98"/>
      <c r="AP131" s="98"/>
      <c r="AQ131" s="99"/>
      <c r="AR131" s="100"/>
      <c r="AS131" s="100"/>
      <c r="AT131" s="100"/>
      <c r="AU131" s="100"/>
      <c r="AV131" s="101"/>
      <c r="AW131" s="101"/>
      <c r="AX131" s="98"/>
      <c r="AY131" s="98"/>
      <c r="AZ131" s="99"/>
      <c r="BA131" s="100"/>
      <c r="BB131" s="100"/>
      <c r="BC131" s="100"/>
      <c r="BD131" s="100"/>
      <c r="BE131" s="101"/>
      <c r="BF131" s="101"/>
      <c r="BG131" s="98"/>
      <c r="BH131" s="98"/>
      <c r="BI131" s="99"/>
      <c r="BJ131" s="100"/>
      <c r="BK131" s="100"/>
      <c r="BL131" s="100"/>
      <c r="BM131" s="100"/>
      <c r="BN131" s="101"/>
      <c r="BO131" s="101"/>
      <c r="BP131" s="98"/>
      <c r="BQ131" s="98"/>
      <c r="BR131" s="99"/>
      <c r="BS131" s="100"/>
      <c r="BT131" s="100"/>
      <c r="BU131" s="100"/>
      <c r="BV131" s="100"/>
      <c r="BW131" s="101"/>
      <c r="BX131" s="101"/>
      <c r="BY131" s="98"/>
      <c r="BZ131" s="98"/>
      <c r="CA131" s="99"/>
      <c r="CB131" s="100"/>
      <c r="CC131" s="100"/>
      <c r="CD131" s="100"/>
      <c r="CE131" s="100"/>
      <c r="CF131" s="101"/>
      <c r="CG131" s="101"/>
      <c r="CH131" s="98"/>
      <c r="CI131" s="98"/>
      <c r="CJ131" s="99"/>
      <c r="CK131" s="100"/>
      <c r="CL131" s="100"/>
      <c r="CM131" s="100"/>
      <c r="CN131" s="100"/>
      <c r="CO131" s="101"/>
      <c r="CP131" s="101"/>
      <c r="CQ131" s="98"/>
      <c r="CR131" s="98"/>
      <c r="CS131" s="99"/>
      <c r="CT131" s="100"/>
      <c r="CU131" s="100"/>
      <c r="CV131" s="100"/>
      <c r="CW131" s="100"/>
      <c r="CX131" s="101"/>
      <c r="CY131" s="101"/>
      <c r="CZ131" s="98"/>
      <c r="DA131" s="98"/>
      <c r="DB131" s="99"/>
      <c r="DC131" s="100"/>
      <c r="DD131" s="100"/>
      <c r="DE131" s="100"/>
      <c r="DF131" s="100"/>
      <c r="DG131" s="101"/>
      <c r="DH131" s="101"/>
      <c r="DI131" s="98"/>
      <c r="DJ131" s="98"/>
      <c r="DK131" s="99"/>
      <c r="DL131" s="100"/>
      <c r="DM131" s="100"/>
      <c r="DN131" s="100"/>
      <c r="DO131" s="100"/>
      <c r="DP131" s="101"/>
      <c r="DQ131" s="101"/>
      <c r="DR131" s="98"/>
      <c r="DS131" s="98"/>
      <c r="DT131" s="99"/>
      <c r="DU131" s="100"/>
      <c r="DV131" s="100"/>
      <c r="DW131" s="100"/>
      <c r="DX131" s="100"/>
      <c r="DY131" s="101"/>
      <c r="DZ131" s="101"/>
      <c r="EA131" s="98"/>
      <c r="EB131" s="98"/>
      <c r="EC131" s="99"/>
      <c r="ED131" s="100"/>
      <c r="EE131" s="100"/>
      <c r="EF131" s="100"/>
      <c r="EG131" s="100"/>
      <c r="EH131" s="101"/>
      <c r="EI131" s="101"/>
      <c r="EJ131" s="98"/>
      <c r="EK131" s="98"/>
      <c r="EL131" s="99"/>
      <c r="EM131" s="100"/>
      <c r="EN131" s="100"/>
      <c r="EO131" s="100"/>
      <c r="EP131" s="100"/>
      <c r="EQ131" s="101"/>
      <c r="ER131" s="101"/>
      <c r="ES131" s="98"/>
      <c r="ET131" s="98"/>
      <c r="EU131" s="99"/>
      <c r="EV131" s="100"/>
      <c r="EW131" s="100"/>
      <c r="EX131" s="100"/>
      <c r="EY131" s="100"/>
      <c r="EZ131" s="101"/>
      <c r="FA131" s="101"/>
      <c r="FB131" s="98"/>
      <c r="FC131" s="98"/>
      <c r="FD131" s="99"/>
      <c r="FE131" s="100"/>
      <c r="FF131" s="100"/>
      <c r="FG131" s="100"/>
      <c r="FH131" s="100"/>
      <c r="FI131" s="101"/>
      <c r="FJ131" s="101"/>
      <c r="FK131" s="98"/>
      <c r="FL131" s="98"/>
      <c r="FM131" s="99"/>
      <c r="FN131" s="100"/>
      <c r="FO131" s="100"/>
      <c r="FP131" s="100"/>
      <c r="FQ131" s="100"/>
      <c r="FR131" s="101"/>
      <c r="FS131" s="101"/>
      <c r="FT131" s="98"/>
      <c r="FU131" s="98"/>
      <c r="FV131" s="99"/>
      <c r="FW131" s="100"/>
      <c r="FX131" s="100"/>
      <c r="FY131" s="100"/>
      <c r="FZ131" s="100"/>
      <c r="GA131" s="101"/>
      <c r="GB131" s="101"/>
      <c r="GC131" s="98"/>
      <c r="GD131" s="98"/>
      <c r="GE131" s="99"/>
      <c r="GF131" s="100"/>
      <c r="GG131" s="100"/>
      <c r="GH131" s="100"/>
      <c r="GI131" s="100"/>
      <c r="GJ131" s="101"/>
      <c r="GK131" s="101"/>
      <c r="GL131" s="98"/>
      <c r="GM131" s="98"/>
      <c r="GN131" s="99"/>
      <c r="GO131" s="100"/>
      <c r="GP131" s="100"/>
      <c r="GQ131" s="100"/>
      <c r="GR131" s="100"/>
      <c r="GS131" s="101"/>
      <c r="GT131" s="101"/>
      <c r="GU131" s="98"/>
      <c r="GV131" s="98"/>
      <c r="GW131" s="99"/>
      <c r="GX131" s="100"/>
      <c r="GY131" s="100"/>
      <c r="GZ131" s="100"/>
      <c r="HA131" s="100"/>
      <c r="HB131" s="101"/>
      <c r="HC131" s="101"/>
      <c r="HD131" s="98"/>
      <c r="HE131" s="98"/>
      <c r="HF131" s="99"/>
      <c r="HG131" s="100"/>
      <c r="HH131" s="100"/>
      <c r="HI131" s="100"/>
      <c r="HJ131" s="100"/>
      <c r="HK131" s="101"/>
      <c r="HL131" s="101"/>
      <c r="HM131" s="98"/>
      <c r="HN131" s="98"/>
      <c r="HO131" s="99"/>
      <c r="HP131" s="100"/>
      <c r="HQ131" s="100"/>
      <c r="HR131" s="100"/>
      <c r="HS131" s="100"/>
      <c r="HT131" s="101"/>
      <c r="HU131" s="101"/>
      <c r="HV131" s="98"/>
      <c r="HW131" s="98"/>
      <c r="HX131" s="99"/>
      <c r="HY131" s="100"/>
      <c r="HZ131" s="100"/>
      <c r="IA131" s="100"/>
      <c r="IB131" s="100"/>
      <c r="IC131" s="101"/>
      <c r="ID131" s="101"/>
      <c r="IE131" s="98"/>
      <c r="IF131" s="98"/>
      <c r="IG131" s="99"/>
      <c r="IH131" s="100"/>
      <c r="II131" s="100"/>
      <c r="IJ131" s="100"/>
    </row>
    <row r="132" spans="1:244" x14ac:dyDescent="0.25">
      <c r="A132" s="89"/>
      <c r="B132" s="90"/>
      <c r="C132" s="91"/>
      <c r="D132" s="92"/>
      <c r="E132" s="90"/>
      <c r="F132" s="93"/>
      <c r="G132" s="94"/>
      <c r="H132" s="95"/>
      <c r="I132" s="95"/>
      <c r="J132" s="95"/>
      <c r="K132" s="95"/>
      <c r="L132" s="95"/>
      <c r="M132" s="96"/>
      <c r="N132" s="97"/>
      <c r="O132" s="98"/>
      <c r="P132" s="99"/>
      <c r="Q132" s="100"/>
      <c r="R132" s="100"/>
      <c r="S132" s="100"/>
      <c r="T132" s="100"/>
      <c r="U132" s="101"/>
      <c r="V132" s="101"/>
      <c r="W132" s="98"/>
      <c r="X132" s="98"/>
      <c r="Y132" s="99"/>
      <c r="Z132" s="100"/>
      <c r="AA132" s="100"/>
      <c r="AB132" s="100"/>
      <c r="AC132" s="100"/>
      <c r="AD132" s="101"/>
      <c r="AE132" s="101"/>
      <c r="AF132" s="98"/>
      <c r="AG132" s="98"/>
      <c r="AH132" s="99"/>
      <c r="AI132" s="100"/>
      <c r="AJ132" s="100"/>
      <c r="AK132" s="100"/>
      <c r="AL132" s="100"/>
      <c r="AM132" s="101"/>
      <c r="AN132" s="101"/>
      <c r="AO132" s="98"/>
      <c r="AP132" s="98"/>
      <c r="AQ132" s="99"/>
      <c r="AR132" s="100"/>
      <c r="AS132" s="100"/>
      <c r="AT132" s="100"/>
      <c r="AU132" s="100"/>
      <c r="AV132" s="101"/>
      <c r="AW132" s="101"/>
      <c r="AX132" s="98"/>
      <c r="AY132" s="98"/>
      <c r="AZ132" s="99"/>
      <c r="BA132" s="100"/>
      <c r="BB132" s="100"/>
      <c r="BC132" s="100"/>
      <c r="BD132" s="100"/>
      <c r="BE132" s="101"/>
      <c r="BF132" s="101"/>
      <c r="BG132" s="98"/>
      <c r="BH132" s="98"/>
      <c r="BI132" s="99"/>
      <c r="BJ132" s="100"/>
      <c r="BK132" s="100"/>
      <c r="BL132" s="100"/>
      <c r="BM132" s="100"/>
      <c r="BN132" s="101"/>
      <c r="BO132" s="101"/>
      <c r="BP132" s="98"/>
      <c r="BQ132" s="98"/>
      <c r="BR132" s="99"/>
      <c r="BS132" s="100"/>
      <c r="BT132" s="100"/>
      <c r="BU132" s="100"/>
      <c r="BV132" s="100"/>
      <c r="BW132" s="101"/>
      <c r="BX132" s="101"/>
      <c r="BY132" s="98"/>
      <c r="BZ132" s="98"/>
      <c r="CA132" s="99"/>
      <c r="CB132" s="100"/>
      <c r="CC132" s="100"/>
      <c r="CD132" s="100"/>
      <c r="CE132" s="100"/>
      <c r="CF132" s="101"/>
      <c r="CG132" s="101"/>
      <c r="CH132" s="98"/>
      <c r="CI132" s="98"/>
      <c r="CJ132" s="99"/>
      <c r="CK132" s="100"/>
      <c r="CL132" s="100"/>
      <c r="CM132" s="100"/>
      <c r="CN132" s="100"/>
      <c r="CO132" s="101"/>
      <c r="CP132" s="101"/>
      <c r="CQ132" s="98"/>
      <c r="CR132" s="98"/>
      <c r="CS132" s="99"/>
      <c r="CT132" s="100"/>
      <c r="CU132" s="100"/>
      <c r="CV132" s="100"/>
      <c r="CW132" s="100"/>
      <c r="CX132" s="101"/>
      <c r="CY132" s="101"/>
      <c r="CZ132" s="98"/>
      <c r="DA132" s="98"/>
      <c r="DB132" s="99"/>
      <c r="DC132" s="100"/>
      <c r="DD132" s="100"/>
      <c r="DE132" s="100"/>
      <c r="DF132" s="100"/>
      <c r="DG132" s="101"/>
      <c r="DH132" s="101"/>
      <c r="DI132" s="98"/>
      <c r="DJ132" s="98"/>
      <c r="DK132" s="99"/>
      <c r="DL132" s="100"/>
      <c r="DM132" s="100"/>
      <c r="DN132" s="100"/>
      <c r="DO132" s="100"/>
      <c r="DP132" s="101"/>
      <c r="DQ132" s="101"/>
      <c r="DR132" s="98"/>
      <c r="DS132" s="98"/>
      <c r="DT132" s="99"/>
      <c r="DU132" s="100"/>
      <c r="DV132" s="100"/>
      <c r="DW132" s="100"/>
      <c r="DX132" s="100"/>
      <c r="DY132" s="101"/>
      <c r="DZ132" s="101"/>
      <c r="EA132" s="98"/>
      <c r="EB132" s="98"/>
      <c r="EC132" s="99"/>
      <c r="ED132" s="100"/>
      <c r="EE132" s="100"/>
      <c r="EF132" s="100"/>
      <c r="EG132" s="100"/>
      <c r="EH132" s="101"/>
      <c r="EI132" s="101"/>
      <c r="EJ132" s="98"/>
      <c r="EK132" s="98"/>
      <c r="EL132" s="99"/>
      <c r="EM132" s="100"/>
      <c r="EN132" s="100"/>
      <c r="EO132" s="100"/>
      <c r="EP132" s="100"/>
      <c r="EQ132" s="101"/>
      <c r="ER132" s="101"/>
      <c r="ES132" s="98"/>
      <c r="ET132" s="98"/>
      <c r="EU132" s="99"/>
      <c r="EV132" s="100"/>
      <c r="EW132" s="100"/>
      <c r="EX132" s="100"/>
      <c r="EY132" s="100"/>
      <c r="EZ132" s="101"/>
      <c r="FA132" s="101"/>
      <c r="FB132" s="98"/>
      <c r="FC132" s="98"/>
      <c r="FD132" s="99"/>
      <c r="FE132" s="100"/>
      <c r="FF132" s="100"/>
      <c r="FG132" s="100"/>
      <c r="FH132" s="100"/>
      <c r="FI132" s="101"/>
      <c r="FJ132" s="101"/>
      <c r="FK132" s="98"/>
      <c r="FL132" s="98"/>
      <c r="FM132" s="99"/>
      <c r="FN132" s="100"/>
      <c r="FO132" s="100"/>
      <c r="FP132" s="100"/>
      <c r="FQ132" s="100"/>
      <c r="FR132" s="101"/>
      <c r="FS132" s="101"/>
      <c r="FT132" s="98"/>
      <c r="FU132" s="98"/>
      <c r="FV132" s="99"/>
      <c r="FW132" s="100"/>
      <c r="FX132" s="100"/>
      <c r="FY132" s="100"/>
      <c r="FZ132" s="100"/>
      <c r="GA132" s="101"/>
      <c r="GB132" s="101"/>
      <c r="GC132" s="98"/>
      <c r="GD132" s="98"/>
      <c r="GE132" s="99"/>
      <c r="GF132" s="100"/>
      <c r="GG132" s="100"/>
      <c r="GH132" s="100"/>
      <c r="GI132" s="100"/>
      <c r="GJ132" s="101"/>
      <c r="GK132" s="101"/>
      <c r="GL132" s="98"/>
      <c r="GM132" s="98"/>
      <c r="GN132" s="99"/>
      <c r="GO132" s="100"/>
      <c r="GP132" s="100"/>
      <c r="GQ132" s="100"/>
      <c r="GR132" s="100"/>
      <c r="GS132" s="101"/>
      <c r="GT132" s="101"/>
      <c r="GU132" s="98"/>
      <c r="GV132" s="98"/>
      <c r="GW132" s="99"/>
      <c r="GX132" s="100"/>
      <c r="GY132" s="100"/>
      <c r="GZ132" s="100"/>
      <c r="HA132" s="100"/>
      <c r="HB132" s="101"/>
      <c r="HC132" s="101"/>
      <c r="HD132" s="98"/>
      <c r="HE132" s="98"/>
      <c r="HF132" s="99"/>
      <c r="HG132" s="100"/>
      <c r="HH132" s="100"/>
      <c r="HI132" s="100"/>
      <c r="HJ132" s="100"/>
      <c r="HK132" s="101"/>
      <c r="HL132" s="101"/>
      <c r="HM132" s="98"/>
      <c r="HN132" s="98"/>
      <c r="HO132" s="99"/>
      <c r="HP132" s="100"/>
      <c r="HQ132" s="100"/>
      <c r="HR132" s="100"/>
      <c r="HS132" s="100"/>
      <c r="HT132" s="101"/>
      <c r="HU132" s="101"/>
      <c r="HV132" s="98"/>
      <c r="HW132" s="98"/>
      <c r="HX132" s="99"/>
      <c r="HY132" s="100"/>
      <c r="HZ132" s="100"/>
      <c r="IA132" s="100"/>
      <c r="IB132" s="100"/>
      <c r="IC132" s="101"/>
      <c r="ID132" s="101"/>
      <c r="IE132" s="98"/>
      <c r="IF132" s="98"/>
      <c r="IG132" s="99"/>
      <c r="IH132" s="100"/>
      <c r="II132" s="100"/>
      <c r="IJ132" s="100"/>
    </row>
    <row r="133" spans="1:244" x14ac:dyDescent="0.25">
      <c r="A133" s="89"/>
      <c r="B133" s="90"/>
      <c r="C133" s="91"/>
      <c r="D133" s="92"/>
      <c r="E133" s="90"/>
      <c r="F133" s="93"/>
      <c r="G133" s="94"/>
      <c r="H133" s="95"/>
      <c r="I133" s="95"/>
      <c r="J133" s="95"/>
      <c r="K133" s="95"/>
      <c r="L133" s="95"/>
      <c r="M133" s="96"/>
      <c r="N133" s="97"/>
      <c r="O133" s="98"/>
      <c r="P133" s="99"/>
      <c r="Q133" s="100"/>
      <c r="R133" s="100"/>
      <c r="S133" s="100"/>
      <c r="T133" s="100"/>
      <c r="U133" s="101"/>
      <c r="V133" s="101"/>
      <c r="W133" s="98"/>
      <c r="X133" s="98"/>
      <c r="Y133" s="99"/>
      <c r="Z133" s="100"/>
      <c r="AA133" s="100"/>
      <c r="AB133" s="100"/>
      <c r="AC133" s="100"/>
      <c r="AD133" s="101"/>
      <c r="AE133" s="101"/>
      <c r="AF133" s="98"/>
      <c r="AG133" s="98"/>
      <c r="AH133" s="99"/>
      <c r="AI133" s="100"/>
      <c r="AJ133" s="100"/>
      <c r="AK133" s="100"/>
      <c r="AL133" s="100"/>
      <c r="AM133" s="101"/>
      <c r="AN133" s="101"/>
      <c r="AO133" s="98"/>
      <c r="AP133" s="98"/>
      <c r="AQ133" s="99"/>
      <c r="AR133" s="100"/>
      <c r="AS133" s="100"/>
      <c r="AT133" s="100"/>
      <c r="AU133" s="100"/>
      <c r="AV133" s="101"/>
      <c r="AW133" s="101"/>
      <c r="AX133" s="98"/>
      <c r="AY133" s="98"/>
      <c r="AZ133" s="99"/>
      <c r="BA133" s="100"/>
      <c r="BB133" s="100"/>
      <c r="BC133" s="100"/>
      <c r="BD133" s="100"/>
      <c r="BE133" s="101"/>
      <c r="BF133" s="101"/>
      <c r="BG133" s="98"/>
      <c r="BH133" s="98"/>
      <c r="BI133" s="99"/>
      <c r="BJ133" s="100"/>
      <c r="BK133" s="100"/>
      <c r="BL133" s="100"/>
      <c r="BM133" s="100"/>
      <c r="BN133" s="101"/>
      <c r="BO133" s="101"/>
      <c r="BP133" s="98"/>
      <c r="BQ133" s="98"/>
      <c r="BR133" s="99"/>
      <c r="BS133" s="100"/>
      <c r="BT133" s="100"/>
      <c r="BU133" s="100"/>
      <c r="BV133" s="100"/>
      <c r="BW133" s="101"/>
      <c r="BX133" s="101"/>
      <c r="BY133" s="98"/>
      <c r="BZ133" s="98"/>
      <c r="CA133" s="99"/>
      <c r="CB133" s="100"/>
      <c r="CC133" s="100"/>
      <c r="CD133" s="100"/>
      <c r="CE133" s="100"/>
      <c r="CF133" s="101"/>
      <c r="CG133" s="101"/>
      <c r="CH133" s="98"/>
      <c r="CI133" s="98"/>
      <c r="CJ133" s="99"/>
      <c r="CK133" s="100"/>
      <c r="CL133" s="100"/>
      <c r="CM133" s="100"/>
      <c r="CN133" s="100"/>
      <c r="CO133" s="101"/>
      <c r="CP133" s="101"/>
      <c r="CQ133" s="98"/>
      <c r="CR133" s="98"/>
      <c r="CS133" s="99"/>
      <c r="CT133" s="100"/>
      <c r="CU133" s="100"/>
      <c r="CV133" s="100"/>
      <c r="CW133" s="100"/>
      <c r="CX133" s="101"/>
      <c r="CY133" s="101"/>
      <c r="CZ133" s="98"/>
      <c r="DA133" s="98"/>
      <c r="DB133" s="99"/>
      <c r="DC133" s="100"/>
      <c r="DD133" s="100"/>
      <c r="DE133" s="100"/>
      <c r="DF133" s="100"/>
      <c r="DG133" s="101"/>
      <c r="DH133" s="101"/>
      <c r="DI133" s="98"/>
      <c r="DJ133" s="98"/>
      <c r="DK133" s="99"/>
      <c r="DL133" s="100"/>
      <c r="DM133" s="100"/>
      <c r="DN133" s="100"/>
      <c r="DO133" s="100"/>
      <c r="DP133" s="101"/>
      <c r="DQ133" s="101"/>
      <c r="DR133" s="98"/>
      <c r="DS133" s="98"/>
      <c r="DT133" s="99"/>
      <c r="DU133" s="100"/>
      <c r="DV133" s="100"/>
      <c r="DW133" s="100"/>
      <c r="DX133" s="100"/>
      <c r="DY133" s="101"/>
      <c r="DZ133" s="101"/>
      <c r="EA133" s="98"/>
      <c r="EB133" s="98"/>
      <c r="EC133" s="99"/>
      <c r="ED133" s="100"/>
      <c r="EE133" s="100"/>
      <c r="EF133" s="100"/>
      <c r="EG133" s="100"/>
      <c r="EH133" s="101"/>
      <c r="EI133" s="101"/>
      <c r="EJ133" s="98"/>
      <c r="EK133" s="98"/>
      <c r="EL133" s="99"/>
      <c r="EM133" s="100"/>
      <c r="EN133" s="100"/>
      <c r="EO133" s="100"/>
      <c r="EP133" s="100"/>
      <c r="EQ133" s="101"/>
      <c r="ER133" s="101"/>
      <c r="ES133" s="98"/>
      <c r="ET133" s="98"/>
      <c r="EU133" s="99"/>
      <c r="EV133" s="100"/>
      <c r="EW133" s="100"/>
      <c r="EX133" s="100"/>
      <c r="EY133" s="100"/>
      <c r="EZ133" s="101"/>
      <c r="FA133" s="101"/>
      <c r="FB133" s="98"/>
      <c r="FC133" s="98"/>
      <c r="FD133" s="99"/>
      <c r="FE133" s="100"/>
      <c r="FF133" s="100"/>
      <c r="FG133" s="100"/>
      <c r="FH133" s="100"/>
      <c r="FI133" s="101"/>
      <c r="FJ133" s="101"/>
      <c r="FK133" s="98"/>
      <c r="FL133" s="98"/>
      <c r="FM133" s="99"/>
      <c r="FN133" s="100"/>
      <c r="FO133" s="100"/>
      <c r="FP133" s="100"/>
      <c r="FQ133" s="100"/>
      <c r="FR133" s="101"/>
      <c r="FS133" s="101"/>
      <c r="FT133" s="98"/>
      <c r="FU133" s="98"/>
      <c r="FV133" s="99"/>
      <c r="FW133" s="100"/>
      <c r="FX133" s="100"/>
      <c r="FY133" s="100"/>
      <c r="FZ133" s="100"/>
      <c r="GA133" s="101"/>
      <c r="GB133" s="101"/>
      <c r="GC133" s="98"/>
      <c r="GD133" s="98"/>
      <c r="GE133" s="99"/>
      <c r="GF133" s="100"/>
      <c r="GG133" s="100"/>
      <c r="GH133" s="100"/>
      <c r="GI133" s="100"/>
      <c r="GJ133" s="101"/>
      <c r="GK133" s="101"/>
      <c r="GL133" s="98"/>
      <c r="GM133" s="98"/>
      <c r="GN133" s="99"/>
      <c r="GO133" s="100"/>
      <c r="GP133" s="100"/>
      <c r="GQ133" s="100"/>
      <c r="GR133" s="100"/>
      <c r="GS133" s="101"/>
      <c r="GT133" s="101"/>
      <c r="GU133" s="98"/>
      <c r="GV133" s="98"/>
      <c r="GW133" s="99"/>
      <c r="GX133" s="100"/>
      <c r="GY133" s="100"/>
      <c r="GZ133" s="100"/>
      <c r="HA133" s="100"/>
      <c r="HB133" s="101"/>
      <c r="HC133" s="101"/>
      <c r="HD133" s="98"/>
      <c r="HE133" s="98"/>
      <c r="HF133" s="99"/>
      <c r="HG133" s="100"/>
      <c r="HH133" s="100"/>
      <c r="HI133" s="100"/>
      <c r="HJ133" s="100"/>
      <c r="HK133" s="101"/>
      <c r="HL133" s="101"/>
      <c r="HM133" s="98"/>
      <c r="HN133" s="98"/>
      <c r="HO133" s="99"/>
      <c r="HP133" s="100"/>
      <c r="HQ133" s="100"/>
      <c r="HR133" s="100"/>
      <c r="HS133" s="100"/>
      <c r="HT133" s="101"/>
      <c r="HU133" s="101"/>
      <c r="HV133" s="98"/>
      <c r="HW133" s="98"/>
      <c r="HX133" s="99"/>
      <c r="HY133" s="100"/>
      <c r="HZ133" s="100"/>
      <c r="IA133" s="100"/>
      <c r="IB133" s="100"/>
      <c r="IC133" s="101"/>
      <c r="ID133" s="101"/>
      <c r="IE133" s="98"/>
      <c r="IF133" s="98"/>
      <c r="IG133" s="99"/>
      <c r="IH133" s="100"/>
      <c r="II133" s="100"/>
      <c r="IJ133" s="100"/>
    </row>
    <row r="134" spans="1:244" x14ac:dyDescent="0.25">
      <c r="A134" s="89"/>
      <c r="B134" s="90"/>
      <c r="C134" s="91"/>
      <c r="D134" s="92"/>
      <c r="E134" s="90"/>
      <c r="F134" s="93"/>
      <c r="G134" s="94"/>
      <c r="H134" s="95"/>
      <c r="I134" s="95"/>
      <c r="J134" s="95"/>
      <c r="K134" s="95"/>
      <c r="L134" s="95"/>
      <c r="M134" s="96"/>
      <c r="N134" s="97"/>
      <c r="O134" s="98"/>
      <c r="P134" s="99"/>
      <c r="Q134" s="100"/>
      <c r="R134" s="100"/>
      <c r="S134" s="100"/>
      <c r="T134" s="100"/>
      <c r="U134" s="101"/>
      <c r="V134" s="101"/>
      <c r="W134" s="98"/>
      <c r="X134" s="98"/>
      <c r="Y134" s="99"/>
      <c r="Z134" s="100"/>
      <c r="AA134" s="100"/>
      <c r="AB134" s="100"/>
      <c r="AC134" s="100"/>
      <c r="AD134" s="101"/>
      <c r="AE134" s="101"/>
      <c r="AF134" s="98"/>
      <c r="AG134" s="98"/>
      <c r="AH134" s="99"/>
      <c r="AI134" s="100"/>
      <c r="AJ134" s="100"/>
      <c r="AK134" s="100"/>
      <c r="AL134" s="100"/>
      <c r="AM134" s="101"/>
      <c r="AN134" s="101"/>
      <c r="AO134" s="98"/>
      <c r="AP134" s="98"/>
      <c r="AQ134" s="99"/>
      <c r="AR134" s="100"/>
      <c r="AS134" s="100"/>
      <c r="AT134" s="100"/>
      <c r="AU134" s="100"/>
      <c r="AV134" s="101"/>
      <c r="AW134" s="101"/>
      <c r="AX134" s="98"/>
      <c r="AY134" s="98"/>
      <c r="AZ134" s="99"/>
      <c r="BA134" s="100"/>
      <c r="BB134" s="100"/>
      <c r="BC134" s="100"/>
      <c r="BD134" s="100"/>
      <c r="BE134" s="101"/>
      <c r="BF134" s="101"/>
      <c r="BG134" s="98"/>
      <c r="BH134" s="98"/>
      <c r="BI134" s="99"/>
      <c r="BJ134" s="100"/>
      <c r="BK134" s="100"/>
      <c r="BL134" s="100"/>
      <c r="BM134" s="100"/>
      <c r="BN134" s="101"/>
      <c r="BO134" s="101"/>
      <c r="BP134" s="98"/>
      <c r="BQ134" s="98"/>
      <c r="BR134" s="99"/>
      <c r="BS134" s="100"/>
      <c r="BT134" s="100"/>
      <c r="BU134" s="100"/>
      <c r="BV134" s="100"/>
      <c r="BW134" s="101"/>
      <c r="BX134" s="101"/>
      <c r="BY134" s="98"/>
      <c r="BZ134" s="98"/>
      <c r="CA134" s="99"/>
      <c r="CB134" s="100"/>
      <c r="CC134" s="100"/>
      <c r="CD134" s="100"/>
      <c r="CE134" s="100"/>
      <c r="CF134" s="101"/>
      <c r="CG134" s="101"/>
      <c r="CH134" s="98"/>
      <c r="CI134" s="98"/>
      <c r="CJ134" s="99"/>
      <c r="CK134" s="100"/>
      <c r="CL134" s="100"/>
      <c r="CM134" s="100"/>
      <c r="CN134" s="100"/>
      <c r="CO134" s="101"/>
      <c r="CP134" s="101"/>
      <c r="CQ134" s="98"/>
      <c r="CR134" s="98"/>
      <c r="CS134" s="99"/>
      <c r="CT134" s="100"/>
      <c r="CU134" s="100"/>
      <c r="CV134" s="100"/>
      <c r="CW134" s="100"/>
      <c r="CX134" s="101"/>
      <c r="CY134" s="101"/>
      <c r="CZ134" s="98"/>
      <c r="DA134" s="98"/>
      <c r="DB134" s="99"/>
      <c r="DC134" s="100"/>
      <c r="DD134" s="100"/>
      <c r="DE134" s="100"/>
      <c r="DF134" s="100"/>
      <c r="DG134" s="101"/>
      <c r="DH134" s="101"/>
      <c r="DI134" s="98"/>
      <c r="DJ134" s="98"/>
      <c r="DK134" s="99"/>
      <c r="DL134" s="100"/>
      <c r="DM134" s="100"/>
      <c r="DN134" s="100"/>
      <c r="DO134" s="100"/>
      <c r="DP134" s="101"/>
      <c r="DQ134" s="101"/>
      <c r="DR134" s="98"/>
      <c r="DS134" s="98"/>
      <c r="DT134" s="99"/>
      <c r="DU134" s="100"/>
      <c r="DV134" s="100"/>
      <c r="DW134" s="100"/>
      <c r="DX134" s="100"/>
      <c r="DY134" s="101"/>
      <c r="DZ134" s="101"/>
      <c r="EA134" s="98"/>
      <c r="EB134" s="98"/>
      <c r="EC134" s="99"/>
      <c r="ED134" s="100"/>
      <c r="EE134" s="100"/>
      <c r="EF134" s="100"/>
      <c r="EG134" s="100"/>
      <c r="EH134" s="101"/>
      <c r="EI134" s="101"/>
      <c r="EJ134" s="98"/>
      <c r="EK134" s="98"/>
      <c r="EL134" s="99"/>
      <c r="EM134" s="100"/>
      <c r="EN134" s="100"/>
      <c r="EO134" s="100"/>
      <c r="EP134" s="100"/>
      <c r="EQ134" s="101"/>
      <c r="ER134" s="101"/>
      <c r="ES134" s="98"/>
      <c r="ET134" s="98"/>
      <c r="EU134" s="99"/>
      <c r="EV134" s="100"/>
      <c r="EW134" s="100"/>
      <c r="EX134" s="100"/>
      <c r="EY134" s="100"/>
      <c r="EZ134" s="101"/>
      <c r="FA134" s="101"/>
      <c r="FB134" s="98"/>
      <c r="FC134" s="98"/>
      <c r="FD134" s="99"/>
      <c r="FE134" s="100"/>
      <c r="FF134" s="100"/>
      <c r="FG134" s="100"/>
      <c r="FH134" s="100"/>
      <c r="FI134" s="101"/>
      <c r="FJ134" s="101"/>
      <c r="FK134" s="98"/>
      <c r="FL134" s="98"/>
      <c r="FM134" s="99"/>
      <c r="FN134" s="100"/>
      <c r="FO134" s="100"/>
      <c r="FP134" s="100"/>
      <c r="FQ134" s="100"/>
      <c r="FR134" s="101"/>
      <c r="FS134" s="101"/>
      <c r="FT134" s="98"/>
      <c r="FU134" s="98"/>
      <c r="FV134" s="99"/>
      <c r="FW134" s="100"/>
      <c r="FX134" s="100"/>
      <c r="FY134" s="100"/>
      <c r="FZ134" s="100"/>
      <c r="GA134" s="101"/>
      <c r="GB134" s="101"/>
      <c r="GC134" s="98"/>
      <c r="GD134" s="98"/>
      <c r="GE134" s="99"/>
      <c r="GF134" s="100"/>
      <c r="GG134" s="100"/>
      <c r="GH134" s="100"/>
      <c r="GI134" s="100"/>
      <c r="GJ134" s="101"/>
      <c r="GK134" s="101"/>
      <c r="GL134" s="98"/>
      <c r="GM134" s="98"/>
      <c r="GN134" s="99"/>
      <c r="GO134" s="100"/>
      <c r="GP134" s="100"/>
      <c r="GQ134" s="100"/>
      <c r="GR134" s="100"/>
      <c r="GS134" s="101"/>
      <c r="GT134" s="101"/>
      <c r="GU134" s="98"/>
      <c r="GV134" s="98"/>
      <c r="GW134" s="99"/>
      <c r="GX134" s="100"/>
      <c r="GY134" s="100"/>
      <c r="GZ134" s="100"/>
      <c r="HA134" s="100"/>
      <c r="HB134" s="101"/>
      <c r="HC134" s="101"/>
      <c r="HD134" s="98"/>
      <c r="HE134" s="98"/>
      <c r="HF134" s="99"/>
      <c r="HG134" s="100"/>
      <c r="HH134" s="100"/>
      <c r="HI134" s="100"/>
      <c r="HJ134" s="100"/>
      <c r="HK134" s="101"/>
      <c r="HL134" s="101"/>
      <c r="HM134" s="98"/>
      <c r="HN134" s="98"/>
      <c r="HO134" s="99"/>
      <c r="HP134" s="100"/>
      <c r="HQ134" s="100"/>
      <c r="HR134" s="100"/>
      <c r="HS134" s="100"/>
      <c r="HT134" s="101"/>
      <c r="HU134" s="101"/>
      <c r="HV134" s="98"/>
      <c r="HW134" s="98"/>
      <c r="HX134" s="99"/>
      <c r="HY134" s="100"/>
      <c r="HZ134" s="100"/>
      <c r="IA134" s="100"/>
      <c r="IB134" s="100"/>
      <c r="IC134" s="101"/>
      <c r="ID134" s="101"/>
      <c r="IE134" s="98"/>
      <c r="IF134" s="98"/>
      <c r="IG134" s="99"/>
      <c r="IH134" s="100"/>
      <c r="II134" s="100"/>
      <c r="IJ134" s="100"/>
    </row>
    <row r="135" spans="1:244" x14ac:dyDescent="0.25">
      <c r="A135" s="89"/>
      <c r="B135" s="90"/>
      <c r="C135" s="91"/>
      <c r="D135" s="92"/>
      <c r="E135" s="90"/>
      <c r="F135" s="93"/>
      <c r="G135" s="94"/>
      <c r="H135" s="95"/>
      <c r="I135" s="95"/>
      <c r="J135" s="95"/>
      <c r="K135" s="95"/>
      <c r="L135" s="95"/>
      <c r="M135" s="96"/>
      <c r="N135" s="97"/>
      <c r="O135" s="98"/>
      <c r="P135" s="99"/>
      <c r="Q135" s="100"/>
      <c r="R135" s="100"/>
      <c r="S135" s="100"/>
      <c r="T135" s="100"/>
      <c r="U135" s="101"/>
      <c r="V135" s="101"/>
      <c r="W135" s="98"/>
      <c r="X135" s="98"/>
      <c r="Y135" s="99"/>
      <c r="Z135" s="100"/>
      <c r="AA135" s="100"/>
      <c r="AB135" s="100"/>
      <c r="AC135" s="100"/>
      <c r="AD135" s="101"/>
      <c r="AE135" s="101"/>
      <c r="AF135" s="98"/>
      <c r="AG135" s="98"/>
      <c r="AH135" s="99"/>
      <c r="AI135" s="100"/>
      <c r="AJ135" s="100"/>
      <c r="AK135" s="100"/>
      <c r="AL135" s="100"/>
      <c r="AM135" s="101"/>
      <c r="AN135" s="101"/>
      <c r="AO135" s="98"/>
      <c r="AP135" s="98"/>
      <c r="AQ135" s="99"/>
      <c r="AR135" s="100"/>
      <c r="AS135" s="100"/>
      <c r="AT135" s="100"/>
      <c r="AU135" s="100"/>
      <c r="AV135" s="101"/>
      <c r="AW135" s="101"/>
      <c r="AX135" s="98"/>
      <c r="AY135" s="98"/>
      <c r="AZ135" s="99"/>
      <c r="BA135" s="100"/>
      <c r="BB135" s="100"/>
      <c r="BC135" s="100"/>
      <c r="BD135" s="100"/>
      <c r="BE135" s="101"/>
      <c r="BF135" s="101"/>
      <c r="BG135" s="98"/>
      <c r="BH135" s="98"/>
      <c r="BI135" s="99"/>
      <c r="BJ135" s="100"/>
      <c r="BK135" s="100"/>
      <c r="BL135" s="100"/>
      <c r="BM135" s="100"/>
      <c r="BN135" s="101"/>
      <c r="BO135" s="101"/>
      <c r="BP135" s="98"/>
      <c r="BQ135" s="98"/>
      <c r="BR135" s="99"/>
      <c r="BS135" s="100"/>
      <c r="BT135" s="100"/>
      <c r="BU135" s="100"/>
      <c r="BV135" s="100"/>
      <c r="BW135" s="101"/>
      <c r="BX135" s="101"/>
      <c r="BY135" s="98"/>
      <c r="BZ135" s="98"/>
      <c r="CA135" s="99"/>
      <c r="CB135" s="100"/>
      <c r="CC135" s="100"/>
      <c r="CD135" s="100"/>
      <c r="CE135" s="100"/>
      <c r="CF135" s="101"/>
      <c r="CG135" s="101"/>
      <c r="CH135" s="98"/>
      <c r="CI135" s="98"/>
      <c r="CJ135" s="99"/>
      <c r="CK135" s="100"/>
      <c r="CL135" s="100"/>
      <c r="CM135" s="100"/>
      <c r="CN135" s="100"/>
      <c r="CO135" s="101"/>
      <c r="CP135" s="101"/>
      <c r="CQ135" s="98"/>
      <c r="CR135" s="98"/>
      <c r="CS135" s="99"/>
      <c r="CT135" s="100"/>
      <c r="CU135" s="100"/>
      <c r="CV135" s="100"/>
      <c r="CW135" s="100"/>
      <c r="CX135" s="101"/>
      <c r="CY135" s="101"/>
      <c r="CZ135" s="98"/>
      <c r="DA135" s="98"/>
      <c r="DB135" s="99"/>
      <c r="DC135" s="100"/>
      <c r="DD135" s="100"/>
      <c r="DE135" s="100"/>
      <c r="DF135" s="100"/>
      <c r="DG135" s="101"/>
      <c r="DH135" s="101"/>
      <c r="DI135" s="98"/>
      <c r="DJ135" s="98"/>
      <c r="DK135" s="99"/>
      <c r="DL135" s="100"/>
      <c r="DM135" s="100"/>
      <c r="DN135" s="100"/>
      <c r="DO135" s="100"/>
      <c r="DP135" s="101"/>
      <c r="DQ135" s="101"/>
      <c r="DR135" s="98"/>
      <c r="DS135" s="98"/>
      <c r="DT135" s="99"/>
      <c r="DU135" s="100"/>
      <c r="DV135" s="100"/>
      <c r="DW135" s="100"/>
      <c r="DX135" s="100"/>
      <c r="DY135" s="101"/>
      <c r="DZ135" s="101"/>
      <c r="EA135" s="98"/>
      <c r="EB135" s="98"/>
      <c r="EC135" s="99"/>
      <c r="ED135" s="100"/>
      <c r="EE135" s="100"/>
      <c r="EF135" s="100"/>
      <c r="EG135" s="100"/>
      <c r="EH135" s="101"/>
      <c r="EI135" s="101"/>
      <c r="EJ135" s="98"/>
      <c r="EK135" s="98"/>
      <c r="EL135" s="99"/>
      <c r="EM135" s="100"/>
      <c r="EN135" s="100"/>
      <c r="EO135" s="100"/>
      <c r="EP135" s="100"/>
      <c r="EQ135" s="101"/>
      <c r="ER135" s="101"/>
      <c r="ES135" s="98"/>
      <c r="ET135" s="98"/>
      <c r="EU135" s="99"/>
      <c r="EV135" s="100"/>
      <c r="EW135" s="100"/>
      <c r="EX135" s="100"/>
      <c r="EY135" s="100"/>
      <c r="EZ135" s="101"/>
      <c r="FA135" s="101"/>
      <c r="FB135" s="98"/>
      <c r="FC135" s="98"/>
      <c r="FD135" s="99"/>
      <c r="FE135" s="100"/>
      <c r="FF135" s="100"/>
      <c r="FG135" s="100"/>
      <c r="FH135" s="100"/>
      <c r="FI135" s="101"/>
      <c r="FJ135" s="101"/>
      <c r="FK135" s="98"/>
      <c r="FL135" s="98"/>
      <c r="FM135" s="99"/>
      <c r="FN135" s="100"/>
      <c r="FO135" s="100"/>
      <c r="FP135" s="100"/>
      <c r="FQ135" s="100"/>
      <c r="FR135" s="101"/>
      <c r="FS135" s="101"/>
      <c r="FT135" s="98"/>
      <c r="FU135" s="98"/>
      <c r="FV135" s="99"/>
      <c r="FW135" s="100"/>
      <c r="FX135" s="100"/>
      <c r="FY135" s="100"/>
      <c r="FZ135" s="100"/>
      <c r="GA135" s="101"/>
      <c r="GB135" s="101"/>
      <c r="GC135" s="98"/>
      <c r="GD135" s="98"/>
      <c r="GE135" s="99"/>
      <c r="GF135" s="100"/>
      <c r="GG135" s="100"/>
      <c r="GH135" s="100"/>
      <c r="GI135" s="100"/>
      <c r="GJ135" s="101"/>
      <c r="GK135" s="101"/>
      <c r="GL135" s="98"/>
      <c r="GM135" s="98"/>
      <c r="GN135" s="99"/>
      <c r="GO135" s="100"/>
      <c r="GP135" s="100"/>
      <c r="GQ135" s="100"/>
      <c r="GR135" s="100"/>
      <c r="GS135" s="101"/>
      <c r="GT135" s="101"/>
      <c r="GU135" s="98"/>
      <c r="GV135" s="98"/>
      <c r="GW135" s="99"/>
      <c r="GX135" s="100"/>
      <c r="GY135" s="100"/>
      <c r="GZ135" s="100"/>
      <c r="HA135" s="100"/>
      <c r="HB135" s="101"/>
      <c r="HC135" s="101"/>
      <c r="HD135" s="98"/>
      <c r="HE135" s="98"/>
      <c r="HF135" s="99"/>
      <c r="HG135" s="100"/>
      <c r="HH135" s="100"/>
      <c r="HI135" s="100"/>
      <c r="HJ135" s="100"/>
      <c r="HK135" s="101"/>
      <c r="HL135" s="101"/>
      <c r="HM135" s="98"/>
      <c r="HN135" s="98"/>
      <c r="HO135" s="99"/>
      <c r="HP135" s="100"/>
      <c r="HQ135" s="100"/>
      <c r="HR135" s="100"/>
      <c r="HS135" s="100"/>
      <c r="HT135" s="101"/>
      <c r="HU135" s="101"/>
      <c r="HV135" s="98"/>
      <c r="HW135" s="98"/>
      <c r="HX135" s="99"/>
      <c r="HY135" s="100"/>
      <c r="HZ135" s="100"/>
      <c r="IA135" s="100"/>
      <c r="IB135" s="100"/>
      <c r="IC135" s="101"/>
      <c r="ID135" s="101"/>
      <c r="IE135" s="98"/>
      <c r="IF135" s="98"/>
      <c r="IG135" s="99"/>
      <c r="IH135" s="100"/>
      <c r="II135" s="100"/>
      <c r="IJ135" s="100"/>
    </row>
    <row r="136" spans="1:244" x14ac:dyDescent="0.25">
      <c r="A136" s="89"/>
      <c r="B136" s="90"/>
      <c r="C136" s="91"/>
      <c r="D136" s="92"/>
      <c r="E136" s="90"/>
      <c r="F136" s="93"/>
      <c r="G136" s="94"/>
      <c r="H136" s="95"/>
      <c r="I136" s="95"/>
      <c r="J136" s="95"/>
      <c r="K136" s="95"/>
      <c r="L136" s="95"/>
      <c r="M136" s="81"/>
      <c r="N136" s="102"/>
    </row>
    <row r="137" spans="1:244" x14ac:dyDescent="0.25">
      <c r="A137" s="84"/>
      <c r="B137" s="84"/>
      <c r="C137" s="85"/>
      <c r="D137" s="86"/>
      <c r="E137" s="84"/>
      <c r="F137" s="103"/>
      <c r="G137" s="104"/>
      <c r="H137" s="104"/>
      <c r="I137" s="104"/>
      <c r="J137" s="104"/>
      <c r="K137" s="104"/>
      <c r="L137" s="104"/>
      <c r="M137" s="81"/>
      <c r="N137" s="102"/>
    </row>
    <row r="138" spans="1:244" x14ac:dyDescent="0.25">
      <c r="A138" s="84"/>
      <c r="B138" s="84"/>
      <c r="C138" s="85"/>
      <c r="D138" s="86"/>
      <c r="E138" s="84"/>
      <c r="F138" s="103"/>
      <c r="G138" s="104"/>
      <c r="H138" s="104"/>
      <c r="I138" s="104"/>
      <c r="J138" s="104"/>
      <c r="K138" s="104"/>
      <c r="L138" s="104"/>
      <c r="M138" s="81"/>
      <c r="N138" s="102"/>
    </row>
    <row r="139" spans="1:244" x14ac:dyDescent="0.25">
      <c r="A139" s="105"/>
      <c r="B139" s="105"/>
      <c r="C139" s="106"/>
      <c r="D139" s="86"/>
      <c r="E139" s="105"/>
      <c r="F139" s="107"/>
      <c r="G139" s="108"/>
      <c r="H139" s="108"/>
      <c r="I139" s="108"/>
      <c r="J139" s="108"/>
      <c r="K139" s="108"/>
      <c r="L139" s="109"/>
      <c r="M139" s="81"/>
      <c r="N139" s="102"/>
    </row>
    <row r="140" spans="1:244" s="113" customFormat="1" x14ac:dyDescent="0.25">
      <c r="A140" s="84"/>
      <c r="B140" s="84"/>
      <c r="C140" s="85"/>
      <c r="D140" s="86"/>
      <c r="E140" s="84"/>
      <c r="F140" s="103"/>
      <c r="G140" s="104"/>
      <c r="H140" s="104"/>
      <c r="I140" s="104"/>
      <c r="J140" s="104"/>
      <c r="K140" s="104"/>
      <c r="L140" s="104"/>
      <c r="M140" s="110"/>
      <c r="N140" s="111"/>
      <c r="O140" s="112"/>
    </row>
    <row r="141" spans="1:244" s="113" customFormat="1" x14ac:dyDescent="0.25">
      <c r="A141" s="114"/>
      <c r="B141" s="114"/>
      <c r="C141" s="115"/>
      <c r="D141" s="92"/>
      <c r="E141" s="114"/>
      <c r="F141" s="116"/>
      <c r="G141" s="117"/>
      <c r="H141" s="117"/>
      <c r="I141" s="117"/>
      <c r="J141" s="117"/>
      <c r="K141" s="117"/>
      <c r="L141" s="118"/>
      <c r="M141" s="110"/>
      <c r="N141" s="111"/>
      <c r="O141" s="112"/>
    </row>
    <row r="142" spans="1:244" s="113" customFormat="1" x14ac:dyDescent="0.25">
      <c r="A142" s="114"/>
      <c r="B142" s="114"/>
      <c r="C142" s="115"/>
      <c r="D142" s="92"/>
      <c r="E142" s="114"/>
      <c r="F142" s="116"/>
      <c r="G142" s="117"/>
      <c r="H142" s="117"/>
      <c r="I142" s="117"/>
      <c r="J142" s="117"/>
      <c r="K142" s="117"/>
      <c r="L142" s="118"/>
      <c r="M142" s="110"/>
      <c r="N142" s="111"/>
      <c r="O142" s="112"/>
    </row>
    <row r="143" spans="1:244" s="113" customFormat="1" x14ac:dyDescent="0.25">
      <c r="A143" s="114"/>
      <c r="B143" s="114"/>
      <c r="C143" s="115"/>
      <c r="D143" s="92"/>
      <c r="E143" s="114"/>
      <c r="F143" s="116"/>
      <c r="G143" s="117"/>
      <c r="H143" s="117"/>
      <c r="I143" s="117"/>
      <c r="J143" s="117"/>
      <c r="K143" s="117"/>
      <c r="L143" s="118"/>
      <c r="M143" s="110"/>
      <c r="N143" s="111"/>
      <c r="O143" s="112"/>
    </row>
    <row r="144" spans="1:244" s="113" customFormat="1" x14ac:dyDescent="0.25">
      <c r="A144" s="114"/>
      <c r="B144" s="114"/>
      <c r="C144" s="115"/>
      <c r="D144" s="92"/>
      <c r="E144" s="114"/>
      <c r="F144" s="116"/>
      <c r="G144" s="117"/>
      <c r="H144" s="117"/>
      <c r="I144" s="117"/>
      <c r="J144" s="117"/>
      <c r="K144" s="117"/>
      <c r="L144" s="118"/>
      <c r="M144" s="110"/>
      <c r="N144" s="111"/>
      <c r="O144" s="112"/>
    </row>
    <row r="145" spans="1:15" s="113" customFormat="1" x14ac:dyDescent="0.25">
      <c r="A145" s="114"/>
      <c r="B145" s="114"/>
      <c r="C145" s="115"/>
      <c r="D145" s="92"/>
      <c r="E145" s="114"/>
      <c r="F145" s="116"/>
      <c r="G145" s="117"/>
      <c r="H145" s="117"/>
      <c r="I145" s="117"/>
      <c r="J145" s="117"/>
      <c r="K145" s="117"/>
      <c r="L145" s="118"/>
      <c r="M145" s="110"/>
      <c r="N145" s="111"/>
      <c r="O145" s="112"/>
    </row>
    <row r="146" spans="1:15" s="113" customFormat="1" x14ac:dyDescent="0.25">
      <c r="A146" s="114"/>
      <c r="B146" s="114"/>
      <c r="C146" s="115"/>
      <c r="D146" s="92"/>
      <c r="E146" s="114"/>
      <c r="F146" s="116"/>
      <c r="G146" s="117"/>
      <c r="H146" s="117"/>
      <c r="I146" s="117"/>
      <c r="J146" s="117"/>
      <c r="K146" s="117"/>
      <c r="L146" s="118"/>
      <c r="M146" s="110"/>
      <c r="N146" s="111"/>
      <c r="O146" s="112"/>
    </row>
    <row r="147" spans="1:15" s="113" customFormat="1" x14ac:dyDescent="0.25">
      <c r="A147" s="114"/>
      <c r="B147" s="114"/>
      <c r="C147" s="115"/>
      <c r="D147" s="92"/>
      <c r="E147" s="114"/>
      <c r="F147" s="116"/>
      <c r="G147" s="117"/>
      <c r="H147" s="117"/>
      <c r="I147" s="117"/>
      <c r="J147" s="117"/>
      <c r="K147" s="117"/>
      <c r="L147" s="119"/>
      <c r="M147" s="110"/>
      <c r="N147" s="111"/>
      <c r="O147" s="112"/>
    </row>
    <row r="148" spans="1:15" s="113" customFormat="1" x14ac:dyDescent="0.25">
      <c r="A148" s="114"/>
      <c r="B148" s="114"/>
      <c r="C148" s="115"/>
      <c r="D148" s="92"/>
      <c r="E148" s="114"/>
      <c r="F148" s="116"/>
      <c r="G148" s="117"/>
      <c r="H148" s="117"/>
      <c r="I148" s="117"/>
      <c r="J148" s="117"/>
      <c r="K148" s="117"/>
      <c r="L148" s="119"/>
      <c r="M148" s="110"/>
      <c r="N148" s="111"/>
      <c r="O148" s="112"/>
    </row>
    <row r="149" spans="1:15" s="113" customFormat="1" x14ac:dyDescent="0.25">
      <c r="A149" s="114"/>
      <c r="B149" s="114"/>
      <c r="C149" s="115"/>
      <c r="D149" s="92"/>
      <c r="E149" s="114"/>
      <c r="F149" s="116"/>
      <c r="G149" s="117"/>
      <c r="H149" s="117"/>
      <c r="I149" s="117"/>
      <c r="J149" s="117"/>
      <c r="K149" s="117"/>
      <c r="L149" s="119"/>
      <c r="M149" s="110"/>
      <c r="N149" s="111"/>
      <c r="O149" s="112"/>
    </row>
    <row r="150" spans="1:15" s="113" customFormat="1" x14ac:dyDescent="0.25">
      <c r="A150" s="114"/>
      <c r="B150" s="114"/>
      <c r="C150" s="115"/>
      <c r="D150" s="92"/>
      <c r="E150" s="114"/>
      <c r="F150" s="116"/>
      <c r="G150" s="117"/>
      <c r="H150" s="117"/>
      <c r="I150" s="117"/>
      <c r="J150" s="117"/>
      <c r="K150" s="117"/>
      <c r="L150" s="119"/>
      <c r="M150" s="110"/>
      <c r="N150" s="111"/>
      <c r="O150" s="112"/>
    </row>
    <row r="151" spans="1:15" s="113" customFormat="1" x14ac:dyDescent="0.25">
      <c r="A151" s="114"/>
      <c r="B151" s="114"/>
      <c r="C151" s="115"/>
      <c r="D151" s="92"/>
      <c r="E151" s="114"/>
      <c r="F151" s="116"/>
      <c r="G151" s="117"/>
      <c r="H151" s="117"/>
      <c r="I151" s="117"/>
      <c r="J151" s="117"/>
      <c r="K151" s="117"/>
      <c r="L151" s="119"/>
      <c r="M151" s="110"/>
      <c r="N151" s="111"/>
      <c r="O151" s="112"/>
    </row>
    <row r="152" spans="1:15" s="113" customFormat="1" x14ac:dyDescent="0.25">
      <c r="A152" s="114"/>
      <c r="B152" s="114"/>
      <c r="C152" s="115"/>
      <c r="D152" s="92"/>
      <c r="E152" s="114"/>
      <c r="F152" s="116"/>
      <c r="G152" s="117"/>
      <c r="H152" s="117"/>
      <c r="I152" s="117"/>
      <c r="J152" s="117"/>
      <c r="K152" s="117"/>
      <c r="L152" s="119"/>
      <c r="M152" s="110"/>
      <c r="N152" s="111"/>
      <c r="O152" s="112"/>
    </row>
    <row r="153" spans="1:15" s="113" customFormat="1" x14ac:dyDescent="0.25">
      <c r="A153" s="114"/>
      <c r="B153" s="114"/>
      <c r="C153" s="115"/>
      <c r="D153" s="92"/>
      <c r="E153" s="114"/>
      <c r="F153" s="116"/>
      <c r="G153" s="117"/>
      <c r="H153" s="117"/>
      <c r="I153" s="117"/>
      <c r="J153" s="117"/>
      <c r="K153" s="117"/>
      <c r="L153" s="119"/>
      <c r="M153" s="110"/>
      <c r="N153" s="111"/>
      <c r="O153" s="112"/>
    </row>
    <row r="154" spans="1:15" s="113" customFormat="1" x14ac:dyDescent="0.25">
      <c r="A154" s="114"/>
      <c r="B154" s="114"/>
      <c r="C154" s="115"/>
      <c r="D154" s="92"/>
      <c r="E154" s="114"/>
      <c r="F154" s="116"/>
      <c r="G154" s="117"/>
      <c r="H154" s="117"/>
      <c r="I154" s="117"/>
      <c r="J154" s="117"/>
      <c r="K154" s="117"/>
      <c r="L154" s="119"/>
      <c r="M154" s="110"/>
      <c r="N154" s="111"/>
      <c r="O154" s="112"/>
    </row>
    <row r="155" spans="1:15" s="113" customFormat="1" x14ac:dyDescent="0.25">
      <c r="A155" s="114"/>
      <c r="B155" s="114"/>
      <c r="C155" s="115"/>
      <c r="D155" s="92"/>
      <c r="E155" s="114"/>
      <c r="F155" s="116"/>
      <c r="G155" s="117"/>
      <c r="H155" s="117"/>
      <c r="I155" s="117"/>
      <c r="J155" s="117"/>
      <c r="K155" s="117"/>
      <c r="L155" s="119"/>
      <c r="M155" s="110"/>
      <c r="N155" s="111"/>
      <c r="O155" s="112"/>
    </row>
    <row r="156" spans="1:15" x14ac:dyDescent="0.25">
      <c r="A156" s="114"/>
      <c r="B156" s="114"/>
      <c r="C156" s="115"/>
      <c r="D156" s="92"/>
      <c r="E156" s="114"/>
      <c r="F156" s="116"/>
      <c r="G156" s="117"/>
      <c r="H156" s="117"/>
      <c r="I156" s="117"/>
      <c r="J156" s="117"/>
      <c r="K156" s="117"/>
      <c r="L156" s="119"/>
      <c r="M156" s="81"/>
      <c r="N156" s="102"/>
    </row>
    <row r="157" spans="1:15" x14ac:dyDescent="0.25">
      <c r="A157" s="84"/>
      <c r="B157" s="84"/>
      <c r="C157" s="85"/>
      <c r="D157" s="92"/>
      <c r="E157" s="84"/>
      <c r="F157" s="103"/>
      <c r="G157" s="120"/>
      <c r="H157" s="120"/>
      <c r="I157" s="120"/>
      <c r="J157" s="120"/>
      <c r="K157" s="120"/>
      <c r="L157" s="121"/>
      <c r="M157" s="81"/>
      <c r="N157" s="102"/>
    </row>
    <row r="158" spans="1:15" x14ac:dyDescent="0.25">
      <c r="A158" s="84"/>
      <c r="B158" s="84"/>
      <c r="C158" s="85"/>
      <c r="D158" s="92"/>
      <c r="E158" s="84"/>
      <c r="F158" s="103"/>
      <c r="G158" s="120"/>
      <c r="H158" s="120"/>
      <c r="I158" s="120"/>
      <c r="J158" s="120"/>
      <c r="K158" s="120"/>
      <c r="L158" s="121"/>
      <c r="M158" s="81"/>
      <c r="N158" s="102"/>
    </row>
    <row r="159" spans="1:15" x14ac:dyDescent="0.25">
      <c r="A159" s="84"/>
      <c r="B159" s="84"/>
      <c r="C159" s="85"/>
      <c r="D159" s="92"/>
      <c r="E159" s="84"/>
      <c r="F159" s="103"/>
      <c r="G159" s="120"/>
      <c r="H159" s="120"/>
      <c r="I159" s="120"/>
      <c r="J159" s="120"/>
      <c r="K159" s="120"/>
      <c r="L159" s="121"/>
      <c r="M159" s="81"/>
      <c r="N159" s="102"/>
    </row>
    <row r="160" spans="1:15" x14ac:dyDescent="0.25">
      <c r="A160" s="84"/>
      <c r="B160" s="84"/>
      <c r="C160" s="85"/>
      <c r="D160" s="92"/>
      <c r="E160" s="84"/>
      <c r="F160" s="103"/>
      <c r="G160" s="120"/>
      <c r="H160" s="120"/>
      <c r="I160" s="120"/>
      <c r="J160" s="120"/>
      <c r="K160" s="120"/>
      <c r="L160" s="121"/>
      <c r="M160" s="81"/>
      <c r="N160" s="102"/>
    </row>
    <row r="161" spans="1:14" x14ac:dyDescent="0.25">
      <c r="A161" s="84"/>
      <c r="B161" s="84"/>
      <c r="C161" s="85"/>
      <c r="D161" s="92"/>
      <c r="E161" s="84"/>
      <c r="F161" s="103"/>
      <c r="G161" s="120"/>
      <c r="H161" s="120"/>
      <c r="I161" s="120"/>
      <c r="J161" s="120"/>
      <c r="K161" s="120"/>
      <c r="L161" s="121"/>
      <c r="M161" s="81"/>
      <c r="N161" s="102"/>
    </row>
    <row r="162" spans="1:14" x14ac:dyDescent="0.25">
      <c r="A162" s="84"/>
      <c r="B162" s="84"/>
      <c r="C162" s="85"/>
      <c r="D162" s="92"/>
      <c r="E162" s="84"/>
      <c r="F162" s="103"/>
      <c r="G162" s="120"/>
      <c r="H162" s="120"/>
      <c r="I162" s="120"/>
      <c r="J162" s="120"/>
      <c r="K162" s="120"/>
      <c r="L162" s="121"/>
      <c r="M162" s="81"/>
      <c r="N162" s="102"/>
    </row>
    <row r="163" spans="1:14" x14ac:dyDescent="0.25">
      <c r="A163" s="84"/>
      <c r="B163" s="84"/>
      <c r="C163" s="85"/>
      <c r="D163" s="92"/>
      <c r="E163" s="84"/>
      <c r="F163" s="103"/>
      <c r="G163" s="120"/>
      <c r="H163" s="120"/>
      <c r="I163" s="120"/>
      <c r="J163" s="120"/>
      <c r="K163" s="120"/>
      <c r="L163" s="121"/>
      <c r="M163" s="81"/>
      <c r="N163" s="102"/>
    </row>
    <row r="164" spans="1:14" x14ac:dyDescent="0.25">
      <c r="A164" s="84"/>
      <c r="B164" s="84"/>
      <c r="C164" s="85"/>
      <c r="D164" s="92"/>
      <c r="E164" s="84"/>
      <c r="F164" s="103"/>
      <c r="G164" s="120"/>
      <c r="H164" s="120"/>
      <c r="I164" s="120"/>
      <c r="J164" s="120"/>
      <c r="K164" s="120"/>
      <c r="L164" s="121"/>
      <c r="M164" s="81"/>
      <c r="N164" s="102"/>
    </row>
    <row r="165" spans="1:14" x14ac:dyDescent="0.25">
      <c r="A165" s="84"/>
      <c r="B165" s="84"/>
      <c r="C165" s="85"/>
      <c r="D165" s="92"/>
      <c r="E165" s="84"/>
      <c r="F165" s="103"/>
      <c r="G165" s="120"/>
      <c r="H165" s="120"/>
      <c r="I165" s="120"/>
      <c r="J165" s="120"/>
      <c r="K165" s="120"/>
      <c r="L165" s="121"/>
      <c r="M165" s="81"/>
      <c r="N165" s="102"/>
    </row>
    <row r="166" spans="1:14" x14ac:dyDescent="0.25">
      <c r="A166" s="84"/>
      <c r="B166" s="84"/>
      <c r="C166" s="85"/>
      <c r="D166" s="92"/>
      <c r="E166" s="84"/>
      <c r="F166" s="103"/>
      <c r="G166" s="120"/>
      <c r="H166" s="120"/>
      <c r="I166" s="120"/>
      <c r="J166" s="120"/>
      <c r="K166" s="120"/>
      <c r="L166" s="121"/>
      <c r="M166" s="81"/>
      <c r="N166" s="102"/>
    </row>
    <row r="167" spans="1:14" x14ac:dyDescent="0.25">
      <c r="A167" s="84"/>
      <c r="B167" s="84"/>
      <c r="C167" s="85"/>
      <c r="D167" s="92"/>
      <c r="E167" s="84"/>
      <c r="F167" s="103"/>
      <c r="G167" s="120"/>
      <c r="H167" s="120"/>
      <c r="I167" s="120"/>
      <c r="J167" s="120"/>
      <c r="K167" s="120"/>
      <c r="L167" s="121"/>
      <c r="M167" s="81"/>
      <c r="N167" s="102"/>
    </row>
    <row r="168" spans="1:14" x14ac:dyDescent="0.25">
      <c r="A168" s="84"/>
      <c r="B168" s="84"/>
      <c r="C168" s="85"/>
      <c r="D168" s="92"/>
      <c r="E168" s="84"/>
      <c r="F168" s="103"/>
      <c r="G168" s="120"/>
      <c r="H168" s="120"/>
      <c r="I168" s="120"/>
      <c r="J168" s="120"/>
      <c r="K168" s="120"/>
      <c r="L168" s="121"/>
      <c r="M168" s="81"/>
      <c r="N168" s="102"/>
    </row>
    <row r="169" spans="1:14" x14ac:dyDescent="0.25">
      <c r="A169" s="84"/>
      <c r="B169" s="84"/>
      <c r="C169" s="85"/>
      <c r="D169" s="92"/>
      <c r="E169" s="84"/>
      <c r="F169" s="103"/>
      <c r="G169" s="120"/>
      <c r="H169" s="120"/>
      <c r="I169" s="120"/>
      <c r="J169" s="120"/>
      <c r="K169" s="120"/>
      <c r="L169" s="121"/>
      <c r="M169" s="81"/>
      <c r="N169" s="102"/>
    </row>
    <row r="170" spans="1:14" x14ac:dyDescent="0.25">
      <c r="A170" s="84"/>
      <c r="B170" s="84"/>
      <c r="C170" s="85"/>
      <c r="D170" s="92"/>
      <c r="E170" s="84"/>
      <c r="F170" s="103"/>
      <c r="G170" s="120"/>
      <c r="H170" s="120"/>
      <c r="I170" s="120"/>
      <c r="J170" s="120"/>
      <c r="K170" s="120"/>
      <c r="L170" s="121"/>
      <c r="M170" s="81"/>
      <c r="N170" s="102"/>
    </row>
    <row r="171" spans="1:14" x14ac:dyDescent="0.25">
      <c r="A171" s="84"/>
      <c r="B171" s="84"/>
      <c r="C171" s="85"/>
      <c r="D171" s="92"/>
      <c r="E171" s="84"/>
      <c r="F171" s="103"/>
      <c r="G171" s="120"/>
      <c r="H171" s="120"/>
      <c r="I171" s="120"/>
      <c r="J171" s="120"/>
      <c r="K171" s="120"/>
      <c r="L171" s="121"/>
      <c r="M171" s="81"/>
      <c r="N171" s="102"/>
    </row>
    <row r="172" spans="1:14" x14ac:dyDescent="0.25">
      <c r="A172" s="84"/>
      <c r="B172" s="84"/>
      <c r="C172" s="85"/>
      <c r="D172" s="92"/>
      <c r="E172" s="84"/>
      <c r="F172" s="103"/>
      <c r="G172" s="120"/>
      <c r="H172" s="120"/>
      <c r="I172" s="120"/>
      <c r="J172" s="120"/>
      <c r="K172" s="120"/>
      <c r="L172" s="121"/>
      <c r="M172" s="81"/>
      <c r="N172" s="102"/>
    </row>
    <row r="173" spans="1:14" x14ac:dyDescent="0.25">
      <c r="A173" s="84"/>
      <c r="B173" s="84"/>
      <c r="C173" s="85"/>
      <c r="D173" s="86"/>
      <c r="E173" s="84"/>
      <c r="F173" s="103"/>
      <c r="G173" s="120"/>
      <c r="H173" s="120"/>
      <c r="I173" s="120"/>
      <c r="J173" s="120"/>
      <c r="K173" s="120"/>
      <c r="L173" s="121"/>
      <c r="M173" s="81"/>
      <c r="N173" s="102"/>
    </row>
    <row r="174" spans="1:14" x14ac:dyDescent="0.25">
      <c r="A174" s="84"/>
      <c r="B174" s="84"/>
      <c r="C174" s="85"/>
      <c r="D174" s="86"/>
      <c r="E174" s="84"/>
      <c r="F174" s="103"/>
      <c r="G174" s="120"/>
      <c r="H174" s="120"/>
      <c r="I174" s="120"/>
      <c r="J174" s="120"/>
      <c r="K174" s="120"/>
      <c r="L174" s="121"/>
      <c r="M174" s="81"/>
      <c r="N174" s="102"/>
    </row>
    <row r="175" spans="1:14" x14ac:dyDescent="0.25">
      <c r="A175" s="84"/>
      <c r="B175" s="84"/>
      <c r="C175" s="85"/>
      <c r="D175" s="86"/>
      <c r="E175" s="84"/>
      <c r="F175" s="103"/>
      <c r="G175" s="120"/>
      <c r="H175" s="120"/>
      <c r="I175" s="120"/>
      <c r="J175" s="120"/>
      <c r="K175" s="120"/>
      <c r="L175" s="122"/>
      <c r="M175" s="81"/>
      <c r="N175" s="102"/>
    </row>
    <row r="176" spans="1:14" x14ac:dyDescent="0.25">
      <c r="A176" s="84"/>
      <c r="B176" s="84"/>
      <c r="C176" s="85"/>
      <c r="D176" s="86"/>
      <c r="E176" s="84"/>
      <c r="F176" s="103"/>
      <c r="G176" s="120"/>
      <c r="H176" s="120"/>
      <c r="I176" s="120"/>
      <c r="J176" s="120"/>
      <c r="K176" s="120"/>
      <c r="L176" s="121"/>
      <c r="M176" s="81"/>
      <c r="N176" s="102"/>
    </row>
    <row r="177" spans="1:14" x14ac:dyDescent="0.25">
      <c r="A177" s="84"/>
      <c r="B177" s="84"/>
      <c r="C177" s="85"/>
      <c r="D177" s="86"/>
      <c r="E177" s="84"/>
      <c r="F177" s="103"/>
      <c r="G177" s="120"/>
      <c r="H177" s="120"/>
      <c r="I177" s="120"/>
      <c r="J177" s="120"/>
      <c r="K177" s="120"/>
      <c r="L177" s="121"/>
      <c r="M177" s="81"/>
      <c r="N177" s="102"/>
    </row>
    <row r="178" spans="1:14" x14ac:dyDescent="0.25">
      <c r="A178" s="84"/>
      <c r="B178" s="84"/>
      <c r="C178" s="85"/>
      <c r="D178" s="86"/>
      <c r="E178" s="84"/>
      <c r="F178" s="103"/>
      <c r="G178" s="120"/>
      <c r="H178" s="120"/>
      <c r="I178" s="120"/>
      <c r="J178" s="120"/>
      <c r="K178" s="120"/>
      <c r="L178" s="121"/>
      <c r="M178" s="81"/>
      <c r="N178" s="102"/>
    </row>
    <row r="179" spans="1:14" x14ac:dyDescent="0.25">
      <c r="A179" s="84"/>
      <c r="B179" s="84"/>
      <c r="C179" s="85"/>
      <c r="D179" s="86"/>
      <c r="E179" s="84"/>
      <c r="F179" s="103"/>
      <c r="G179" s="120"/>
      <c r="H179" s="104"/>
      <c r="I179" s="104"/>
      <c r="J179" s="104"/>
      <c r="K179" s="104"/>
      <c r="L179" s="121"/>
      <c r="M179" s="81"/>
      <c r="N179" s="102"/>
    </row>
    <row r="180" spans="1:14" x14ac:dyDescent="0.25">
      <c r="A180" s="84"/>
      <c r="B180" s="84"/>
      <c r="C180" s="85"/>
      <c r="D180" s="86"/>
      <c r="E180" s="84"/>
      <c r="F180" s="103"/>
      <c r="G180" s="104"/>
      <c r="H180" s="104"/>
      <c r="I180" s="104"/>
      <c r="J180" s="104"/>
      <c r="K180" s="104"/>
      <c r="L180" s="121"/>
      <c r="M180" s="81"/>
      <c r="N180" s="102"/>
    </row>
    <row r="181" spans="1:14" x14ac:dyDescent="0.25">
      <c r="F181" s="81"/>
      <c r="G181" s="121"/>
      <c r="H181" s="121"/>
      <c r="I181" s="121"/>
      <c r="J181" s="121"/>
      <c r="K181" s="121"/>
      <c r="L181" s="121"/>
      <c r="M181" s="81"/>
      <c r="N181" s="102"/>
    </row>
    <row r="182" spans="1:14" x14ac:dyDescent="0.25">
      <c r="F182" s="81"/>
      <c r="G182" s="121"/>
      <c r="H182" s="121"/>
      <c r="I182" s="121"/>
      <c r="J182" s="121"/>
      <c r="K182" s="121"/>
      <c r="L182" s="121"/>
      <c r="M182" s="81"/>
      <c r="N182" s="102"/>
    </row>
    <row r="183" spans="1:14" x14ac:dyDescent="0.25">
      <c r="F183" s="81"/>
      <c r="G183" s="121"/>
      <c r="H183" s="121"/>
      <c r="I183" s="121"/>
      <c r="J183" s="121"/>
      <c r="K183" s="121"/>
      <c r="L183" s="121"/>
      <c r="M183" s="81"/>
      <c r="N183" s="102"/>
    </row>
    <row r="184" spans="1:14" x14ac:dyDescent="0.25">
      <c r="F184" s="81"/>
      <c r="G184" s="121"/>
      <c r="H184" s="121"/>
      <c r="I184" s="121"/>
      <c r="J184" s="121"/>
      <c r="K184" s="121"/>
      <c r="L184" s="121"/>
      <c r="M184" s="81"/>
      <c r="N184" s="102"/>
    </row>
    <row r="185" spans="1:14" x14ac:dyDescent="0.25">
      <c r="F185" s="81"/>
      <c r="G185" s="121"/>
      <c r="H185" s="121"/>
      <c r="I185" s="121"/>
      <c r="J185" s="121"/>
      <c r="K185" s="121"/>
      <c r="L185" s="121"/>
      <c r="M185" s="81"/>
      <c r="N185" s="102"/>
    </row>
    <row r="715" spans="1:15" s="128" customFormat="1" x14ac:dyDescent="0.25">
      <c r="A715" s="32"/>
      <c r="B715" s="32"/>
      <c r="C715" s="123"/>
      <c r="D715" s="124"/>
      <c r="E715" s="32"/>
      <c r="F715" s="83"/>
      <c r="G715" s="125"/>
      <c r="H715" s="125"/>
      <c r="I715" s="125"/>
      <c r="J715" s="125"/>
      <c r="K715" s="125"/>
      <c r="L715" s="125"/>
      <c r="M715" s="83"/>
      <c r="N715" s="126"/>
      <c r="O715" s="127"/>
    </row>
    <row r="735" spans="1:15" s="128" customFormat="1" x14ac:dyDescent="0.25">
      <c r="A735" s="32"/>
      <c r="B735" s="32"/>
      <c r="C735" s="123"/>
      <c r="D735" s="124"/>
      <c r="E735" s="32"/>
      <c r="F735" s="83"/>
      <c r="G735" s="125"/>
      <c r="H735" s="125"/>
      <c r="I735" s="125"/>
      <c r="J735" s="125"/>
      <c r="K735" s="125"/>
      <c r="L735" s="125"/>
      <c r="M735" s="83"/>
      <c r="N735" s="126"/>
      <c r="O735" s="127"/>
    </row>
    <row r="755" spans="1:15" s="128" customFormat="1" x14ac:dyDescent="0.25">
      <c r="A755" s="32"/>
      <c r="B755" s="32"/>
      <c r="C755" s="123"/>
      <c r="D755" s="124"/>
      <c r="E755" s="32"/>
      <c r="F755" s="83"/>
      <c r="G755" s="125"/>
      <c r="H755" s="125"/>
      <c r="I755" s="125"/>
      <c r="J755" s="125"/>
      <c r="K755" s="125"/>
      <c r="L755" s="125"/>
      <c r="M755" s="83"/>
      <c r="N755" s="126"/>
      <c r="O755" s="127"/>
    </row>
    <row r="775" spans="1:15" s="128" customFormat="1" x14ac:dyDescent="0.25">
      <c r="A775" s="32"/>
      <c r="B775" s="32"/>
      <c r="C775" s="123"/>
      <c r="D775" s="124"/>
      <c r="E775" s="32"/>
      <c r="F775" s="83"/>
      <c r="G775" s="125"/>
      <c r="H775" s="125"/>
      <c r="I775" s="125"/>
      <c r="J775" s="125"/>
      <c r="K775" s="125"/>
      <c r="L775" s="125"/>
      <c r="M775" s="83"/>
      <c r="N775" s="126"/>
      <c r="O775" s="127"/>
    </row>
    <row r="795" spans="1:15" s="128" customFormat="1" x14ac:dyDescent="0.25">
      <c r="A795" s="32"/>
      <c r="B795" s="32"/>
      <c r="C795" s="123"/>
      <c r="D795" s="124"/>
      <c r="E795" s="32"/>
      <c r="F795" s="83"/>
      <c r="G795" s="125"/>
      <c r="H795" s="125"/>
      <c r="I795" s="125"/>
      <c r="J795" s="125"/>
      <c r="K795" s="125"/>
      <c r="L795" s="125"/>
      <c r="M795" s="83"/>
      <c r="N795" s="126"/>
      <c r="O795" s="127"/>
    </row>
    <row r="815" spans="1:15" s="128" customFormat="1" x14ac:dyDescent="0.25">
      <c r="A815" s="32"/>
      <c r="B815" s="32"/>
      <c r="C815" s="123"/>
      <c r="D815" s="124"/>
      <c r="E815" s="32"/>
      <c r="F815" s="83"/>
      <c r="G815" s="125"/>
      <c r="H815" s="125"/>
      <c r="I815" s="125"/>
      <c r="J815" s="125"/>
      <c r="K815" s="125"/>
      <c r="L815" s="125"/>
      <c r="M815" s="83"/>
      <c r="N815" s="126"/>
      <c r="O815" s="127"/>
    </row>
    <row r="835" spans="1:15" s="128" customFormat="1" x14ac:dyDescent="0.25">
      <c r="A835" s="32"/>
      <c r="B835" s="32"/>
      <c r="C835" s="123"/>
      <c r="D835" s="124"/>
      <c r="E835" s="32"/>
      <c r="F835" s="83"/>
      <c r="G835" s="125"/>
      <c r="H835" s="125"/>
      <c r="I835" s="125"/>
      <c r="J835" s="125"/>
      <c r="K835" s="125"/>
      <c r="L835" s="125"/>
      <c r="M835" s="83"/>
      <c r="N835" s="126"/>
      <c r="O835" s="127"/>
    </row>
    <row r="855" spans="1:15" s="128" customFormat="1" x14ac:dyDescent="0.25">
      <c r="A855" s="32"/>
      <c r="B855" s="32"/>
      <c r="C855" s="123"/>
      <c r="D855" s="124"/>
      <c r="E855" s="32"/>
      <c r="F855" s="83"/>
      <c r="G855" s="125"/>
      <c r="H855" s="125"/>
      <c r="I855" s="125"/>
      <c r="J855" s="125"/>
      <c r="K855" s="125"/>
      <c r="L855" s="125"/>
      <c r="M855" s="83"/>
      <c r="N855" s="126"/>
      <c r="O855" s="127"/>
    </row>
    <row r="875" spans="1:15" s="128" customFormat="1" x14ac:dyDescent="0.25">
      <c r="A875" s="32"/>
      <c r="B875" s="32"/>
      <c r="C875" s="123"/>
      <c r="D875" s="124"/>
      <c r="E875" s="32"/>
      <c r="F875" s="83"/>
      <c r="G875" s="125"/>
      <c r="H875" s="125"/>
      <c r="I875" s="125"/>
      <c r="J875" s="125"/>
      <c r="K875" s="125"/>
      <c r="L875" s="125"/>
      <c r="M875" s="83"/>
      <c r="N875" s="126"/>
      <c r="O875" s="127"/>
    </row>
    <row r="895" spans="1:15" s="128" customFormat="1" x14ac:dyDescent="0.25">
      <c r="A895" s="32"/>
      <c r="B895" s="32"/>
      <c r="C895" s="123"/>
      <c r="D895" s="124"/>
      <c r="E895" s="32"/>
      <c r="F895" s="83"/>
      <c r="G895" s="125"/>
      <c r="H895" s="125"/>
      <c r="I895" s="125"/>
      <c r="J895" s="125"/>
      <c r="K895" s="125"/>
      <c r="L895" s="125"/>
      <c r="M895" s="83"/>
      <c r="N895" s="126"/>
      <c r="O895" s="127"/>
    </row>
  </sheetData>
  <mergeCells count="17">
    <mergeCell ref="A3:C3"/>
    <mergeCell ref="E3:H3"/>
    <mergeCell ref="P3:Q3"/>
    <mergeCell ref="A4:C4"/>
    <mergeCell ref="P4:Q4"/>
    <mergeCell ref="E4:K4"/>
    <mergeCell ref="A6:C6"/>
    <mergeCell ref="D6:I6"/>
    <mergeCell ref="J6:L6"/>
    <mergeCell ref="A7:C7"/>
    <mergeCell ref="D7:I7"/>
    <mergeCell ref="J7:L7"/>
    <mergeCell ref="A9:B9"/>
    <mergeCell ref="C9:F9"/>
    <mergeCell ref="A126:E126"/>
    <mergeCell ref="F126:H126"/>
    <mergeCell ref="A127:L127"/>
  </mergeCells>
  <printOptions horizontalCentered="1"/>
  <pageMargins left="0.25" right="0.25" top="0.75" bottom="0.75" header="0.3" footer="0.3"/>
  <pageSetup paperSize="9" fitToHeight="0" orientation="landscape" r:id="rId1"/>
  <headerFooter>
    <oddFooter>&amp;L&amp;8
Responsável Técnico pelo Orçamento
Diego Alves
&amp;C&amp;8Secretário de Infraestrutura
Tarcísio Cruz Muniz</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4580C-77C3-446C-8566-55E2013A4A66}">
  <sheetPr>
    <pageSetUpPr fitToPage="1"/>
  </sheetPr>
  <dimension ref="A1:O321"/>
  <sheetViews>
    <sheetView showOutlineSymbols="0" zoomScaleNormal="100" workbookViewId="0">
      <selection sqref="A1:J321"/>
    </sheetView>
  </sheetViews>
  <sheetFormatPr defaultRowHeight="14.25" x14ac:dyDescent="0.2"/>
  <cols>
    <col min="1" max="1" width="10" bestFit="1" customWidth="1"/>
    <col min="2" max="2" width="12" bestFit="1" customWidth="1"/>
    <col min="3" max="3" width="22.875" customWidth="1"/>
    <col min="4" max="4" width="60" bestFit="1" customWidth="1"/>
    <col min="5" max="5" width="15" bestFit="1" customWidth="1"/>
    <col min="6" max="9" width="12" bestFit="1" customWidth="1"/>
    <col min="10" max="10" width="14" bestFit="1" customWidth="1"/>
  </cols>
  <sheetData>
    <row r="1" spans="1:15" s="32" customFormat="1" ht="60" customHeight="1" x14ac:dyDescent="0.25">
      <c r="A1" s="25"/>
      <c r="B1" s="25"/>
      <c r="C1" s="25"/>
      <c r="D1" s="26" t="s">
        <v>214</v>
      </c>
      <c r="E1" s="27"/>
      <c r="F1" s="27"/>
      <c r="G1" s="28" t="s">
        <v>51</v>
      </c>
      <c r="H1" s="27"/>
      <c r="I1" s="27"/>
      <c r="J1" s="28"/>
      <c r="K1" s="29"/>
      <c r="L1" s="30"/>
      <c r="M1" s="31"/>
    </row>
    <row r="2" spans="1:15" s="32" customFormat="1" ht="18" x14ac:dyDescent="0.25">
      <c r="A2" s="25"/>
      <c r="B2" s="25"/>
      <c r="C2" s="25"/>
      <c r="D2" s="33"/>
      <c r="E2" s="27"/>
      <c r="F2" s="27"/>
      <c r="G2" s="28"/>
      <c r="H2" s="27"/>
      <c r="I2" s="27"/>
      <c r="J2" s="28"/>
      <c r="K2" s="34"/>
      <c r="L2" s="30"/>
      <c r="M2" s="31"/>
    </row>
    <row r="3" spans="1:15" s="32" customFormat="1" ht="15" customHeight="1" x14ac:dyDescent="0.25">
      <c r="A3" s="499" t="str">
        <f>[11]MEMÓRIA!A4</f>
        <v>MUNICÍPIO/UF:</v>
      </c>
      <c r="B3" s="500"/>
      <c r="C3" s="500"/>
      <c r="D3" s="37" t="str">
        <f>[11]MEMÓRIA!D4</f>
        <v>GESTOR / AÇÃO:</v>
      </c>
      <c r="E3" s="499" t="str">
        <f>[11]MEMÓRIA!E4</f>
        <v>ENDEREÇO:</v>
      </c>
      <c r="F3" s="500"/>
      <c r="G3" s="500"/>
      <c r="H3" s="500"/>
      <c r="I3" s="35" t="str">
        <f>[11]MEMÓRIA!M4</f>
        <v>REVISÃO: 00</v>
      </c>
      <c r="J3" s="207"/>
      <c r="K3" s="40"/>
      <c r="L3" s="40"/>
      <c r="M3" s="41"/>
      <c r="N3" s="506"/>
      <c r="O3" s="506"/>
    </row>
    <row r="4" spans="1:15" s="32" customFormat="1" ht="15" customHeight="1" x14ac:dyDescent="0.25">
      <c r="A4" s="503" t="str">
        <f>[11]MEMÓRIA!A5</f>
        <v>SÃO LOUREÇO DA MATA / PE</v>
      </c>
      <c r="B4" s="504"/>
      <c r="C4" s="504"/>
      <c r="D4" s="43" t="str">
        <f>[11]MEMÓRIA!D5</f>
        <v>SECRETARIA DE INFRAESTRUTURA - DIRETORIA DE OBRAS</v>
      </c>
      <c r="E4" s="503" t="str">
        <f>MEM!E5</f>
        <v xml:space="preserve"> SÃO LOURENÇO DA MATA-PE</v>
      </c>
      <c r="F4" s="504"/>
      <c r="G4" s="504"/>
      <c r="H4" s="504"/>
      <c r="I4" s="504"/>
      <c r="J4" s="505"/>
      <c r="K4" s="46"/>
      <c r="L4" s="47"/>
      <c r="M4" s="48"/>
      <c r="N4" s="507"/>
      <c r="O4" s="507"/>
    </row>
    <row r="5" spans="1:15" s="32" customFormat="1" ht="15" x14ac:dyDescent="0.25">
      <c r="A5" s="50"/>
      <c r="B5" s="50"/>
      <c r="C5" s="50"/>
      <c r="D5" s="51"/>
      <c r="E5" s="52"/>
      <c r="F5" s="52"/>
      <c r="G5" s="53"/>
      <c r="H5" s="52"/>
      <c r="I5" s="54"/>
      <c r="J5" s="55"/>
      <c r="K5" s="46"/>
      <c r="L5" s="47"/>
      <c r="M5" s="48"/>
      <c r="N5" s="49"/>
      <c r="O5" s="49"/>
    </row>
    <row r="6" spans="1:15" s="32" customFormat="1" ht="12" customHeight="1" x14ac:dyDescent="0.25">
      <c r="A6" s="495" t="str">
        <f>[11]MEMÓRIA!A7</f>
        <v xml:space="preserve">PROPONENTE:                                   </v>
      </c>
      <c r="B6" s="495"/>
      <c r="C6" s="495"/>
      <c r="D6" s="496" t="str">
        <f>[11]MEMÓRIA!D7</f>
        <v xml:space="preserve">OBJETO: </v>
      </c>
      <c r="E6" s="497"/>
      <c r="F6" s="497"/>
      <c r="G6" s="497"/>
      <c r="H6" s="497"/>
      <c r="I6" s="498"/>
      <c r="J6" s="35" t="str">
        <f>[11]MEMÓRIA!E7</f>
        <v xml:space="preserve">EMPREENDIMENTO: </v>
      </c>
      <c r="K6" s="46"/>
      <c r="L6" s="56"/>
      <c r="M6" s="48"/>
      <c r="N6" s="57"/>
      <c r="O6" s="57"/>
    </row>
    <row r="7" spans="1:15" s="32" customFormat="1" ht="36" customHeight="1" x14ac:dyDescent="0.25">
      <c r="A7" s="502" t="str">
        <f>[11]MEMÓRIA!A8</f>
        <v>PREFEITURA DE SÃO LOURENÇO DA MATA</v>
      </c>
      <c r="B7" s="502"/>
      <c r="C7" s="502"/>
      <c r="D7" s="503" t="str">
        <f>RESUMO!A10</f>
        <v>CONTRATAÇÃO DE EMPRESA DE ENGENHARIA PARA EXECUÇÃO DE REFORMA DO CENTRO DE ESPECIALIDADES ODONTOLÓGICAS, NO MUNICÍPIO DE SÃO LOURENÇO DA MATA/PE.</v>
      </c>
      <c r="E7" s="504"/>
      <c r="F7" s="504"/>
      <c r="G7" s="504"/>
      <c r="H7" s="504"/>
      <c r="I7" s="505"/>
      <c r="J7" s="206" t="str">
        <f>MEM!E8</f>
        <v>Construção de Edifícios (também para Reformas)</v>
      </c>
      <c r="K7" s="46"/>
      <c r="L7" s="47"/>
      <c r="M7" s="48"/>
      <c r="N7" s="57"/>
      <c r="O7" s="57"/>
    </row>
    <row r="8" spans="1:15" ht="15" x14ac:dyDescent="0.25">
      <c r="A8" s="513"/>
      <c r="B8" s="514"/>
      <c r="C8" s="514"/>
      <c r="D8" s="514"/>
      <c r="E8" s="514"/>
      <c r="F8" s="514"/>
      <c r="G8" s="514"/>
      <c r="H8" s="514"/>
      <c r="I8" s="514"/>
      <c r="J8" s="514"/>
    </row>
    <row r="9" spans="1:15" ht="15" x14ac:dyDescent="0.25">
      <c r="A9" s="513" t="s">
        <v>169</v>
      </c>
      <c r="B9" s="514"/>
      <c r="C9" s="514"/>
      <c r="D9" s="514"/>
      <c r="E9" s="514"/>
      <c r="F9" s="514"/>
      <c r="G9" s="514"/>
      <c r="H9" s="514"/>
      <c r="I9" s="514"/>
      <c r="J9" s="514"/>
    </row>
    <row r="10" spans="1:15" ht="15.75" customHeight="1" x14ac:dyDescent="0.25">
      <c r="A10" s="513"/>
      <c r="B10" s="514"/>
      <c r="C10" s="514"/>
      <c r="D10" s="514"/>
      <c r="E10" s="514"/>
      <c r="F10" s="514"/>
      <c r="G10" s="514"/>
      <c r="H10" s="514"/>
      <c r="I10" s="514"/>
      <c r="J10" s="514"/>
    </row>
    <row r="11" spans="1:15" ht="15" x14ac:dyDescent="0.2">
      <c r="A11" s="208" t="s">
        <v>758</v>
      </c>
      <c r="B11" s="209" t="s">
        <v>1</v>
      </c>
      <c r="C11" s="208" t="s">
        <v>2</v>
      </c>
      <c r="D11" s="208" t="s">
        <v>3</v>
      </c>
      <c r="E11" s="508" t="s">
        <v>170</v>
      </c>
      <c r="F11" s="508"/>
      <c r="G11" s="210" t="s">
        <v>4</v>
      </c>
      <c r="H11" s="209" t="s">
        <v>5</v>
      </c>
      <c r="I11" s="209" t="s">
        <v>6</v>
      </c>
      <c r="J11" s="209" t="s">
        <v>7</v>
      </c>
    </row>
    <row r="12" spans="1:15" x14ac:dyDescent="0.2">
      <c r="A12" s="211" t="s">
        <v>171</v>
      </c>
      <c r="B12" s="388" t="s">
        <v>759</v>
      </c>
      <c r="C12" s="211" t="s">
        <v>10</v>
      </c>
      <c r="D12" s="211" t="s">
        <v>11</v>
      </c>
      <c r="E12" s="511" t="s">
        <v>172</v>
      </c>
      <c r="F12" s="511"/>
      <c r="G12" s="212" t="s">
        <v>12</v>
      </c>
      <c r="H12" s="213">
        <v>1</v>
      </c>
      <c r="I12" s="214">
        <v>370.95</v>
      </c>
      <c r="J12" s="214">
        <v>370.95</v>
      </c>
    </row>
    <row r="13" spans="1:15" ht="25.5" x14ac:dyDescent="0.2">
      <c r="A13" s="215" t="s">
        <v>173</v>
      </c>
      <c r="B13" s="216" t="s">
        <v>181</v>
      </c>
      <c r="C13" s="215" t="s">
        <v>10</v>
      </c>
      <c r="D13" s="215" t="s">
        <v>182</v>
      </c>
      <c r="E13" s="512" t="s">
        <v>174</v>
      </c>
      <c r="F13" s="512"/>
      <c r="G13" s="217" t="s">
        <v>149</v>
      </c>
      <c r="H13" s="218">
        <v>1</v>
      </c>
      <c r="I13" s="219">
        <v>25</v>
      </c>
      <c r="J13" s="219">
        <v>25</v>
      </c>
    </row>
    <row r="14" spans="1:15" ht="25.5" x14ac:dyDescent="0.2">
      <c r="A14" s="215" t="s">
        <v>173</v>
      </c>
      <c r="B14" s="216" t="s">
        <v>183</v>
      </c>
      <c r="C14" s="215" t="s">
        <v>10</v>
      </c>
      <c r="D14" s="215" t="s">
        <v>184</v>
      </c>
      <c r="E14" s="512" t="s">
        <v>174</v>
      </c>
      <c r="F14" s="512"/>
      <c r="G14" s="217" t="s">
        <v>149</v>
      </c>
      <c r="H14" s="218">
        <v>2</v>
      </c>
      <c r="I14" s="219">
        <v>20.420000000000002</v>
      </c>
      <c r="J14" s="219">
        <v>40.840000000000003</v>
      </c>
    </row>
    <row r="15" spans="1:15" ht="25.5" x14ac:dyDescent="0.2">
      <c r="A15" s="215" t="s">
        <v>173</v>
      </c>
      <c r="B15" s="216" t="s">
        <v>185</v>
      </c>
      <c r="C15" s="215" t="s">
        <v>10</v>
      </c>
      <c r="D15" s="215" t="s">
        <v>186</v>
      </c>
      <c r="E15" s="512" t="s">
        <v>187</v>
      </c>
      <c r="F15" s="512"/>
      <c r="G15" s="217" t="s">
        <v>14</v>
      </c>
      <c r="H15" s="218">
        <v>0.01</v>
      </c>
      <c r="I15" s="219">
        <v>398.59</v>
      </c>
      <c r="J15" s="219">
        <v>3.98</v>
      </c>
    </row>
    <row r="16" spans="1:15" ht="25.5" x14ac:dyDescent="0.2">
      <c r="A16" s="223" t="s">
        <v>188</v>
      </c>
      <c r="B16" s="224" t="s">
        <v>189</v>
      </c>
      <c r="C16" s="223" t="s">
        <v>10</v>
      </c>
      <c r="D16" s="223" t="s">
        <v>190</v>
      </c>
      <c r="E16" s="509" t="s">
        <v>191</v>
      </c>
      <c r="F16" s="509"/>
      <c r="G16" s="225" t="s">
        <v>13</v>
      </c>
      <c r="H16" s="226">
        <v>1</v>
      </c>
      <c r="I16" s="227">
        <v>8.6999999999999993</v>
      </c>
      <c r="J16" s="227">
        <v>8.6999999999999993</v>
      </c>
    </row>
    <row r="17" spans="1:10" x14ac:dyDescent="0.2">
      <c r="A17" s="223" t="s">
        <v>188</v>
      </c>
      <c r="B17" s="224" t="s">
        <v>192</v>
      </c>
      <c r="C17" s="223" t="s">
        <v>10</v>
      </c>
      <c r="D17" s="223" t="s">
        <v>193</v>
      </c>
      <c r="E17" s="509" t="s">
        <v>191</v>
      </c>
      <c r="F17" s="509"/>
      <c r="G17" s="225" t="s">
        <v>13</v>
      </c>
      <c r="H17" s="226">
        <v>4</v>
      </c>
      <c r="I17" s="227">
        <v>10.050000000000001</v>
      </c>
      <c r="J17" s="227">
        <v>40.200000000000003</v>
      </c>
    </row>
    <row r="18" spans="1:10" ht="25.5" x14ac:dyDescent="0.2">
      <c r="A18" s="223" t="s">
        <v>188</v>
      </c>
      <c r="B18" s="224" t="s">
        <v>194</v>
      </c>
      <c r="C18" s="223" t="s">
        <v>10</v>
      </c>
      <c r="D18" s="223" t="s">
        <v>195</v>
      </c>
      <c r="E18" s="509" t="s">
        <v>191</v>
      </c>
      <c r="F18" s="509"/>
      <c r="G18" s="225" t="s">
        <v>12</v>
      </c>
      <c r="H18" s="226">
        <v>1</v>
      </c>
      <c r="I18" s="227">
        <v>250</v>
      </c>
      <c r="J18" s="227">
        <v>250</v>
      </c>
    </row>
    <row r="19" spans="1:10" x14ac:dyDescent="0.2">
      <c r="A19" s="223" t="s">
        <v>188</v>
      </c>
      <c r="B19" s="224" t="s">
        <v>196</v>
      </c>
      <c r="C19" s="223" t="s">
        <v>10</v>
      </c>
      <c r="D19" s="223" t="s">
        <v>197</v>
      </c>
      <c r="E19" s="509" t="s">
        <v>191</v>
      </c>
      <c r="F19" s="509"/>
      <c r="G19" s="225" t="s">
        <v>198</v>
      </c>
      <c r="H19" s="226">
        <v>0.11</v>
      </c>
      <c r="I19" s="227">
        <v>20.34</v>
      </c>
      <c r="J19" s="227">
        <v>2.23</v>
      </c>
    </row>
    <row r="20" spans="1:10" x14ac:dyDescent="0.2">
      <c r="A20" s="220"/>
      <c r="B20" s="220"/>
      <c r="C20" s="220"/>
      <c r="D20" s="220"/>
      <c r="E20" s="220" t="s">
        <v>176</v>
      </c>
      <c r="F20" s="221">
        <v>22.859813084112151</v>
      </c>
      <c r="G20" s="220" t="s">
        <v>177</v>
      </c>
      <c r="H20" s="221">
        <v>26.06</v>
      </c>
      <c r="I20" s="220" t="s">
        <v>178</v>
      </c>
      <c r="J20" s="221">
        <v>48.92</v>
      </c>
    </row>
    <row r="21" spans="1:10" ht="15" thickBot="1" x14ac:dyDescent="0.25">
      <c r="A21" s="220"/>
      <c r="B21" s="220"/>
      <c r="C21" s="220"/>
      <c r="D21" s="220"/>
      <c r="E21" s="220" t="s">
        <v>179</v>
      </c>
      <c r="F21" s="221">
        <v>82.05</v>
      </c>
      <c r="G21" s="220"/>
      <c r="H21" s="510" t="s">
        <v>180</v>
      </c>
      <c r="I21" s="510"/>
      <c r="J21" s="221">
        <v>453</v>
      </c>
    </row>
    <row r="22" spans="1:10" ht="15.75" thickTop="1" thickBot="1" x14ac:dyDescent="0.25">
      <c r="A22" s="222"/>
      <c r="B22" s="222"/>
      <c r="C22" s="222"/>
      <c r="D22" s="222"/>
      <c r="E22" s="222"/>
      <c r="F22" s="222"/>
      <c r="G22" s="222"/>
      <c r="H22" s="222"/>
      <c r="I22" s="222"/>
      <c r="J22" s="222"/>
    </row>
    <row r="23" spans="1:10" ht="15" thickTop="1" x14ac:dyDescent="0.2">
      <c r="A23" s="222"/>
      <c r="B23" s="222"/>
      <c r="C23" s="222"/>
      <c r="D23" s="222"/>
      <c r="E23" s="222"/>
      <c r="F23" s="222"/>
      <c r="G23" s="222"/>
      <c r="H23" s="222"/>
      <c r="I23" s="222"/>
      <c r="J23" s="222"/>
    </row>
    <row r="24" spans="1:10" ht="15" x14ac:dyDescent="0.2">
      <c r="A24" s="208" t="s">
        <v>477</v>
      </c>
      <c r="B24" s="209" t="s">
        <v>1</v>
      </c>
      <c r="C24" s="208" t="s">
        <v>2</v>
      </c>
      <c r="D24" s="208" t="s">
        <v>3</v>
      </c>
      <c r="E24" s="508" t="s">
        <v>170</v>
      </c>
      <c r="F24" s="508"/>
      <c r="G24" s="210" t="s">
        <v>4</v>
      </c>
      <c r="H24" s="209" t="s">
        <v>5</v>
      </c>
      <c r="I24" s="209" t="s">
        <v>6</v>
      </c>
      <c r="J24" s="209" t="s">
        <v>7</v>
      </c>
    </row>
    <row r="25" spans="1:10" x14ac:dyDescent="0.2">
      <c r="A25" s="211" t="s">
        <v>171</v>
      </c>
      <c r="B25" s="388" t="s">
        <v>760</v>
      </c>
      <c r="C25" s="211" t="s">
        <v>10</v>
      </c>
      <c r="D25" s="211" t="s">
        <v>446</v>
      </c>
      <c r="E25" s="511" t="s">
        <v>478</v>
      </c>
      <c r="F25" s="511"/>
      <c r="G25" s="212" t="s">
        <v>12</v>
      </c>
      <c r="H25" s="213">
        <v>1</v>
      </c>
      <c r="I25" s="214">
        <v>1.63</v>
      </c>
      <c r="J25" s="214">
        <v>1.63</v>
      </c>
    </row>
    <row r="26" spans="1:10" ht="25.5" x14ac:dyDescent="0.2">
      <c r="A26" s="215" t="s">
        <v>173</v>
      </c>
      <c r="B26" s="216" t="s">
        <v>183</v>
      </c>
      <c r="C26" s="215" t="s">
        <v>10</v>
      </c>
      <c r="D26" s="215" t="s">
        <v>184</v>
      </c>
      <c r="E26" s="512" t="s">
        <v>174</v>
      </c>
      <c r="F26" s="512"/>
      <c r="G26" s="217" t="s">
        <v>149</v>
      </c>
      <c r="H26" s="218">
        <v>0.08</v>
      </c>
      <c r="I26" s="219">
        <v>20.420000000000002</v>
      </c>
      <c r="J26" s="219">
        <v>1.63</v>
      </c>
    </row>
    <row r="27" spans="1:10" x14ac:dyDescent="0.2">
      <c r="A27" s="220"/>
      <c r="B27" s="220"/>
      <c r="C27" s="220"/>
      <c r="D27" s="220"/>
      <c r="E27" s="220" t="s">
        <v>176</v>
      </c>
      <c r="F27" s="221">
        <v>0.54205607476635509</v>
      </c>
      <c r="G27" s="220" t="s">
        <v>177</v>
      </c>
      <c r="H27" s="221">
        <v>0.62</v>
      </c>
      <c r="I27" s="220" t="s">
        <v>178</v>
      </c>
      <c r="J27" s="221">
        <v>1.1599999999999999</v>
      </c>
    </row>
    <row r="28" spans="1:10" ht="15" thickBot="1" x14ac:dyDescent="0.25">
      <c r="A28" s="220"/>
      <c r="B28" s="220"/>
      <c r="C28" s="220"/>
      <c r="D28" s="220"/>
      <c r="E28" s="220" t="s">
        <v>179</v>
      </c>
      <c r="F28" s="221">
        <v>0.36</v>
      </c>
      <c r="G28" s="220"/>
      <c r="H28" s="510" t="s">
        <v>180</v>
      </c>
      <c r="I28" s="510"/>
      <c r="J28" s="221">
        <v>1.99</v>
      </c>
    </row>
    <row r="29" spans="1:10" ht="15.75" thickTop="1" thickBot="1" x14ac:dyDescent="0.25">
      <c r="A29" s="222"/>
      <c r="B29" s="222"/>
      <c r="C29" s="222"/>
      <c r="D29" s="222"/>
      <c r="E29" s="222"/>
      <c r="F29" s="222"/>
      <c r="G29" s="222"/>
      <c r="H29" s="222"/>
      <c r="I29" s="222"/>
      <c r="J29" s="222"/>
    </row>
    <row r="30" spans="1:10" ht="15" thickTop="1" x14ac:dyDescent="0.2">
      <c r="A30" s="222"/>
      <c r="B30" s="222"/>
      <c r="C30" s="222"/>
      <c r="D30" s="222"/>
      <c r="E30" s="222"/>
      <c r="F30" s="222"/>
      <c r="G30" s="222"/>
      <c r="H30" s="222"/>
      <c r="I30" s="222"/>
      <c r="J30" s="222"/>
    </row>
    <row r="31" spans="1:10" ht="15" x14ac:dyDescent="0.2">
      <c r="A31" s="208" t="s">
        <v>480</v>
      </c>
      <c r="B31" s="209" t="s">
        <v>1</v>
      </c>
      <c r="C31" s="208" t="s">
        <v>2</v>
      </c>
      <c r="D31" s="208" t="s">
        <v>3</v>
      </c>
      <c r="E31" s="508" t="s">
        <v>170</v>
      </c>
      <c r="F31" s="508"/>
      <c r="G31" s="210" t="s">
        <v>4</v>
      </c>
      <c r="H31" s="209" t="s">
        <v>5</v>
      </c>
      <c r="I31" s="209" t="s">
        <v>6</v>
      </c>
      <c r="J31" s="209" t="s">
        <v>7</v>
      </c>
    </row>
    <row r="32" spans="1:10" x14ac:dyDescent="0.2">
      <c r="A32" s="211" t="s">
        <v>171</v>
      </c>
      <c r="B32" s="388" t="s">
        <v>761</v>
      </c>
      <c r="C32" s="211" t="s">
        <v>203</v>
      </c>
      <c r="D32" s="211" t="s">
        <v>479</v>
      </c>
      <c r="E32" s="511" t="s">
        <v>204</v>
      </c>
      <c r="F32" s="511"/>
      <c r="G32" s="212" t="s">
        <v>12</v>
      </c>
      <c r="H32" s="213">
        <v>1</v>
      </c>
      <c r="I32" s="214">
        <v>29.83</v>
      </c>
      <c r="J32" s="214">
        <v>29.83</v>
      </c>
    </row>
    <row r="33" spans="1:10" ht="25.5" x14ac:dyDescent="0.2">
      <c r="A33" s="215" t="s">
        <v>173</v>
      </c>
      <c r="B33" s="216" t="s">
        <v>183</v>
      </c>
      <c r="C33" s="215" t="s">
        <v>10</v>
      </c>
      <c r="D33" s="215" t="s">
        <v>184</v>
      </c>
      <c r="E33" s="512" t="s">
        <v>174</v>
      </c>
      <c r="F33" s="512"/>
      <c r="G33" s="217" t="s">
        <v>149</v>
      </c>
      <c r="H33" s="218">
        <v>1.3</v>
      </c>
      <c r="I33" s="219">
        <v>20.420000000000002</v>
      </c>
      <c r="J33" s="219">
        <v>26.54</v>
      </c>
    </row>
    <row r="34" spans="1:10" ht="25.5" x14ac:dyDescent="0.2">
      <c r="A34" s="215" t="s">
        <v>173</v>
      </c>
      <c r="B34" s="216" t="s">
        <v>199</v>
      </c>
      <c r="C34" s="215" t="s">
        <v>10</v>
      </c>
      <c r="D34" s="215" t="s">
        <v>200</v>
      </c>
      <c r="E34" s="512" t="s">
        <v>174</v>
      </c>
      <c r="F34" s="512"/>
      <c r="G34" s="217" t="s">
        <v>149</v>
      </c>
      <c r="H34" s="218">
        <v>0.13</v>
      </c>
      <c r="I34" s="219">
        <v>25.38</v>
      </c>
      <c r="J34" s="219">
        <v>3.29</v>
      </c>
    </row>
    <row r="35" spans="1:10" x14ac:dyDescent="0.2">
      <c r="A35" s="220"/>
      <c r="B35" s="220"/>
      <c r="C35" s="220"/>
      <c r="D35" s="220"/>
      <c r="E35" s="220" t="s">
        <v>176</v>
      </c>
      <c r="F35" s="221">
        <v>10.009345794392523</v>
      </c>
      <c r="G35" s="220" t="s">
        <v>177</v>
      </c>
      <c r="H35" s="221">
        <v>11.41</v>
      </c>
      <c r="I35" s="220" t="s">
        <v>178</v>
      </c>
      <c r="J35" s="221">
        <v>21.42</v>
      </c>
    </row>
    <row r="36" spans="1:10" ht="15" thickBot="1" x14ac:dyDescent="0.25">
      <c r="A36" s="220"/>
      <c r="B36" s="220"/>
      <c r="C36" s="220"/>
      <c r="D36" s="220"/>
      <c r="E36" s="220" t="s">
        <v>179</v>
      </c>
      <c r="F36" s="221">
        <v>6.59</v>
      </c>
      <c r="G36" s="220"/>
      <c r="H36" s="510" t="s">
        <v>180</v>
      </c>
      <c r="I36" s="510"/>
      <c r="J36" s="221">
        <v>36.42</v>
      </c>
    </row>
    <row r="37" spans="1:10" ht="15" thickTop="1" x14ac:dyDescent="0.2">
      <c r="A37" s="222"/>
      <c r="B37" s="222"/>
      <c r="C37" s="222"/>
      <c r="D37" s="222"/>
      <c r="E37" s="222"/>
      <c r="F37" s="222"/>
      <c r="G37" s="222"/>
      <c r="H37" s="222"/>
      <c r="I37" s="222"/>
      <c r="J37" s="222"/>
    </row>
    <row r="38" spans="1:10" ht="15" x14ac:dyDescent="0.2">
      <c r="A38" s="208" t="s">
        <v>762</v>
      </c>
      <c r="B38" s="209" t="s">
        <v>1</v>
      </c>
      <c r="C38" s="208" t="s">
        <v>2</v>
      </c>
      <c r="D38" s="208" t="s">
        <v>3</v>
      </c>
      <c r="E38" s="508" t="s">
        <v>170</v>
      </c>
      <c r="F38" s="508"/>
      <c r="G38" s="210" t="s">
        <v>4</v>
      </c>
      <c r="H38" s="209" t="s">
        <v>5</v>
      </c>
      <c r="I38" s="209" t="s">
        <v>6</v>
      </c>
      <c r="J38" s="209" t="s">
        <v>7</v>
      </c>
    </row>
    <row r="39" spans="1:10" ht="25.5" x14ac:dyDescent="0.2">
      <c r="A39" s="211" t="s">
        <v>171</v>
      </c>
      <c r="B39" s="388" t="s">
        <v>763</v>
      </c>
      <c r="C39" s="211" t="s">
        <v>764</v>
      </c>
      <c r="D39" s="211" t="s">
        <v>310</v>
      </c>
      <c r="E39" s="511" t="s">
        <v>9</v>
      </c>
      <c r="F39" s="511"/>
      <c r="G39" s="212" t="s">
        <v>13</v>
      </c>
      <c r="H39" s="213">
        <v>1</v>
      </c>
      <c r="I39" s="214">
        <v>34.76</v>
      </c>
      <c r="J39" s="214">
        <v>34.76</v>
      </c>
    </row>
    <row r="40" spans="1:10" ht="25.5" x14ac:dyDescent="0.2">
      <c r="A40" s="215" t="s">
        <v>173</v>
      </c>
      <c r="B40" s="216" t="s">
        <v>183</v>
      </c>
      <c r="C40" s="215" t="s">
        <v>10</v>
      </c>
      <c r="D40" s="215" t="s">
        <v>184</v>
      </c>
      <c r="E40" s="512" t="s">
        <v>174</v>
      </c>
      <c r="F40" s="512"/>
      <c r="G40" s="217" t="s">
        <v>149</v>
      </c>
      <c r="H40" s="218">
        <v>1.3</v>
      </c>
      <c r="I40" s="219">
        <v>20.420000000000002</v>
      </c>
      <c r="J40" s="219">
        <v>26.54</v>
      </c>
    </row>
    <row r="41" spans="1:10" ht="25.5" x14ac:dyDescent="0.2">
      <c r="A41" s="215" t="s">
        <v>173</v>
      </c>
      <c r="B41" s="216" t="s">
        <v>199</v>
      </c>
      <c r="C41" s="215" t="s">
        <v>10</v>
      </c>
      <c r="D41" s="215" t="s">
        <v>200</v>
      </c>
      <c r="E41" s="512" t="s">
        <v>174</v>
      </c>
      <c r="F41" s="512"/>
      <c r="G41" s="217" t="s">
        <v>149</v>
      </c>
      <c r="H41" s="218">
        <v>0.13</v>
      </c>
      <c r="I41" s="219">
        <v>25.38</v>
      </c>
      <c r="J41" s="219">
        <v>3.29</v>
      </c>
    </row>
    <row r="42" spans="1:10" ht="25.5" x14ac:dyDescent="0.2">
      <c r="A42" s="215" t="s">
        <v>173</v>
      </c>
      <c r="B42" s="216" t="s">
        <v>481</v>
      </c>
      <c r="C42" s="215" t="s">
        <v>10</v>
      </c>
      <c r="D42" s="215" t="s">
        <v>482</v>
      </c>
      <c r="E42" s="512" t="s">
        <v>174</v>
      </c>
      <c r="F42" s="512"/>
      <c r="G42" s="217" t="s">
        <v>149</v>
      </c>
      <c r="H42" s="218">
        <v>8.7999999999999995E-2</v>
      </c>
      <c r="I42" s="219">
        <v>24.63</v>
      </c>
      <c r="J42" s="219">
        <v>2.16</v>
      </c>
    </row>
    <row r="43" spans="1:10" ht="38.25" x14ac:dyDescent="0.2">
      <c r="A43" s="215" t="s">
        <v>173</v>
      </c>
      <c r="B43" s="216" t="s">
        <v>483</v>
      </c>
      <c r="C43" s="215" t="s">
        <v>10</v>
      </c>
      <c r="D43" s="215" t="s">
        <v>484</v>
      </c>
      <c r="E43" s="512" t="s">
        <v>485</v>
      </c>
      <c r="F43" s="512"/>
      <c r="G43" s="217" t="s">
        <v>486</v>
      </c>
      <c r="H43" s="218">
        <v>1.04E-2</v>
      </c>
      <c r="I43" s="219">
        <v>229.88</v>
      </c>
      <c r="J43" s="219">
        <v>2.39</v>
      </c>
    </row>
    <row r="44" spans="1:10" ht="38.25" x14ac:dyDescent="0.2">
      <c r="A44" s="215" t="s">
        <v>173</v>
      </c>
      <c r="B44" s="216" t="s">
        <v>487</v>
      </c>
      <c r="C44" s="215" t="s">
        <v>10</v>
      </c>
      <c r="D44" s="215" t="s">
        <v>488</v>
      </c>
      <c r="E44" s="512" t="s">
        <v>485</v>
      </c>
      <c r="F44" s="512"/>
      <c r="G44" s="217" t="s">
        <v>486</v>
      </c>
      <c r="H44" s="218">
        <v>1.9E-3</v>
      </c>
      <c r="I44" s="219">
        <v>200.73</v>
      </c>
      <c r="J44" s="219">
        <v>0.38</v>
      </c>
    </row>
    <row r="45" spans="1:10" x14ac:dyDescent="0.2">
      <c r="A45" s="220"/>
      <c r="B45" s="220"/>
      <c r="C45" s="220"/>
      <c r="D45" s="220"/>
      <c r="E45" s="220" t="s">
        <v>176</v>
      </c>
      <c r="F45" s="221">
        <v>10.962616822429906</v>
      </c>
      <c r="G45" s="220" t="s">
        <v>177</v>
      </c>
      <c r="H45" s="221">
        <v>12.5</v>
      </c>
      <c r="I45" s="220" t="s">
        <v>178</v>
      </c>
      <c r="J45" s="221">
        <v>23.46</v>
      </c>
    </row>
    <row r="46" spans="1:10" ht="15" thickBot="1" x14ac:dyDescent="0.25">
      <c r="A46" s="220"/>
      <c r="B46" s="220"/>
      <c r="C46" s="220"/>
      <c r="D46" s="220"/>
      <c r="E46" s="220" t="s">
        <v>179</v>
      </c>
      <c r="F46" s="221">
        <v>7.68</v>
      </c>
      <c r="G46" s="220"/>
      <c r="H46" s="510" t="s">
        <v>180</v>
      </c>
      <c r="I46" s="510"/>
      <c r="J46" s="221">
        <v>42.44</v>
      </c>
    </row>
    <row r="47" spans="1:10" ht="15" thickTop="1" x14ac:dyDescent="0.2">
      <c r="A47" s="222"/>
      <c r="B47" s="222"/>
      <c r="C47" s="222"/>
      <c r="D47" s="222"/>
      <c r="E47" s="222"/>
      <c r="F47" s="222"/>
      <c r="G47" s="222"/>
      <c r="H47" s="222"/>
      <c r="I47" s="222"/>
      <c r="J47" s="222"/>
    </row>
    <row r="48" spans="1:10" ht="15" x14ac:dyDescent="0.2">
      <c r="A48" s="208" t="s">
        <v>765</v>
      </c>
      <c r="B48" s="209" t="s">
        <v>1</v>
      </c>
      <c r="C48" s="208" t="s">
        <v>2</v>
      </c>
      <c r="D48" s="208" t="s">
        <v>3</v>
      </c>
      <c r="E48" s="508" t="s">
        <v>170</v>
      </c>
      <c r="F48" s="508"/>
      <c r="G48" s="210" t="s">
        <v>4</v>
      </c>
      <c r="H48" s="209" t="s">
        <v>5</v>
      </c>
      <c r="I48" s="209" t="s">
        <v>6</v>
      </c>
      <c r="J48" s="209" t="s">
        <v>7</v>
      </c>
    </row>
    <row r="49" spans="1:10" x14ac:dyDescent="0.2">
      <c r="A49" s="211" t="s">
        <v>171</v>
      </c>
      <c r="B49" s="388" t="s">
        <v>766</v>
      </c>
      <c r="C49" s="211" t="s">
        <v>764</v>
      </c>
      <c r="D49" s="211" t="s">
        <v>281</v>
      </c>
      <c r="E49" s="511" t="s">
        <v>489</v>
      </c>
      <c r="F49" s="511"/>
      <c r="G49" s="212" t="s">
        <v>12</v>
      </c>
      <c r="H49" s="213">
        <v>1</v>
      </c>
      <c r="I49" s="214">
        <v>9.15</v>
      </c>
      <c r="J49" s="214">
        <v>9.15</v>
      </c>
    </row>
    <row r="50" spans="1:10" ht="25.5" x14ac:dyDescent="0.2">
      <c r="A50" s="215" t="s">
        <v>173</v>
      </c>
      <c r="B50" s="216" t="s">
        <v>183</v>
      </c>
      <c r="C50" s="215" t="s">
        <v>10</v>
      </c>
      <c r="D50" s="215" t="s">
        <v>184</v>
      </c>
      <c r="E50" s="512" t="s">
        <v>174</v>
      </c>
      <c r="F50" s="512"/>
      <c r="G50" s="217" t="s">
        <v>149</v>
      </c>
      <c r="H50" s="218">
        <v>0.2</v>
      </c>
      <c r="I50" s="219">
        <v>20.420000000000002</v>
      </c>
      <c r="J50" s="219">
        <v>4.08</v>
      </c>
    </row>
    <row r="51" spans="1:10" ht="25.5" x14ac:dyDescent="0.2">
      <c r="A51" s="215" t="s">
        <v>173</v>
      </c>
      <c r="B51" s="216" t="s">
        <v>199</v>
      </c>
      <c r="C51" s="215" t="s">
        <v>10</v>
      </c>
      <c r="D51" s="215" t="s">
        <v>200</v>
      </c>
      <c r="E51" s="512" t="s">
        <v>174</v>
      </c>
      <c r="F51" s="512"/>
      <c r="G51" s="217" t="s">
        <v>149</v>
      </c>
      <c r="H51" s="218">
        <v>0.2</v>
      </c>
      <c r="I51" s="219">
        <v>25.38</v>
      </c>
      <c r="J51" s="219">
        <v>5.07</v>
      </c>
    </row>
    <row r="52" spans="1:10" x14ac:dyDescent="0.2">
      <c r="A52" s="220"/>
      <c r="B52" s="220"/>
      <c r="C52" s="220"/>
      <c r="D52" s="220"/>
      <c r="E52" s="220" t="s">
        <v>176</v>
      </c>
      <c r="F52" s="221">
        <v>3.1635514018691588</v>
      </c>
      <c r="G52" s="220" t="s">
        <v>177</v>
      </c>
      <c r="H52" s="221">
        <v>3.61</v>
      </c>
      <c r="I52" s="220" t="s">
        <v>178</v>
      </c>
      <c r="J52" s="221">
        <v>6.77</v>
      </c>
    </row>
    <row r="53" spans="1:10" ht="15" thickBot="1" x14ac:dyDescent="0.25">
      <c r="A53" s="220"/>
      <c r="B53" s="220"/>
      <c r="C53" s="220"/>
      <c r="D53" s="220"/>
      <c r="E53" s="220" t="s">
        <v>179</v>
      </c>
      <c r="F53" s="221">
        <v>2.02</v>
      </c>
      <c r="G53" s="220"/>
      <c r="H53" s="510" t="s">
        <v>180</v>
      </c>
      <c r="I53" s="510"/>
      <c r="J53" s="221">
        <v>11.17</v>
      </c>
    </row>
    <row r="54" spans="1:10" ht="15.75" thickTop="1" thickBot="1" x14ac:dyDescent="0.25">
      <c r="A54" s="222"/>
      <c r="B54" s="222"/>
      <c r="C54" s="222"/>
      <c r="D54" s="222"/>
      <c r="E54" s="222"/>
      <c r="F54" s="222"/>
      <c r="G54" s="222"/>
      <c r="H54" s="222"/>
      <c r="I54" s="222"/>
      <c r="J54" s="222"/>
    </row>
    <row r="55" spans="1:10" ht="15.75" thickTop="1" thickBot="1" x14ac:dyDescent="0.25">
      <c r="A55" s="222"/>
      <c r="B55" s="222"/>
      <c r="C55" s="222"/>
      <c r="D55" s="222"/>
      <c r="E55" s="222"/>
      <c r="F55" s="222"/>
      <c r="G55" s="222"/>
      <c r="H55" s="222"/>
      <c r="I55" s="222"/>
      <c r="J55" s="222"/>
    </row>
    <row r="56" spans="1:10" ht="15.75" thickTop="1" thickBot="1" x14ac:dyDescent="0.25">
      <c r="A56" s="222"/>
      <c r="B56" s="222"/>
      <c r="C56" s="222"/>
      <c r="D56" s="222"/>
      <c r="E56" s="222"/>
      <c r="F56" s="222"/>
      <c r="G56" s="222"/>
      <c r="H56" s="222"/>
      <c r="I56" s="222"/>
      <c r="J56" s="222"/>
    </row>
    <row r="57" spans="1:10" ht="15.75" thickTop="1" thickBot="1" x14ac:dyDescent="0.25">
      <c r="A57" s="222"/>
      <c r="B57" s="222"/>
      <c r="C57" s="222"/>
      <c r="D57" s="222"/>
      <c r="E57" s="222"/>
      <c r="F57" s="222"/>
      <c r="G57" s="222"/>
      <c r="H57" s="222"/>
      <c r="I57" s="222"/>
      <c r="J57" s="222"/>
    </row>
    <row r="58" spans="1:10" ht="15" thickTop="1" x14ac:dyDescent="0.2">
      <c r="A58" s="222"/>
      <c r="B58" s="222"/>
      <c r="C58" s="222"/>
      <c r="D58" s="222"/>
      <c r="E58" s="222"/>
      <c r="F58" s="222"/>
      <c r="G58" s="222"/>
      <c r="H58" s="222"/>
      <c r="I58" s="222"/>
      <c r="J58" s="222"/>
    </row>
    <row r="59" spans="1:10" ht="15" x14ac:dyDescent="0.2">
      <c r="A59" s="208" t="s">
        <v>490</v>
      </c>
      <c r="B59" s="209" t="s">
        <v>1</v>
      </c>
      <c r="C59" s="208" t="s">
        <v>2</v>
      </c>
      <c r="D59" s="208" t="s">
        <v>3</v>
      </c>
      <c r="E59" s="508" t="s">
        <v>170</v>
      </c>
      <c r="F59" s="508"/>
      <c r="G59" s="210" t="s">
        <v>4</v>
      </c>
      <c r="H59" s="209" t="s">
        <v>5</v>
      </c>
      <c r="I59" s="209" t="s">
        <v>6</v>
      </c>
      <c r="J59" s="209" t="s">
        <v>7</v>
      </c>
    </row>
    <row r="60" spans="1:10" x14ac:dyDescent="0.2">
      <c r="A60" s="211" t="s">
        <v>171</v>
      </c>
      <c r="B60" s="388" t="s">
        <v>767</v>
      </c>
      <c r="C60" s="211" t="s">
        <v>203</v>
      </c>
      <c r="D60" s="211" t="s">
        <v>491</v>
      </c>
      <c r="E60" s="511" t="s">
        <v>492</v>
      </c>
      <c r="F60" s="511"/>
      <c r="G60" s="212" t="s">
        <v>205</v>
      </c>
      <c r="H60" s="213">
        <v>1</v>
      </c>
      <c r="I60" s="214">
        <v>40.72</v>
      </c>
      <c r="J60" s="214">
        <v>40.72</v>
      </c>
    </row>
    <row r="61" spans="1:10" ht="25.5" x14ac:dyDescent="0.2">
      <c r="A61" s="215" t="s">
        <v>173</v>
      </c>
      <c r="B61" s="216" t="s">
        <v>481</v>
      </c>
      <c r="C61" s="215" t="s">
        <v>10</v>
      </c>
      <c r="D61" s="215" t="s">
        <v>482</v>
      </c>
      <c r="E61" s="512" t="s">
        <v>174</v>
      </c>
      <c r="F61" s="512"/>
      <c r="G61" s="217" t="s">
        <v>149</v>
      </c>
      <c r="H61" s="218">
        <v>0.5</v>
      </c>
      <c r="I61" s="219">
        <v>24.63</v>
      </c>
      <c r="J61" s="219">
        <v>12.31</v>
      </c>
    </row>
    <row r="62" spans="1:10" ht="25.5" x14ac:dyDescent="0.2">
      <c r="A62" s="215" t="s">
        <v>173</v>
      </c>
      <c r="B62" s="216" t="s">
        <v>183</v>
      </c>
      <c r="C62" s="215" t="s">
        <v>10</v>
      </c>
      <c r="D62" s="215" t="s">
        <v>184</v>
      </c>
      <c r="E62" s="512" t="s">
        <v>174</v>
      </c>
      <c r="F62" s="512"/>
      <c r="G62" s="217" t="s">
        <v>149</v>
      </c>
      <c r="H62" s="218">
        <v>0.5</v>
      </c>
      <c r="I62" s="219">
        <v>20.420000000000002</v>
      </c>
      <c r="J62" s="219">
        <v>10.210000000000001</v>
      </c>
    </row>
    <row r="63" spans="1:10" x14ac:dyDescent="0.2">
      <c r="A63" s="223" t="s">
        <v>188</v>
      </c>
      <c r="B63" s="224" t="s">
        <v>493</v>
      </c>
      <c r="C63" s="223" t="s">
        <v>10</v>
      </c>
      <c r="D63" s="223" t="s">
        <v>494</v>
      </c>
      <c r="E63" s="509" t="s">
        <v>191</v>
      </c>
      <c r="F63" s="509"/>
      <c r="G63" s="225" t="s">
        <v>8</v>
      </c>
      <c r="H63" s="226">
        <v>1</v>
      </c>
      <c r="I63" s="227">
        <v>18.2</v>
      </c>
      <c r="J63" s="227">
        <v>18.2</v>
      </c>
    </row>
    <row r="64" spans="1:10" x14ac:dyDescent="0.2">
      <c r="A64" s="220"/>
      <c r="B64" s="220"/>
      <c r="C64" s="220"/>
      <c r="D64" s="220"/>
      <c r="E64" s="220" t="s">
        <v>176</v>
      </c>
      <c r="F64" s="221">
        <v>7.8971962616822431</v>
      </c>
      <c r="G64" s="220" t="s">
        <v>177</v>
      </c>
      <c r="H64" s="221">
        <v>9</v>
      </c>
      <c r="I64" s="220" t="s">
        <v>178</v>
      </c>
      <c r="J64" s="221">
        <v>16.900000000000002</v>
      </c>
    </row>
    <row r="65" spans="1:10" ht="15" thickBot="1" x14ac:dyDescent="0.25">
      <c r="A65" s="220"/>
      <c r="B65" s="220"/>
      <c r="C65" s="220"/>
      <c r="D65" s="220"/>
      <c r="E65" s="220" t="s">
        <v>179</v>
      </c>
      <c r="F65" s="221">
        <v>9</v>
      </c>
      <c r="G65" s="220"/>
      <c r="H65" s="510" t="s">
        <v>180</v>
      </c>
      <c r="I65" s="510"/>
      <c r="J65" s="221">
        <v>49.72</v>
      </c>
    </row>
    <row r="66" spans="1:10" ht="15.75" thickTop="1" thickBot="1" x14ac:dyDescent="0.25">
      <c r="A66" s="222"/>
      <c r="B66" s="222"/>
      <c r="C66" s="222"/>
      <c r="D66" s="222"/>
      <c r="E66" s="222"/>
      <c r="F66" s="222"/>
      <c r="G66" s="222"/>
      <c r="H66" s="222"/>
      <c r="I66" s="222"/>
      <c r="J66" s="222"/>
    </row>
    <row r="67" spans="1:10" ht="15.75" thickTop="1" thickBot="1" x14ac:dyDescent="0.25">
      <c r="A67" s="222"/>
      <c r="B67" s="222"/>
      <c r="C67" s="222"/>
      <c r="D67" s="222"/>
      <c r="E67" s="222"/>
      <c r="F67" s="222"/>
      <c r="G67" s="222"/>
      <c r="H67" s="222"/>
      <c r="I67" s="222"/>
      <c r="J67" s="222"/>
    </row>
    <row r="68" spans="1:10" ht="15" thickTop="1" x14ac:dyDescent="0.2">
      <c r="A68" s="222"/>
      <c r="B68" s="222"/>
      <c r="C68" s="222"/>
      <c r="D68" s="222"/>
      <c r="E68" s="222"/>
      <c r="F68" s="222"/>
      <c r="G68" s="222"/>
      <c r="H68" s="222"/>
      <c r="I68" s="222"/>
      <c r="J68" s="222"/>
    </row>
    <row r="69" spans="1:10" ht="15" x14ac:dyDescent="0.2">
      <c r="A69" s="208" t="s">
        <v>495</v>
      </c>
      <c r="B69" s="209" t="s">
        <v>1</v>
      </c>
      <c r="C69" s="208" t="s">
        <v>2</v>
      </c>
      <c r="D69" s="208" t="s">
        <v>3</v>
      </c>
      <c r="E69" s="508" t="s">
        <v>170</v>
      </c>
      <c r="F69" s="508"/>
      <c r="G69" s="210" t="s">
        <v>4</v>
      </c>
      <c r="H69" s="209" t="s">
        <v>5</v>
      </c>
      <c r="I69" s="209" t="s">
        <v>6</v>
      </c>
      <c r="J69" s="209" t="s">
        <v>7</v>
      </c>
    </row>
    <row r="70" spans="1:10" x14ac:dyDescent="0.2">
      <c r="A70" s="211" t="s">
        <v>171</v>
      </c>
      <c r="B70" s="388" t="s">
        <v>768</v>
      </c>
      <c r="C70" s="211" t="s">
        <v>464</v>
      </c>
      <c r="D70" s="211" t="s">
        <v>463</v>
      </c>
      <c r="E70" s="511" t="s">
        <v>769</v>
      </c>
      <c r="F70" s="511"/>
      <c r="G70" s="212" t="s">
        <v>13</v>
      </c>
      <c r="H70" s="213">
        <v>1</v>
      </c>
      <c r="I70" s="214">
        <v>193.28</v>
      </c>
      <c r="J70" s="214">
        <v>193.28</v>
      </c>
    </row>
    <row r="71" spans="1:10" ht="25.5" x14ac:dyDescent="0.2">
      <c r="A71" s="215" t="s">
        <v>173</v>
      </c>
      <c r="B71" s="216" t="s">
        <v>211</v>
      </c>
      <c r="C71" s="215" t="s">
        <v>10</v>
      </c>
      <c r="D71" s="215" t="s">
        <v>212</v>
      </c>
      <c r="E71" s="512" t="s">
        <v>174</v>
      </c>
      <c r="F71" s="512"/>
      <c r="G71" s="217" t="s">
        <v>149</v>
      </c>
      <c r="H71" s="218">
        <v>0.6</v>
      </c>
      <c r="I71" s="219">
        <v>25.18</v>
      </c>
      <c r="J71" s="219">
        <v>15.1</v>
      </c>
    </row>
    <row r="72" spans="1:10" ht="25.5" x14ac:dyDescent="0.2">
      <c r="A72" s="215" t="s">
        <v>173</v>
      </c>
      <c r="B72" s="216" t="s">
        <v>496</v>
      </c>
      <c r="C72" s="215" t="s">
        <v>10</v>
      </c>
      <c r="D72" s="215" t="s">
        <v>497</v>
      </c>
      <c r="E72" s="512" t="s">
        <v>174</v>
      </c>
      <c r="F72" s="512"/>
      <c r="G72" s="217" t="s">
        <v>149</v>
      </c>
      <c r="H72" s="218">
        <v>0.6</v>
      </c>
      <c r="I72" s="219">
        <v>22.86</v>
      </c>
      <c r="J72" s="219">
        <v>13.71</v>
      </c>
    </row>
    <row r="73" spans="1:10" x14ac:dyDescent="0.2">
      <c r="A73" s="223" t="s">
        <v>188</v>
      </c>
      <c r="B73" s="224" t="s">
        <v>498</v>
      </c>
      <c r="C73" s="223" t="s">
        <v>464</v>
      </c>
      <c r="D73" s="223" t="s">
        <v>499</v>
      </c>
      <c r="E73" s="509" t="s">
        <v>191</v>
      </c>
      <c r="F73" s="509"/>
      <c r="G73" s="225" t="s">
        <v>13</v>
      </c>
      <c r="H73" s="226">
        <v>1</v>
      </c>
      <c r="I73" s="227">
        <v>105.82</v>
      </c>
      <c r="J73" s="227">
        <v>105.82</v>
      </c>
    </row>
    <row r="74" spans="1:10" x14ac:dyDescent="0.2">
      <c r="A74" s="223" t="s">
        <v>188</v>
      </c>
      <c r="B74" s="224" t="s">
        <v>500</v>
      </c>
      <c r="C74" s="223" t="s">
        <v>464</v>
      </c>
      <c r="D74" s="223" t="s">
        <v>501</v>
      </c>
      <c r="E74" s="509" t="s">
        <v>191</v>
      </c>
      <c r="F74" s="509"/>
      <c r="G74" s="225" t="s">
        <v>198</v>
      </c>
      <c r="H74" s="226">
        <v>0.8</v>
      </c>
      <c r="I74" s="227">
        <v>73.319999999999993</v>
      </c>
      <c r="J74" s="227">
        <v>58.65</v>
      </c>
    </row>
    <row r="75" spans="1:10" x14ac:dyDescent="0.2">
      <c r="A75" s="220"/>
      <c r="B75" s="220"/>
      <c r="C75" s="220"/>
      <c r="D75" s="220"/>
      <c r="E75" s="220" t="s">
        <v>176</v>
      </c>
      <c r="F75" s="221">
        <v>10.079439252336449</v>
      </c>
      <c r="G75" s="220" t="s">
        <v>177</v>
      </c>
      <c r="H75" s="221">
        <v>11.49</v>
      </c>
      <c r="I75" s="220" t="s">
        <v>178</v>
      </c>
      <c r="J75" s="221">
        <v>21.57</v>
      </c>
    </row>
    <row r="76" spans="1:10" ht="15" thickBot="1" x14ac:dyDescent="0.25">
      <c r="A76" s="220"/>
      <c r="B76" s="220"/>
      <c r="C76" s="220"/>
      <c r="D76" s="220"/>
      <c r="E76" s="220" t="s">
        <v>179</v>
      </c>
      <c r="F76" s="221">
        <v>42.75</v>
      </c>
      <c r="G76" s="220"/>
      <c r="H76" s="510" t="s">
        <v>180</v>
      </c>
      <c r="I76" s="510"/>
      <c r="J76" s="221">
        <v>236.03</v>
      </c>
    </row>
    <row r="77" spans="1:10" ht="15.75" thickTop="1" thickBot="1" x14ac:dyDescent="0.25">
      <c r="A77" s="222"/>
      <c r="B77" s="222"/>
      <c r="C77" s="222"/>
      <c r="D77" s="222"/>
      <c r="E77" s="222"/>
      <c r="F77" s="222"/>
      <c r="G77" s="222"/>
      <c r="H77" s="222"/>
      <c r="I77" s="222"/>
      <c r="J77" s="222"/>
    </row>
    <row r="78" spans="1:10" ht="15.75" thickTop="1" thickBot="1" x14ac:dyDescent="0.25">
      <c r="A78" s="222"/>
      <c r="B78" s="222"/>
      <c r="C78" s="222"/>
      <c r="D78" s="222"/>
      <c r="E78" s="222"/>
      <c r="F78" s="222"/>
      <c r="G78" s="222"/>
      <c r="H78" s="222"/>
      <c r="I78" s="222"/>
      <c r="J78" s="222"/>
    </row>
    <row r="79" spans="1:10" ht="15" thickTop="1" x14ac:dyDescent="0.2">
      <c r="A79" s="222"/>
      <c r="B79" s="222"/>
      <c r="C79" s="222"/>
      <c r="D79" s="222"/>
      <c r="E79" s="222"/>
      <c r="F79" s="222"/>
      <c r="G79" s="222"/>
      <c r="H79" s="222"/>
      <c r="I79" s="222"/>
      <c r="J79" s="222"/>
    </row>
    <row r="80" spans="1:10" ht="15" x14ac:dyDescent="0.2">
      <c r="A80" s="208" t="s">
        <v>15</v>
      </c>
      <c r="B80" s="209" t="s">
        <v>1</v>
      </c>
      <c r="C80" s="208" t="s">
        <v>2</v>
      </c>
      <c r="D80" s="208" t="s">
        <v>3</v>
      </c>
      <c r="E80" s="508" t="s">
        <v>170</v>
      </c>
      <c r="F80" s="508"/>
      <c r="G80" s="210" t="s">
        <v>4</v>
      </c>
      <c r="H80" s="209" t="s">
        <v>5</v>
      </c>
      <c r="I80" s="209" t="s">
        <v>6</v>
      </c>
      <c r="J80" s="209" t="s">
        <v>7</v>
      </c>
    </row>
    <row r="81" spans="1:10" ht="25.5" x14ac:dyDescent="0.2">
      <c r="A81" s="211" t="s">
        <v>171</v>
      </c>
      <c r="B81" s="388" t="s">
        <v>770</v>
      </c>
      <c r="C81" s="211" t="s">
        <v>764</v>
      </c>
      <c r="D81" s="211" t="s">
        <v>319</v>
      </c>
      <c r="E81" s="511" t="s">
        <v>502</v>
      </c>
      <c r="F81" s="511"/>
      <c r="G81" s="212" t="s">
        <v>12</v>
      </c>
      <c r="H81" s="213">
        <v>1</v>
      </c>
      <c r="I81" s="214">
        <v>118.11</v>
      </c>
      <c r="J81" s="214">
        <v>118.11</v>
      </c>
    </row>
    <row r="82" spans="1:10" ht="25.5" x14ac:dyDescent="0.2">
      <c r="A82" s="215" t="s">
        <v>173</v>
      </c>
      <c r="B82" s="216" t="s">
        <v>183</v>
      </c>
      <c r="C82" s="215" t="s">
        <v>10</v>
      </c>
      <c r="D82" s="215" t="s">
        <v>184</v>
      </c>
      <c r="E82" s="512" t="s">
        <v>174</v>
      </c>
      <c r="F82" s="512"/>
      <c r="G82" s="217" t="s">
        <v>149</v>
      </c>
      <c r="H82" s="218">
        <v>1.84</v>
      </c>
      <c r="I82" s="219">
        <v>20.420000000000002</v>
      </c>
      <c r="J82" s="219">
        <v>37.57</v>
      </c>
    </row>
    <row r="83" spans="1:10" ht="25.5" x14ac:dyDescent="0.2">
      <c r="A83" s="215" t="s">
        <v>173</v>
      </c>
      <c r="B83" s="216" t="s">
        <v>199</v>
      </c>
      <c r="C83" s="215" t="s">
        <v>10</v>
      </c>
      <c r="D83" s="215" t="s">
        <v>200</v>
      </c>
      <c r="E83" s="512" t="s">
        <v>174</v>
      </c>
      <c r="F83" s="512"/>
      <c r="G83" s="217" t="s">
        <v>149</v>
      </c>
      <c r="H83" s="218">
        <v>1.5</v>
      </c>
      <c r="I83" s="219">
        <v>25.38</v>
      </c>
      <c r="J83" s="219">
        <v>38.07</v>
      </c>
    </row>
    <row r="84" spans="1:10" ht="25.5" x14ac:dyDescent="0.2">
      <c r="A84" s="223" t="s">
        <v>188</v>
      </c>
      <c r="B84" s="224" t="s">
        <v>503</v>
      </c>
      <c r="C84" s="223" t="s">
        <v>10</v>
      </c>
      <c r="D84" s="223" t="s">
        <v>504</v>
      </c>
      <c r="E84" s="509" t="s">
        <v>191</v>
      </c>
      <c r="F84" s="509"/>
      <c r="G84" s="225" t="s">
        <v>8</v>
      </c>
      <c r="H84" s="226">
        <v>47</v>
      </c>
      <c r="I84" s="227">
        <v>0.5</v>
      </c>
      <c r="J84" s="227">
        <v>23.5</v>
      </c>
    </row>
    <row r="85" spans="1:10" x14ac:dyDescent="0.2">
      <c r="A85" s="223" t="s">
        <v>188</v>
      </c>
      <c r="B85" s="224" t="s">
        <v>206</v>
      </c>
      <c r="C85" s="223" t="s">
        <v>10</v>
      </c>
      <c r="D85" s="223" t="s">
        <v>207</v>
      </c>
      <c r="E85" s="509" t="s">
        <v>191</v>
      </c>
      <c r="F85" s="509"/>
      <c r="G85" s="225" t="s">
        <v>198</v>
      </c>
      <c r="H85" s="226">
        <v>6.19</v>
      </c>
      <c r="I85" s="227">
        <v>0.7</v>
      </c>
      <c r="J85" s="227">
        <v>4.33</v>
      </c>
    </row>
    <row r="86" spans="1:10" x14ac:dyDescent="0.2">
      <c r="A86" s="223" t="s">
        <v>188</v>
      </c>
      <c r="B86" s="224" t="s">
        <v>505</v>
      </c>
      <c r="C86" s="223" t="s">
        <v>10</v>
      </c>
      <c r="D86" s="223" t="s">
        <v>506</v>
      </c>
      <c r="E86" s="509" t="s">
        <v>191</v>
      </c>
      <c r="F86" s="509"/>
      <c r="G86" s="225" t="s">
        <v>14</v>
      </c>
      <c r="H86" s="226">
        <v>4.1300000000000003E-2</v>
      </c>
      <c r="I86" s="227">
        <v>130</v>
      </c>
      <c r="J86" s="227">
        <v>5.36</v>
      </c>
    </row>
    <row r="87" spans="1:10" x14ac:dyDescent="0.2">
      <c r="A87" s="223" t="s">
        <v>188</v>
      </c>
      <c r="B87" s="224" t="s">
        <v>507</v>
      </c>
      <c r="C87" s="223" t="s">
        <v>10</v>
      </c>
      <c r="D87" s="223" t="s">
        <v>508</v>
      </c>
      <c r="E87" s="509" t="s">
        <v>191</v>
      </c>
      <c r="F87" s="509"/>
      <c r="G87" s="225" t="s">
        <v>198</v>
      </c>
      <c r="H87" s="226">
        <v>6.19</v>
      </c>
      <c r="I87" s="227">
        <v>1.5</v>
      </c>
      <c r="J87" s="227">
        <v>9.2799999999999994</v>
      </c>
    </row>
    <row r="88" spans="1:10" x14ac:dyDescent="0.2">
      <c r="A88" s="220"/>
      <c r="B88" s="220"/>
      <c r="C88" s="220"/>
      <c r="D88" s="220"/>
      <c r="E88" s="220" t="s">
        <v>176</v>
      </c>
      <c r="F88" s="221">
        <v>26.065420560747665</v>
      </c>
      <c r="G88" s="220" t="s">
        <v>177</v>
      </c>
      <c r="H88" s="221">
        <v>29.71</v>
      </c>
      <c r="I88" s="220" t="s">
        <v>178</v>
      </c>
      <c r="J88" s="221">
        <v>55.78</v>
      </c>
    </row>
    <row r="89" spans="1:10" ht="15" thickBot="1" x14ac:dyDescent="0.25">
      <c r="A89" s="220"/>
      <c r="B89" s="220"/>
      <c r="C89" s="220"/>
      <c r="D89" s="220"/>
      <c r="E89" s="220" t="s">
        <v>179</v>
      </c>
      <c r="F89" s="221">
        <v>26.12</v>
      </c>
      <c r="G89" s="220"/>
      <c r="H89" s="510" t="s">
        <v>180</v>
      </c>
      <c r="I89" s="510"/>
      <c r="J89" s="221">
        <v>144.22999999999999</v>
      </c>
    </row>
    <row r="90" spans="1:10" ht="15" thickTop="1" x14ac:dyDescent="0.2">
      <c r="A90" s="222"/>
      <c r="B90" s="222"/>
      <c r="C90" s="222"/>
      <c r="D90" s="222"/>
      <c r="E90" s="222"/>
      <c r="F90" s="222"/>
      <c r="G90" s="222"/>
      <c r="H90" s="222"/>
      <c r="I90" s="222"/>
      <c r="J90" s="222"/>
    </row>
    <row r="91" spans="1:10" ht="15" x14ac:dyDescent="0.2">
      <c r="A91" s="208" t="s">
        <v>509</v>
      </c>
      <c r="B91" s="209" t="s">
        <v>1</v>
      </c>
      <c r="C91" s="208" t="s">
        <v>2</v>
      </c>
      <c r="D91" s="208" t="s">
        <v>3</v>
      </c>
      <c r="E91" s="508" t="s">
        <v>170</v>
      </c>
      <c r="F91" s="508"/>
      <c r="G91" s="210" t="s">
        <v>4</v>
      </c>
      <c r="H91" s="209" t="s">
        <v>5</v>
      </c>
      <c r="I91" s="209" t="s">
        <v>6</v>
      </c>
      <c r="J91" s="209" t="s">
        <v>7</v>
      </c>
    </row>
    <row r="92" spans="1:10" x14ac:dyDescent="0.2">
      <c r="A92" s="211" t="s">
        <v>171</v>
      </c>
      <c r="B92" s="388" t="s">
        <v>771</v>
      </c>
      <c r="C92" s="211" t="s">
        <v>203</v>
      </c>
      <c r="D92" s="211" t="s">
        <v>510</v>
      </c>
      <c r="E92" s="511" t="s">
        <v>511</v>
      </c>
      <c r="F92" s="511"/>
      <c r="G92" s="212" t="s">
        <v>12</v>
      </c>
      <c r="H92" s="213">
        <v>1</v>
      </c>
      <c r="I92" s="214">
        <v>56.54</v>
      </c>
      <c r="J92" s="214">
        <v>56.54</v>
      </c>
    </row>
    <row r="93" spans="1:10" x14ac:dyDescent="0.2">
      <c r="A93" s="223" t="s">
        <v>188</v>
      </c>
      <c r="B93" s="224" t="s">
        <v>512</v>
      </c>
      <c r="C93" s="223" t="s">
        <v>203</v>
      </c>
      <c r="D93" s="223" t="s">
        <v>513</v>
      </c>
      <c r="E93" s="509" t="s">
        <v>514</v>
      </c>
      <c r="F93" s="509"/>
      <c r="G93" s="225" t="s">
        <v>12</v>
      </c>
      <c r="H93" s="226">
        <v>1</v>
      </c>
      <c r="I93" s="227">
        <v>56.54</v>
      </c>
      <c r="J93" s="227">
        <v>56.54</v>
      </c>
    </row>
    <row r="94" spans="1:10" x14ac:dyDescent="0.2">
      <c r="A94" s="220"/>
      <c r="B94" s="220"/>
      <c r="C94" s="220"/>
      <c r="D94" s="220"/>
      <c r="E94" s="220" t="s">
        <v>176</v>
      </c>
      <c r="F94" s="221">
        <v>0</v>
      </c>
      <c r="G94" s="220" t="s">
        <v>177</v>
      </c>
      <c r="H94" s="221">
        <v>0</v>
      </c>
      <c r="I94" s="220" t="s">
        <v>178</v>
      </c>
      <c r="J94" s="221">
        <v>0</v>
      </c>
    </row>
    <row r="95" spans="1:10" ht="15" thickBot="1" x14ac:dyDescent="0.25">
      <c r="A95" s="220"/>
      <c r="B95" s="220"/>
      <c r="C95" s="220"/>
      <c r="D95" s="220"/>
      <c r="E95" s="220" t="s">
        <v>179</v>
      </c>
      <c r="F95" s="221">
        <v>12.5</v>
      </c>
      <c r="G95" s="220"/>
      <c r="H95" s="510" t="s">
        <v>180</v>
      </c>
      <c r="I95" s="510"/>
      <c r="J95" s="221">
        <v>69.040000000000006</v>
      </c>
    </row>
    <row r="96" spans="1:10" ht="15.75" thickTop="1" thickBot="1" x14ac:dyDescent="0.25">
      <c r="A96" s="222"/>
      <c r="B96" s="222"/>
      <c r="C96" s="222"/>
      <c r="D96" s="222"/>
      <c r="E96" s="222"/>
      <c r="F96" s="222"/>
      <c r="G96" s="222"/>
      <c r="H96" s="222"/>
      <c r="I96" s="222"/>
      <c r="J96" s="222"/>
    </row>
    <row r="97" spans="1:10" ht="15.75" thickTop="1" thickBot="1" x14ac:dyDescent="0.25">
      <c r="A97" s="222"/>
      <c r="B97" s="222"/>
      <c r="C97" s="222"/>
      <c r="D97" s="222"/>
      <c r="E97" s="222"/>
      <c r="F97" s="222"/>
      <c r="G97" s="222"/>
      <c r="H97" s="222"/>
      <c r="I97" s="222"/>
      <c r="J97" s="222"/>
    </row>
    <row r="98" spans="1:10" ht="15" thickTop="1" x14ac:dyDescent="0.2">
      <c r="A98" s="222"/>
      <c r="B98" s="222"/>
      <c r="C98" s="222"/>
      <c r="D98" s="222"/>
      <c r="E98" s="222"/>
      <c r="F98" s="222"/>
      <c r="G98" s="222"/>
      <c r="H98" s="222"/>
      <c r="I98" s="222"/>
      <c r="J98" s="222"/>
    </row>
    <row r="99" spans="1:10" ht="15" x14ac:dyDescent="0.2">
      <c r="A99" s="208" t="s">
        <v>515</v>
      </c>
      <c r="B99" s="209" t="s">
        <v>1</v>
      </c>
      <c r="C99" s="208" t="s">
        <v>2</v>
      </c>
      <c r="D99" s="208" t="s">
        <v>3</v>
      </c>
      <c r="E99" s="508" t="s">
        <v>170</v>
      </c>
      <c r="F99" s="508"/>
      <c r="G99" s="210" t="s">
        <v>4</v>
      </c>
      <c r="H99" s="209" t="s">
        <v>5</v>
      </c>
      <c r="I99" s="209" t="s">
        <v>6</v>
      </c>
      <c r="J99" s="209" t="s">
        <v>7</v>
      </c>
    </row>
    <row r="100" spans="1:10" x14ac:dyDescent="0.2">
      <c r="A100" s="211" t="s">
        <v>171</v>
      </c>
      <c r="B100" s="388" t="s">
        <v>772</v>
      </c>
      <c r="C100" s="211" t="s">
        <v>203</v>
      </c>
      <c r="D100" s="211" t="s">
        <v>516</v>
      </c>
      <c r="E100" s="511" t="s">
        <v>517</v>
      </c>
      <c r="F100" s="511"/>
      <c r="G100" s="212" t="s">
        <v>205</v>
      </c>
      <c r="H100" s="213">
        <v>1</v>
      </c>
      <c r="I100" s="214">
        <v>41.27</v>
      </c>
      <c r="J100" s="214">
        <v>41.27</v>
      </c>
    </row>
    <row r="101" spans="1:10" ht="25.5" x14ac:dyDescent="0.2">
      <c r="A101" s="215" t="s">
        <v>173</v>
      </c>
      <c r="B101" s="216" t="s">
        <v>183</v>
      </c>
      <c r="C101" s="215" t="s">
        <v>10</v>
      </c>
      <c r="D101" s="215" t="s">
        <v>184</v>
      </c>
      <c r="E101" s="512" t="s">
        <v>174</v>
      </c>
      <c r="F101" s="512"/>
      <c r="G101" s="217" t="s">
        <v>149</v>
      </c>
      <c r="H101" s="218">
        <v>0.7</v>
      </c>
      <c r="I101" s="219">
        <v>20.420000000000002</v>
      </c>
      <c r="J101" s="219">
        <v>14.29</v>
      </c>
    </row>
    <row r="102" spans="1:10" ht="25.5" x14ac:dyDescent="0.2">
      <c r="A102" s="215" t="s">
        <v>173</v>
      </c>
      <c r="B102" s="216" t="s">
        <v>518</v>
      </c>
      <c r="C102" s="215" t="s">
        <v>10</v>
      </c>
      <c r="D102" s="215" t="s">
        <v>519</v>
      </c>
      <c r="E102" s="512" t="s">
        <v>174</v>
      </c>
      <c r="F102" s="512"/>
      <c r="G102" s="217" t="s">
        <v>149</v>
      </c>
      <c r="H102" s="218">
        <v>0.7</v>
      </c>
      <c r="I102" s="219">
        <v>25.69</v>
      </c>
      <c r="J102" s="219">
        <v>17.98</v>
      </c>
    </row>
    <row r="103" spans="1:10" ht="25.5" x14ac:dyDescent="0.2">
      <c r="A103" s="223" t="s">
        <v>188</v>
      </c>
      <c r="B103" s="224" t="s">
        <v>520</v>
      </c>
      <c r="C103" s="223" t="s">
        <v>203</v>
      </c>
      <c r="D103" s="223" t="s">
        <v>521</v>
      </c>
      <c r="E103" s="509" t="s">
        <v>191</v>
      </c>
      <c r="F103" s="509"/>
      <c r="G103" s="225" t="s">
        <v>205</v>
      </c>
      <c r="H103" s="226">
        <v>1</v>
      </c>
      <c r="I103" s="227">
        <v>9</v>
      </c>
      <c r="J103" s="227">
        <v>9</v>
      </c>
    </row>
    <row r="104" spans="1:10" x14ac:dyDescent="0.2">
      <c r="A104" s="220"/>
      <c r="B104" s="220"/>
      <c r="C104" s="220"/>
      <c r="D104" s="220"/>
      <c r="E104" s="220" t="s">
        <v>176</v>
      </c>
      <c r="F104" s="221">
        <v>11.186915887850468</v>
      </c>
      <c r="G104" s="220" t="s">
        <v>177</v>
      </c>
      <c r="H104" s="221">
        <v>12.75</v>
      </c>
      <c r="I104" s="220" t="s">
        <v>178</v>
      </c>
      <c r="J104" s="221">
        <v>23.94</v>
      </c>
    </row>
    <row r="105" spans="1:10" ht="15" thickBot="1" x14ac:dyDescent="0.25">
      <c r="A105" s="220"/>
      <c r="B105" s="220"/>
      <c r="C105" s="220"/>
      <c r="D105" s="220"/>
      <c r="E105" s="220" t="s">
        <v>179</v>
      </c>
      <c r="F105" s="221">
        <v>9.1199999999999992</v>
      </c>
      <c r="G105" s="220"/>
      <c r="H105" s="510" t="s">
        <v>180</v>
      </c>
      <c r="I105" s="510"/>
      <c r="J105" s="221">
        <v>50.39</v>
      </c>
    </row>
    <row r="106" spans="1:10" ht="15" thickTop="1" x14ac:dyDescent="0.2">
      <c r="A106" s="222"/>
      <c r="B106" s="222"/>
      <c r="C106" s="222"/>
      <c r="D106" s="222"/>
      <c r="E106" s="222"/>
      <c r="F106" s="222"/>
      <c r="G106" s="222"/>
      <c r="H106" s="222"/>
      <c r="I106" s="222"/>
      <c r="J106" s="222"/>
    </row>
    <row r="107" spans="1:10" ht="15" x14ac:dyDescent="0.2">
      <c r="A107" s="208" t="s">
        <v>522</v>
      </c>
      <c r="B107" s="209" t="s">
        <v>1</v>
      </c>
      <c r="C107" s="208" t="s">
        <v>2</v>
      </c>
      <c r="D107" s="208" t="s">
        <v>3</v>
      </c>
      <c r="E107" s="508" t="s">
        <v>170</v>
      </c>
      <c r="F107" s="508"/>
      <c r="G107" s="210" t="s">
        <v>4</v>
      </c>
      <c r="H107" s="209" t="s">
        <v>5</v>
      </c>
      <c r="I107" s="209" t="s">
        <v>6</v>
      </c>
      <c r="J107" s="209" t="s">
        <v>7</v>
      </c>
    </row>
    <row r="108" spans="1:10" x14ac:dyDescent="0.2">
      <c r="A108" s="211" t="s">
        <v>171</v>
      </c>
      <c r="B108" s="388" t="s">
        <v>773</v>
      </c>
      <c r="C108" s="211" t="s">
        <v>203</v>
      </c>
      <c r="D108" s="211" t="s">
        <v>523</v>
      </c>
      <c r="E108" s="511" t="s">
        <v>517</v>
      </c>
      <c r="F108" s="511"/>
      <c r="G108" s="212" t="s">
        <v>205</v>
      </c>
      <c r="H108" s="213">
        <v>1</v>
      </c>
      <c r="I108" s="214">
        <v>43.27</v>
      </c>
      <c r="J108" s="214">
        <v>43.27</v>
      </c>
    </row>
    <row r="109" spans="1:10" ht="25.5" x14ac:dyDescent="0.2">
      <c r="A109" s="215" t="s">
        <v>173</v>
      </c>
      <c r="B109" s="216" t="s">
        <v>183</v>
      </c>
      <c r="C109" s="215" t="s">
        <v>10</v>
      </c>
      <c r="D109" s="215" t="s">
        <v>184</v>
      </c>
      <c r="E109" s="512" t="s">
        <v>174</v>
      </c>
      <c r="F109" s="512"/>
      <c r="G109" s="217" t="s">
        <v>149</v>
      </c>
      <c r="H109" s="218">
        <v>0.7</v>
      </c>
      <c r="I109" s="219">
        <v>20.420000000000002</v>
      </c>
      <c r="J109" s="219">
        <v>14.29</v>
      </c>
    </row>
    <row r="110" spans="1:10" ht="25.5" x14ac:dyDescent="0.2">
      <c r="A110" s="215" t="s">
        <v>173</v>
      </c>
      <c r="B110" s="216" t="s">
        <v>518</v>
      </c>
      <c r="C110" s="215" t="s">
        <v>10</v>
      </c>
      <c r="D110" s="215" t="s">
        <v>519</v>
      </c>
      <c r="E110" s="512" t="s">
        <v>174</v>
      </c>
      <c r="F110" s="512"/>
      <c r="G110" s="217" t="s">
        <v>149</v>
      </c>
      <c r="H110" s="218">
        <v>0.7</v>
      </c>
      <c r="I110" s="219">
        <v>25.69</v>
      </c>
      <c r="J110" s="219">
        <v>17.98</v>
      </c>
    </row>
    <row r="111" spans="1:10" ht="25.5" x14ac:dyDescent="0.2">
      <c r="A111" s="223" t="s">
        <v>188</v>
      </c>
      <c r="B111" s="224" t="s">
        <v>524</v>
      </c>
      <c r="C111" s="223" t="s">
        <v>203</v>
      </c>
      <c r="D111" s="223" t="s">
        <v>525</v>
      </c>
      <c r="E111" s="509" t="s">
        <v>191</v>
      </c>
      <c r="F111" s="509"/>
      <c r="G111" s="225" t="s">
        <v>205</v>
      </c>
      <c r="H111" s="226">
        <v>1</v>
      </c>
      <c r="I111" s="227">
        <v>11</v>
      </c>
      <c r="J111" s="227">
        <v>11</v>
      </c>
    </row>
    <row r="112" spans="1:10" x14ac:dyDescent="0.2">
      <c r="A112" s="220"/>
      <c r="B112" s="220"/>
      <c r="C112" s="220"/>
      <c r="D112" s="220"/>
      <c r="E112" s="220" t="s">
        <v>176</v>
      </c>
      <c r="F112" s="221">
        <v>11.186915887850468</v>
      </c>
      <c r="G112" s="220" t="s">
        <v>177</v>
      </c>
      <c r="H112" s="221">
        <v>12.75</v>
      </c>
      <c r="I112" s="220" t="s">
        <v>178</v>
      </c>
      <c r="J112" s="221">
        <v>23.94</v>
      </c>
    </row>
    <row r="113" spans="1:10" ht="15" thickBot="1" x14ac:dyDescent="0.25">
      <c r="A113" s="220"/>
      <c r="B113" s="220"/>
      <c r="C113" s="220"/>
      <c r="D113" s="220"/>
      <c r="E113" s="220" t="s">
        <v>179</v>
      </c>
      <c r="F113" s="221">
        <v>9.57</v>
      </c>
      <c r="G113" s="220"/>
      <c r="H113" s="510" t="s">
        <v>180</v>
      </c>
      <c r="I113" s="510"/>
      <c r="J113" s="221">
        <v>52.84</v>
      </c>
    </row>
    <row r="114" spans="1:10" ht="15" thickTop="1" x14ac:dyDescent="0.2">
      <c r="A114" s="222"/>
      <c r="B114" s="222"/>
      <c r="C114" s="222"/>
      <c r="D114" s="222"/>
      <c r="E114" s="222"/>
      <c r="F114" s="222"/>
      <c r="G114" s="222"/>
      <c r="H114" s="222"/>
      <c r="I114" s="222"/>
      <c r="J114" s="222"/>
    </row>
    <row r="115" spans="1:10" ht="15" x14ac:dyDescent="0.2">
      <c r="A115" s="208" t="s">
        <v>526</v>
      </c>
      <c r="B115" s="209" t="s">
        <v>1</v>
      </c>
      <c r="C115" s="208" t="s">
        <v>2</v>
      </c>
      <c r="D115" s="208" t="s">
        <v>3</v>
      </c>
      <c r="E115" s="508" t="s">
        <v>170</v>
      </c>
      <c r="F115" s="508"/>
      <c r="G115" s="210" t="s">
        <v>4</v>
      </c>
      <c r="H115" s="209" t="s">
        <v>5</v>
      </c>
      <c r="I115" s="209" t="s">
        <v>6</v>
      </c>
      <c r="J115" s="209" t="s">
        <v>7</v>
      </c>
    </row>
    <row r="116" spans="1:10" x14ac:dyDescent="0.2">
      <c r="A116" s="211" t="s">
        <v>171</v>
      </c>
      <c r="B116" s="388" t="s">
        <v>774</v>
      </c>
      <c r="C116" s="211" t="s">
        <v>203</v>
      </c>
      <c r="D116" s="211" t="s">
        <v>527</v>
      </c>
      <c r="E116" s="511" t="s">
        <v>517</v>
      </c>
      <c r="F116" s="511"/>
      <c r="G116" s="212" t="s">
        <v>205</v>
      </c>
      <c r="H116" s="213">
        <v>1</v>
      </c>
      <c r="I116" s="214">
        <v>45.27</v>
      </c>
      <c r="J116" s="214">
        <v>45.27</v>
      </c>
    </row>
    <row r="117" spans="1:10" ht="25.5" x14ac:dyDescent="0.2">
      <c r="A117" s="215" t="s">
        <v>173</v>
      </c>
      <c r="B117" s="216" t="s">
        <v>183</v>
      </c>
      <c r="C117" s="215" t="s">
        <v>10</v>
      </c>
      <c r="D117" s="215" t="s">
        <v>184</v>
      </c>
      <c r="E117" s="512" t="s">
        <v>174</v>
      </c>
      <c r="F117" s="512"/>
      <c r="G117" s="217" t="s">
        <v>149</v>
      </c>
      <c r="H117" s="218">
        <v>0.7</v>
      </c>
      <c r="I117" s="219">
        <v>20.420000000000002</v>
      </c>
      <c r="J117" s="219">
        <v>14.29</v>
      </c>
    </row>
    <row r="118" spans="1:10" ht="25.5" x14ac:dyDescent="0.2">
      <c r="A118" s="215" t="s">
        <v>173</v>
      </c>
      <c r="B118" s="216" t="s">
        <v>518</v>
      </c>
      <c r="C118" s="215" t="s">
        <v>10</v>
      </c>
      <c r="D118" s="215" t="s">
        <v>519</v>
      </c>
      <c r="E118" s="512" t="s">
        <v>174</v>
      </c>
      <c r="F118" s="512"/>
      <c r="G118" s="217" t="s">
        <v>149</v>
      </c>
      <c r="H118" s="218">
        <v>0.7</v>
      </c>
      <c r="I118" s="219">
        <v>25.69</v>
      </c>
      <c r="J118" s="219">
        <v>17.98</v>
      </c>
    </row>
    <row r="119" spans="1:10" x14ac:dyDescent="0.2">
      <c r="A119" s="223" t="s">
        <v>188</v>
      </c>
      <c r="B119" s="224" t="s">
        <v>528</v>
      </c>
      <c r="C119" s="223" t="s">
        <v>203</v>
      </c>
      <c r="D119" s="223" t="s">
        <v>529</v>
      </c>
      <c r="E119" s="509" t="s">
        <v>191</v>
      </c>
      <c r="F119" s="509"/>
      <c r="G119" s="225" t="s">
        <v>205</v>
      </c>
      <c r="H119" s="226">
        <v>1</v>
      </c>
      <c r="I119" s="227">
        <v>13</v>
      </c>
      <c r="J119" s="227">
        <v>13</v>
      </c>
    </row>
    <row r="120" spans="1:10" x14ac:dyDescent="0.2">
      <c r="A120" s="220"/>
      <c r="B120" s="220"/>
      <c r="C120" s="220"/>
      <c r="D120" s="220"/>
      <c r="E120" s="220" t="s">
        <v>176</v>
      </c>
      <c r="F120" s="221">
        <v>11.186915887850468</v>
      </c>
      <c r="G120" s="220" t="s">
        <v>177</v>
      </c>
      <c r="H120" s="221">
        <v>12.75</v>
      </c>
      <c r="I120" s="220" t="s">
        <v>178</v>
      </c>
      <c r="J120" s="221">
        <v>23.94</v>
      </c>
    </row>
    <row r="121" spans="1:10" ht="15" thickBot="1" x14ac:dyDescent="0.25">
      <c r="A121" s="220"/>
      <c r="B121" s="220"/>
      <c r="C121" s="220"/>
      <c r="D121" s="220"/>
      <c r="E121" s="220" t="s">
        <v>179</v>
      </c>
      <c r="F121" s="221">
        <v>10.01</v>
      </c>
      <c r="G121" s="220"/>
      <c r="H121" s="510" t="s">
        <v>180</v>
      </c>
      <c r="I121" s="510"/>
      <c r="J121" s="221">
        <v>55.28</v>
      </c>
    </row>
    <row r="122" spans="1:10" ht="15" thickTop="1" x14ac:dyDescent="0.2">
      <c r="A122" s="222"/>
      <c r="B122" s="222"/>
      <c r="C122" s="222"/>
      <c r="D122" s="222"/>
      <c r="E122" s="222"/>
      <c r="F122" s="222"/>
      <c r="G122" s="222"/>
      <c r="H122" s="222"/>
      <c r="I122" s="222"/>
      <c r="J122" s="222"/>
    </row>
    <row r="123" spans="1:10" ht="15" x14ac:dyDescent="0.2">
      <c r="A123" s="208" t="s">
        <v>530</v>
      </c>
      <c r="B123" s="209" t="s">
        <v>1</v>
      </c>
      <c r="C123" s="208" t="s">
        <v>2</v>
      </c>
      <c r="D123" s="208" t="s">
        <v>3</v>
      </c>
      <c r="E123" s="508" t="s">
        <v>170</v>
      </c>
      <c r="F123" s="508"/>
      <c r="G123" s="210" t="s">
        <v>4</v>
      </c>
      <c r="H123" s="209" t="s">
        <v>5</v>
      </c>
      <c r="I123" s="209" t="s">
        <v>6</v>
      </c>
      <c r="J123" s="209" t="s">
        <v>7</v>
      </c>
    </row>
    <row r="124" spans="1:10" x14ac:dyDescent="0.2">
      <c r="A124" s="211" t="s">
        <v>171</v>
      </c>
      <c r="B124" s="388" t="s">
        <v>775</v>
      </c>
      <c r="C124" s="211" t="s">
        <v>203</v>
      </c>
      <c r="D124" s="211" t="s">
        <v>776</v>
      </c>
      <c r="E124" s="511" t="s">
        <v>532</v>
      </c>
      <c r="F124" s="511"/>
      <c r="G124" s="212" t="s">
        <v>205</v>
      </c>
      <c r="H124" s="213">
        <v>1</v>
      </c>
      <c r="I124" s="214">
        <v>105.88</v>
      </c>
      <c r="J124" s="214">
        <v>105.88</v>
      </c>
    </row>
    <row r="125" spans="1:10" ht="25.5" x14ac:dyDescent="0.2">
      <c r="A125" s="215" t="s">
        <v>173</v>
      </c>
      <c r="B125" s="216" t="s">
        <v>183</v>
      </c>
      <c r="C125" s="215" t="s">
        <v>10</v>
      </c>
      <c r="D125" s="215" t="s">
        <v>184</v>
      </c>
      <c r="E125" s="512" t="s">
        <v>174</v>
      </c>
      <c r="F125" s="512"/>
      <c r="G125" s="217" t="s">
        <v>149</v>
      </c>
      <c r="H125" s="218">
        <v>1</v>
      </c>
      <c r="I125" s="219">
        <v>20.420000000000002</v>
      </c>
      <c r="J125" s="219">
        <v>20.420000000000002</v>
      </c>
    </row>
    <row r="126" spans="1:10" ht="25.5" x14ac:dyDescent="0.2">
      <c r="A126" s="215" t="s">
        <v>173</v>
      </c>
      <c r="B126" s="216" t="s">
        <v>518</v>
      </c>
      <c r="C126" s="215" t="s">
        <v>10</v>
      </c>
      <c r="D126" s="215" t="s">
        <v>519</v>
      </c>
      <c r="E126" s="512" t="s">
        <v>174</v>
      </c>
      <c r="F126" s="512"/>
      <c r="G126" s="217" t="s">
        <v>149</v>
      </c>
      <c r="H126" s="218">
        <v>1</v>
      </c>
      <c r="I126" s="219">
        <v>25.69</v>
      </c>
      <c r="J126" s="219">
        <v>25.69</v>
      </c>
    </row>
    <row r="127" spans="1:10" x14ac:dyDescent="0.2">
      <c r="A127" s="223" t="s">
        <v>188</v>
      </c>
      <c r="B127" s="224" t="s">
        <v>777</v>
      </c>
      <c r="C127" s="223" t="s">
        <v>203</v>
      </c>
      <c r="D127" s="223" t="s">
        <v>778</v>
      </c>
      <c r="E127" s="509" t="s">
        <v>191</v>
      </c>
      <c r="F127" s="509"/>
      <c r="G127" s="225" t="s">
        <v>205</v>
      </c>
      <c r="H127" s="226">
        <v>1</v>
      </c>
      <c r="I127" s="227">
        <v>59.77</v>
      </c>
      <c r="J127" s="227">
        <v>59.77</v>
      </c>
    </row>
    <row r="128" spans="1:10" x14ac:dyDescent="0.2">
      <c r="A128" s="220"/>
      <c r="B128" s="220"/>
      <c r="C128" s="220"/>
      <c r="D128" s="220"/>
      <c r="E128" s="220" t="s">
        <v>176</v>
      </c>
      <c r="F128" s="221">
        <v>15.985981300000001</v>
      </c>
      <c r="G128" s="220" t="s">
        <v>177</v>
      </c>
      <c r="H128" s="221">
        <v>18.22</v>
      </c>
      <c r="I128" s="220" t="s">
        <v>178</v>
      </c>
      <c r="J128" s="221">
        <v>34.21</v>
      </c>
    </row>
    <row r="129" spans="1:10" ht="15" thickBot="1" x14ac:dyDescent="0.25">
      <c r="A129" s="220"/>
      <c r="B129" s="220"/>
      <c r="C129" s="220"/>
      <c r="D129" s="220"/>
      <c r="E129" s="220" t="s">
        <v>179</v>
      </c>
      <c r="F129" s="221">
        <v>23.42</v>
      </c>
      <c r="G129" s="220"/>
      <c r="H129" s="510" t="s">
        <v>180</v>
      </c>
      <c r="I129" s="510"/>
      <c r="J129" s="221">
        <v>129.30000000000001</v>
      </c>
    </row>
    <row r="130" spans="1:10" ht="15" thickTop="1" x14ac:dyDescent="0.2">
      <c r="A130" s="222"/>
      <c r="B130" s="222"/>
      <c r="C130" s="222"/>
      <c r="D130" s="222"/>
      <c r="E130" s="222"/>
      <c r="F130" s="222"/>
      <c r="G130" s="222"/>
      <c r="H130" s="222"/>
      <c r="I130" s="222"/>
      <c r="J130" s="222"/>
    </row>
    <row r="131" spans="1:10" ht="15" x14ac:dyDescent="0.2">
      <c r="A131" s="208" t="s">
        <v>537</v>
      </c>
      <c r="B131" s="209" t="s">
        <v>1</v>
      </c>
      <c r="C131" s="208" t="s">
        <v>2</v>
      </c>
      <c r="D131" s="208" t="s">
        <v>3</v>
      </c>
      <c r="E131" s="508" t="s">
        <v>170</v>
      </c>
      <c r="F131" s="508"/>
      <c r="G131" s="210" t="s">
        <v>4</v>
      </c>
      <c r="H131" s="209" t="s">
        <v>5</v>
      </c>
      <c r="I131" s="209" t="s">
        <v>6</v>
      </c>
      <c r="J131" s="209" t="s">
        <v>7</v>
      </c>
    </row>
    <row r="132" spans="1:10" ht="38.25" x14ac:dyDescent="0.2">
      <c r="A132" s="211" t="s">
        <v>171</v>
      </c>
      <c r="B132" s="388" t="s">
        <v>779</v>
      </c>
      <c r="C132" s="211" t="s">
        <v>203</v>
      </c>
      <c r="D132" s="211" t="s">
        <v>531</v>
      </c>
      <c r="E132" s="511" t="s">
        <v>532</v>
      </c>
      <c r="F132" s="511"/>
      <c r="G132" s="212" t="s">
        <v>205</v>
      </c>
      <c r="H132" s="213">
        <v>1</v>
      </c>
      <c r="I132" s="214">
        <v>246.29</v>
      </c>
      <c r="J132" s="214">
        <v>246.29</v>
      </c>
    </row>
    <row r="133" spans="1:10" ht="25.5" x14ac:dyDescent="0.2">
      <c r="A133" s="215" t="s">
        <v>173</v>
      </c>
      <c r="B133" s="216" t="s">
        <v>183</v>
      </c>
      <c r="C133" s="215" t="s">
        <v>10</v>
      </c>
      <c r="D133" s="215" t="s">
        <v>184</v>
      </c>
      <c r="E133" s="512" t="s">
        <v>174</v>
      </c>
      <c r="F133" s="512"/>
      <c r="G133" s="217" t="s">
        <v>149</v>
      </c>
      <c r="H133" s="218">
        <v>1</v>
      </c>
      <c r="I133" s="219">
        <v>20.420000000000002</v>
      </c>
      <c r="J133" s="219">
        <v>20.420000000000002</v>
      </c>
    </row>
    <row r="134" spans="1:10" ht="25.5" x14ac:dyDescent="0.2">
      <c r="A134" s="215" t="s">
        <v>173</v>
      </c>
      <c r="B134" s="216" t="s">
        <v>518</v>
      </c>
      <c r="C134" s="215" t="s">
        <v>10</v>
      </c>
      <c r="D134" s="215" t="s">
        <v>519</v>
      </c>
      <c r="E134" s="512" t="s">
        <v>174</v>
      </c>
      <c r="F134" s="512"/>
      <c r="G134" s="217" t="s">
        <v>149</v>
      </c>
      <c r="H134" s="218">
        <v>1</v>
      </c>
      <c r="I134" s="219">
        <v>25.69</v>
      </c>
      <c r="J134" s="219">
        <v>25.69</v>
      </c>
    </row>
    <row r="135" spans="1:10" ht="38.25" x14ac:dyDescent="0.2">
      <c r="A135" s="223" t="s">
        <v>188</v>
      </c>
      <c r="B135" s="224" t="s">
        <v>533</v>
      </c>
      <c r="C135" s="223" t="s">
        <v>203</v>
      </c>
      <c r="D135" s="223" t="s">
        <v>534</v>
      </c>
      <c r="E135" s="509" t="s">
        <v>191</v>
      </c>
      <c r="F135" s="509"/>
      <c r="G135" s="225" t="s">
        <v>205</v>
      </c>
      <c r="H135" s="226">
        <v>1</v>
      </c>
      <c r="I135" s="227">
        <v>162.22</v>
      </c>
      <c r="J135" s="227">
        <v>162.22</v>
      </c>
    </row>
    <row r="136" spans="1:10" x14ac:dyDescent="0.2">
      <c r="A136" s="223" t="s">
        <v>188</v>
      </c>
      <c r="B136" s="224" t="s">
        <v>535</v>
      </c>
      <c r="C136" s="223" t="s">
        <v>10</v>
      </c>
      <c r="D136" s="223" t="s">
        <v>536</v>
      </c>
      <c r="E136" s="509" t="s">
        <v>191</v>
      </c>
      <c r="F136" s="509"/>
      <c r="G136" s="225" t="s">
        <v>8</v>
      </c>
      <c r="H136" s="226">
        <v>2</v>
      </c>
      <c r="I136" s="227">
        <v>18.98</v>
      </c>
      <c r="J136" s="227">
        <v>37.96</v>
      </c>
    </row>
    <row r="137" spans="1:10" x14ac:dyDescent="0.2">
      <c r="A137" s="220"/>
      <c r="B137" s="220"/>
      <c r="C137" s="220"/>
      <c r="D137" s="220"/>
      <c r="E137" s="220" t="s">
        <v>176</v>
      </c>
      <c r="F137" s="221">
        <v>15.985981300000001</v>
      </c>
      <c r="G137" s="220" t="s">
        <v>177</v>
      </c>
      <c r="H137" s="221">
        <v>18.22</v>
      </c>
      <c r="I137" s="220" t="s">
        <v>178</v>
      </c>
      <c r="J137" s="221">
        <v>34.21</v>
      </c>
    </row>
    <row r="138" spans="1:10" ht="15" thickBot="1" x14ac:dyDescent="0.25">
      <c r="A138" s="220"/>
      <c r="B138" s="220"/>
      <c r="C138" s="220"/>
      <c r="D138" s="220"/>
      <c r="E138" s="220" t="s">
        <v>179</v>
      </c>
      <c r="F138" s="221">
        <v>54.47</v>
      </c>
      <c r="G138" s="220"/>
      <c r="H138" s="510" t="s">
        <v>180</v>
      </c>
      <c r="I138" s="510"/>
      <c r="J138" s="221">
        <v>300.76</v>
      </c>
    </row>
    <row r="139" spans="1:10" ht="15" thickTop="1" x14ac:dyDescent="0.2">
      <c r="A139" s="222"/>
      <c r="B139" s="222"/>
      <c r="C139" s="222"/>
      <c r="D139" s="222"/>
      <c r="E139" s="222"/>
      <c r="F139" s="222"/>
      <c r="G139" s="222"/>
      <c r="H139" s="222"/>
      <c r="I139" s="222"/>
      <c r="J139" s="222"/>
    </row>
    <row r="140" spans="1:10" ht="15" x14ac:dyDescent="0.2">
      <c r="A140" s="208" t="s">
        <v>544</v>
      </c>
      <c r="B140" s="209" t="s">
        <v>1</v>
      </c>
      <c r="C140" s="208" t="s">
        <v>2</v>
      </c>
      <c r="D140" s="208" t="s">
        <v>3</v>
      </c>
      <c r="E140" s="508" t="s">
        <v>170</v>
      </c>
      <c r="F140" s="508"/>
      <c r="G140" s="210" t="s">
        <v>4</v>
      </c>
      <c r="H140" s="209" t="s">
        <v>5</v>
      </c>
      <c r="I140" s="209" t="s">
        <v>6</v>
      </c>
      <c r="J140" s="209" t="s">
        <v>7</v>
      </c>
    </row>
    <row r="141" spans="1:10" ht="25.5" x14ac:dyDescent="0.2">
      <c r="A141" s="211" t="s">
        <v>171</v>
      </c>
      <c r="B141" s="388" t="s">
        <v>780</v>
      </c>
      <c r="C141" s="211" t="s">
        <v>203</v>
      </c>
      <c r="D141" s="211" t="s">
        <v>538</v>
      </c>
      <c r="E141" s="511" t="s">
        <v>539</v>
      </c>
      <c r="F141" s="511"/>
      <c r="G141" s="212" t="s">
        <v>205</v>
      </c>
      <c r="H141" s="213">
        <v>1</v>
      </c>
      <c r="I141" s="214">
        <v>152.11000000000001</v>
      </c>
      <c r="J141" s="214">
        <v>152.11000000000001</v>
      </c>
    </row>
    <row r="142" spans="1:10" ht="25.5" x14ac:dyDescent="0.2">
      <c r="A142" s="215" t="s">
        <v>173</v>
      </c>
      <c r="B142" s="216" t="s">
        <v>183</v>
      </c>
      <c r="C142" s="215" t="s">
        <v>10</v>
      </c>
      <c r="D142" s="215" t="s">
        <v>184</v>
      </c>
      <c r="E142" s="512" t="s">
        <v>174</v>
      </c>
      <c r="F142" s="512"/>
      <c r="G142" s="217" t="s">
        <v>149</v>
      </c>
      <c r="H142" s="218">
        <v>0.3</v>
      </c>
      <c r="I142" s="219">
        <v>20.420000000000002</v>
      </c>
      <c r="J142" s="219">
        <v>6.12</v>
      </c>
    </row>
    <row r="143" spans="1:10" ht="25.5" x14ac:dyDescent="0.2">
      <c r="A143" s="215" t="s">
        <v>173</v>
      </c>
      <c r="B143" s="216" t="s">
        <v>518</v>
      </c>
      <c r="C143" s="215" t="s">
        <v>10</v>
      </c>
      <c r="D143" s="215" t="s">
        <v>519</v>
      </c>
      <c r="E143" s="512" t="s">
        <v>174</v>
      </c>
      <c r="F143" s="512"/>
      <c r="G143" s="217" t="s">
        <v>149</v>
      </c>
      <c r="H143" s="218">
        <v>0.5</v>
      </c>
      <c r="I143" s="219">
        <v>25.69</v>
      </c>
      <c r="J143" s="219">
        <v>12.84</v>
      </c>
    </row>
    <row r="144" spans="1:10" x14ac:dyDescent="0.2">
      <c r="A144" s="223" t="s">
        <v>188</v>
      </c>
      <c r="B144" s="224" t="s">
        <v>540</v>
      </c>
      <c r="C144" s="223" t="s">
        <v>203</v>
      </c>
      <c r="D144" s="223" t="s">
        <v>541</v>
      </c>
      <c r="E144" s="509" t="s">
        <v>191</v>
      </c>
      <c r="F144" s="509"/>
      <c r="G144" s="225" t="s">
        <v>205</v>
      </c>
      <c r="H144" s="226">
        <v>2</v>
      </c>
      <c r="I144" s="227">
        <v>0.84</v>
      </c>
      <c r="J144" s="227">
        <v>1.68</v>
      </c>
    </row>
    <row r="145" spans="1:10" ht="25.5" x14ac:dyDescent="0.2">
      <c r="A145" s="223" t="s">
        <v>188</v>
      </c>
      <c r="B145" s="224" t="s">
        <v>542</v>
      </c>
      <c r="C145" s="223" t="s">
        <v>203</v>
      </c>
      <c r="D145" s="223" t="s">
        <v>543</v>
      </c>
      <c r="E145" s="509" t="s">
        <v>191</v>
      </c>
      <c r="F145" s="509"/>
      <c r="G145" s="225" t="s">
        <v>205</v>
      </c>
      <c r="H145" s="226">
        <v>1</v>
      </c>
      <c r="I145" s="227">
        <v>131.47</v>
      </c>
      <c r="J145" s="227">
        <v>131.47</v>
      </c>
    </row>
    <row r="146" spans="1:10" x14ac:dyDescent="0.2">
      <c r="A146" s="220"/>
      <c r="B146" s="220"/>
      <c r="C146" s="220"/>
      <c r="D146" s="220"/>
      <c r="E146" s="220" t="s">
        <v>176</v>
      </c>
      <c r="F146" s="221">
        <v>6.6308411214953269</v>
      </c>
      <c r="G146" s="220" t="s">
        <v>177</v>
      </c>
      <c r="H146" s="221">
        <v>7.56</v>
      </c>
      <c r="I146" s="220" t="s">
        <v>178</v>
      </c>
      <c r="J146" s="221">
        <v>14.19</v>
      </c>
    </row>
    <row r="147" spans="1:10" ht="15" thickBot="1" x14ac:dyDescent="0.25">
      <c r="A147" s="220"/>
      <c r="B147" s="220"/>
      <c r="C147" s="220"/>
      <c r="D147" s="220"/>
      <c r="E147" s="220" t="s">
        <v>179</v>
      </c>
      <c r="F147" s="221">
        <v>33.64</v>
      </c>
      <c r="G147" s="220"/>
      <c r="H147" s="510" t="s">
        <v>180</v>
      </c>
      <c r="I147" s="510"/>
      <c r="J147" s="221">
        <v>185.75</v>
      </c>
    </row>
    <row r="148" spans="1:10" ht="15" thickTop="1" x14ac:dyDescent="0.2">
      <c r="A148" s="222"/>
      <c r="B148" s="222"/>
      <c r="C148" s="222"/>
      <c r="D148" s="222"/>
      <c r="E148" s="222"/>
      <c r="F148" s="222"/>
      <c r="G148" s="222"/>
      <c r="H148" s="222"/>
      <c r="I148" s="222"/>
      <c r="J148" s="222"/>
    </row>
    <row r="149" spans="1:10" ht="15" x14ac:dyDescent="0.2">
      <c r="A149" s="208" t="s">
        <v>781</v>
      </c>
      <c r="B149" s="209" t="s">
        <v>1</v>
      </c>
      <c r="C149" s="208" t="s">
        <v>2</v>
      </c>
      <c r="D149" s="208" t="s">
        <v>3</v>
      </c>
      <c r="E149" s="508" t="s">
        <v>170</v>
      </c>
      <c r="F149" s="508"/>
      <c r="G149" s="210" t="s">
        <v>4</v>
      </c>
      <c r="H149" s="209" t="s">
        <v>5</v>
      </c>
      <c r="I149" s="209" t="s">
        <v>6</v>
      </c>
      <c r="J149" s="209" t="s">
        <v>7</v>
      </c>
    </row>
    <row r="150" spans="1:10" x14ac:dyDescent="0.2">
      <c r="A150" s="211" t="s">
        <v>171</v>
      </c>
      <c r="B150" s="388" t="s">
        <v>782</v>
      </c>
      <c r="C150" s="211" t="s">
        <v>203</v>
      </c>
      <c r="D150" s="211" t="s">
        <v>545</v>
      </c>
      <c r="E150" s="511" t="s">
        <v>546</v>
      </c>
      <c r="F150" s="511"/>
      <c r="G150" s="212" t="s">
        <v>213</v>
      </c>
      <c r="H150" s="213">
        <v>1</v>
      </c>
      <c r="I150" s="214">
        <v>18.07</v>
      </c>
      <c r="J150" s="214">
        <v>18.07</v>
      </c>
    </row>
    <row r="151" spans="1:10" ht="25.5" x14ac:dyDescent="0.2">
      <c r="A151" s="215" t="s">
        <v>173</v>
      </c>
      <c r="B151" s="216" t="s">
        <v>183</v>
      </c>
      <c r="C151" s="215" t="s">
        <v>10</v>
      </c>
      <c r="D151" s="215" t="s">
        <v>184</v>
      </c>
      <c r="E151" s="512" t="s">
        <v>174</v>
      </c>
      <c r="F151" s="512"/>
      <c r="G151" s="217" t="s">
        <v>149</v>
      </c>
      <c r="H151" s="218">
        <v>0.35</v>
      </c>
      <c r="I151" s="219">
        <v>20.420000000000002</v>
      </c>
      <c r="J151" s="219">
        <v>7.14</v>
      </c>
    </row>
    <row r="152" spans="1:10" ht="25.5" x14ac:dyDescent="0.2">
      <c r="A152" s="215" t="s">
        <v>173</v>
      </c>
      <c r="B152" s="216" t="s">
        <v>518</v>
      </c>
      <c r="C152" s="215" t="s">
        <v>10</v>
      </c>
      <c r="D152" s="215" t="s">
        <v>519</v>
      </c>
      <c r="E152" s="512" t="s">
        <v>174</v>
      </c>
      <c r="F152" s="512"/>
      <c r="G152" s="217" t="s">
        <v>149</v>
      </c>
      <c r="H152" s="218">
        <v>0.35</v>
      </c>
      <c r="I152" s="219">
        <v>25.69</v>
      </c>
      <c r="J152" s="219">
        <v>8.99</v>
      </c>
    </row>
    <row r="153" spans="1:10" x14ac:dyDescent="0.2">
      <c r="A153" s="223" t="s">
        <v>188</v>
      </c>
      <c r="B153" s="224" t="s">
        <v>547</v>
      </c>
      <c r="C153" s="223" t="s">
        <v>203</v>
      </c>
      <c r="D153" s="223" t="s">
        <v>548</v>
      </c>
      <c r="E153" s="509" t="s">
        <v>191</v>
      </c>
      <c r="F153" s="509"/>
      <c r="G153" s="225" t="s">
        <v>213</v>
      </c>
      <c r="H153" s="226">
        <v>1.05</v>
      </c>
      <c r="I153" s="227">
        <v>1.85</v>
      </c>
      <c r="J153" s="227">
        <v>1.94</v>
      </c>
    </row>
    <row r="154" spans="1:10" x14ac:dyDescent="0.2">
      <c r="A154" s="220"/>
      <c r="B154" s="220"/>
      <c r="C154" s="220"/>
      <c r="D154" s="220"/>
      <c r="E154" s="220" t="s">
        <v>176</v>
      </c>
      <c r="F154" s="221">
        <v>5.5934579439252339</v>
      </c>
      <c r="G154" s="220" t="s">
        <v>177</v>
      </c>
      <c r="H154" s="221">
        <v>6.38</v>
      </c>
      <c r="I154" s="220" t="s">
        <v>178</v>
      </c>
      <c r="J154" s="221">
        <v>11.97</v>
      </c>
    </row>
    <row r="155" spans="1:10" ht="15" thickBot="1" x14ac:dyDescent="0.25">
      <c r="A155" s="220"/>
      <c r="B155" s="220"/>
      <c r="C155" s="220"/>
      <c r="D155" s="220"/>
      <c r="E155" s="220" t="s">
        <v>179</v>
      </c>
      <c r="F155" s="221">
        <v>3.99</v>
      </c>
      <c r="G155" s="220"/>
      <c r="H155" s="510" t="s">
        <v>180</v>
      </c>
      <c r="I155" s="510"/>
      <c r="J155" s="221">
        <v>22.06</v>
      </c>
    </row>
    <row r="156" spans="1:10" ht="15.75" thickTop="1" thickBot="1" x14ac:dyDescent="0.25">
      <c r="A156" s="222"/>
      <c r="B156" s="222"/>
      <c r="C156" s="222"/>
      <c r="D156" s="222"/>
      <c r="E156" s="222"/>
      <c r="F156" s="222"/>
      <c r="G156" s="222"/>
      <c r="H156" s="222"/>
      <c r="I156" s="222"/>
      <c r="J156" s="222"/>
    </row>
    <row r="157" spans="1:10" ht="15" thickTop="1" x14ac:dyDescent="0.2">
      <c r="A157" s="222"/>
      <c r="B157" s="222"/>
      <c r="C157" s="222"/>
      <c r="D157" s="222"/>
      <c r="E157" s="222"/>
      <c r="F157" s="222"/>
      <c r="G157" s="222"/>
      <c r="H157" s="222"/>
      <c r="I157" s="222"/>
      <c r="J157" s="222"/>
    </row>
    <row r="158" spans="1:10" ht="15" x14ac:dyDescent="0.2">
      <c r="A158" s="208" t="s">
        <v>783</v>
      </c>
      <c r="B158" s="209" t="s">
        <v>1</v>
      </c>
      <c r="C158" s="208" t="s">
        <v>2</v>
      </c>
      <c r="D158" s="208" t="s">
        <v>3</v>
      </c>
      <c r="E158" s="508" t="s">
        <v>170</v>
      </c>
      <c r="F158" s="508"/>
      <c r="G158" s="210" t="s">
        <v>4</v>
      </c>
      <c r="H158" s="209" t="s">
        <v>5</v>
      </c>
      <c r="I158" s="209" t="s">
        <v>6</v>
      </c>
      <c r="J158" s="209" t="s">
        <v>7</v>
      </c>
    </row>
    <row r="159" spans="1:10" ht="25.5" x14ac:dyDescent="0.2">
      <c r="A159" s="211" t="s">
        <v>171</v>
      </c>
      <c r="B159" s="388" t="s">
        <v>784</v>
      </c>
      <c r="C159" s="211" t="s">
        <v>203</v>
      </c>
      <c r="D159" s="211" t="s">
        <v>549</v>
      </c>
      <c r="E159" s="511" t="s">
        <v>550</v>
      </c>
      <c r="F159" s="511"/>
      <c r="G159" s="212" t="s">
        <v>205</v>
      </c>
      <c r="H159" s="213">
        <v>1</v>
      </c>
      <c r="I159" s="214">
        <v>563.69000000000005</v>
      </c>
      <c r="J159" s="214">
        <v>563.69000000000005</v>
      </c>
    </row>
    <row r="160" spans="1:10" ht="38.25" x14ac:dyDescent="0.2">
      <c r="A160" s="215" t="s">
        <v>173</v>
      </c>
      <c r="B160" s="216" t="s">
        <v>551</v>
      </c>
      <c r="C160" s="215" t="s">
        <v>10</v>
      </c>
      <c r="D160" s="215" t="s">
        <v>552</v>
      </c>
      <c r="E160" s="512" t="s">
        <v>174</v>
      </c>
      <c r="F160" s="512"/>
      <c r="G160" s="217" t="s">
        <v>14</v>
      </c>
      <c r="H160" s="218">
        <v>2.4E-2</v>
      </c>
      <c r="I160" s="219">
        <v>636.88</v>
      </c>
      <c r="J160" s="219">
        <v>15.28</v>
      </c>
    </row>
    <row r="161" spans="1:10" ht="25.5" x14ac:dyDescent="0.2">
      <c r="A161" s="215" t="s">
        <v>173</v>
      </c>
      <c r="B161" s="216" t="s">
        <v>183</v>
      </c>
      <c r="C161" s="215" t="s">
        <v>10</v>
      </c>
      <c r="D161" s="215" t="s">
        <v>184</v>
      </c>
      <c r="E161" s="512" t="s">
        <v>174</v>
      </c>
      <c r="F161" s="512"/>
      <c r="G161" s="217" t="s">
        <v>149</v>
      </c>
      <c r="H161" s="218">
        <v>2.4</v>
      </c>
      <c r="I161" s="219">
        <v>20.420000000000002</v>
      </c>
      <c r="J161" s="219">
        <v>49</v>
      </c>
    </row>
    <row r="162" spans="1:10" ht="25.5" x14ac:dyDescent="0.2">
      <c r="A162" s="215" t="s">
        <v>173</v>
      </c>
      <c r="B162" s="216" t="s">
        <v>199</v>
      </c>
      <c r="C162" s="215" t="s">
        <v>10</v>
      </c>
      <c r="D162" s="215" t="s">
        <v>200</v>
      </c>
      <c r="E162" s="512" t="s">
        <v>174</v>
      </c>
      <c r="F162" s="512"/>
      <c r="G162" s="217" t="s">
        <v>149</v>
      </c>
      <c r="H162" s="218">
        <v>1.6</v>
      </c>
      <c r="I162" s="219">
        <v>25.38</v>
      </c>
      <c r="J162" s="219">
        <v>40.6</v>
      </c>
    </row>
    <row r="163" spans="1:10" ht="25.5" x14ac:dyDescent="0.2">
      <c r="A163" s="215" t="s">
        <v>173</v>
      </c>
      <c r="B163" s="216" t="s">
        <v>518</v>
      </c>
      <c r="C163" s="215" t="s">
        <v>10</v>
      </c>
      <c r="D163" s="215" t="s">
        <v>519</v>
      </c>
      <c r="E163" s="512" t="s">
        <v>174</v>
      </c>
      <c r="F163" s="512"/>
      <c r="G163" s="217" t="s">
        <v>149</v>
      </c>
      <c r="H163" s="218">
        <v>6.4</v>
      </c>
      <c r="I163" s="219">
        <v>25.69</v>
      </c>
      <c r="J163" s="219">
        <v>164.41</v>
      </c>
    </row>
    <row r="164" spans="1:10" x14ac:dyDescent="0.2">
      <c r="A164" s="223" t="s">
        <v>188</v>
      </c>
      <c r="B164" s="224" t="s">
        <v>553</v>
      </c>
      <c r="C164" s="223" t="s">
        <v>203</v>
      </c>
      <c r="D164" s="223" t="s">
        <v>554</v>
      </c>
      <c r="E164" s="509" t="s">
        <v>191</v>
      </c>
      <c r="F164" s="509"/>
      <c r="G164" s="225" t="s">
        <v>205</v>
      </c>
      <c r="H164" s="226">
        <v>10</v>
      </c>
      <c r="I164" s="227">
        <v>1.24</v>
      </c>
      <c r="J164" s="227">
        <v>12.4</v>
      </c>
    </row>
    <row r="165" spans="1:10" ht="25.5" x14ac:dyDescent="0.2">
      <c r="A165" s="223" t="s">
        <v>188</v>
      </c>
      <c r="B165" s="224" t="s">
        <v>555</v>
      </c>
      <c r="C165" s="223" t="s">
        <v>203</v>
      </c>
      <c r="D165" s="223" t="s">
        <v>556</v>
      </c>
      <c r="E165" s="509" t="s">
        <v>191</v>
      </c>
      <c r="F165" s="509"/>
      <c r="G165" s="225" t="s">
        <v>205</v>
      </c>
      <c r="H165" s="226">
        <v>12</v>
      </c>
      <c r="I165" s="227">
        <v>0.6</v>
      </c>
      <c r="J165" s="227">
        <v>7.2</v>
      </c>
    </row>
    <row r="166" spans="1:10" ht="25.5" x14ac:dyDescent="0.2">
      <c r="A166" s="223" t="s">
        <v>188</v>
      </c>
      <c r="B166" s="224" t="s">
        <v>557</v>
      </c>
      <c r="C166" s="223" t="s">
        <v>203</v>
      </c>
      <c r="D166" s="223" t="s">
        <v>558</v>
      </c>
      <c r="E166" s="509" t="s">
        <v>191</v>
      </c>
      <c r="F166" s="509"/>
      <c r="G166" s="225" t="s">
        <v>205</v>
      </c>
      <c r="H166" s="226">
        <v>1</v>
      </c>
      <c r="I166" s="227">
        <v>145.30000000000001</v>
      </c>
      <c r="J166" s="227">
        <v>145.30000000000001</v>
      </c>
    </row>
    <row r="167" spans="1:10" x14ac:dyDescent="0.2">
      <c r="A167" s="223" t="s">
        <v>188</v>
      </c>
      <c r="B167" s="224" t="s">
        <v>559</v>
      </c>
      <c r="C167" s="223" t="s">
        <v>203</v>
      </c>
      <c r="D167" s="223" t="s">
        <v>560</v>
      </c>
      <c r="E167" s="509" t="s">
        <v>191</v>
      </c>
      <c r="F167" s="509"/>
      <c r="G167" s="225" t="s">
        <v>213</v>
      </c>
      <c r="H167" s="226">
        <v>1</v>
      </c>
      <c r="I167" s="227">
        <v>31.6</v>
      </c>
      <c r="J167" s="227">
        <v>31.6</v>
      </c>
    </row>
    <row r="168" spans="1:10" x14ac:dyDescent="0.2">
      <c r="A168" s="223" t="s">
        <v>188</v>
      </c>
      <c r="B168" s="224" t="s">
        <v>561</v>
      </c>
      <c r="C168" s="223" t="s">
        <v>203</v>
      </c>
      <c r="D168" s="223" t="s">
        <v>562</v>
      </c>
      <c r="E168" s="509" t="s">
        <v>191</v>
      </c>
      <c r="F168" s="509"/>
      <c r="G168" s="225" t="s">
        <v>205</v>
      </c>
      <c r="H168" s="226">
        <v>1</v>
      </c>
      <c r="I168" s="227">
        <v>36.700000000000003</v>
      </c>
      <c r="J168" s="227">
        <v>36.700000000000003</v>
      </c>
    </row>
    <row r="169" spans="1:10" ht="25.5" x14ac:dyDescent="0.2">
      <c r="A169" s="223" t="s">
        <v>188</v>
      </c>
      <c r="B169" s="224" t="s">
        <v>563</v>
      </c>
      <c r="C169" s="223" t="s">
        <v>10</v>
      </c>
      <c r="D169" s="223" t="s">
        <v>564</v>
      </c>
      <c r="E169" s="509" t="s">
        <v>191</v>
      </c>
      <c r="F169" s="509"/>
      <c r="G169" s="225" t="s">
        <v>8</v>
      </c>
      <c r="H169" s="226">
        <v>10</v>
      </c>
      <c r="I169" s="227">
        <v>6.12</v>
      </c>
      <c r="J169" s="227">
        <v>61.2</v>
      </c>
    </row>
    <row r="170" spans="1:10" x14ac:dyDescent="0.2">
      <c r="A170" s="220"/>
      <c r="B170" s="220"/>
      <c r="C170" s="220"/>
      <c r="D170" s="220"/>
      <c r="E170" s="220" t="s">
        <v>176</v>
      </c>
      <c r="F170" s="221">
        <v>90.518691588785046</v>
      </c>
      <c r="G170" s="220" t="s">
        <v>177</v>
      </c>
      <c r="H170" s="221">
        <v>103.19</v>
      </c>
      <c r="I170" s="220" t="s">
        <v>178</v>
      </c>
      <c r="J170" s="221">
        <v>193.71</v>
      </c>
    </row>
    <row r="171" spans="1:10" ht="15" thickBot="1" x14ac:dyDescent="0.25">
      <c r="A171" s="220"/>
      <c r="B171" s="220"/>
      <c r="C171" s="220"/>
      <c r="D171" s="220"/>
      <c r="E171" s="220" t="s">
        <v>179</v>
      </c>
      <c r="F171" s="221">
        <v>124.68</v>
      </c>
      <c r="G171" s="220"/>
      <c r="H171" s="510" t="s">
        <v>180</v>
      </c>
      <c r="I171" s="510"/>
      <c r="J171" s="221">
        <v>688.37</v>
      </c>
    </row>
    <row r="172" spans="1:10" ht="15.75" thickTop="1" thickBot="1" x14ac:dyDescent="0.25">
      <c r="A172" s="222"/>
      <c r="B172" s="222"/>
      <c r="C172" s="222"/>
      <c r="D172" s="222"/>
      <c r="E172" s="222"/>
      <c r="F172" s="222"/>
      <c r="G172" s="222"/>
      <c r="H172" s="222"/>
      <c r="I172" s="222"/>
      <c r="J172" s="222"/>
    </row>
    <row r="173" spans="1:10" ht="15" thickTop="1" x14ac:dyDescent="0.2">
      <c r="A173" s="222"/>
      <c r="B173" s="222"/>
      <c r="C173" s="222"/>
      <c r="D173" s="222"/>
      <c r="E173" s="222"/>
      <c r="F173" s="222"/>
      <c r="G173" s="222"/>
      <c r="H173" s="222"/>
      <c r="I173" s="222"/>
      <c r="J173" s="222"/>
    </row>
    <row r="174" spans="1:10" ht="15" x14ac:dyDescent="0.2">
      <c r="A174" s="208" t="s">
        <v>785</v>
      </c>
      <c r="B174" s="209" t="s">
        <v>1</v>
      </c>
      <c r="C174" s="208" t="s">
        <v>2</v>
      </c>
      <c r="D174" s="208" t="s">
        <v>3</v>
      </c>
      <c r="E174" s="508" t="s">
        <v>170</v>
      </c>
      <c r="F174" s="508"/>
      <c r="G174" s="210" t="s">
        <v>4</v>
      </c>
      <c r="H174" s="209" t="s">
        <v>5</v>
      </c>
      <c r="I174" s="209" t="s">
        <v>6</v>
      </c>
      <c r="J174" s="209" t="s">
        <v>7</v>
      </c>
    </row>
    <row r="175" spans="1:10" x14ac:dyDescent="0.2">
      <c r="A175" s="211" t="s">
        <v>171</v>
      </c>
      <c r="B175" s="388" t="s">
        <v>786</v>
      </c>
      <c r="C175" s="211" t="s">
        <v>203</v>
      </c>
      <c r="D175" s="211" t="s">
        <v>565</v>
      </c>
      <c r="E175" s="511" t="s">
        <v>566</v>
      </c>
      <c r="F175" s="511"/>
      <c r="G175" s="212" t="s">
        <v>205</v>
      </c>
      <c r="H175" s="213">
        <v>1</v>
      </c>
      <c r="I175" s="214">
        <v>24.21</v>
      </c>
      <c r="J175" s="214">
        <v>24.21</v>
      </c>
    </row>
    <row r="176" spans="1:10" ht="25.5" x14ac:dyDescent="0.2">
      <c r="A176" s="215" t="s">
        <v>173</v>
      </c>
      <c r="B176" s="216" t="s">
        <v>183</v>
      </c>
      <c r="C176" s="215" t="s">
        <v>10</v>
      </c>
      <c r="D176" s="215" t="s">
        <v>184</v>
      </c>
      <c r="E176" s="512" t="s">
        <v>174</v>
      </c>
      <c r="F176" s="512"/>
      <c r="G176" s="217" t="s">
        <v>149</v>
      </c>
      <c r="H176" s="218">
        <v>0.4</v>
      </c>
      <c r="I176" s="219">
        <v>20.420000000000002</v>
      </c>
      <c r="J176" s="219">
        <v>8.16</v>
      </c>
    </row>
    <row r="177" spans="1:10" ht="25.5" x14ac:dyDescent="0.2">
      <c r="A177" s="215" t="s">
        <v>173</v>
      </c>
      <c r="B177" s="216" t="s">
        <v>518</v>
      </c>
      <c r="C177" s="215" t="s">
        <v>10</v>
      </c>
      <c r="D177" s="215" t="s">
        <v>519</v>
      </c>
      <c r="E177" s="512" t="s">
        <v>174</v>
      </c>
      <c r="F177" s="512"/>
      <c r="G177" s="217" t="s">
        <v>149</v>
      </c>
      <c r="H177" s="218">
        <v>0.4</v>
      </c>
      <c r="I177" s="219">
        <v>25.69</v>
      </c>
      <c r="J177" s="219">
        <v>10.27</v>
      </c>
    </row>
    <row r="178" spans="1:10" x14ac:dyDescent="0.2">
      <c r="A178" s="223" t="s">
        <v>188</v>
      </c>
      <c r="B178" s="224" t="s">
        <v>567</v>
      </c>
      <c r="C178" s="223" t="s">
        <v>203</v>
      </c>
      <c r="D178" s="223" t="s">
        <v>568</v>
      </c>
      <c r="E178" s="509" t="s">
        <v>191</v>
      </c>
      <c r="F178" s="509"/>
      <c r="G178" s="225" t="s">
        <v>205</v>
      </c>
      <c r="H178" s="226">
        <v>1</v>
      </c>
      <c r="I178" s="227">
        <v>5.78</v>
      </c>
      <c r="J178" s="227">
        <v>5.78</v>
      </c>
    </row>
    <row r="179" spans="1:10" x14ac:dyDescent="0.2">
      <c r="A179" s="220"/>
      <c r="B179" s="220"/>
      <c r="C179" s="220"/>
      <c r="D179" s="220"/>
      <c r="E179" s="220" t="s">
        <v>176</v>
      </c>
      <c r="F179" s="221">
        <v>6.3925233644859816</v>
      </c>
      <c r="G179" s="220" t="s">
        <v>177</v>
      </c>
      <c r="H179" s="221">
        <v>7.29</v>
      </c>
      <c r="I179" s="220" t="s">
        <v>178</v>
      </c>
      <c r="J179" s="221">
        <v>13.68</v>
      </c>
    </row>
    <row r="180" spans="1:10" ht="15" thickBot="1" x14ac:dyDescent="0.25">
      <c r="A180" s="220"/>
      <c r="B180" s="220"/>
      <c r="C180" s="220"/>
      <c r="D180" s="220"/>
      <c r="E180" s="220" t="s">
        <v>179</v>
      </c>
      <c r="F180" s="221">
        <v>5.35</v>
      </c>
      <c r="G180" s="220"/>
      <c r="H180" s="510" t="s">
        <v>180</v>
      </c>
      <c r="I180" s="510"/>
      <c r="J180" s="221">
        <v>29.56</v>
      </c>
    </row>
    <row r="181" spans="1:10" ht="15" thickTop="1" x14ac:dyDescent="0.2">
      <c r="A181" s="222"/>
      <c r="B181" s="222"/>
      <c r="C181" s="222"/>
      <c r="D181" s="222"/>
      <c r="E181" s="222"/>
      <c r="F181" s="222"/>
      <c r="G181" s="222"/>
      <c r="H181" s="222"/>
      <c r="I181" s="222"/>
      <c r="J181" s="222"/>
    </row>
    <row r="182" spans="1:10" ht="15" x14ac:dyDescent="0.2">
      <c r="A182" s="208" t="s">
        <v>787</v>
      </c>
      <c r="B182" s="209" t="s">
        <v>1</v>
      </c>
      <c r="C182" s="208" t="s">
        <v>2</v>
      </c>
      <c r="D182" s="208" t="s">
        <v>3</v>
      </c>
      <c r="E182" s="508" t="s">
        <v>170</v>
      </c>
      <c r="F182" s="508"/>
      <c r="G182" s="210" t="s">
        <v>4</v>
      </c>
      <c r="H182" s="209" t="s">
        <v>5</v>
      </c>
      <c r="I182" s="209" t="s">
        <v>6</v>
      </c>
      <c r="J182" s="209" t="s">
        <v>7</v>
      </c>
    </row>
    <row r="183" spans="1:10" ht="25.5" x14ac:dyDescent="0.2">
      <c r="A183" s="211" t="s">
        <v>171</v>
      </c>
      <c r="B183" s="388" t="s">
        <v>788</v>
      </c>
      <c r="C183" s="211" t="s">
        <v>203</v>
      </c>
      <c r="D183" s="211" t="s">
        <v>569</v>
      </c>
      <c r="E183" s="511" t="s">
        <v>546</v>
      </c>
      <c r="F183" s="511"/>
      <c r="G183" s="212" t="s">
        <v>205</v>
      </c>
      <c r="H183" s="213">
        <v>1</v>
      </c>
      <c r="I183" s="214">
        <v>119.02</v>
      </c>
      <c r="J183" s="214">
        <v>119.02</v>
      </c>
    </row>
    <row r="184" spans="1:10" ht="25.5" x14ac:dyDescent="0.2">
      <c r="A184" s="215" t="s">
        <v>173</v>
      </c>
      <c r="B184" s="216" t="s">
        <v>183</v>
      </c>
      <c r="C184" s="215" t="s">
        <v>10</v>
      </c>
      <c r="D184" s="215" t="s">
        <v>184</v>
      </c>
      <c r="E184" s="512" t="s">
        <v>174</v>
      </c>
      <c r="F184" s="512"/>
      <c r="G184" s="217" t="s">
        <v>149</v>
      </c>
      <c r="H184" s="218">
        <v>2</v>
      </c>
      <c r="I184" s="219">
        <v>20.420000000000002</v>
      </c>
      <c r="J184" s="219">
        <v>40.840000000000003</v>
      </c>
    </row>
    <row r="185" spans="1:10" ht="25.5" x14ac:dyDescent="0.2">
      <c r="A185" s="215" t="s">
        <v>173</v>
      </c>
      <c r="B185" s="216" t="s">
        <v>518</v>
      </c>
      <c r="C185" s="215" t="s">
        <v>10</v>
      </c>
      <c r="D185" s="215" t="s">
        <v>519</v>
      </c>
      <c r="E185" s="512" t="s">
        <v>174</v>
      </c>
      <c r="F185" s="512"/>
      <c r="G185" s="217" t="s">
        <v>149</v>
      </c>
      <c r="H185" s="218">
        <v>1</v>
      </c>
      <c r="I185" s="219">
        <v>25.69</v>
      </c>
      <c r="J185" s="219">
        <v>25.69</v>
      </c>
    </row>
    <row r="186" spans="1:10" x14ac:dyDescent="0.2">
      <c r="A186" s="223" t="s">
        <v>188</v>
      </c>
      <c r="B186" s="224" t="s">
        <v>570</v>
      </c>
      <c r="C186" s="223" t="s">
        <v>203</v>
      </c>
      <c r="D186" s="223" t="s">
        <v>571</v>
      </c>
      <c r="E186" s="509" t="s">
        <v>191</v>
      </c>
      <c r="F186" s="509"/>
      <c r="G186" s="225" t="s">
        <v>205</v>
      </c>
      <c r="H186" s="226">
        <v>1</v>
      </c>
      <c r="I186" s="227">
        <v>6.8</v>
      </c>
      <c r="J186" s="227">
        <v>6.8</v>
      </c>
    </row>
    <row r="187" spans="1:10" x14ac:dyDescent="0.2">
      <c r="A187" s="223" t="s">
        <v>188</v>
      </c>
      <c r="B187" s="224" t="s">
        <v>572</v>
      </c>
      <c r="C187" s="223" t="s">
        <v>203</v>
      </c>
      <c r="D187" s="223" t="s">
        <v>573</v>
      </c>
      <c r="E187" s="509" t="s">
        <v>191</v>
      </c>
      <c r="F187" s="509"/>
      <c r="G187" s="225" t="s">
        <v>213</v>
      </c>
      <c r="H187" s="226">
        <v>6</v>
      </c>
      <c r="I187" s="227">
        <v>3.85</v>
      </c>
      <c r="J187" s="227">
        <v>23.1</v>
      </c>
    </row>
    <row r="188" spans="1:10" x14ac:dyDescent="0.2">
      <c r="A188" s="223" t="s">
        <v>188</v>
      </c>
      <c r="B188" s="224" t="s">
        <v>574</v>
      </c>
      <c r="C188" s="223" t="s">
        <v>203</v>
      </c>
      <c r="D188" s="223" t="s">
        <v>575</v>
      </c>
      <c r="E188" s="509" t="s">
        <v>191</v>
      </c>
      <c r="F188" s="509"/>
      <c r="G188" s="225" t="s">
        <v>205</v>
      </c>
      <c r="H188" s="226">
        <v>1</v>
      </c>
      <c r="I188" s="227">
        <v>22.59</v>
      </c>
      <c r="J188" s="227">
        <v>22.59</v>
      </c>
    </row>
    <row r="189" spans="1:10" x14ac:dyDescent="0.2">
      <c r="A189" s="220"/>
      <c r="B189" s="220"/>
      <c r="C189" s="220"/>
      <c r="D189" s="220"/>
      <c r="E189" s="220" t="s">
        <v>176</v>
      </c>
      <c r="F189" s="221">
        <v>22.785046699999999</v>
      </c>
      <c r="G189" s="220" t="s">
        <v>177</v>
      </c>
      <c r="H189" s="221">
        <v>25.97</v>
      </c>
      <c r="I189" s="220" t="s">
        <v>178</v>
      </c>
      <c r="J189" s="221">
        <v>48.76</v>
      </c>
    </row>
    <row r="190" spans="1:10" ht="15" thickBot="1" x14ac:dyDescent="0.25">
      <c r="A190" s="220"/>
      <c r="B190" s="220"/>
      <c r="C190" s="220"/>
      <c r="D190" s="220"/>
      <c r="E190" s="220" t="s">
        <v>179</v>
      </c>
      <c r="F190" s="221">
        <v>26.32</v>
      </c>
      <c r="G190" s="220"/>
      <c r="H190" s="510" t="s">
        <v>180</v>
      </c>
      <c r="I190" s="510"/>
      <c r="J190" s="221">
        <v>145.34</v>
      </c>
    </row>
    <row r="191" spans="1:10" ht="15" thickTop="1" x14ac:dyDescent="0.2">
      <c r="A191" s="222"/>
      <c r="B191" s="222"/>
      <c r="C191" s="222"/>
      <c r="D191" s="222"/>
      <c r="E191" s="222"/>
      <c r="F191" s="222"/>
      <c r="G191" s="222"/>
      <c r="H191" s="222"/>
      <c r="I191" s="222"/>
      <c r="J191" s="222"/>
    </row>
    <row r="192" spans="1:10" ht="15" x14ac:dyDescent="0.2">
      <c r="A192" s="208" t="s">
        <v>789</v>
      </c>
      <c r="B192" s="209" t="s">
        <v>1</v>
      </c>
      <c r="C192" s="208" t="s">
        <v>2</v>
      </c>
      <c r="D192" s="208" t="s">
        <v>3</v>
      </c>
      <c r="E192" s="508" t="s">
        <v>170</v>
      </c>
      <c r="F192" s="508"/>
      <c r="G192" s="210" t="s">
        <v>4</v>
      </c>
      <c r="H192" s="209" t="s">
        <v>5</v>
      </c>
      <c r="I192" s="209" t="s">
        <v>6</v>
      </c>
      <c r="J192" s="209" t="s">
        <v>7</v>
      </c>
    </row>
    <row r="193" spans="1:10" ht="25.5" x14ac:dyDescent="0.2">
      <c r="A193" s="211" t="s">
        <v>171</v>
      </c>
      <c r="B193" s="388" t="s">
        <v>790</v>
      </c>
      <c r="C193" s="211" t="s">
        <v>203</v>
      </c>
      <c r="D193" s="211" t="s">
        <v>576</v>
      </c>
      <c r="E193" s="511" t="s">
        <v>577</v>
      </c>
      <c r="F193" s="511"/>
      <c r="G193" s="212" t="s">
        <v>205</v>
      </c>
      <c r="H193" s="213">
        <v>1</v>
      </c>
      <c r="I193" s="214">
        <v>25.04</v>
      </c>
      <c r="J193" s="214">
        <v>25.04</v>
      </c>
    </row>
    <row r="194" spans="1:10" ht="25.5" x14ac:dyDescent="0.2">
      <c r="A194" s="215" t="s">
        <v>173</v>
      </c>
      <c r="B194" s="216" t="s">
        <v>518</v>
      </c>
      <c r="C194" s="215" t="s">
        <v>10</v>
      </c>
      <c r="D194" s="215" t="s">
        <v>519</v>
      </c>
      <c r="E194" s="512" t="s">
        <v>174</v>
      </c>
      <c r="F194" s="512"/>
      <c r="G194" s="217" t="s">
        <v>149</v>
      </c>
      <c r="H194" s="218">
        <v>0.3</v>
      </c>
      <c r="I194" s="219">
        <v>25.69</v>
      </c>
      <c r="J194" s="219">
        <v>7.7</v>
      </c>
    </row>
    <row r="195" spans="1:10" x14ac:dyDescent="0.2">
      <c r="A195" s="223" t="s">
        <v>188</v>
      </c>
      <c r="B195" s="224" t="s">
        <v>578</v>
      </c>
      <c r="C195" s="223" t="s">
        <v>203</v>
      </c>
      <c r="D195" s="223" t="s">
        <v>579</v>
      </c>
      <c r="E195" s="509" t="s">
        <v>191</v>
      </c>
      <c r="F195" s="509"/>
      <c r="G195" s="225" t="s">
        <v>205</v>
      </c>
      <c r="H195" s="226">
        <v>1</v>
      </c>
      <c r="I195" s="227">
        <v>0.5</v>
      </c>
      <c r="J195" s="227">
        <v>0.5</v>
      </c>
    </row>
    <row r="196" spans="1:10" ht="25.5" x14ac:dyDescent="0.2">
      <c r="A196" s="223" t="s">
        <v>188</v>
      </c>
      <c r="B196" s="224" t="s">
        <v>580</v>
      </c>
      <c r="C196" s="223" t="s">
        <v>10</v>
      </c>
      <c r="D196" s="223" t="s">
        <v>581</v>
      </c>
      <c r="E196" s="509" t="s">
        <v>191</v>
      </c>
      <c r="F196" s="509"/>
      <c r="G196" s="225" t="s">
        <v>8</v>
      </c>
      <c r="H196" s="226">
        <v>1</v>
      </c>
      <c r="I196" s="227">
        <v>16.84</v>
      </c>
      <c r="J196" s="227">
        <v>16.84</v>
      </c>
    </row>
    <row r="197" spans="1:10" x14ac:dyDescent="0.2">
      <c r="A197" s="220"/>
      <c r="B197" s="220"/>
      <c r="C197" s="220"/>
      <c r="D197" s="220"/>
      <c r="E197" s="220" t="s">
        <v>176</v>
      </c>
      <c r="F197" s="221">
        <v>2.7523364485981308</v>
      </c>
      <c r="G197" s="220" t="s">
        <v>177</v>
      </c>
      <c r="H197" s="221">
        <v>3.14</v>
      </c>
      <c r="I197" s="220" t="s">
        <v>178</v>
      </c>
      <c r="J197" s="221">
        <v>5.89</v>
      </c>
    </row>
    <row r="198" spans="1:10" ht="15" thickBot="1" x14ac:dyDescent="0.25">
      <c r="A198" s="220"/>
      <c r="B198" s="220"/>
      <c r="C198" s="220"/>
      <c r="D198" s="220"/>
      <c r="E198" s="220" t="s">
        <v>179</v>
      </c>
      <c r="F198" s="221">
        <v>5.53</v>
      </c>
      <c r="G198" s="220"/>
      <c r="H198" s="510" t="s">
        <v>180</v>
      </c>
      <c r="I198" s="510"/>
      <c r="J198" s="221">
        <v>30.57</v>
      </c>
    </row>
    <row r="199" spans="1:10" ht="15" thickTop="1" x14ac:dyDescent="0.2">
      <c r="A199" s="222"/>
      <c r="B199" s="222"/>
      <c r="C199" s="222"/>
      <c r="D199" s="222"/>
      <c r="E199" s="222"/>
      <c r="F199" s="222"/>
      <c r="G199" s="222"/>
      <c r="H199" s="222"/>
      <c r="I199" s="222"/>
      <c r="J199" s="222"/>
    </row>
    <row r="200" spans="1:10" ht="15" x14ac:dyDescent="0.2">
      <c r="A200" s="208" t="s">
        <v>582</v>
      </c>
      <c r="B200" s="209" t="s">
        <v>1</v>
      </c>
      <c r="C200" s="208" t="s">
        <v>2</v>
      </c>
      <c r="D200" s="208" t="s">
        <v>3</v>
      </c>
      <c r="E200" s="508" t="s">
        <v>170</v>
      </c>
      <c r="F200" s="508"/>
      <c r="G200" s="210" t="s">
        <v>4</v>
      </c>
      <c r="H200" s="209" t="s">
        <v>5</v>
      </c>
      <c r="I200" s="209" t="s">
        <v>6</v>
      </c>
      <c r="J200" s="209" t="s">
        <v>7</v>
      </c>
    </row>
    <row r="201" spans="1:10" x14ac:dyDescent="0.2">
      <c r="A201" s="211" t="s">
        <v>171</v>
      </c>
      <c r="B201" s="388" t="s">
        <v>791</v>
      </c>
      <c r="C201" s="211" t="s">
        <v>464</v>
      </c>
      <c r="D201" s="211" t="s">
        <v>269</v>
      </c>
      <c r="E201" s="511" t="s">
        <v>792</v>
      </c>
      <c r="F201" s="511"/>
      <c r="G201" s="212" t="s">
        <v>270</v>
      </c>
      <c r="H201" s="213">
        <v>1</v>
      </c>
      <c r="I201" s="214">
        <v>190.77</v>
      </c>
      <c r="J201" s="214">
        <v>190.77</v>
      </c>
    </row>
    <row r="202" spans="1:10" ht="25.5" x14ac:dyDescent="0.2">
      <c r="A202" s="215" t="s">
        <v>173</v>
      </c>
      <c r="B202" s="216" t="s">
        <v>481</v>
      </c>
      <c r="C202" s="215" t="s">
        <v>10</v>
      </c>
      <c r="D202" s="215" t="s">
        <v>482</v>
      </c>
      <c r="E202" s="512" t="s">
        <v>174</v>
      </c>
      <c r="F202" s="512"/>
      <c r="G202" s="217" t="s">
        <v>149</v>
      </c>
      <c r="H202" s="218">
        <v>1</v>
      </c>
      <c r="I202" s="219">
        <v>24.63</v>
      </c>
      <c r="J202" s="219">
        <v>24.63</v>
      </c>
    </row>
    <row r="203" spans="1:10" ht="25.5" x14ac:dyDescent="0.2">
      <c r="A203" s="215" t="s">
        <v>173</v>
      </c>
      <c r="B203" s="216" t="s">
        <v>583</v>
      </c>
      <c r="C203" s="215" t="s">
        <v>10</v>
      </c>
      <c r="D203" s="215" t="s">
        <v>584</v>
      </c>
      <c r="E203" s="512" t="s">
        <v>174</v>
      </c>
      <c r="F203" s="512"/>
      <c r="G203" s="217" t="s">
        <v>149</v>
      </c>
      <c r="H203" s="218">
        <v>1</v>
      </c>
      <c r="I203" s="219">
        <v>19.82</v>
      </c>
      <c r="J203" s="219">
        <v>19.82</v>
      </c>
    </row>
    <row r="204" spans="1:10" x14ac:dyDescent="0.2">
      <c r="A204" s="223" t="s">
        <v>188</v>
      </c>
      <c r="B204" s="224" t="s">
        <v>585</v>
      </c>
      <c r="C204" s="223" t="s">
        <v>464</v>
      </c>
      <c r="D204" s="223" t="s">
        <v>586</v>
      </c>
      <c r="E204" s="509" t="s">
        <v>191</v>
      </c>
      <c r="F204" s="509"/>
      <c r="G204" s="225" t="s">
        <v>270</v>
      </c>
      <c r="H204" s="226">
        <v>1</v>
      </c>
      <c r="I204" s="227">
        <v>146.32</v>
      </c>
      <c r="J204" s="227">
        <v>146.32</v>
      </c>
    </row>
    <row r="205" spans="1:10" x14ac:dyDescent="0.2">
      <c r="A205" s="220"/>
      <c r="B205" s="220"/>
      <c r="C205" s="220"/>
      <c r="D205" s="220"/>
      <c r="E205" s="220" t="s">
        <v>176</v>
      </c>
      <c r="F205" s="221">
        <v>15.761682199999999</v>
      </c>
      <c r="G205" s="220" t="s">
        <v>177</v>
      </c>
      <c r="H205" s="221">
        <v>17.97</v>
      </c>
      <c r="I205" s="220" t="s">
        <v>178</v>
      </c>
      <c r="J205" s="221">
        <v>33.729999999999997</v>
      </c>
    </row>
    <row r="206" spans="1:10" ht="15" thickBot="1" x14ac:dyDescent="0.25">
      <c r="A206" s="220"/>
      <c r="B206" s="220"/>
      <c r="C206" s="220"/>
      <c r="D206" s="220"/>
      <c r="E206" s="220" t="s">
        <v>179</v>
      </c>
      <c r="F206" s="221">
        <v>42.19</v>
      </c>
      <c r="G206" s="220"/>
      <c r="H206" s="510" t="s">
        <v>180</v>
      </c>
      <c r="I206" s="510"/>
      <c r="J206" s="221">
        <v>232.96</v>
      </c>
    </row>
    <row r="207" spans="1:10" ht="15" thickTop="1" x14ac:dyDescent="0.2">
      <c r="A207" s="222"/>
      <c r="B207" s="222"/>
      <c r="C207" s="222"/>
      <c r="D207" s="222"/>
      <c r="E207" s="222"/>
      <c r="F207" s="222"/>
      <c r="G207" s="222"/>
      <c r="H207" s="222"/>
      <c r="I207" s="222"/>
      <c r="J207" s="222"/>
    </row>
    <row r="208" spans="1:10" ht="15" x14ac:dyDescent="0.2">
      <c r="A208" s="208" t="s">
        <v>587</v>
      </c>
      <c r="B208" s="209" t="s">
        <v>1</v>
      </c>
      <c r="C208" s="208" t="s">
        <v>2</v>
      </c>
      <c r="D208" s="208" t="s">
        <v>3</v>
      </c>
      <c r="E208" s="508" t="s">
        <v>170</v>
      </c>
      <c r="F208" s="508"/>
      <c r="G208" s="210" t="s">
        <v>4</v>
      </c>
      <c r="H208" s="209" t="s">
        <v>5</v>
      </c>
      <c r="I208" s="209" t="s">
        <v>6</v>
      </c>
      <c r="J208" s="209" t="s">
        <v>7</v>
      </c>
    </row>
    <row r="209" spans="1:10" x14ac:dyDescent="0.2">
      <c r="A209" s="211" t="s">
        <v>171</v>
      </c>
      <c r="B209" s="388" t="s">
        <v>793</v>
      </c>
      <c r="C209" s="211" t="s">
        <v>203</v>
      </c>
      <c r="D209" s="211" t="s">
        <v>588</v>
      </c>
      <c r="E209" s="511" t="s">
        <v>589</v>
      </c>
      <c r="F209" s="511"/>
      <c r="G209" s="212" t="s">
        <v>205</v>
      </c>
      <c r="H209" s="213">
        <v>1</v>
      </c>
      <c r="I209" s="214">
        <v>210.11</v>
      </c>
      <c r="J209" s="214">
        <v>210.11</v>
      </c>
    </row>
    <row r="210" spans="1:10" ht="25.5" x14ac:dyDescent="0.2">
      <c r="A210" s="215" t="s">
        <v>173</v>
      </c>
      <c r="B210" s="216" t="s">
        <v>183</v>
      </c>
      <c r="C210" s="215" t="s">
        <v>10</v>
      </c>
      <c r="D210" s="215" t="s">
        <v>184</v>
      </c>
      <c r="E210" s="512" t="s">
        <v>174</v>
      </c>
      <c r="F210" s="512"/>
      <c r="G210" s="217" t="s">
        <v>149</v>
      </c>
      <c r="H210" s="218">
        <v>2.83</v>
      </c>
      <c r="I210" s="219">
        <v>20.420000000000002</v>
      </c>
      <c r="J210" s="219">
        <v>57.78</v>
      </c>
    </row>
    <row r="211" spans="1:10" ht="25.5" x14ac:dyDescent="0.2">
      <c r="A211" s="215" t="s">
        <v>173</v>
      </c>
      <c r="B211" s="216" t="s">
        <v>481</v>
      </c>
      <c r="C211" s="215" t="s">
        <v>10</v>
      </c>
      <c r="D211" s="215" t="s">
        <v>482</v>
      </c>
      <c r="E211" s="512" t="s">
        <v>174</v>
      </c>
      <c r="F211" s="512"/>
      <c r="G211" s="217" t="s">
        <v>149</v>
      </c>
      <c r="H211" s="218">
        <v>2.5499999999999998</v>
      </c>
      <c r="I211" s="219">
        <v>24.63</v>
      </c>
      <c r="J211" s="219">
        <v>62.8</v>
      </c>
    </row>
    <row r="212" spans="1:10" x14ac:dyDescent="0.2">
      <c r="A212" s="223" t="s">
        <v>188</v>
      </c>
      <c r="B212" s="224" t="s">
        <v>590</v>
      </c>
      <c r="C212" s="223" t="s">
        <v>10</v>
      </c>
      <c r="D212" s="223" t="s">
        <v>591</v>
      </c>
      <c r="E212" s="509" t="s">
        <v>191</v>
      </c>
      <c r="F212" s="509"/>
      <c r="G212" s="225" t="s">
        <v>8</v>
      </c>
      <c r="H212" s="226">
        <v>0.1</v>
      </c>
      <c r="I212" s="227">
        <v>4.1500000000000004</v>
      </c>
      <c r="J212" s="227">
        <v>0.41</v>
      </c>
    </row>
    <row r="213" spans="1:10" x14ac:dyDescent="0.2">
      <c r="A213" s="223" t="s">
        <v>188</v>
      </c>
      <c r="B213" s="224" t="s">
        <v>592</v>
      </c>
      <c r="C213" s="223" t="s">
        <v>10</v>
      </c>
      <c r="D213" s="223" t="s">
        <v>593</v>
      </c>
      <c r="E213" s="509" t="s">
        <v>594</v>
      </c>
      <c r="F213" s="509"/>
      <c r="G213" s="225" t="s">
        <v>149</v>
      </c>
      <c r="H213" s="226">
        <v>2.83</v>
      </c>
      <c r="I213" s="227">
        <v>14.24</v>
      </c>
      <c r="J213" s="227">
        <v>40.29</v>
      </c>
    </row>
    <row r="214" spans="1:10" x14ac:dyDescent="0.2">
      <c r="A214" s="223" t="s">
        <v>188</v>
      </c>
      <c r="B214" s="224" t="s">
        <v>595</v>
      </c>
      <c r="C214" s="223" t="s">
        <v>10</v>
      </c>
      <c r="D214" s="223" t="s">
        <v>596</v>
      </c>
      <c r="E214" s="509" t="s">
        <v>191</v>
      </c>
      <c r="F214" s="509"/>
      <c r="G214" s="225" t="s">
        <v>13</v>
      </c>
      <c r="H214" s="226">
        <v>3.1960000000000002</v>
      </c>
      <c r="I214" s="227">
        <v>8.98</v>
      </c>
      <c r="J214" s="227">
        <v>28.7</v>
      </c>
    </row>
    <row r="215" spans="1:10" x14ac:dyDescent="0.2">
      <c r="A215" s="223" t="s">
        <v>188</v>
      </c>
      <c r="B215" s="224" t="s">
        <v>597</v>
      </c>
      <c r="C215" s="223" t="s">
        <v>10</v>
      </c>
      <c r="D215" s="223" t="s">
        <v>598</v>
      </c>
      <c r="E215" s="509" t="s">
        <v>191</v>
      </c>
      <c r="F215" s="509"/>
      <c r="G215" s="225" t="s">
        <v>8</v>
      </c>
      <c r="H215" s="226">
        <v>0.34899999999999998</v>
      </c>
      <c r="I215" s="227">
        <v>57.7</v>
      </c>
      <c r="J215" s="227">
        <v>20.13</v>
      </c>
    </row>
    <row r="216" spans="1:10" x14ac:dyDescent="0.2">
      <c r="A216" s="220"/>
      <c r="B216" s="220"/>
      <c r="C216" s="220"/>
      <c r="D216" s="220"/>
      <c r="E216" s="220" t="s">
        <v>176</v>
      </c>
      <c r="F216" s="221">
        <v>61.023364485981311</v>
      </c>
      <c r="G216" s="220" t="s">
        <v>177</v>
      </c>
      <c r="H216" s="221">
        <v>69.569999999999993</v>
      </c>
      <c r="I216" s="220" t="s">
        <v>178</v>
      </c>
      <c r="J216" s="221">
        <v>130.59</v>
      </c>
    </row>
    <row r="217" spans="1:10" ht="15" thickBot="1" x14ac:dyDescent="0.25">
      <c r="A217" s="220"/>
      <c r="B217" s="220"/>
      <c r="C217" s="220"/>
      <c r="D217" s="220"/>
      <c r="E217" s="220" t="s">
        <v>179</v>
      </c>
      <c r="F217" s="221">
        <v>46.47</v>
      </c>
      <c r="G217" s="220"/>
      <c r="H217" s="510" t="s">
        <v>180</v>
      </c>
      <c r="I217" s="510"/>
      <c r="J217" s="221">
        <v>256.58</v>
      </c>
    </row>
    <row r="218" spans="1:10" ht="15" thickTop="1" x14ac:dyDescent="0.2">
      <c r="A218" s="222"/>
      <c r="B218" s="222"/>
      <c r="C218" s="222"/>
      <c r="D218" s="222"/>
      <c r="E218" s="222"/>
      <c r="F218" s="222"/>
      <c r="G218" s="222"/>
      <c r="H218" s="222"/>
      <c r="I218" s="222"/>
      <c r="J218" s="222"/>
    </row>
    <row r="219" spans="1:10" ht="15" x14ac:dyDescent="0.2">
      <c r="A219" s="208" t="s">
        <v>599</v>
      </c>
      <c r="B219" s="209" t="s">
        <v>1</v>
      </c>
      <c r="C219" s="208" t="s">
        <v>2</v>
      </c>
      <c r="D219" s="208" t="s">
        <v>3</v>
      </c>
      <c r="E219" s="508" t="s">
        <v>170</v>
      </c>
      <c r="F219" s="508"/>
      <c r="G219" s="210" t="s">
        <v>4</v>
      </c>
      <c r="H219" s="209" t="s">
        <v>5</v>
      </c>
      <c r="I219" s="209" t="s">
        <v>6</v>
      </c>
      <c r="J219" s="209" t="s">
        <v>7</v>
      </c>
    </row>
    <row r="220" spans="1:10" x14ac:dyDescent="0.2">
      <c r="A220" s="211" t="s">
        <v>171</v>
      </c>
      <c r="B220" s="388" t="s">
        <v>794</v>
      </c>
      <c r="C220" s="211" t="s">
        <v>203</v>
      </c>
      <c r="D220" s="211" t="s">
        <v>600</v>
      </c>
      <c r="E220" s="511" t="s">
        <v>601</v>
      </c>
      <c r="F220" s="511"/>
      <c r="G220" s="212" t="s">
        <v>205</v>
      </c>
      <c r="H220" s="213">
        <v>1</v>
      </c>
      <c r="I220" s="214">
        <v>143.56</v>
      </c>
      <c r="J220" s="214">
        <v>143.56</v>
      </c>
    </row>
    <row r="221" spans="1:10" ht="25.5" x14ac:dyDescent="0.2">
      <c r="A221" s="215" t="s">
        <v>173</v>
      </c>
      <c r="B221" s="216" t="s">
        <v>183</v>
      </c>
      <c r="C221" s="215" t="s">
        <v>10</v>
      </c>
      <c r="D221" s="215" t="s">
        <v>184</v>
      </c>
      <c r="E221" s="512" t="s">
        <v>174</v>
      </c>
      <c r="F221" s="512"/>
      <c r="G221" s="217" t="s">
        <v>149</v>
      </c>
      <c r="H221" s="218">
        <v>1.89</v>
      </c>
      <c r="I221" s="219">
        <v>20.420000000000002</v>
      </c>
      <c r="J221" s="219">
        <v>38.590000000000003</v>
      </c>
    </row>
    <row r="222" spans="1:10" ht="25.5" x14ac:dyDescent="0.2">
      <c r="A222" s="215" t="s">
        <v>173</v>
      </c>
      <c r="B222" s="216" t="s">
        <v>481</v>
      </c>
      <c r="C222" s="215" t="s">
        <v>10</v>
      </c>
      <c r="D222" s="215" t="s">
        <v>482</v>
      </c>
      <c r="E222" s="512" t="s">
        <v>174</v>
      </c>
      <c r="F222" s="512"/>
      <c r="G222" s="217" t="s">
        <v>149</v>
      </c>
      <c r="H222" s="218">
        <v>2.0760000000000001</v>
      </c>
      <c r="I222" s="219">
        <v>24.63</v>
      </c>
      <c r="J222" s="219">
        <v>51.13</v>
      </c>
    </row>
    <row r="223" spans="1:10" x14ac:dyDescent="0.2">
      <c r="A223" s="223" t="s">
        <v>188</v>
      </c>
      <c r="B223" s="224" t="s">
        <v>602</v>
      </c>
      <c r="C223" s="223" t="s">
        <v>10</v>
      </c>
      <c r="D223" s="223" t="s">
        <v>603</v>
      </c>
      <c r="E223" s="509" t="s">
        <v>191</v>
      </c>
      <c r="F223" s="509"/>
      <c r="G223" s="225" t="s">
        <v>13</v>
      </c>
      <c r="H223" s="226">
        <v>1.8</v>
      </c>
      <c r="I223" s="227">
        <v>16.5</v>
      </c>
      <c r="J223" s="227">
        <v>29.7</v>
      </c>
    </row>
    <row r="224" spans="1:10" x14ac:dyDescent="0.2">
      <c r="A224" s="223" t="s">
        <v>188</v>
      </c>
      <c r="B224" s="224" t="s">
        <v>597</v>
      </c>
      <c r="C224" s="223" t="s">
        <v>10</v>
      </c>
      <c r="D224" s="223" t="s">
        <v>598</v>
      </c>
      <c r="E224" s="509" t="s">
        <v>191</v>
      </c>
      <c r="F224" s="509"/>
      <c r="G224" s="225" t="s">
        <v>8</v>
      </c>
      <c r="H224" s="226">
        <v>0.15</v>
      </c>
      <c r="I224" s="227">
        <v>57.7</v>
      </c>
      <c r="J224" s="227">
        <v>8.65</v>
      </c>
    </row>
    <row r="225" spans="1:10" x14ac:dyDescent="0.2">
      <c r="A225" s="223" t="s">
        <v>188</v>
      </c>
      <c r="B225" s="224" t="s">
        <v>604</v>
      </c>
      <c r="C225" s="223" t="s">
        <v>10</v>
      </c>
      <c r="D225" s="223" t="s">
        <v>605</v>
      </c>
      <c r="E225" s="509" t="s">
        <v>191</v>
      </c>
      <c r="F225" s="509"/>
      <c r="G225" s="225" t="s">
        <v>8</v>
      </c>
      <c r="H225" s="226">
        <v>0.6</v>
      </c>
      <c r="I225" s="227">
        <v>25.82</v>
      </c>
      <c r="J225" s="227">
        <v>15.49</v>
      </c>
    </row>
    <row r="226" spans="1:10" x14ac:dyDescent="0.2">
      <c r="A226" s="220"/>
      <c r="B226" s="220"/>
      <c r="C226" s="220"/>
      <c r="D226" s="220"/>
      <c r="E226" s="220" t="s">
        <v>176</v>
      </c>
      <c r="F226" s="221">
        <v>31.537383177570092</v>
      </c>
      <c r="G226" s="220" t="s">
        <v>177</v>
      </c>
      <c r="H226" s="221">
        <v>35.950000000000003</v>
      </c>
      <c r="I226" s="220" t="s">
        <v>178</v>
      </c>
      <c r="J226" s="221">
        <v>67.489999999999995</v>
      </c>
    </row>
    <row r="227" spans="1:10" ht="15" thickBot="1" x14ac:dyDescent="0.25">
      <c r="A227" s="220"/>
      <c r="B227" s="220"/>
      <c r="C227" s="220"/>
      <c r="D227" s="220"/>
      <c r="E227" s="220" t="s">
        <v>179</v>
      </c>
      <c r="F227" s="221">
        <v>31.75</v>
      </c>
      <c r="G227" s="220"/>
      <c r="H227" s="510" t="s">
        <v>180</v>
      </c>
      <c r="I227" s="510"/>
      <c r="J227" s="221">
        <v>175.31</v>
      </c>
    </row>
    <row r="228" spans="1:10" ht="15" thickTop="1" x14ac:dyDescent="0.2">
      <c r="A228" s="222"/>
      <c r="B228" s="222"/>
      <c r="C228" s="222"/>
      <c r="D228" s="222"/>
      <c r="E228" s="222"/>
      <c r="F228" s="222"/>
      <c r="G228" s="222"/>
      <c r="H228" s="222"/>
      <c r="I228" s="222"/>
      <c r="J228" s="222"/>
    </row>
    <row r="229" spans="1:10" ht="15" x14ac:dyDescent="0.2">
      <c r="A229" s="208" t="s">
        <v>606</v>
      </c>
      <c r="B229" s="209" t="s">
        <v>1</v>
      </c>
      <c r="C229" s="208" t="s">
        <v>2</v>
      </c>
      <c r="D229" s="208" t="s">
        <v>3</v>
      </c>
      <c r="E229" s="508" t="s">
        <v>170</v>
      </c>
      <c r="F229" s="508"/>
      <c r="G229" s="210" t="s">
        <v>4</v>
      </c>
      <c r="H229" s="209" t="s">
        <v>5</v>
      </c>
      <c r="I229" s="209" t="s">
        <v>6</v>
      </c>
      <c r="J229" s="209" t="s">
        <v>7</v>
      </c>
    </row>
    <row r="230" spans="1:10" x14ac:dyDescent="0.2">
      <c r="A230" s="211" t="s">
        <v>171</v>
      </c>
      <c r="B230" s="388" t="s">
        <v>795</v>
      </c>
      <c r="C230" s="211" t="s">
        <v>203</v>
      </c>
      <c r="D230" s="211" t="s">
        <v>796</v>
      </c>
      <c r="E230" s="511" t="s">
        <v>607</v>
      </c>
      <c r="F230" s="511"/>
      <c r="G230" s="212" t="s">
        <v>205</v>
      </c>
      <c r="H230" s="213">
        <v>1</v>
      </c>
      <c r="I230" s="214">
        <v>835.05</v>
      </c>
      <c r="J230" s="214">
        <v>835.05</v>
      </c>
    </row>
    <row r="231" spans="1:10" ht="25.5" x14ac:dyDescent="0.2">
      <c r="A231" s="215" t="s">
        <v>173</v>
      </c>
      <c r="B231" s="216" t="s">
        <v>183</v>
      </c>
      <c r="C231" s="215" t="s">
        <v>10</v>
      </c>
      <c r="D231" s="215" t="s">
        <v>184</v>
      </c>
      <c r="E231" s="512" t="s">
        <v>174</v>
      </c>
      <c r="F231" s="512"/>
      <c r="G231" s="217" t="s">
        <v>149</v>
      </c>
      <c r="H231" s="218">
        <v>7.7</v>
      </c>
      <c r="I231" s="219">
        <v>20.420000000000002</v>
      </c>
      <c r="J231" s="219">
        <v>157.22999999999999</v>
      </c>
    </row>
    <row r="232" spans="1:10" ht="25.5" x14ac:dyDescent="0.2">
      <c r="A232" s="215" t="s">
        <v>173</v>
      </c>
      <c r="B232" s="216" t="s">
        <v>481</v>
      </c>
      <c r="C232" s="215" t="s">
        <v>10</v>
      </c>
      <c r="D232" s="215" t="s">
        <v>482</v>
      </c>
      <c r="E232" s="512" t="s">
        <v>174</v>
      </c>
      <c r="F232" s="512"/>
      <c r="G232" s="217" t="s">
        <v>149</v>
      </c>
      <c r="H232" s="218">
        <v>7.7</v>
      </c>
      <c r="I232" s="219">
        <v>24.63</v>
      </c>
      <c r="J232" s="219">
        <v>189.65</v>
      </c>
    </row>
    <row r="233" spans="1:10" x14ac:dyDescent="0.2">
      <c r="A233" s="223" t="s">
        <v>188</v>
      </c>
      <c r="B233" s="224" t="s">
        <v>797</v>
      </c>
      <c r="C233" s="223" t="s">
        <v>203</v>
      </c>
      <c r="D233" s="223" t="s">
        <v>798</v>
      </c>
      <c r="E233" s="509" t="s">
        <v>191</v>
      </c>
      <c r="F233" s="509"/>
      <c r="G233" s="225" t="s">
        <v>213</v>
      </c>
      <c r="H233" s="226">
        <v>3.03</v>
      </c>
      <c r="I233" s="227">
        <v>0.22</v>
      </c>
      <c r="J233" s="227">
        <v>0.66</v>
      </c>
    </row>
    <row r="234" spans="1:10" x14ac:dyDescent="0.2">
      <c r="A234" s="223" t="s">
        <v>188</v>
      </c>
      <c r="B234" s="224" t="s">
        <v>799</v>
      </c>
      <c r="C234" s="223" t="s">
        <v>203</v>
      </c>
      <c r="D234" s="223" t="s">
        <v>800</v>
      </c>
      <c r="E234" s="509" t="s">
        <v>191</v>
      </c>
      <c r="F234" s="509"/>
      <c r="G234" s="225" t="s">
        <v>205</v>
      </c>
      <c r="H234" s="226">
        <v>1</v>
      </c>
      <c r="I234" s="227">
        <v>424.45</v>
      </c>
      <c r="J234" s="227">
        <v>424.45</v>
      </c>
    </row>
    <row r="235" spans="1:10" ht="25.5" x14ac:dyDescent="0.2">
      <c r="A235" s="223" t="s">
        <v>188</v>
      </c>
      <c r="B235" s="224" t="s">
        <v>801</v>
      </c>
      <c r="C235" s="223" t="s">
        <v>10</v>
      </c>
      <c r="D235" s="223" t="s">
        <v>802</v>
      </c>
      <c r="E235" s="509" t="s">
        <v>191</v>
      </c>
      <c r="F235" s="509"/>
      <c r="G235" s="225" t="s">
        <v>8</v>
      </c>
      <c r="H235" s="226">
        <v>1</v>
      </c>
      <c r="I235" s="227">
        <v>11.34</v>
      </c>
      <c r="J235" s="227">
        <v>11.34</v>
      </c>
    </row>
    <row r="236" spans="1:10" ht="25.5" x14ac:dyDescent="0.2">
      <c r="A236" s="223" t="s">
        <v>188</v>
      </c>
      <c r="B236" s="224" t="s">
        <v>803</v>
      </c>
      <c r="C236" s="223" t="s">
        <v>10</v>
      </c>
      <c r="D236" s="223" t="s">
        <v>804</v>
      </c>
      <c r="E236" s="509" t="s">
        <v>191</v>
      </c>
      <c r="F236" s="509"/>
      <c r="G236" s="225" t="s">
        <v>8</v>
      </c>
      <c r="H236" s="226">
        <v>2</v>
      </c>
      <c r="I236" s="227">
        <v>12.34</v>
      </c>
      <c r="J236" s="227">
        <v>24.68</v>
      </c>
    </row>
    <row r="237" spans="1:10" ht="25.5" x14ac:dyDescent="0.2">
      <c r="A237" s="223" t="s">
        <v>188</v>
      </c>
      <c r="B237" s="224" t="s">
        <v>805</v>
      </c>
      <c r="C237" s="223" t="s">
        <v>10</v>
      </c>
      <c r="D237" s="223" t="s">
        <v>806</v>
      </c>
      <c r="E237" s="509" t="s">
        <v>191</v>
      </c>
      <c r="F237" s="509"/>
      <c r="G237" s="225" t="s">
        <v>8</v>
      </c>
      <c r="H237" s="226">
        <v>1</v>
      </c>
      <c r="I237" s="227">
        <v>26.27</v>
      </c>
      <c r="J237" s="227">
        <v>26.27</v>
      </c>
    </row>
    <row r="238" spans="1:10" x14ac:dyDescent="0.2">
      <c r="A238" s="223" t="s">
        <v>188</v>
      </c>
      <c r="B238" s="224" t="s">
        <v>807</v>
      </c>
      <c r="C238" s="223" t="s">
        <v>10</v>
      </c>
      <c r="D238" s="223" t="s">
        <v>808</v>
      </c>
      <c r="E238" s="509" t="s">
        <v>191</v>
      </c>
      <c r="F238" s="509"/>
      <c r="G238" s="225" t="s">
        <v>198</v>
      </c>
      <c r="H238" s="226">
        <v>0.1</v>
      </c>
      <c r="I238" s="227">
        <v>7.79</v>
      </c>
      <c r="J238" s="227">
        <v>0.77</v>
      </c>
    </row>
    <row r="239" spans="1:10" x14ac:dyDescent="0.2">
      <c r="A239" s="220"/>
      <c r="B239" s="220"/>
      <c r="C239" s="220"/>
      <c r="D239" s="220"/>
      <c r="E239" s="220" t="s">
        <v>176</v>
      </c>
      <c r="F239" s="221">
        <v>121.6822429906542</v>
      </c>
      <c r="G239" s="220" t="s">
        <v>177</v>
      </c>
      <c r="H239" s="221">
        <v>138.72</v>
      </c>
      <c r="I239" s="220" t="s">
        <v>178</v>
      </c>
      <c r="J239" s="221">
        <v>260.39999999999998</v>
      </c>
    </row>
    <row r="240" spans="1:10" ht="15" thickBot="1" x14ac:dyDescent="0.25">
      <c r="A240" s="220"/>
      <c r="B240" s="220"/>
      <c r="C240" s="220"/>
      <c r="D240" s="220"/>
      <c r="E240" s="220" t="s">
        <v>179</v>
      </c>
      <c r="F240" s="221">
        <v>184.71</v>
      </c>
      <c r="G240" s="220"/>
      <c r="H240" s="510" t="s">
        <v>180</v>
      </c>
      <c r="I240" s="510"/>
      <c r="J240" s="221">
        <v>1019.76</v>
      </c>
    </row>
    <row r="241" spans="1:10" ht="15.75" thickTop="1" thickBot="1" x14ac:dyDescent="0.25">
      <c r="A241" s="222"/>
      <c r="B241" s="222"/>
      <c r="C241" s="222"/>
      <c r="D241" s="222"/>
      <c r="E241" s="222"/>
      <c r="F241" s="222"/>
      <c r="G241" s="222"/>
      <c r="H241" s="222"/>
      <c r="I241" s="222"/>
      <c r="J241" s="222"/>
    </row>
    <row r="242" spans="1:10" ht="15" thickTop="1" x14ac:dyDescent="0.2">
      <c r="A242" s="222"/>
      <c r="B242" s="222"/>
      <c r="C242" s="222"/>
      <c r="D242" s="222"/>
      <c r="E242" s="222"/>
      <c r="F242" s="222"/>
      <c r="G242" s="222"/>
      <c r="H242" s="222"/>
      <c r="I242" s="222"/>
      <c r="J242" s="222"/>
    </row>
    <row r="243" spans="1:10" ht="15" x14ac:dyDescent="0.2">
      <c r="A243" s="208" t="s">
        <v>809</v>
      </c>
      <c r="B243" s="209" t="s">
        <v>1</v>
      </c>
      <c r="C243" s="208" t="s">
        <v>2</v>
      </c>
      <c r="D243" s="208" t="s">
        <v>3</v>
      </c>
      <c r="E243" s="508" t="s">
        <v>170</v>
      </c>
      <c r="F243" s="508"/>
      <c r="G243" s="210" t="s">
        <v>4</v>
      </c>
      <c r="H243" s="209" t="s">
        <v>5</v>
      </c>
      <c r="I243" s="209" t="s">
        <v>6</v>
      </c>
      <c r="J243" s="209" t="s">
        <v>7</v>
      </c>
    </row>
    <row r="244" spans="1:10" ht="25.5" x14ac:dyDescent="0.2">
      <c r="A244" s="211" t="s">
        <v>171</v>
      </c>
      <c r="B244" s="388" t="s">
        <v>810</v>
      </c>
      <c r="C244" s="211" t="s">
        <v>811</v>
      </c>
      <c r="D244" s="211" t="s">
        <v>812</v>
      </c>
      <c r="E244" s="511">
        <v>107</v>
      </c>
      <c r="F244" s="511"/>
      <c r="G244" s="212" t="s">
        <v>8</v>
      </c>
      <c r="H244" s="213">
        <v>1</v>
      </c>
      <c r="I244" s="214">
        <v>175.13</v>
      </c>
      <c r="J244" s="214">
        <v>175.13</v>
      </c>
    </row>
    <row r="245" spans="1:10" ht="25.5" x14ac:dyDescent="0.2">
      <c r="A245" s="215" t="s">
        <v>173</v>
      </c>
      <c r="B245" s="216" t="s">
        <v>813</v>
      </c>
      <c r="C245" s="215" t="s">
        <v>10</v>
      </c>
      <c r="D245" s="215" t="s">
        <v>814</v>
      </c>
      <c r="E245" s="512" t="s">
        <v>174</v>
      </c>
      <c r="F245" s="512"/>
      <c r="G245" s="217" t="s">
        <v>149</v>
      </c>
      <c r="H245" s="218">
        <v>2.5</v>
      </c>
      <c r="I245" s="219">
        <v>22.65</v>
      </c>
      <c r="J245" s="219">
        <v>56.62</v>
      </c>
    </row>
    <row r="246" spans="1:10" ht="25.5" x14ac:dyDescent="0.2">
      <c r="A246" s="215" t="s">
        <v>173</v>
      </c>
      <c r="B246" s="216" t="s">
        <v>481</v>
      </c>
      <c r="C246" s="215" t="s">
        <v>10</v>
      </c>
      <c r="D246" s="215" t="s">
        <v>482</v>
      </c>
      <c r="E246" s="512" t="s">
        <v>174</v>
      </c>
      <c r="F246" s="512"/>
      <c r="G246" s="217" t="s">
        <v>149</v>
      </c>
      <c r="H246" s="218">
        <v>2.5</v>
      </c>
      <c r="I246" s="219">
        <v>24.63</v>
      </c>
      <c r="J246" s="219">
        <v>61.57</v>
      </c>
    </row>
    <row r="247" spans="1:10" ht="25.5" x14ac:dyDescent="0.2">
      <c r="A247" s="215" t="s">
        <v>173</v>
      </c>
      <c r="B247" s="216" t="s">
        <v>199</v>
      </c>
      <c r="C247" s="215" t="s">
        <v>10</v>
      </c>
      <c r="D247" s="215" t="s">
        <v>200</v>
      </c>
      <c r="E247" s="512" t="s">
        <v>174</v>
      </c>
      <c r="F247" s="512"/>
      <c r="G247" s="217" t="s">
        <v>149</v>
      </c>
      <c r="H247" s="218">
        <v>0.15</v>
      </c>
      <c r="I247" s="219">
        <v>25.38</v>
      </c>
      <c r="J247" s="219">
        <v>3.8</v>
      </c>
    </row>
    <row r="248" spans="1:10" ht="25.5" x14ac:dyDescent="0.2">
      <c r="A248" s="215" t="s">
        <v>173</v>
      </c>
      <c r="B248" s="216" t="s">
        <v>183</v>
      </c>
      <c r="C248" s="215" t="s">
        <v>10</v>
      </c>
      <c r="D248" s="215" t="s">
        <v>184</v>
      </c>
      <c r="E248" s="512" t="s">
        <v>174</v>
      </c>
      <c r="F248" s="512"/>
      <c r="G248" s="217" t="s">
        <v>149</v>
      </c>
      <c r="H248" s="218">
        <v>0.1</v>
      </c>
      <c r="I248" s="219">
        <v>20.420000000000002</v>
      </c>
      <c r="J248" s="219">
        <v>2.04</v>
      </c>
    </row>
    <row r="249" spans="1:10" x14ac:dyDescent="0.2">
      <c r="A249" s="223" t="s">
        <v>188</v>
      </c>
      <c r="B249" s="224" t="s">
        <v>597</v>
      </c>
      <c r="C249" s="223" t="s">
        <v>10</v>
      </c>
      <c r="D249" s="223" t="s">
        <v>598</v>
      </c>
      <c r="E249" s="509" t="s">
        <v>191</v>
      </c>
      <c r="F249" s="509"/>
      <c r="G249" s="225" t="s">
        <v>8</v>
      </c>
      <c r="H249" s="226">
        <v>1.7649999999999999E-2</v>
      </c>
      <c r="I249" s="227">
        <v>57.7</v>
      </c>
      <c r="J249" s="227">
        <v>1.01</v>
      </c>
    </row>
    <row r="250" spans="1:10" ht="25.5" x14ac:dyDescent="0.2">
      <c r="A250" s="223" t="s">
        <v>188</v>
      </c>
      <c r="B250" s="224" t="s">
        <v>208</v>
      </c>
      <c r="C250" s="223" t="s">
        <v>10</v>
      </c>
      <c r="D250" s="223" t="s">
        <v>209</v>
      </c>
      <c r="E250" s="509" t="s">
        <v>191</v>
      </c>
      <c r="F250" s="509"/>
      <c r="G250" s="225" t="s">
        <v>14</v>
      </c>
      <c r="H250" s="226">
        <v>6.3E-3</v>
      </c>
      <c r="I250" s="227">
        <v>131.69</v>
      </c>
      <c r="J250" s="227">
        <v>0.82</v>
      </c>
    </row>
    <row r="251" spans="1:10" ht="25.5" x14ac:dyDescent="0.2">
      <c r="A251" s="223" t="s">
        <v>188</v>
      </c>
      <c r="B251" s="224" t="s">
        <v>815</v>
      </c>
      <c r="C251" s="223" t="s">
        <v>10</v>
      </c>
      <c r="D251" s="223" t="s">
        <v>816</v>
      </c>
      <c r="E251" s="509" t="s">
        <v>191</v>
      </c>
      <c r="F251" s="509"/>
      <c r="G251" s="225" t="s">
        <v>8</v>
      </c>
      <c r="H251" s="226">
        <v>1</v>
      </c>
      <c r="I251" s="227">
        <v>3.65</v>
      </c>
      <c r="J251" s="227">
        <v>3.65</v>
      </c>
    </row>
    <row r="252" spans="1:10" x14ac:dyDescent="0.2">
      <c r="A252" s="223" t="s">
        <v>188</v>
      </c>
      <c r="B252" s="224" t="s">
        <v>206</v>
      </c>
      <c r="C252" s="223" t="s">
        <v>10</v>
      </c>
      <c r="D252" s="223" t="s">
        <v>207</v>
      </c>
      <c r="E252" s="509" t="s">
        <v>191</v>
      </c>
      <c r="F252" s="509"/>
      <c r="G252" s="225" t="s">
        <v>198</v>
      </c>
      <c r="H252" s="226">
        <v>1.7062999999999999</v>
      </c>
      <c r="I252" s="227">
        <v>0.7</v>
      </c>
      <c r="J252" s="227">
        <v>1.19</v>
      </c>
    </row>
    <row r="253" spans="1:10" x14ac:dyDescent="0.2">
      <c r="A253" s="223" t="s">
        <v>188</v>
      </c>
      <c r="B253" s="224" t="s">
        <v>817</v>
      </c>
      <c r="C253" s="223" t="s">
        <v>10</v>
      </c>
      <c r="D253" s="223" t="s">
        <v>818</v>
      </c>
      <c r="E253" s="509" t="s">
        <v>191</v>
      </c>
      <c r="F253" s="509"/>
      <c r="G253" s="225" t="s">
        <v>8</v>
      </c>
      <c r="H253" s="226">
        <v>2</v>
      </c>
      <c r="I253" s="227">
        <v>0.73</v>
      </c>
      <c r="J253" s="227">
        <v>1.46</v>
      </c>
    </row>
    <row r="254" spans="1:10" x14ac:dyDescent="0.2">
      <c r="A254" s="223" t="s">
        <v>188</v>
      </c>
      <c r="B254" s="224" t="s">
        <v>819</v>
      </c>
      <c r="C254" s="223" t="s">
        <v>10</v>
      </c>
      <c r="D254" s="223" t="s">
        <v>820</v>
      </c>
      <c r="E254" s="509" t="s">
        <v>191</v>
      </c>
      <c r="F254" s="509"/>
      <c r="G254" s="225" t="s">
        <v>13</v>
      </c>
      <c r="H254" s="226">
        <v>10</v>
      </c>
      <c r="I254" s="227">
        <v>4.16</v>
      </c>
      <c r="J254" s="227">
        <v>41.6</v>
      </c>
    </row>
    <row r="255" spans="1:10" x14ac:dyDescent="0.2">
      <c r="A255" s="223" t="s">
        <v>188</v>
      </c>
      <c r="B255" s="224" t="s">
        <v>821</v>
      </c>
      <c r="C255" s="223" t="s">
        <v>10</v>
      </c>
      <c r="D255" s="223" t="s">
        <v>822</v>
      </c>
      <c r="E255" s="509" t="s">
        <v>191</v>
      </c>
      <c r="F255" s="509"/>
      <c r="G255" s="225" t="s">
        <v>8</v>
      </c>
      <c r="H255" s="226">
        <v>2.1000000000000001E-2</v>
      </c>
      <c r="I255" s="227">
        <v>65.38</v>
      </c>
      <c r="J255" s="227">
        <v>1.37</v>
      </c>
    </row>
    <row r="256" spans="1:10" x14ac:dyDescent="0.2">
      <c r="A256" s="220"/>
      <c r="B256" s="220"/>
      <c r="C256" s="220"/>
      <c r="D256" s="220"/>
      <c r="E256" s="220" t="s">
        <v>176</v>
      </c>
      <c r="F256" s="221">
        <v>44.144859813084111</v>
      </c>
      <c r="G256" s="220" t="s">
        <v>177</v>
      </c>
      <c r="H256" s="221">
        <v>50.33</v>
      </c>
      <c r="I256" s="220" t="s">
        <v>178</v>
      </c>
      <c r="J256" s="221">
        <v>94.47</v>
      </c>
    </row>
    <row r="257" spans="1:10" ht="15" thickBot="1" x14ac:dyDescent="0.25">
      <c r="A257" s="220"/>
      <c r="B257" s="220"/>
      <c r="C257" s="220"/>
      <c r="D257" s="220"/>
      <c r="E257" s="220" t="s">
        <v>179</v>
      </c>
      <c r="F257" s="221">
        <v>38.729999999999997</v>
      </c>
      <c r="G257" s="220"/>
      <c r="H257" s="510" t="s">
        <v>180</v>
      </c>
      <c r="I257" s="510"/>
      <c r="J257" s="221">
        <v>213.86</v>
      </c>
    </row>
    <row r="258" spans="1:10" ht="15.75" thickTop="1" thickBot="1" x14ac:dyDescent="0.25">
      <c r="A258" s="222"/>
      <c r="B258" s="222"/>
      <c r="C258" s="222"/>
      <c r="D258" s="222"/>
      <c r="E258" s="222"/>
      <c r="F258" s="222"/>
      <c r="G258" s="222"/>
      <c r="H258" s="222"/>
      <c r="I258" s="222"/>
      <c r="J258" s="222"/>
    </row>
    <row r="259" spans="1:10" ht="15" thickTop="1" x14ac:dyDescent="0.2">
      <c r="A259" s="222"/>
      <c r="B259" s="222"/>
      <c r="C259" s="222"/>
      <c r="D259" s="222"/>
      <c r="E259" s="222"/>
      <c r="F259" s="222"/>
      <c r="G259" s="222"/>
      <c r="H259" s="222"/>
      <c r="I259" s="222"/>
      <c r="J259" s="222"/>
    </row>
    <row r="260" spans="1:10" ht="15" x14ac:dyDescent="0.2">
      <c r="A260" s="208" t="s">
        <v>608</v>
      </c>
      <c r="B260" s="209" t="s">
        <v>1</v>
      </c>
      <c r="C260" s="208" t="s">
        <v>2</v>
      </c>
      <c r="D260" s="208" t="s">
        <v>3</v>
      </c>
      <c r="E260" s="508" t="s">
        <v>170</v>
      </c>
      <c r="F260" s="508"/>
      <c r="G260" s="210" t="s">
        <v>4</v>
      </c>
      <c r="H260" s="209" t="s">
        <v>5</v>
      </c>
      <c r="I260" s="209" t="s">
        <v>6</v>
      </c>
      <c r="J260" s="209" t="s">
        <v>7</v>
      </c>
    </row>
    <row r="261" spans="1:10" x14ac:dyDescent="0.2">
      <c r="A261" s="211" t="s">
        <v>171</v>
      </c>
      <c r="B261" s="388" t="s">
        <v>823</v>
      </c>
      <c r="C261" s="211" t="s">
        <v>203</v>
      </c>
      <c r="D261" s="211" t="s">
        <v>609</v>
      </c>
      <c r="E261" s="511" t="s">
        <v>610</v>
      </c>
      <c r="F261" s="511"/>
      <c r="G261" s="212" t="s">
        <v>12</v>
      </c>
      <c r="H261" s="213">
        <v>1</v>
      </c>
      <c r="I261" s="214">
        <v>30.35</v>
      </c>
      <c r="J261" s="214">
        <v>30.35</v>
      </c>
    </row>
    <row r="262" spans="1:10" x14ac:dyDescent="0.2">
      <c r="A262" s="223" t="s">
        <v>188</v>
      </c>
      <c r="B262" s="224" t="s">
        <v>611</v>
      </c>
      <c r="C262" s="223" t="s">
        <v>203</v>
      </c>
      <c r="D262" s="223" t="s">
        <v>612</v>
      </c>
      <c r="E262" s="509" t="s">
        <v>514</v>
      </c>
      <c r="F262" s="509"/>
      <c r="G262" s="225" t="s">
        <v>12</v>
      </c>
      <c r="H262" s="226">
        <v>1</v>
      </c>
      <c r="I262" s="227">
        <v>30</v>
      </c>
      <c r="J262" s="227">
        <v>30</v>
      </c>
    </row>
    <row r="263" spans="1:10" x14ac:dyDescent="0.2">
      <c r="A263" s="223" t="s">
        <v>188</v>
      </c>
      <c r="B263" s="224" t="s">
        <v>206</v>
      </c>
      <c r="C263" s="223" t="s">
        <v>10</v>
      </c>
      <c r="D263" s="223" t="s">
        <v>207</v>
      </c>
      <c r="E263" s="509" t="s">
        <v>191</v>
      </c>
      <c r="F263" s="509"/>
      <c r="G263" s="225" t="s">
        <v>198</v>
      </c>
      <c r="H263" s="226">
        <v>0.5</v>
      </c>
      <c r="I263" s="227">
        <v>0.7</v>
      </c>
      <c r="J263" s="227">
        <v>0.35</v>
      </c>
    </row>
    <row r="264" spans="1:10" x14ac:dyDescent="0.2">
      <c r="A264" s="220"/>
      <c r="B264" s="220"/>
      <c r="C264" s="220"/>
      <c r="D264" s="220"/>
      <c r="E264" s="220" t="s">
        <v>176</v>
      </c>
      <c r="F264" s="221">
        <v>0</v>
      </c>
      <c r="G264" s="220" t="s">
        <v>177</v>
      </c>
      <c r="H264" s="221">
        <v>0</v>
      </c>
      <c r="I264" s="220" t="s">
        <v>178</v>
      </c>
      <c r="J264" s="221">
        <v>0</v>
      </c>
    </row>
    <row r="265" spans="1:10" ht="15" thickBot="1" x14ac:dyDescent="0.25">
      <c r="A265" s="220"/>
      <c r="B265" s="220"/>
      <c r="C265" s="220"/>
      <c r="D265" s="220"/>
      <c r="E265" s="220" t="s">
        <v>179</v>
      </c>
      <c r="F265" s="221">
        <v>6.71</v>
      </c>
      <c r="G265" s="220"/>
      <c r="H265" s="510" t="s">
        <v>180</v>
      </c>
      <c r="I265" s="510"/>
      <c r="J265" s="221">
        <v>37.06</v>
      </c>
    </row>
    <row r="266" spans="1:10" ht="15" thickTop="1" x14ac:dyDescent="0.2">
      <c r="A266" s="222"/>
      <c r="B266" s="222"/>
      <c r="C266" s="222"/>
      <c r="D266" s="222"/>
      <c r="E266" s="222"/>
      <c r="F266" s="222"/>
      <c r="G266" s="222"/>
      <c r="H266" s="222"/>
      <c r="I266" s="222"/>
      <c r="J266" s="222"/>
    </row>
    <row r="267" spans="1:10" ht="15" x14ac:dyDescent="0.2">
      <c r="A267" s="208" t="s">
        <v>824</v>
      </c>
      <c r="B267" s="209" t="s">
        <v>1</v>
      </c>
      <c r="C267" s="208" t="s">
        <v>2</v>
      </c>
      <c r="D267" s="208" t="s">
        <v>3</v>
      </c>
      <c r="E267" s="508" t="s">
        <v>170</v>
      </c>
      <c r="F267" s="508"/>
      <c r="G267" s="210" t="s">
        <v>4</v>
      </c>
      <c r="H267" s="209" t="s">
        <v>5</v>
      </c>
      <c r="I267" s="209" t="s">
        <v>6</v>
      </c>
      <c r="J267" s="209" t="s">
        <v>7</v>
      </c>
    </row>
    <row r="268" spans="1:10" x14ac:dyDescent="0.2">
      <c r="A268" s="211" t="s">
        <v>171</v>
      </c>
      <c r="B268" s="388" t="s">
        <v>825</v>
      </c>
      <c r="C268" s="211" t="s">
        <v>826</v>
      </c>
      <c r="D268" s="211" t="s">
        <v>721</v>
      </c>
      <c r="E268" s="511" t="s">
        <v>827</v>
      </c>
      <c r="F268" s="511"/>
      <c r="G268" s="212" t="s">
        <v>12</v>
      </c>
      <c r="H268" s="213">
        <v>1</v>
      </c>
      <c r="I268" s="214">
        <v>33.380000000000003</v>
      </c>
      <c r="J268" s="214">
        <v>33.380000000000003</v>
      </c>
    </row>
    <row r="269" spans="1:10" ht="25.5" x14ac:dyDescent="0.2">
      <c r="A269" s="215" t="s">
        <v>173</v>
      </c>
      <c r="B269" s="216" t="s">
        <v>201</v>
      </c>
      <c r="C269" s="215" t="s">
        <v>10</v>
      </c>
      <c r="D269" s="215" t="s">
        <v>202</v>
      </c>
      <c r="E269" s="512" t="s">
        <v>174</v>
      </c>
      <c r="F269" s="512"/>
      <c r="G269" s="217" t="s">
        <v>149</v>
      </c>
      <c r="H269" s="218">
        <v>0.5</v>
      </c>
      <c r="I269" s="219">
        <v>26.6</v>
      </c>
      <c r="J269" s="219">
        <v>13.3</v>
      </c>
    </row>
    <row r="270" spans="1:10" ht="25.5" x14ac:dyDescent="0.2">
      <c r="A270" s="215" t="s">
        <v>173</v>
      </c>
      <c r="B270" s="216" t="s">
        <v>828</v>
      </c>
      <c r="C270" s="215" t="s">
        <v>10</v>
      </c>
      <c r="D270" s="215" t="s">
        <v>829</v>
      </c>
      <c r="E270" s="512" t="s">
        <v>174</v>
      </c>
      <c r="F270" s="512"/>
      <c r="G270" s="217" t="s">
        <v>149</v>
      </c>
      <c r="H270" s="218">
        <v>0.4</v>
      </c>
      <c r="I270" s="219">
        <v>21.8</v>
      </c>
      <c r="J270" s="219">
        <v>8.7200000000000006</v>
      </c>
    </row>
    <row r="271" spans="1:10" x14ac:dyDescent="0.2">
      <c r="A271" s="223" t="s">
        <v>188</v>
      </c>
      <c r="B271" s="224" t="s">
        <v>830</v>
      </c>
      <c r="C271" s="223" t="s">
        <v>826</v>
      </c>
      <c r="D271" s="223" t="s">
        <v>831</v>
      </c>
      <c r="E271" s="509" t="s">
        <v>191</v>
      </c>
      <c r="F271" s="509"/>
      <c r="G271" s="225" t="s">
        <v>81</v>
      </c>
      <c r="H271" s="226">
        <v>0.3</v>
      </c>
      <c r="I271" s="227">
        <v>37.89</v>
      </c>
      <c r="J271" s="227">
        <v>11.36</v>
      </c>
    </row>
    <row r="272" spans="1:10" x14ac:dyDescent="0.2">
      <c r="A272" s="220"/>
      <c r="B272" s="220"/>
      <c r="C272" s="220"/>
      <c r="D272" s="220"/>
      <c r="E272" s="220" t="s">
        <v>176</v>
      </c>
      <c r="F272" s="221">
        <v>7.1775700934579438</v>
      </c>
      <c r="G272" s="220" t="s">
        <v>177</v>
      </c>
      <c r="H272" s="221">
        <v>8.18</v>
      </c>
      <c r="I272" s="220" t="s">
        <v>178</v>
      </c>
      <c r="J272" s="221">
        <v>15.36</v>
      </c>
    </row>
    <row r="273" spans="1:10" ht="15" thickBot="1" x14ac:dyDescent="0.25">
      <c r="A273" s="220"/>
      <c r="B273" s="220"/>
      <c r="C273" s="220"/>
      <c r="D273" s="220"/>
      <c r="E273" s="220" t="s">
        <v>179</v>
      </c>
      <c r="F273" s="221">
        <v>7.38</v>
      </c>
      <c r="G273" s="220"/>
      <c r="H273" s="510" t="s">
        <v>180</v>
      </c>
      <c r="I273" s="510"/>
      <c r="J273" s="221">
        <v>40.76</v>
      </c>
    </row>
    <row r="274" spans="1:10" ht="15.75" thickTop="1" thickBot="1" x14ac:dyDescent="0.25">
      <c r="A274" s="222"/>
      <c r="B274" s="222"/>
      <c r="C274" s="222"/>
      <c r="D274" s="222"/>
      <c r="E274" s="222"/>
      <c r="F274" s="222"/>
      <c r="G274" s="222"/>
      <c r="H274" s="222"/>
      <c r="I274" s="222"/>
      <c r="J274" s="222"/>
    </row>
    <row r="275" spans="1:10" ht="15" thickTop="1" x14ac:dyDescent="0.2">
      <c r="A275" s="222"/>
      <c r="B275" s="222"/>
      <c r="C275" s="222"/>
      <c r="D275" s="222"/>
      <c r="E275" s="222"/>
      <c r="F275" s="222"/>
      <c r="G275" s="222"/>
      <c r="H275" s="222"/>
      <c r="I275" s="222"/>
      <c r="J275" s="222"/>
    </row>
    <row r="276" spans="1:10" ht="15" thickBot="1" x14ac:dyDescent="0.25">
      <c r="A276" s="220"/>
      <c r="B276" s="220"/>
      <c r="C276" s="220"/>
      <c r="D276" s="220"/>
      <c r="E276" s="220" t="s">
        <v>179</v>
      </c>
      <c r="F276" s="221">
        <v>9.0299999999999994</v>
      </c>
      <c r="G276" s="220"/>
      <c r="H276" s="510" t="s">
        <v>180</v>
      </c>
      <c r="I276" s="510"/>
      <c r="J276" s="221">
        <v>49.89</v>
      </c>
    </row>
    <row r="277" spans="1:10" ht="15" thickTop="1" x14ac:dyDescent="0.2">
      <c r="A277" s="222"/>
      <c r="B277" s="222"/>
      <c r="C277" s="222"/>
      <c r="D277" s="222"/>
      <c r="E277" s="222"/>
      <c r="F277" s="222"/>
      <c r="G277" s="222"/>
      <c r="H277" s="222"/>
      <c r="I277" s="222"/>
      <c r="J277" s="222"/>
    </row>
    <row r="278" spans="1:10" ht="15" x14ac:dyDescent="0.2">
      <c r="A278" s="208" t="s">
        <v>613</v>
      </c>
      <c r="B278" s="209" t="s">
        <v>1</v>
      </c>
      <c r="C278" s="208" t="s">
        <v>2</v>
      </c>
      <c r="D278" s="208" t="s">
        <v>3</v>
      </c>
      <c r="E278" s="508" t="s">
        <v>170</v>
      </c>
      <c r="F278" s="508"/>
      <c r="G278" s="210" t="s">
        <v>4</v>
      </c>
      <c r="H278" s="209" t="s">
        <v>5</v>
      </c>
      <c r="I278" s="209" t="s">
        <v>6</v>
      </c>
      <c r="J278" s="209" t="s">
        <v>7</v>
      </c>
    </row>
    <row r="279" spans="1:10" ht="25.5" x14ac:dyDescent="0.2">
      <c r="A279" s="211" t="s">
        <v>171</v>
      </c>
      <c r="B279" s="388" t="s">
        <v>832</v>
      </c>
      <c r="C279" s="211" t="s">
        <v>203</v>
      </c>
      <c r="D279" s="211" t="s">
        <v>614</v>
      </c>
      <c r="E279" s="511" t="s">
        <v>615</v>
      </c>
      <c r="F279" s="511"/>
      <c r="G279" s="212" t="s">
        <v>12</v>
      </c>
      <c r="H279" s="213">
        <v>1</v>
      </c>
      <c r="I279" s="214">
        <v>12.37</v>
      </c>
      <c r="J279" s="214">
        <v>12.37</v>
      </c>
    </row>
    <row r="280" spans="1:10" ht="25.5" x14ac:dyDescent="0.2">
      <c r="A280" s="215" t="s">
        <v>173</v>
      </c>
      <c r="B280" s="216" t="s">
        <v>183</v>
      </c>
      <c r="C280" s="215" t="s">
        <v>10</v>
      </c>
      <c r="D280" s="215" t="s">
        <v>184</v>
      </c>
      <c r="E280" s="512" t="s">
        <v>174</v>
      </c>
      <c r="F280" s="512"/>
      <c r="G280" s="217" t="s">
        <v>149</v>
      </c>
      <c r="H280" s="218">
        <v>0.15</v>
      </c>
      <c r="I280" s="219">
        <v>20.420000000000002</v>
      </c>
      <c r="J280" s="219">
        <v>3.06</v>
      </c>
    </row>
    <row r="281" spans="1:10" ht="25.5" x14ac:dyDescent="0.2">
      <c r="A281" s="215" t="s">
        <v>173</v>
      </c>
      <c r="B281" s="216" t="s">
        <v>201</v>
      </c>
      <c r="C281" s="215" t="s">
        <v>10</v>
      </c>
      <c r="D281" s="215" t="s">
        <v>202</v>
      </c>
      <c r="E281" s="512" t="s">
        <v>174</v>
      </c>
      <c r="F281" s="512"/>
      <c r="G281" s="217" t="s">
        <v>149</v>
      </c>
      <c r="H281" s="218">
        <v>0.3</v>
      </c>
      <c r="I281" s="219">
        <v>26.6</v>
      </c>
      <c r="J281" s="219">
        <v>7.98</v>
      </c>
    </row>
    <row r="282" spans="1:10" x14ac:dyDescent="0.2">
      <c r="A282" s="223" t="s">
        <v>188</v>
      </c>
      <c r="B282" s="224" t="s">
        <v>616</v>
      </c>
      <c r="C282" s="223" t="s">
        <v>10</v>
      </c>
      <c r="D282" s="223" t="s">
        <v>617</v>
      </c>
      <c r="E282" s="509" t="s">
        <v>191</v>
      </c>
      <c r="F282" s="509"/>
      <c r="G282" s="225" t="s">
        <v>8</v>
      </c>
      <c r="H282" s="226">
        <v>0.2</v>
      </c>
      <c r="I282" s="227">
        <v>0.79</v>
      </c>
      <c r="J282" s="227">
        <v>0.15</v>
      </c>
    </row>
    <row r="283" spans="1:10" x14ac:dyDescent="0.2">
      <c r="A283" s="223" t="s">
        <v>188</v>
      </c>
      <c r="B283" s="224" t="s">
        <v>618</v>
      </c>
      <c r="C283" s="223" t="s">
        <v>10</v>
      </c>
      <c r="D283" s="223" t="s">
        <v>619</v>
      </c>
      <c r="E283" s="509" t="s">
        <v>191</v>
      </c>
      <c r="F283" s="509"/>
      <c r="G283" s="225" t="s">
        <v>198</v>
      </c>
      <c r="H283" s="226">
        <v>0.5</v>
      </c>
      <c r="I283" s="227">
        <v>2.36</v>
      </c>
      <c r="J283" s="227">
        <v>1.18</v>
      </c>
    </row>
    <row r="284" spans="1:10" x14ac:dyDescent="0.2">
      <c r="A284" s="220"/>
      <c r="B284" s="220"/>
      <c r="C284" s="220"/>
      <c r="D284" s="220"/>
      <c r="E284" s="220" t="s">
        <v>176</v>
      </c>
      <c r="F284" s="221">
        <v>3.7102803738317758</v>
      </c>
      <c r="G284" s="220" t="s">
        <v>177</v>
      </c>
      <c r="H284" s="221">
        <v>4.2300000000000004</v>
      </c>
      <c r="I284" s="220" t="s">
        <v>178</v>
      </c>
      <c r="J284" s="221">
        <v>7.94</v>
      </c>
    </row>
    <row r="285" spans="1:10" ht="15" thickBot="1" x14ac:dyDescent="0.25">
      <c r="A285" s="220"/>
      <c r="B285" s="220"/>
      <c r="C285" s="220"/>
      <c r="D285" s="220"/>
      <c r="E285" s="220" t="s">
        <v>179</v>
      </c>
      <c r="F285" s="221">
        <v>2.73</v>
      </c>
      <c r="G285" s="220"/>
      <c r="H285" s="510" t="s">
        <v>180</v>
      </c>
      <c r="I285" s="510"/>
      <c r="J285" s="221">
        <v>15.1</v>
      </c>
    </row>
    <row r="286" spans="1:10" ht="15.75" thickTop="1" thickBot="1" x14ac:dyDescent="0.25">
      <c r="A286" s="222"/>
      <c r="B286" s="222"/>
      <c r="C286" s="222"/>
      <c r="D286" s="222"/>
      <c r="E286" s="222"/>
      <c r="F286" s="222"/>
      <c r="G286" s="222"/>
      <c r="H286" s="222"/>
      <c r="I286" s="222"/>
      <c r="J286" s="222"/>
    </row>
    <row r="287" spans="1:10" ht="15.75" thickTop="1" thickBot="1" x14ac:dyDescent="0.25">
      <c r="A287" s="222"/>
      <c r="B287" s="222"/>
      <c r="C287" s="222"/>
      <c r="D287" s="222"/>
      <c r="E287" s="222"/>
      <c r="F287" s="222"/>
      <c r="G287" s="222"/>
      <c r="H287" s="222"/>
      <c r="I287" s="222"/>
      <c r="J287" s="222"/>
    </row>
    <row r="288" spans="1:10" ht="15.75" thickTop="1" thickBot="1" x14ac:dyDescent="0.25">
      <c r="A288" s="222"/>
      <c r="B288" s="222"/>
      <c r="C288" s="222"/>
      <c r="D288" s="222"/>
      <c r="E288" s="222"/>
      <c r="F288" s="222"/>
      <c r="G288" s="222"/>
      <c r="H288" s="222"/>
      <c r="I288" s="222"/>
      <c r="J288" s="222"/>
    </row>
    <row r="289" spans="1:10" ht="15" thickTop="1" x14ac:dyDescent="0.2">
      <c r="A289" s="222"/>
      <c r="B289" s="222"/>
      <c r="C289" s="222"/>
      <c r="D289" s="222"/>
      <c r="E289" s="222"/>
      <c r="F289" s="222"/>
      <c r="G289" s="222"/>
      <c r="H289" s="222"/>
      <c r="I289" s="222"/>
      <c r="J289" s="222"/>
    </row>
    <row r="290" spans="1:10" ht="15" x14ac:dyDescent="0.2">
      <c r="A290" s="208" t="s">
        <v>620</v>
      </c>
      <c r="B290" s="209" t="s">
        <v>1</v>
      </c>
      <c r="C290" s="208" t="s">
        <v>2</v>
      </c>
      <c r="D290" s="208" t="s">
        <v>3</v>
      </c>
      <c r="E290" s="508" t="s">
        <v>170</v>
      </c>
      <c r="F290" s="508"/>
      <c r="G290" s="210" t="s">
        <v>4</v>
      </c>
      <c r="H290" s="209" t="s">
        <v>5</v>
      </c>
      <c r="I290" s="209" t="s">
        <v>6</v>
      </c>
      <c r="J290" s="209" t="s">
        <v>7</v>
      </c>
    </row>
    <row r="291" spans="1:10" ht="38.25" x14ac:dyDescent="0.2">
      <c r="A291" s="211" t="s">
        <v>171</v>
      </c>
      <c r="B291" s="388" t="s">
        <v>833</v>
      </c>
      <c r="C291" s="211" t="s">
        <v>203</v>
      </c>
      <c r="D291" s="211" t="s">
        <v>621</v>
      </c>
      <c r="E291" s="511" t="s">
        <v>210</v>
      </c>
      <c r="F291" s="511"/>
      <c r="G291" s="212" t="s">
        <v>213</v>
      </c>
      <c r="H291" s="213">
        <v>1</v>
      </c>
      <c r="I291" s="214">
        <v>320.95</v>
      </c>
      <c r="J291" s="214">
        <v>320.95</v>
      </c>
    </row>
    <row r="292" spans="1:10" ht="25.5" x14ac:dyDescent="0.2">
      <c r="A292" s="215" t="s">
        <v>173</v>
      </c>
      <c r="B292" s="216" t="s">
        <v>183</v>
      </c>
      <c r="C292" s="215" t="s">
        <v>10</v>
      </c>
      <c r="D292" s="215" t="s">
        <v>184</v>
      </c>
      <c r="E292" s="512" t="s">
        <v>174</v>
      </c>
      <c r="F292" s="512"/>
      <c r="G292" s="217" t="s">
        <v>149</v>
      </c>
      <c r="H292" s="218">
        <v>0.8</v>
      </c>
      <c r="I292" s="219">
        <v>20.420000000000002</v>
      </c>
      <c r="J292" s="219">
        <v>16.329999999999998</v>
      </c>
    </row>
    <row r="293" spans="1:10" ht="25.5" x14ac:dyDescent="0.2">
      <c r="A293" s="215" t="s">
        <v>173</v>
      </c>
      <c r="B293" s="216" t="s">
        <v>199</v>
      </c>
      <c r="C293" s="215" t="s">
        <v>10</v>
      </c>
      <c r="D293" s="215" t="s">
        <v>200</v>
      </c>
      <c r="E293" s="512" t="s">
        <v>174</v>
      </c>
      <c r="F293" s="512"/>
      <c r="G293" s="217" t="s">
        <v>149</v>
      </c>
      <c r="H293" s="218">
        <v>1</v>
      </c>
      <c r="I293" s="219">
        <v>25.38</v>
      </c>
      <c r="J293" s="219">
        <v>25.38</v>
      </c>
    </row>
    <row r="294" spans="1:10" ht="25.5" x14ac:dyDescent="0.2">
      <c r="A294" s="215" t="s">
        <v>173</v>
      </c>
      <c r="B294" s="216" t="s">
        <v>622</v>
      </c>
      <c r="C294" s="215" t="s">
        <v>10</v>
      </c>
      <c r="D294" s="215" t="s">
        <v>623</v>
      </c>
      <c r="E294" s="512" t="s">
        <v>187</v>
      </c>
      <c r="F294" s="512"/>
      <c r="G294" s="217" t="s">
        <v>14</v>
      </c>
      <c r="H294" s="218">
        <v>1.4999999999999999E-2</v>
      </c>
      <c r="I294" s="219">
        <v>430.6</v>
      </c>
      <c r="J294" s="219">
        <v>6.45</v>
      </c>
    </row>
    <row r="295" spans="1:10" ht="38.25" x14ac:dyDescent="0.2">
      <c r="A295" s="223" t="s">
        <v>188</v>
      </c>
      <c r="B295" s="224" t="s">
        <v>624</v>
      </c>
      <c r="C295" s="223" t="s">
        <v>203</v>
      </c>
      <c r="D295" s="223" t="s">
        <v>625</v>
      </c>
      <c r="E295" s="509" t="s">
        <v>191</v>
      </c>
      <c r="F295" s="509"/>
      <c r="G295" s="225" t="s">
        <v>213</v>
      </c>
      <c r="H295" s="226">
        <v>1</v>
      </c>
      <c r="I295" s="227">
        <v>272.79000000000002</v>
      </c>
      <c r="J295" s="227">
        <v>272.79000000000002</v>
      </c>
    </row>
    <row r="296" spans="1:10" x14ac:dyDescent="0.2">
      <c r="A296" s="220"/>
      <c r="B296" s="220"/>
      <c r="C296" s="220"/>
      <c r="D296" s="220"/>
      <c r="E296" s="220" t="s">
        <v>176</v>
      </c>
      <c r="F296" s="221">
        <v>14.88785046728972</v>
      </c>
      <c r="G296" s="220" t="s">
        <v>177</v>
      </c>
      <c r="H296" s="221">
        <v>16.97</v>
      </c>
      <c r="I296" s="220" t="s">
        <v>178</v>
      </c>
      <c r="J296" s="221">
        <v>31.86</v>
      </c>
    </row>
    <row r="297" spans="1:10" ht="15" thickBot="1" x14ac:dyDescent="0.25">
      <c r="A297" s="220"/>
      <c r="B297" s="220"/>
      <c r="C297" s="220"/>
      <c r="D297" s="220"/>
      <c r="E297" s="220" t="s">
        <v>179</v>
      </c>
      <c r="F297" s="221">
        <v>70.989999999999995</v>
      </c>
      <c r="G297" s="220"/>
      <c r="H297" s="510" t="s">
        <v>180</v>
      </c>
      <c r="I297" s="510"/>
      <c r="J297" s="221">
        <v>391.94</v>
      </c>
    </row>
    <row r="298" spans="1:10" ht="15" thickTop="1" x14ac:dyDescent="0.2">
      <c r="A298" s="222"/>
      <c r="B298" s="222"/>
      <c r="C298" s="222"/>
      <c r="D298" s="222"/>
      <c r="E298" s="222"/>
      <c r="F298" s="222"/>
      <c r="G298" s="222"/>
      <c r="H298" s="222"/>
      <c r="I298" s="222"/>
      <c r="J298" s="222"/>
    </row>
    <row r="299" spans="1:10" ht="15" x14ac:dyDescent="0.2">
      <c r="A299" s="208" t="s">
        <v>626</v>
      </c>
      <c r="B299" s="209" t="s">
        <v>1</v>
      </c>
      <c r="C299" s="208" t="s">
        <v>2</v>
      </c>
      <c r="D299" s="208" t="s">
        <v>3</v>
      </c>
      <c r="E299" s="508" t="s">
        <v>170</v>
      </c>
      <c r="F299" s="508"/>
      <c r="G299" s="210" t="s">
        <v>4</v>
      </c>
      <c r="H299" s="209" t="s">
        <v>5</v>
      </c>
      <c r="I299" s="209" t="s">
        <v>6</v>
      </c>
      <c r="J299" s="209" t="s">
        <v>7</v>
      </c>
    </row>
    <row r="300" spans="1:10" x14ac:dyDescent="0.2">
      <c r="A300" s="211" t="s">
        <v>171</v>
      </c>
      <c r="B300" s="388" t="s">
        <v>834</v>
      </c>
      <c r="C300" s="211" t="s">
        <v>203</v>
      </c>
      <c r="D300" s="211" t="s">
        <v>627</v>
      </c>
      <c r="E300" s="511" t="s">
        <v>628</v>
      </c>
      <c r="F300" s="511"/>
      <c r="G300" s="212" t="s">
        <v>205</v>
      </c>
      <c r="H300" s="213">
        <v>1</v>
      </c>
      <c r="I300" s="214">
        <v>392.16</v>
      </c>
      <c r="J300" s="214">
        <v>392.16</v>
      </c>
    </row>
    <row r="301" spans="1:10" ht="25.5" x14ac:dyDescent="0.2">
      <c r="A301" s="215" t="s">
        <v>173</v>
      </c>
      <c r="B301" s="216" t="s">
        <v>199</v>
      </c>
      <c r="C301" s="215" t="s">
        <v>10</v>
      </c>
      <c r="D301" s="215" t="s">
        <v>200</v>
      </c>
      <c r="E301" s="512" t="s">
        <v>174</v>
      </c>
      <c r="F301" s="512"/>
      <c r="G301" s="217" t="s">
        <v>149</v>
      </c>
      <c r="H301" s="218">
        <v>0.02</v>
      </c>
      <c r="I301" s="219">
        <v>25.38</v>
      </c>
      <c r="J301" s="219">
        <v>0.5</v>
      </c>
    </row>
    <row r="302" spans="1:10" ht="38.25" x14ac:dyDescent="0.2">
      <c r="A302" s="215" t="s">
        <v>173</v>
      </c>
      <c r="B302" s="216" t="s">
        <v>629</v>
      </c>
      <c r="C302" s="215" t="s">
        <v>10</v>
      </c>
      <c r="D302" s="215" t="s">
        <v>630</v>
      </c>
      <c r="E302" s="512" t="s">
        <v>174</v>
      </c>
      <c r="F302" s="512"/>
      <c r="G302" s="217" t="s">
        <v>14</v>
      </c>
      <c r="H302" s="218">
        <v>2E-3</v>
      </c>
      <c r="I302" s="219">
        <v>766.31</v>
      </c>
      <c r="J302" s="219">
        <v>1.53</v>
      </c>
    </row>
    <row r="303" spans="1:10" x14ac:dyDescent="0.2">
      <c r="A303" s="223" t="s">
        <v>188</v>
      </c>
      <c r="B303" s="224" t="s">
        <v>631</v>
      </c>
      <c r="C303" s="223" t="s">
        <v>203</v>
      </c>
      <c r="D303" s="223" t="s">
        <v>632</v>
      </c>
      <c r="E303" s="509" t="s">
        <v>191</v>
      </c>
      <c r="F303" s="509"/>
      <c r="G303" s="225" t="s">
        <v>205</v>
      </c>
      <c r="H303" s="226">
        <v>1</v>
      </c>
      <c r="I303" s="227">
        <v>390.13</v>
      </c>
      <c r="J303" s="227">
        <v>390.13</v>
      </c>
    </row>
    <row r="304" spans="1:10" x14ac:dyDescent="0.2">
      <c r="A304" s="220"/>
      <c r="B304" s="220"/>
      <c r="C304" s="220"/>
      <c r="D304" s="220"/>
      <c r="E304" s="220" t="s">
        <v>176</v>
      </c>
      <c r="F304" s="221">
        <v>0.32710280373831774</v>
      </c>
      <c r="G304" s="220" t="s">
        <v>177</v>
      </c>
      <c r="H304" s="221">
        <v>0.37</v>
      </c>
      <c r="I304" s="220" t="s">
        <v>178</v>
      </c>
      <c r="J304" s="221">
        <v>0.7</v>
      </c>
    </row>
    <row r="305" spans="1:10" ht="15" thickBot="1" x14ac:dyDescent="0.25">
      <c r="A305" s="220"/>
      <c r="B305" s="220"/>
      <c r="C305" s="220"/>
      <c r="D305" s="220"/>
      <c r="E305" s="220" t="s">
        <v>179</v>
      </c>
      <c r="F305" s="221">
        <v>86.74</v>
      </c>
      <c r="G305" s="220"/>
      <c r="H305" s="510" t="s">
        <v>180</v>
      </c>
      <c r="I305" s="510"/>
      <c r="J305" s="221">
        <v>478.9</v>
      </c>
    </row>
    <row r="306" spans="1:10" ht="15" thickTop="1" x14ac:dyDescent="0.2">
      <c r="A306" s="222"/>
      <c r="B306" s="222"/>
      <c r="C306" s="222"/>
      <c r="D306" s="222"/>
      <c r="E306" s="222"/>
      <c r="F306" s="222"/>
      <c r="G306" s="222"/>
      <c r="H306" s="222"/>
      <c r="I306" s="222"/>
      <c r="J306" s="222"/>
    </row>
    <row r="307" spans="1:10" ht="15" x14ac:dyDescent="0.2">
      <c r="A307" s="208" t="s">
        <v>835</v>
      </c>
      <c r="B307" s="209" t="s">
        <v>1</v>
      </c>
      <c r="C307" s="208" t="s">
        <v>2</v>
      </c>
      <c r="D307" s="208" t="s">
        <v>3</v>
      </c>
      <c r="E307" s="508" t="s">
        <v>170</v>
      </c>
      <c r="F307" s="508"/>
      <c r="G307" s="210" t="s">
        <v>4</v>
      </c>
      <c r="H307" s="209" t="s">
        <v>5</v>
      </c>
      <c r="I307" s="209" t="s">
        <v>6</v>
      </c>
      <c r="J307" s="209" t="s">
        <v>7</v>
      </c>
    </row>
    <row r="308" spans="1:10" x14ac:dyDescent="0.2">
      <c r="A308" s="211" t="s">
        <v>171</v>
      </c>
      <c r="B308" s="388" t="s">
        <v>836</v>
      </c>
      <c r="C308" s="211" t="s">
        <v>203</v>
      </c>
      <c r="D308" s="211" t="s">
        <v>837</v>
      </c>
      <c r="E308" s="511" t="s">
        <v>838</v>
      </c>
      <c r="F308" s="511"/>
      <c r="G308" s="212" t="s">
        <v>205</v>
      </c>
      <c r="H308" s="213">
        <v>1</v>
      </c>
      <c r="I308" s="214">
        <v>1957.05</v>
      </c>
      <c r="J308" s="214">
        <v>1957.05</v>
      </c>
    </row>
    <row r="309" spans="1:10" ht="25.5" x14ac:dyDescent="0.2">
      <c r="A309" s="215" t="s">
        <v>173</v>
      </c>
      <c r="B309" s="216" t="s">
        <v>183</v>
      </c>
      <c r="C309" s="215" t="s">
        <v>10</v>
      </c>
      <c r="D309" s="215" t="s">
        <v>184</v>
      </c>
      <c r="E309" s="512" t="s">
        <v>174</v>
      </c>
      <c r="F309" s="512"/>
      <c r="G309" s="217" t="s">
        <v>149</v>
      </c>
      <c r="H309" s="218">
        <v>0.6</v>
      </c>
      <c r="I309" s="219">
        <v>20.420000000000002</v>
      </c>
      <c r="J309" s="219">
        <v>12.25</v>
      </c>
    </row>
    <row r="310" spans="1:10" ht="25.5" x14ac:dyDescent="0.2">
      <c r="A310" s="215" t="s">
        <v>173</v>
      </c>
      <c r="B310" s="216" t="s">
        <v>199</v>
      </c>
      <c r="C310" s="215" t="s">
        <v>10</v>
      </c>
      <c r="D310" s="215" t="s">
        <v>200</v>
      </c>
      <c r="E310" s="512" t="s">
        <v>174</v>
      </c>
      <c r="F310" s="512"/>
      <c r="G310" s="217" t="s">
        <v>149</v>
      </c>
      <c r="H310" s="218">
        <v>0.6</v>
      </c>
      <c r="I310" s="219">
        <v>25.38</v>
      </c>
      <c r="J310" s="219">
        <v>15.22</v>
      </c>
    </row>
    <row r="311" spans="1:10" ht="25.5" x14ac:dyDescent="0.2">
      <c r="A311" s="215" t="s">
        <v>173</v>
      </c>
      <c r="B311" s="216" t="s">
        <v>839</v>
      </c>
      <c r="C311" s="215" t="s">
        <v>10</v>
      </c>
      <c r="D311" s="215" t="s">
        <v>840</v>
      </c>
      <c r="E311" s="512" t="s">
        <v>174</v>
      </c>
      <c r="F311" s="512"/>
      <c r="G311" s="217" t="s">
        <v>14</v>
      </c>
      <c r="H311" s="218">
        <v>4.0000000000000001E-3</v>
      </c>
      <c r="I311" s="219">
        <v>652.16</v>
      </c>
      <c r="J311" s="219">
        <v>2.6</v>
      </c>
    </row>
    <row r="312" spans="1:10" ht="25.5" x14ac:dyDescent="0.2">
      <c r="A312" s="223" t="s">
        <v>188</v>
      </c>
      <c r="B312" s="224" t="s">
        <v>841</v>
      </c>
      <c r="C312" s="223" t="s">
        <v>203</v>
      </c>
      <c r="D312" s="223" t="s">
        <v>842</v>
      </c>
      <c r="E312" s="509" t="s">
        <v>191</v>
      </c>
      <c r="F312" s="509"/>
      <c r="G312" s="225" t="s">
        <v>205</v>
      </c>
      <c r="H312" s="226">
        <v>1</v>
      </c>
      <c r="I312" s="227">
        <v>1926.98</v>
      </c>
      <c r="J312" s="227">
        <v>1926.98</v>
      </c>
    </row>
    <row r="313" spans="1:10" x14ac:dyDescent="0.2">
      <c r="A313" s="220"/>
      <c r="B313" s="220"/>
      <c r="C313" s="220"/>
      <c r="D313" s="220"/>
      <c r="E313" s="220" t="s">
        <v>176</v>
      </c>
      <c r="F313" s="221">
        <v>9.7289719626168232</v>
      </c>
      <c r="G313" s="220" t="s">
        <v>177</v>
      </c>
      <c r="H313" s="221">
        <v>11.09</v>
      </c>
      <c r="I313" s="220" t="s">
        <v>178</v>
      </c>
      <c r="J313" s="221">
        <v>20.82</v>
      </c>
    </row>
    <row r="314" spans="1:10" ht="15" thickBot="1" x14ac:dyDescent="0.25">
      <c r="A314" s="220"/>
      <c r="B314" s="220"/>
      <c r="C314" s="220"/>
      <c r="D314" s="220"/>
      <c r="E314" s="220" t="s">
        <v>179</v>
      </c>
      <c r="F314" s="221">
        <v>432.89</v>
      </c>
      <c r="G314" s="220"/>
      <c r="H314" s="510" t="s">
        <v>180</v>
      </c>
      <c r="I314" s="510"/>
      <c r="J314" s="221">
        <v>2389.94</v>
      </c>
    </row>
    <row r="315" spans="1:10" ht="15" thickTop="1" x14ac:dyDescent="0.2">
      <c r="A315" s="222"/>
      <c r="B315" s="222"/>
      <c r="C315" s="222"/>
      <c r="D315" s="222"/>
      <c r="E315" s="222"/>
      <c r="F315" s="222"/>
      <c r="G315" s="222"/>
      <c r="H315" s="222"/>
      <c r="I315" s="222"/>
      <c r="J315" s="222"/>
    </row>
    <row r="316" spans="1:10" ht="15" x14ac:dyDescent="0.2">
      <c r="A316" s="208" t="s">
        <v>843</v>
      </c>
      <c r="B316" s="209" t="s">
        <v>1</v>
      </c>
      <c r="C316" s="208" t="s">
        <v>2</v>
      </c>
      <c r="D316" s="208" t="s">
        <v>3</v>
      </c>
      <c r="E316" s="508" t="s">
        <v>170</v>
      </c>
      <c r="F316" s="508"/>
      <c r="G316" s="210" t="s">
        <v>4</v>
      </c>
      <c r="H316" s="209" t="s">
        <v>5</v>
      </c>
      <c r="I316" s="209" t="s">
        <v>6</v>
      </c>
      <c r="J316" s="209" t="s">
        <v>7</v>
      </c>
    </row>
    <row r="317" spans="1:10" ht="38.25" x14ac:dyDescent="0.2">
      <c r="A317" s="211" t="s">
        <v>171</v>
      </c>
      <c r="B317" s="388" t="s">
        <v>844</v>
      </c>
      <c r="C317" s="211" t="s">
        <v>845</v>
      </c>
      <c r="D317" s="211" t="s">
        <v>728</v>
      </c>
      <c r="E317" s="511">
        <v>24</v>
      </c>
      <c r="F317" s="511"/>
      <c r="G317" s="212" t="s">
        <v>8</v>
      </c>
      <c r="H317" s="213">
        <v>1</v>
      </c>
      <c r="I317" s="214">
        <v>83.82</v>
      </c>
      <c r="J317" s="214">
        <v>83.82</v>
      </c>
    </row>
    <row r="318" spans="1:10" ht="25.5" x14ac:dyDescent="0.2">
      <c r="A318" s="215" t="s">
        <v>173</v>
      </c>
      <c r="B318" s="216" t="s">
        <v>813</v>
      </c>
      <c r="C318" s="215" t="s">
        <v>10</v>
      </c>
      <c r="D318" s="215" t="s">
        <v>814</v>
      </c>
      <c r="E318" s="512" t="s">
        <v>174</v>
      </c>
      <c r="F318" s="512"/>
      <c r="G318" s="217" t="s">
        <v>149</v>
      </c>
      <c r="H318" s="218">
        <v>0.16700000000000001</v>
      </c>
      <c r="I318" s="219">
        <v>22.65</v>
      </c>
      <c r="J318" s="219">
        <v>3.78</v>
      </c>
    </row>
    <row r="319" spans="1:10" ht="38.25" x14ac:dyDescent="0.2">
      <c r="A319" s="223" t="s">
        <v>188</v>
      </c>
      <c r="B319" s="224" t="s">
        <v>846</v>
      </c>
      <c r="C319" s="223" t="s">
        <v>845</v>
      </c>
      <c r="D319" s="223" t="s">
        <v>728</v>
      </c>
      <c r="E319" s="509" t="s">
        <v>191</v>
      </c>
      <c r="F319" s="509"/>
      <c r="G319" s="225" t="s">
        <v>8</v>
      </c>
      <c r="H319" s="226">
        <v>1</v>
      </c>
      <c r="I319" s="227">
        <v>80.040000000000006</v>
      </c>
      <c r="J319" s="227">
        <v>80.040000000000006</v>
      </c>
    </row>
    <row r="320" spans="1:10" x14ac:dyDescent="0.2">
      <c r="A320" s="220"/>
      <c r="B320" s="220"/>
      <c r="C320" s="220"/>
      <c r="D320" s="220"/>
      <c r="E320" s="220" t="s">
        <v>176</v>
      </c>
      <c r="F320" s="221">
        <v>1.308411214953271</v>
      </c>
      <c r="G320" s="220" t="s">
        <v>177</v>
      </c>
      <c r="H320" s="221">
        <v>1.49</v>
      </c>
      <c r="I320" s="220" t="s">
        <v>178</v>
      </c>
      <c r="J320" s="221">
        <v>2.8</v>
      </c>
    </row>
    <row r="321" spans="1:10" x14ac:dyDescent="0.2">
      <c r="A321" s="220"/>
      <c r="B321" s="220"/>
      <c r="C321" s="220"/>
      <c r="D321" s="220"/>
      <c r="E321" s="220" t="s">
        <v>179</v>
      </c>
      <c r="F321" s="221">
        <v>18.54</v>
      </c>
      <c r="G321" s="220"/>
      <c r="H321" s="510" t="s">
        <v>180</v>
      </c>
      <c r="I321" s="510"/>
      <c r="J321" s="221">
        <v>102.36</v>
      </c>
    </row>
  </sheetData>
  <mergeCells count="240">
    <mergeCell ref="E301:F301"/>
    <mergeCell ref="H305:I305"/>
    <mergeCell ref="E307:F307"/>
    <mergeCell ref="E308:F308"/>
    <mergeCell ref="E281:F281"/>
    <mergeCell ref="E293:F293"/>
    <mergeCell ref="E294:F294"/>
    <mergeCell ref="E295:F295"/>
    <mergeCell ref="E283:F283"/>
    <mergeCell ref="E290:F290"/>
    <mergeCell ref="E291:F291"/>
    <mergeCell ref="E292:F292"/>
    <mergeCell ref="E302:F302"/>
    <mergeCell ref="E225:F225"/>
    <mergeCell ref="E231:F231"/>
    <mergeCell ref="E221:F221"/>
    <mergeCell ref="E222:F222"/>
    <mergeCell ref="E223:F223"/>
    <mergeCell ref="E224:F224"/>
    <mergeCell ref="E220:F220"/>
    <mergeCell ref="H227:I227"/>
    <mergeCell ref="E229:F229"/>
    <mergeCell ref="E230:F230"/>
    <mergeCell ref="H138:I138"/>
    <mergeCell ref="E176:F176"/>
    <mergeCell ref="E177:F177"/>
    <mergeCell ref="E178:F178"/>
    <mergeCell ref="E169:F169"/>
    <mergeCell ref="E187:F187"/>
    <mergeCell ref="E188:F188"/>
    <mergeCell ref="E174:F174"/>
    <mergeCell ref="E175:F175"/>
    <mergeCell ref="H180:I180"/>
    <mergeCell ref="E182:F182"/>
    <mergeCell ref="E183:F183"/>
    <mergeCell ref="E186:F186"/>
    <mergeCell ref="E184:F184"/>
    <mergeCell ref="E185:F185"/>
    <mergeCell ref="E165:F165"/>
    <mergeCell ref="H147:I147"/>
    <mergeCell ref="H155:I155"/>
    <mergeCell ref="H171:I171"/>
    <mergeCell ref="E144:F144"/>
    <mergeCell ref="E145:F145"/>
    <mergeCell ref="E161:F161"/>
    <mergeCell ref="E162:F162"/>
    <mergeCell ref="E163:F163"/>
    <mergeCell ref="H95:I95"/>
    <mergeCell ref="E99:F99"/>
    <mergeCell ref="E100:F100"/>
    <mergeCell ref="H105:I105"/>
    <mergeCell ref="E107:F107"/>
    <mergeCell ref="E108:F108"/>
    <mergeCell ref="E110:F110"/>
    <mergeCell ref="E133:F133"/>
    <mergeCell ref="E135:F135"/>
    <mergeCell ref="E134:F134"/>
    <mergeCell ref="H113:I113"/>
    <mergeCell ref="E115:F115"/>
    <mergeCell ref="E116:F116"/>
    <mergeCell ref="H121:I121"/>
    <mergeCell ref="E123:F123"/>
    <mergeCell ref="E124:F124"/>
    <mergeCell ref="H129:I129"/>
    <mergeCell ref="E131:F131"/>
    <mergeCell ref="E132:F132"/>
    <mergeCell ref="E38:F38"/>
    <mergeCell ref="E39:F39"/>
    <mergeCell ref="A3:C3"/>
    <mergeCell ref="E3:H3"/>
    <mergeCell ref="N3:O3"/>
    <mergeCell ref="A4:C4"/>
    <mergeCell ref="E4:J4"/>
    <mergeCell ref="N4:O4"/>
    <mergeCell ref="A6:C6"/>
    <mergeCell ref="D6:I6"/>
    <mergeCell ref="A8:J8"/>
    <mergeCell ref="A7:C7"/>
    <mergeCell ref="D7:I7"/>
    <mergeCell ref="H21:I21"/>
    <mergeCell ref="E24:F24"/>
    <mergeCell ref="E25:F25"/>
    <mergeCell ref="E26:F26"/>
    <mergeCell ref="H28:I28"/>
    <mergeCell ref="E31:F31"/>
    <mergeCell ref="E62:F62"/>
    <mergeCell ref="E85:F85"/>
    <mergeCell ref="E86:F86"/>
    <mergeCell ref="A9:J9"/>
    <mergeCell ref="A10:J10"/>
    <mergeCell ref="E11:F11"/>
    <mergeCell ref="E12:F12"/>
    <mergeCell ref="E13:F13"/>
    <mergeCell ref="E16:F16"/>
    <mergeCell ref="E17:F17"/>
    <mergeCell ref="E18:F18"/>
    <mergeCell ref="E19:F19"/>
    <mergeCell ref="E14:F14"/>
    <mergeCell ref="E15:F15"/>
    <mergeCell ref="E41:F41"/>
    <mergeCell ref="E42:F42"/>
    <mergeCell ref="E43:F43"/>
    <mergeCell ref="E44:F44"/>
    <mergeCell ref="E51:F51"/>
    <mergeCell ref="E63:F63"/>
    <mergeCell ref="E32:F32"/>
    <mergeCell ref="E33:F33"/>
    <mergeCell ref="E34:F34"/>
    <mergeCell ref="H36:I36"/>
    <mergeCell ref="E93:F93"/>
    <mergeCell ref="E127:F127"/>
    <mergeCell ref="E119:F119"/>
    <mergeCell ref="E117:F117"/>
    <mergeCell ref="E118:F118"/>
    <mergeCell ref="E125:F125"/>
    <mergeCell ref="E126:F126"/>
    <mergeCell ref="E111:F111"/>
    <mergeCell ref="E101:F101"/>
    <mergeCell ref="E102:F102"/>
    <mergeCell ref="E103:F103"/>
    <mergeCell ref="E109:F109"/>
    <mergeCell ref="E136:F136"/>
    <mergeCell ref="E232:F232"/>
    <mergeCell ref="E233:F233"/>
    <mergeCell ref="E234:F234"/>
    <mergeCell ref="E235:F235"/>
    <mergeCell ref="E236:F236"/>
    <mergeCell ref="E249:F249"/>
    <mergeCell ref="E250:F250"/>
    <mergeCell ref="E251:F251"/>
    <mergeCell ref="E140:F140"/>
    <mergeCell ref="E141:F141"/>
    <mergeCell ref="E149:F149"/>
    <mergeCell ref="E150:F150"/>
    <mergeCell ref="E158:F158"/>
    <mergeCell ref="E159:F159"/>
    <mergeCell ref="E142:F142"/>
    <mergeCell ref="E151:F151"/>
    <mergeCell ref="E160:F160"/>
    <mergeCell ref="E166:F166"/>
    <mergeCell ref="E167:F167"/>
    <mergeCell ref="E168:F168"/>
    <mergeCell ref="E152:F152"/>
    <mergeCell ref="E153:F153"/>
    <mergeCell ref="E143:F143"/>
    <mergeCell ref="E252:F252"/>
    <mergeCell ref="E245:F245"/>
    <mergeCell ref="E246:F246"/>
    <mergeCell ref="E247:F247"/>
    <mergeCell ref="E248:F248"/>
    <mergeCell ref="E238:F238"/>
    <mergeCell ref="E237:F237"/>
    <mergeCell ref="H321:I321"/>
    <mergeCell ref="E309:F309"/>
    <mergeCell ref="E310:F310"/>
    <mergeCell ref="E311:F311"/>
    <mergeCell ref="E312:F312"/>
    <mergeCell ref="H314:I314"/>
    <mergeCell ref="E316:F316"/>
    <mergeCell ref="E317:F317"/>
    <mergeCell ref="E318:F318"/>
    <mergeCell ref="E319:F319"/>
    <mergeCell ref="E271:F271"/>
    <mergeCell ref="E279:F279"/>
    <mergeCell ref="E280:F280"/>
    <mergeCell ref="E303:F303"/>
    <mergeCell ref="H297:I297"/>
    <mergeCell ref="E299:F299"/>
    <mergeCell ref="E300:F300"/>
    <mergeCell ref="E40:F40"/>
    <mergeCell ref="H46:I46"/>
    <mergeCell ref="E48:F48"/>
    <mergeCell ref="E49:F49"/>
    <mergeCell ref="E50:F50"/>
    <mergeCell ref="H53:I53"/>
    <mergeCell ref="E59:F59"/>
    <mergeCell ref="E60:F60"/>
    <mergeCell ref="E61:F61"/>
    <mergeCell ref="H65:I65"/>
    <mergeCell ref="E69:F69"/>
    <mergeCell ref="E70:F70"/>
    <mergeCell ref="H76:I76"/>
    <mergeCell ref="E80:F80"/>
    <mergeCell ref="E81:F81"/>
    <mergeCell ref="H89:I89"/>
    <mergeCell ref="E91:F91"/>
    <mergeCell ref="E92:F92"/>
    <mergeCell ref="E71:F71"/>
    <mergeCell ref="E72:F72"/>
    <mergeCell ref="E73:F73"/>
    <mergeCell ref="E74:F74"/>
    <mergeCell ref="E83:F83"/>
    <mergeCell ref="E82:F82"/>
    <mergeCell ref="E84:F84"/>
    <mergeCell ref="E87:F87"/>
    <mergeCell ref="E164:F164"/>
    <mergeCell ref="E193:F193"/>
    <mergeCell ref="H198:I198"/>
    <mergeCell ref="E200:F200"/>
    <mergeCell ref="E201:F201"/>
    <mergeCell ref="H206:I206"/>
    <mergeCell ref="E208:F208"/>
    <mergeCell ref="E209:F209"/>
    <mergeCell ref="H217:I217"/>
    <mergeCell ref="H190:I190"/>
    <mergeCell ref="E192:F192"/>
    <mergeCell ref="E204:F204"/>
    <mergeCell ref="E194:F194"/>
    <mergeCell ref="E195:F195"/>
    <mergeCell ref="E196:F196"/>
    <mergeCell ref="E202:F202"/>
    <mergeCell ref="E203:F203"/>
    <mergeCell ref="E213:F213"/>
    <mergeCell ref="E212:F212"/>
    <mergeCell ref="E210:F210"/>
    <mergeCell ref="E211:F211"/>
    <mergeCell ref="E219:F219"/>
    <mergeCell ref="E214:F214"/>
    <mergeCell ref="E215:F215"/>
    <mergeCell ref="H273:I273"/>
    <mergeCell ref="H276:I276"/>
    <mergeCell ref="E278:F278"/>
    <mergeCell ref="H285:I285"/>
    <mergeCell ref="H240:I240"/>
    <mergeCell ref="E243:F243"/>
    <mergeCell ref="E244:F244"/>
    <mergeCell ref="H257:I257"/>
    <mergeCell ref="E260:F260"/>
    <mergeCell ref="E261:F261"/>
    <mergeCell ref="H265:I265"/>
    <mergeCell ref="E267:F267"/>
    <mergeCell ref="E268:F268"/>
    <mergeCell ref="E269:F269"/>
    <mergeCell ref="E270:F270"/>
    <mergeCell ref="E253:F253"/>
    <mergeCell ref="E262:F262"/>
    <mergeCell ref="E263:F263"/>
    <mergeCell ref="E254:F254"/>
    <mergeCell ref="E255:F255"/>
    <mergeCell ref="E282:F282"/>
  </mergeCells>
  <pageMargins left="0.51181102362204722" right="0.51181102362204722" top="0.98425196850393704" bottom="0.98425196850393704" header="0.51181102362204722" footer="0.51181102362204722"/>
  <pageSetup paperSize="9" scale="46" fitToHeight="0" orientation="portrait" r:id="rId1"/>
  <headerFooter>
    <oddHeader xml:space="preserve">&amp;L &amp;C </oddHeader>
    <oddFooter>&amp;L&amp;8
Responsável Técnico pelo Orçamento
Diego Alves
&amp;C&amp;8Secretário de Infraestrutura
Tarcísio Cruz Muniz</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6EA1B-BB85-4249-9428-97D40FD5905C}">
  <dimension ref="A1:N52"/>
  <sheetViews>
    <sheetView view="pageBreakPreview" topLeftCell="A8" zoomScaleNormal="100" workbookViewId="0">
      <selection activeCell="D19" sqref="D19"/>
    </sheetView>
  </sheetViews>
  <sheetFormatPr defaultRowHeight="12.75" x14ac:dyDescent="0.2"/>
  <cols>
    <col min="1" max="1" width="10.5" style="389" customWidth="1"/>
    <col min="2" max="2" width="7.625" style="389" customWidth="1"/>
    <col min="3" max="3" width="9" style="389"/>
    <col min="4" max="4" width="8.5" style="389" customWidth="1"/>
    <col min="5" max="7" width="9" style="389"/>
    <col min="8" max="8" width="11" style="389" customWidth="1"/>
    <col min="9" max="9" width="15.875" style="389" customWidth="1"/>
    <col min="10" max="11" width="9" style="389"/>
    <col min="12" max="12" width="9.375" style="389" customWidth="1"/>
    <col min="13" max="13" width="10" style="389" bestFit="1" customWidth="1"/>
    <col min="14" max="16384" width="9" style="389"/>
  </cols>
  <sheetData>
    <row r="1" spans="1:14" x14ac:dyDescent="0.2">
      <c r="A1" s="394"/>
      <c r="B1" s="394"/>
      <c r="C1" s="394"/>
      <c r="D1" s="394"/>
      <c r="E1" s="394"/>
      <c r="F1" s="394"/>
      <c r="G1" s="394"/>
      <c r="H1" s="394"/>
      <c r="I1" s="394"/>
    </row>
    <row r="2" spans="1:14" x14ac:dyDescent="0.2">
      <c r="A2" s="394"/>
      <c r="B2" s="394"/>
      <c r="C2" s="394"/>
      <c r="D2" s="394"/>
      <c r="E2" s="394"/>
      <c r="F2" s="394"/>
      <c r="G2" s="394"/>
      <c r="H2" s="394"/>
      <c r="I2" s="394"/>
    </row>
    <row r="3" spans="1:14" x14ac:dyDescent="0.2">
      <c r="A3" s="394"/>
      <c r="B3" s="394"/>
      <c r="C3" s="394"/>
      <c r="D3" s="394"/>
      <c r="E3" s="394"/>
      <c r="F3" s="394"/>
      <c r="G3" s="394"/>
      <c r="H3" s="394"/>
      <c r="I3" s="394"/>
    </row>
    <row r="4" spans="1:14" x14ac:dyDescent="0.2">
      <c r="A4" s="394"/>
      <c r="B4" s="394"/>
      <c r="C4" s="394"/>
      <c r="D4" s="394"/>
      <c r="E4" s="394"/>
      <c r="F4" s="394"/>
      <c r="G4" s="394"/>
      <c r="H4" s="394"/>
      <c r="I4" s="394"/>
    </row>
    <row r="5" spans="1:14" x14ac:dyDescent="0.2">
      <c r="A5" s="394"/>
      <c r="B5" s="394"/>
      <c r="C5" s="394"/>
      <c r="D5" s="394"/>
      <c r="E5" s="394"/>
      <c r="F5" s="394"/>
      <c r="G5" s="394"/>
      <c r="H5" s="394"/>
      <c r="I5" s="394"/>
    </row>
    <row r="6" spans="1:14" ht="34.5" customHeight="1" x14ac:dyDescent="0.2">
      <c r="A6" s="528" t="s">
        <v>633</v>
      </c>
      <c r="B6" s="529"/>
      <c r="C6" s="529"/>
      <c r="D6" s="529"/>
      <c r="E6" s="529"/>
      <c r="F6" s="529"/>
      <c r="G6" s="529"/>
      <c r="H6" s="529"/>
      <c r="I6" s="529"/>
      <c r="M6" s="390"/>
    </row>
    <row r="7" spans="1:14" ht="15.75" customHeight="1" x14ac:dyDescent="0.2">
      <c r="A7" s="395"/>
      <c r="B7" s="396"/>
      <c r="C7" s="396"/>
      <c r="D7" s="396"/>
      <c r="E7" s="396"/>
      <c r="F7" s="396"/>
      <c r="G7" s="396"/>
      <c r="H7" s="396"/>
      <c r="I7" s="396"/>
      <c r="M7" s="390"/>
    </row>
    <row r="8" spans="1:14" ht="15.75" customHeight="1" x14ac:dyDescent="0.2">
      <c r="A8" s="530" t="s">
        <v>67</v>
      </c>
      <c r="B8" s="530"/>
      <c r="C8" s="530"/>
      <c r="D8" s="530"/>
      <c r="E8" s="530"/>
      <c r="F8" s="530"/>
      <c r="G8" s="530"/>
      <c r="H8" s="530"/>
      <c r="I8" s="530"/>
      <c r="M8" s="390"/>
    </row>
    <row r="9" spans="1:14" ht="7.5" customHeight="1" x14ac:dyDescent="0.2">
      <c r="A9" s="397"/>
      <c r="B9" s="397"/>
      <c r="C9" s="397"/>
      <c r="D9" s="397"/>
      <c r="E9" s="397"/>
      <c r="F9" s="397"/>
      <c r="G9" s="397"/>
      <c r="H9" s="397"/>
      <c r="I9" s="397"/>
      <c r="M9" s="390"/>
    </row>
    <row r="10" spans="1:14" ht="78.75" customHeight="1" x14ac:dyDescent="0.2">
      <c r="A10" s="531" t="s">
        <v>708</v>
      </c>
      <c r="B10" s="532"/>
      <c r="C10" s="532"/>
      <c r="D10" s="532"/>
      <c r="E10" s="532"/>
      <c r="F10" s="532"/>
      <c r="G10" s="532"/>
      <c r="H10" s="532"/>
      <c r="I10" s="533"/>
      <c r="J10" s="534" t="s">
        <v>847</v>
      </c>
      <c r="K10" s="534"/>
      <c r="L10" s="534"/>
      <c r="M10" s="391"/>
      <c r="N10" s="391"/>
    </row>
    <row r="11" spans="1:14" x14ac:dyDescent="0.2">
      <c r="A11" s="398"/>
      <c r="B11" s="398"/>
      <c r="C11" s="398"/>
      <c r="D11" s="398"/>
      <c r="E11" s="398"/>
      <c r="F11" s="398"/>
      <c r="G11" s="398"/>
      <c r="H11" s="398"/>
      <c r="I11" s="398"/>
    </row>
    <row r="12" spans="1:14" ht="15.75" x14ac:dyDescent="0.2">
      <c r="A12" s="535" t="s">
        <v>68</v>
      </c>
      <c r="B12" s="535"/>
      <c r="C12" s="535"/>
      <c r="D12" s="535"/>
      <c r="E12" s="535"/>
      <c r="F12" s="535"/>
      <c r="G12" s="535"/>
      <c r="H12" s="535"/>
      <c r="I12" s="535"/>
    </row>
    <row r="13" spans="1:14" ht="7.5" customHeight="1" x14ac:dyDescent="0.3">
      <c r="A13" s="399"/>
      <c r="B13" s="399"/>
      <c r="C13" s="399"/>
      <c r="D13" s="399"/>
      <c r="E13" s="399"/>
      <c r="F13" s="399"/>
      <c r="G13" s="399"/>
      <c r="H13" s="399"/>
      <c r="I13" s="399"/>
    </row>
    <row r="14" spans="1:14" x14ac:dyDescent="0.2">
      <c r="A14" s="400" t="s">
        <v>0</v>
      </c>
      <c r="B14" s="401" t="s">
        <v>69</v>
      </c>
      <c r="C14" s="401" t="s">
        <v>70</v>
      </c>
      <c r="D14" s="402" t="s">
        <v>71</v>
      </c>
      <c r="E14" s="527" t="s">
        <v>72</v>
      </c>
      <c r="F14" s="527"/>
      <c r="G14" s="527"/>
      <c r="H14" s="527"/>
      <c r="I14" s="527"/>
    </row>
    <row r="15" spans="1:14" x14ac:dyDescent="0.2">
      <c r="A15" s="400" t="s">
        <v>73</v>
      </c>
      <c r="B15" s="403">
        <v>3</v>
      </c>
      <c r="C15" s="403">
        <v>5.5</v>
      </c>
      <c r="D15" s="404">
        <v>3.35</v>
      </c>
      <c r="E15" s="527" t="s">
        <v>74</v>
      </c>
      <c r="F15" s="527"/>
      <c r="G15" s="527"/>
      <c r="H15" s="527"/>
      <c r="I15" s="527"/>
    </row>
    <row r="16" spans="1:14" x14ac:dyDescent="0.2">
      <c r="A16" s="400" t="s">
        <v>75</v>
      </c>
      <c r="B16" s="403">
        <v>0.8</v>
      </c>
      <c r="C16" s="403">
        <v>1</v>
      </c>
      <c r="D16" s="404">
        <v>0.8</v>
      </c>
      <c r="E16" s="536" t="s">
        <v>76</v>
      </c>
      <c r="F16" s="537"/>
      <c r="G16" s="537"/>
      <c r="H16" s="537"/>
      <c r="I16" s="538"/>
    </row>
    <row r="17" spans="1:11" x14ac:dyDescent="0.2">
      <c r="A17" s="400" t="s">
        <v>77</v>
      </c>
      <c r="B17" s="403">
        <v>0.97</v>
      </c>
      <c r="C17" s="403">
        <v>1.27</v>
      </c>
      <c r="D17" s="404">
        <v>1.27</v>
      </c>
      <c r="E17" s="536" t="s">
        <v>78</v>
      </c>
      <c r="F17" s="539"/>
      <c r="G17" s="539"/>
      <c r="H17" s="539"/>
      <c r="I17" s="540"/>
    </row>
    <row r="18" spans="1:11" x14ac:dyDescent="0.2">
      <c r="A18" s="400" t="s">
        <v>79</v>
      </c>
      <c r="B18" s="403">
        <v>0.59</v>
      </c>
      <c r="C18" s="403">
        <v>1.39</v>
      </c>
      <c r="D18" s="404">
        <v>1.23</v>
      </c>
      <c r="E18" s="536" t="s">
        <v>80</v>
      </c>
      <c r="F18" s="539"/>
      <c r="G18" s="539"/>
      <c r="H18" s="539"/>
      <c r="I18" s="540"/>
    </row>
    <row r="19" spans="1:11" x14ac:dyDescent="0.2">
      <c r="A19" s="400" t="s">
        <v>81</v>
      </c>
      <c r="B19" s="403">
        <v>6.16</v>
      </c>
      <c r="C19" s="403">
        <v>8.9600000000000009</v>
      </c>
      <c r="D19" s="404">
        <v>7.4</v>
      </c>
      <c r="E19" s="527" t="s">
        <v>82</v>
      </c>
      <c r="F19" s="527"/>
      <c r="G19" s="527"/>
      <c r="H19" s="527"/>
      <c r="I19" s="527"/>
    </row>
    <row r="20" spans="1:11" x14ac:dyDescent="0.2">
      <c r="A20" s="400" t="s">
        <v>83</v>
      </c>
      <c r="B20" s="403">
        <v>5.65</v>
      </c>
      <c r="C20" s="403">
        <v>10.65</v>
      </c>
      <c r="D20" s="403">
        <f>B34</f>
        <v>10.65</v>
      </c>
      <c r="E20" s="527" t="s">
        <v>84</v>
      </c>
      <c r="F20" s="527"/>
      <c r="G20" s="527"/>
      <c r="H20" s="527"/>
      <c r="I20" s="527"/>
      <c r="K20" s="392"/>
    </row>
    <row r="21" spans="1:11" x14ac:dyDescent="0.2">
      <c r="A21" s="405"/>
      <c r="B21" s="405"/>
      <c r="C21" s="405"/>
      <c r="D21" s="405"/>
      <c r="E21" s="405"/>
      <c r="F21" s="405"/>
      <c r="G21" s="405"/>
      <c r="H21" s="405"/>
      <c r="I21" s="405"/>
    </row>
    <row r="22" spans="1:11" ht="30.75" customHeight="1" x14ac:dyDescent="0.2">
      <c r="A22" s="405"/>
      <c r="B22" s="406"/>
      <c r="C22" s="407" t="s">
        <v>22</v>
      </c>
      <c r="D22" s="408">
        <f>IF(OR(B33="",D15="",D16="",D17="",D18="",D19=""),0,IF(B24="FORA DO LIMITE !","",ROUND((((1+D15/100+D16/100+D17/100)*(1+D18/100)*(1+D19/100)/(1-(B34/100)))-1)*100,2)))</f>
        <v>28.27</v>
      </c>
      <c r="E22" s="409" t="s">
        <v>851</v>
      </c>
      <c r="F22" s="405"/>
      <c r="G22" s="405"/>
      <c r="H22" s="405"/>
      <c r="I22" s="405"/>
    </row>
    <row r="23" spans="1:11" ht="18.75" x14ac:dyDescent="0.2">
      <c r="A23" s="405"/>
      <c r="B23" s="410"/>
      <c r="C23" s="411"/>
      <c r="D23" s="412"/>
      <c r="E23" s="413"/>
      <c r="F23" s="405"/>
      <c r="G23" s="405"/>
      <c r="H23" s="405"/>
      <c r="I23" s="405"/>
    </row>
    <row r="24" spans="1:11" ht="22.5" customHeight="1" x14ac:dyDescent="0.2">
      <c r="A24" s="414" t="s">
        <v>85</v>
      </c>
      <c r="B24" s="415">
        <f>IF(OR(B33="",D15="",D16="",D17="",D18="",D19=""),0,IF(OR(ROUND((((1+D15/100+D16/100+D17/100)*(1+D18/100)*(1+D19/100)/(1-((B34-B32)/100)))-1)*100,2)&gt;25,ROUND((((1+D15/100+D16/100+D17/100)*(1+D18/100)*(1+D19/100)/(1-((B34-B32)/100)))-1)*100,2)&lt;20.34),"FORA DO LIMITE !",ROUND((((1+D15/100+D16/100+D17/100)*(1+D18/100)*(1+D19/100)/(1-((B34-B32)/100)))-1)*100,2)))</f>
        <v>22.12</v>
      </c>
      <c r="C24" s="416" t="s">
        <v>852</v>
      </c>
      <c r="D24" s="412"/>
      <c r="E24" s="413"/>
      <c r="F24" s="405"/>
      <c r="G24" s="405"/>
      <c r="H24" s="405"/>
      <c r="I24" s="405"/>
    </row>
    <row r="25" spans="1:11" ht="18" customHeight="1" x14ac:dyDescent="0.2">
      <c r="A25" s="414"/>
      <c r="B25" s="412"/>
      <c r="C25" s="416"/>
      <c r="D25" s="412"/>
      <c r="E25" s="413"/>
      <c r="F25" s="405"/>
      <c r="G25" s="405"/>
      <c r="H25" s="405"/>
      <c r="I25" s="405"/>
    </row>
    <row r="26" spans="1:11" x14ac:dyDescent="0.2">
      <c r="A26" s="405" t="s">
        <v>86</v>
      </c>
      <c r="B26" s="410"/>
      <c r="C26" s="417"/>
      <c r="D26" s="417"/>
      <c r="E26" s="405"/>
      <c r="F26" s="405"/>
      <c r="G26" s="405"/>
      <c r="H26" s="405"/>
      <c r="I26" s="405"/>
    </row>
    <row r="27" spans="1:11" x14ac:dyDescent="0.2">
      <c r="A27" s="405" t="s">
        <v>87</v>
      </c>
      <c r="B27" s="410"/>
      <c r="C27" s="417"/>
      <c r="D27" s="417"/>
      <c r="E27" s="405"/>
      <c r="F27" s="405"/>
      <c r="G27" s="405"/>
      <c r="H27" s="405"/>
      <c r="I27" s="405"/>
    </row>
    <row r="28" spans="1:11" x14ac:dyDescent="0.2">
      <c r="A28" s="405"/>
      <c r="B28" s="410"/>
      <c r="C28" s="417"/>
      <c r="D28" s="417"/>
      <c r="E28" s="405"/>
      <c r="F28" s="405"/>
      <c r="G28" s="405"/>
      <c r="H28" s="405"/>
      <c r="I28" s="405"/>
    </row>
    <row r="29" spans="1:11" ht="12.75" customHeight="1" x14ac:dyDescent="0.2">
      <c r="A29" s="418" t="s">
        <v>88</v>
      </c>
      <c r="B29" s="419" t="s">
        <v>89</v>
      </c>
      <c r="C29" s="420"/>
      <c r="D29" s="417"/>
      <c r="E29" s="405"/>
      <c r="F29" s="405"/>
      <c r="G29" s="405"/>
      <c r="H29" s="405"/>
      <c r="I29" s="405"/>
    </row>
    <row r="30" spans="1:11" x14ac:dyDescent="0.2">
      <c r="A30" s="400" t="s">
        <v>90</v>
      </c>
      <c r="B30" s="403">
        <v>0.65</v>
      </c>
      <c r="C30" s="420"/>
      <c r="D30" s="417"/>
      <c r="E30" s="405"/>
      <c r="F30" s="405"/>
      <c r="G30" s="405"/>
      <c r="H30" s="405"/>
      <c r="I30" s="405"/>
    </row>
    <row r="31" spans="1:11" x14ac:dyDescent="0.2">
      <c r="A31" s="400" t="s">
        <v>91</v>
      </c>
      <c r="B31" s="403">
        <v>3</v>
      </c>
      <c r="C31" s="420"/>
      <c r="D31" s="417"/>
      <c r="E31" s="405"/>
      <c r="F31" s="405"/>
      <c r="G31" s="405"/>
      <c r="H31" s="405"/>
      <c r="I31" s="405"/>
    </row>
    <row r="32" spans="1:11" x14ac:dyDescent="0.2">
      <c r="A32" s="400" t="s">
        <v>92</v>
      </c>
      <c r="B32" s="403">
        <v>4.5</v>
      </c>
      <c r="C32" s="421" t="s">
        <v>93</v>
      </c>
      <c r="D32" s="417"/>
      <c r="E32" s="405"/>
      <c r="F32" s="405"/>
      <c r="G32" s="405"/>
      <c r="H32" s="405"/>
      <c r="I32" s="405"/>
    </row>
    <row r="33" spans="1:13" ht="13.5" customHeight="1" thickBot="1" x14ac:dyDescent="0.25">
      <c r="A33" s="400" t="s">
        <v>94</v>
      </c>
      <c r="B33" s="403">
        <v>2.5</v>
      </c>
      <c r="C33" s="422"/>
      <c r="D33" s="417"/>
      <c r="E33" s="405"/>
      <c r="F33" s="405"/>
      <c r="G33" s="405"/>
      <c r="H33" s="405"/>
      <c r="I33" s="405"/>
    </row>
    <row r="34" spans="1:13" ht="13.5" thickBot="1" x14ac:dyDescent="0.25">
      <c r="A34" s="423" t="s">
        <v>7</v>
      </c>
      <c r="B34" s="424">
        <f>IF(B33="","",SUM(B30:B33))</f>
        <v>10.65</v>
      </c>
      <c r="C34" s="417"/>
      <c r="D34" s="417"/>
      <c r="E34" s="405"/>
      <c r="F34" s="405"/>
      <c r="G34" s="405"/>
      <c r="H34" s="405"/>
      <c r="I34" s="405"/>
    </row>
    <row r="35" spans="1:13" x14ac:dyDescent="0.2">
      <c r="A35" s="425"/>
      <c r="B35" s="417"/>
      <c r="C35" s="417"/>
      <c r="D35" s="417"/>
      <c r="E35" s="405"/>
      <c r="F35" s="405"/>
      <c r="G35" s="405"/>
      <c r="H35" s="405"/>
      <c r="I35" s="405"/>
    </row>
    <row r="36" spans="1:13" x14ac:dyDescent="0.2">
      <c r="A36" s="426" t="s">
        <v>634</v>
      </c>
      <c r="B36" s="405"/>
      <c r="C36" s="405"/>
      <c r="D36" s="405"/>
      <c r="E36" s="405"/>
      <c r="F36" s="405"/>
      <c r="G36" s="405"/>
      <c r="H36" s="405"/>
      <c r="I36" s="427">
        <v>1</v>
      </c>
    </row>
    <row r="37" spans="1:13" x14ac:dyDescent="0.2">
      <c r="A37" s="426" t="s">
        <v>95</v>
      </c>
      <c r="B37" s="405"/>
      <c r="C37" s="405"/>
      <c r="D37" s="405"/>
      <c r="E37" s="405"/>
      <c r="F37" s="405"/>
      <c r="G37" s="427">
        <v>2.5000000000000001E-2</v>
      </c>
      <c r="H37" s="405" t="s">
        <v>96</v>
      </c>
      <c r="I37" s="405"/>
    </row>
    <row r="38" spans="1:13" x14ac:dyDescent="0.2">
      <c r="A38" s="425"/>
      <c r="B38" s="417"/>
      <c r="C38" s="417"/>
      <c r="D38" s="417"/>
      <c r="E38" s="405"/>
      <c r="F38" s="405"/>
      <c r="G38" s="405"/>
      <c r="H38" s="405"/>
      <c r="I38" s="405"/>
    </row>
    <row r="39" spans="1:13" ht="15.75" x14ac:dyDescent="0.25">
      <c r="A39" s="515" t="s">
        <v>97</v>
      </c>
      <c r="B39" s="515"/>
      <c r="C39" s="515"/>
      <c r="D39" s="515"/>
      <c r="E39" s="515"/>
      <c r="F39" s="515"/>
      <c r="G39" s="515"/>
      <c r="H39" s="515"/>
      <c r="I39" s="515"/>
    </row>
    <row r="40" spans="1:13" ht="7.5" customHeight="1" thickBot="1" x14ac:dyDescent="0.25">
      <c r="A40" s="405"/>
      <c r="B40" s="405"/>
      <c r="C40" s="405"/>
      <c r="D40" s="405"/>
      <c r="E40" s="405"/>
      <c r="F40" s="405"/>
      <c r="G40" s="405"/>
      <c r="H40" s="405"/>
      <c r="I40" s="405"/>
    </row>
    <row r="41" spans="1:13" ht="9.9499999999999993" customHeight="1" thickTop="1" x14ac:dyDescent="0.2">
      <c r="A41" s="516" t="s">
        <v>635</v>
      </c>
      <c r="B41" s="517"/>
      <c r="C41" s="517"/>
      <c r="D41" s="517"/>
      <c r="E41" s="517"/>
      <c r="F41" s="517"/>
      <c r="G41" s="517"/>
      <c r="H41" s="517"/>
      <c r="I41" s="518"/>
    </row>
    <row r="42" spans="1:13" ht="9.9499999999999993" customHeight="1" x14ac:dyDescent="0.2">
      <c r="A42" s="519"/>
      <c r="B42" s="520"/>
      <c r="C42" s="520"/>
      <c r="D42" s="520"/>
      <c r="E42" s="520"/>
      <c r="F42" s="520"/>
      <c r="G42" s="520"/>
      <c r="H42" s="520"/>
      <c r="I42" s="521"/>
    </row>
    <row r="43" spans="1:13" ht="9.9499999999999993" customHeight="1" thickBot="1" x14ac:dyDescent="0.25">
      <c r="A43" s="522"/>
      <c r="B43" s="523"/>
      <c r="C43" s="523"/>
      <c r="D43" s="523"/>
      <c r="E43" s="523"/>
      <c r="F43" s="523"/>
      <c r="G43" s="523"/>
      <c r="H43" s="523"/>
      <c r="I43" s="524"/>
    </row>
    <row r="44" spans="1:13" ht="13.5" thickTop="1" x14ac:dyDescent="0.2">
      <c r="A44" s="405"/>
      <c r="B44" s="405"/>
      <c r="C44" s="405"/>
      <c r="D44" s="405"/>
      <c r="E44" s="405"/>
      <c r="F44" s="405"/>
      <c r="G44" s="405"/>
      <c r="H44" s="405"/>
      <c r="I44" s="405"/>
    </row>
    <row r="45" spans="1:13" x14ac:dyDescent="0.2">
      <c r="A45" s="429"/>
      <c r="B45" s="429"/>
      <c r="C45" s="429"/>
      <c r="D45" s="429"/>
      <c r="E45" s="430"/>
      <c r="F45" s="430"/>
      <c r="G45" s="430"/>
      <c r="H45" s="429"/>
      <c r="I45" s="429"/>
      <c r="L45" s="393"/>
      <c r="M45" s="393"/>
    </row>
    <row r="46" spans="1:13" x14ac:dyDescent="0.2">
      <c r="A46" s="431"/>
      <c r="B46" s="429"/>
      <c r="C46" s="429"/>
      <c r="D46" s="429"/>
      <c r="E46" s="432"/>
      <c r="F46" s="432"/>
      <c r="G46" s="428"/>
      <c r="H46" s="429"/>
      <c r="I46" s="429"/>
      <c r="L46" s="393"/>
      <c r="M46" s="393"/>
    </row>
    <row r="47" spans="1:13" x14ac:dyDescent="0.2">
      <c r="A47" s="525" t="s">
        <v>848</v>
      </c>
      <c r="B47" s="525"/>
      <c r="C47" s="525"/>
      <c r="D47" s="525"/>
      <c r="E47" s="428"/>
      <c r="F47" s="428"/>
      <c r="G47" s="428"/>
      <c r="H47" s="429"/>
      <c r="I47" s="429"/>
      <c r="L47" s="393"/>
      <c r="M47" s="393"/>
    </row>
    <row r="48" spans="1:13" x14ac:dyDescent="0.2">
      <c r="A48" s="433" t="s">
        <v>849</v>
      </c>
      <c r="B48" s="526" t="s">
        <v>853</v>
      </c>
      <c r="C48" s="526"/>
      <c r="D48" s="526"/>
      <c r="E48" s="526"/>
      <c r="F48" s="428"/>
      <c r="G48" s="428"/>
      <c r="H48" s="429"/>
      <c r="I48" s="429"/>
      <c r="L48" s="393"/>
      <c r="M48" s="393"/>
    </row>
    <row r="49" spans="1:13" x14ac:dyDescent="0.2">
      <c r="A49" s="429" t="s">
        <v>850</v>
      </c>
      <c r="B49" s="526" t="s">
        <v>854</v>
      </c>
      <c r="C49" s="526"/>
      <c r="D49" s="526"/>
      <c r="E49" s="526"/>
      <c r="F49" s="428"/>
      <c r="G49" s="428"/>
      <c r="H49" s="429"/>
      <c r="I49" s="429"/>
      <c r="L49" s="393"/>
      <c r="M49" s="393"/>
    </row>
    <row r="50" spans="1:13" x14ac:dyDescent="0.2">
      <c r="A50" s="429"/>
      <c r="B50" s="433"/>
      <c r="C50" s="434"/>
      <c r="D50" s="434"/>
      <c r="E50" s="428"/>
      <c r="F50" s="428"/>
      <c r="G50" s="428"/>
      <c r="H50" s="429"/>
      <c r="I50" s="429"/>
      <c r="L50" s="393"/>
      <c r="M50" s="393"/>
    </row>
    <row r="51" spans="1:13" x14ac:dyDescent="0.2">
      <c r="A51" s="429"/>
      <c r="B51" s="433"/>
      <c r="C51" s="434"/>
      <c r="D51" s="434"/>
      <c r="E51" s="428"/>
      <c r="F51" s="428"/>
      <c r="G51" s="428"/>
      <c r="H51" s="429"/>
      <c r="I51" s="429"/>
      <c r="L51" s="393"/>
      <c r="M51" s="393"/>
    </row>
    <row r="52" spans="1:13" x14ac:dyDescent="0.2">
      <c r="A52" s="429"/>
      <c r="B52" s="429"/>
      <c r="C52" s="429"/>
      <c r="D52" s="429"/>
      <c r="E52" s="428"/>
      <c r="F52" s="428"/>
      <c r="G52" s="428"/>
      <c r="H52" s="429"/>
      <c r="I52" s="429"/>
      <c r="L52" s="393"/>
      <c r="M52" s="393"/>
    </row>
  </sheetData>
  <sheetProtection selectLockedCells="1" selectUnlockedCells="1"/>
  <protectedRanges>
    <protectedRange sqref="B50:D51 C49:D49" name="Intervalo1"/>
  </protectedRanges>
  <mergeCells count="17">
    <mergeCell ref="E20:I20"/>
    <mergeCell ref="A6:I6"/>
    <mergeCell ref="A8:I8"/>
    <mergeCell ref="A10:I10"/>
    <mergeCell ref="J10:L10"/>
    <mergeCell ref="A12:I12"/>
    <mergeCell ref="E14:I14"/>
    <mergeCell ref="E15:I15"/>
    <mergeCell ref="E16:I16"/>
    <mergeCell ref="E17:I17"/>
    <mergeCell ref="E18:I18"/>
    <mergeCell ref="E19:I19"/>
    <mergeCell ref="A39:I39"/>
    <mergeCell ref="A41:I43"/>
    <mergeCell ref="A47:D47"/>
    <mergeCell ref="B48:E48"/>
    <mergeCell ref="B49:E49"/>
  </mergeCells>
  <conditionalFormatting sqref="B24:B25">
    <cfRule type="cellIs" dxfId="9" priority="8" stopIfTrue="1" operator="equal">
      <formula>0</formula>
    </cfRule>
    <cfRule type="cellIs" dxfId="8" priority="9" stopIfTrue="1" operator="equal">
      <formula>"FORA DO LIMITE !"</formula>
    </cfRule>
  </conditionalFormatting>
  <conditionalFormatting sqref="B34">
    <cfRule type="cellIs" dxfId="7" priority="10" stopIfTrue="1" operator="equal">
      <formula>"ERRO"</formula>
    </cfRule>
  </conditionalFormatting>
  <conditionalFormatting sqref="B50:D51">
    <cfRule type="cellIs" dxfId="6" priority="1" stopIfTrue="1" operator="equal">
      <formula>"ART nº"</formula>
    </cfRule>
  </conditionalFormatting>
  <conditionalFormatting sqref="B48:E49">
    <cfRule type="cellIs" dxfId="5" priority="2" stopIfTrue="1" operator="equal">
      <formula>""</formula>
    </cfRule>
  </conditionalFormatting>
  <conditionalFormatting sqref="D15:D19">
    <cfRule type="cellIs" dxfId="4" priority="4" stopIfTrue="1" operator="equal">
      <formula>""</formula>
    </cfRule>
    <cfRule type="cellIs" dxfId="3" priority="5" stopIfTrue="1" operator="notEqual">
      <formula>""</formula>
    </cfRule>
  </conditionalFormatting>
  <conditionalFormatting sqref="D20 B35 B38">
    <cfRule type="cellIs" dxfId="2" priority="3" stopIfTrue="1" operator="equal">
      <formula>0</formula>
    </cfRule>
  </conditionalFormatting>
  <conditionalFormatting sqref="D22:D25">
    <cfRule type="cellIs" dxfId="1" priority="6" stopIfTrue="1" operator="equal">
      <formula>0</formula>
    </cfRule>
    <cfRule type="cellIs" dxfId="0" priority="7" stopIfTrue="1" operator="equal">
      <formula>"FORA DO LIMITE !"</formula>
    </cfRule>
  </conditionalFormatting>
  <dataValidations count="8">
    <dataValidation type="decimal" allowBlank="1" showInputMessage="1" showErrorMessage="1" sqref="D20" xr:uid="{1426BF65-16AA-4CF8-80F4-12D74FFD1E5C}">
      <formula1>5.65</formula1>
      <formula2>10.65</formula2>
    </dataValidation>
    <dataValidation type="decimal" allowBlank="1" showInputMessage="1" showErrorMessage="1" sqref="D18" xr:uid="{953F3368-7A58-42FA-AEEE-6094734E3FF7}">
      <formula1>0.59</formula1>
      <formula2>1.39</formula2>
    </dataValidation>
    <dataValidation type="decimal" allowBlank="1" showInputMessage="1" showErrorMessage="1" sqref="D16" xr:uid="{5AD78716-22F1-4281-9B1C-B174B5AB41C5}">
      <formula1>0.8</formula1>
      <formula2>1</formula2>
    </dataValidation>
    <dataValidation type="decimal" allowBlank="1" showInputMessage="1" showErrorMessage="1" sqref="D15" xr:uid="{D8D0590D-CF9A-4508-BD5A-B4B921C8609D}">
      <formula1>3</formula1>
      <formula2>5.5</formula2>
    </dataValidation>
    <dataValidation type="decimal" allowBlank="1" showInputMessage="1" showErrorMessage="1" sqref="D17" xr:uid="{8ED6710E-50B7-469B-BB2B-C2EA62AD8C7A}">
      <formula1>0.97</formula1>
      <formula2>1.27</formula2>
    </dataValidation>
    <dataValidation type="decimal" allowBlank="1" showInputMessage="1" showErrorMessage="1" sqref="D19" xr:uid="{490EE0D9-8302-4FB9-A598-B121DC185773}">
      <formula1>6.16</formula1>
      <formula2>8.96</formula2>
    </dataValidation>
    <dataValidation type="decimal" allowBlank="1" showInputMessage="1" showErrorMessage="1" sqref="G37" xr:uid="{5B17DD92-CC16-4240-A9B5-145175D38F66}">
      <formula1>0</formula1>
      <formula2>0.05</formula2>
    </dataValidation>
    <dataValidation type="decimal" allowBlank="1" showInputMessage="1" showErrorMessage="1" sqref="I36" xr:uid="{A132C6E9-1C36-4628-8890-A4CEC7408672}">
      <formula1>0</formula1>
      <formula2>1</formula2>
    </dataValidation>
  </dataValidations>
  <printOptions horizontalCentered="1"/>
  <pageMargins left="0.39370078740157483" right="0.39370078740157483" top="0.59055118110236227" bottom="0.51181102362204722" header="0.51181102362204722" footer="0.51181102362204722"/>
  <pageSetup paperSize="9" scale="9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69335-5509-4A73-AEA1-D0BBB9AAC9C6}">
  <sheetPr>
    <pageSetUpPr fitToPage="1"/>
  </sheetPr>
  <dimension ref="A1:P51"/>
  <sheetViews>
    <sheetView view="pageBreakPreview" topLeftCell="A6" zoomScale="90" zoomScaleSheetLayoutView="90" workbookViewId="0">
      <selection activeCell="D15" sqref="D15"/>
    </sheetView>
  </sheetViews>
  <sheetFormatPr defaultRowHeight="12.75" x14ac:dyDescent="0.2"/>
  <cols>
    <col min="1" max="1" width="6.375" style="158" customWidth="1"/>
    <col min="2" max="2" width="36.375" style="151" customWidth="1"/>
    <col min="3" max="3" width="7.125" style="158" bestFit="1" customWidth="1"/>
    <col min="4" max="4" width="10.5" style="158" customWidth="1"/>
    <col min="5" max="9" width="10.5" style="151" customWidth="1"/>
    <col min="10" max="11" width="9.25" style="151" customWidth="1"/>
    <col min="12" max="12" width="9.5" style="151" customWidth="1"/>
    <col min="13" max="15" width="9.25" style="151" customWidth="1"/>
    <col min="16" max="16" width="11.125" style="151" customWidth="1"/>
    <col min="17" max="256" width="9" style="151"/>
    <col min="257" max="257" width="6.375" style="151" customWidth="1"/>
    <col min="258" max="258" width="36.375" style="151" customWidth="1"/>
    <col min="259" max="259" width="7.125" style="151" bestFit="1" customWidth="1"/>
    <col min="260" max="265" width="10.5" style="151" customWidth="1"/>
    <col min="266" max="267" width="9.25" style="151" customWidth="1"/>
    <col min="268" max="268" width="9.5" style="151" customWidth="1"/>
    <col min="269" max="271" width="9.25" style="151" customWidth="1"/>
    <col min="272" max="272" width="11.125" style="151" customWidth="1"/>
    <col min="273" max="512" width="9" style="151"/>
    <col min="513" max="513" width="6.375" style="151" customWidth="1"/>
    <col min="514" max="514" width="36.375" style="151" customWidth="1"/>
    <col min="515" max="515" width="7.125" style="151" bestFit="1" customWidth="1"/>
    <col min="516" max="521" width="10.5" style="151" customWidth="1"/>
    <col min="522" max="523" width="9.25" style="151" customWidth="1"/>
    <col min="524" max="524" width="9.5" style="151" customWidth="1"/>
    <col min="525" max="527" width="9.25" style="151" customWidth="1"/>
    <col min="528" max="528" width="11.125" style="151" customWidth="1"/>
    <col min="529" max="768" width="9" style="151"/>
    <col min="769" max="769" width="6.375" style="151" customWidth="1"/>
    <col min="770" max="770" width="36.375" style="151" customWidth="1"/>
    <col min="771" max="771" width="7.125" style="151" bestFit="1" customWidth="1"/>
    <col min="772" max="777" width="10.5" style="151" customWidth="1"/>
    <col min="778" max="779" width="9.25" style="151" customWidth="1"/>
    <col min="780" max="780" width="9.5" style="151" customWidth="1"/>
    <col min="781" max="783" width="9.25" style="151" customWidth="1"/>
    <col min="784" max="784" width="11.125" style="151" customWidth="1"/>
    <col min="785" max="1024" width="9" style="151"/>
    <col min="1025" max="1025" width="6.375" style="151" customWidth="1"/>
    <col min="1026" max="1026" width="36.375" style="151" customWidth="1"/>
    <col min="1027" max="1027" width="7.125" style="151" bestFit="1" customWidth="1"/>
    <col min="1028" max="1033" width="10.5" style="151" customWidth="1"/>
    <col min="1034" max="1035" width="9.25" style="151" customWidth="1"/>
    <col min="1036" max="1036" width="9.5" style="151" customWidth="1"/>
    <col min="1037" max="1039" width="9.25" style="151" customWidth="1"/>
    <col min="1040" max="1040" width="11.125" style="151" customWidth="1"/>
    <col min="1041" max="1280" width="9" style="151"/>
    <col min="1281" max="1281" width="6.375" style="151" customWidth="1"/>
    <col min="1282" max="1282" width="36.375" style="151" customWidth="1"/>
    <col min="1283" max="1283" width="7.125" style="151" bestFit="1" customWidth="1"/>
    <col min="1284" max="1289" width="10.5" style="151" customWidth="1"/>
    <col min="1290" max="1291" width="9.25" style="151" customWidth="1"/>
    <col min="1292" max="1292" width="9.5" style="151" customWidth="1"/>
    <col min="1293" max="1295" width="9.25" style="151" customWidth="1"/>
    <col min="1296" max="1296" width="11.125" style="151" customWidth="1"/>
    <col min="1297" max="1536" width="9" style="151"/>
    <col min="1537" max="1537" width="6.375" style="151" customWidth="1"/>
    <col min="1538" max="1538" width="36.375" style="151" customWidth="1"/>
    <col min="1539" max="1539" width="7.125" style="151" bestFit="1" customWidth="1"/>
    <col min="1540" max="1545" width="10.5" style="151" customWidth="1"/>
    <col min="1546" max="1547" width="9.25" style="151" customWidth="1"/>
    <col min="1548" max="1548" width="9.5" style="151" customWidth="1"/>
    <col min="1549" max="1551" width="9.25" style="151" customWidth="1"/>
    <col min="1552" max="1552" width="11.125" style="151" customWidth="1"/>
    <col min="1553" max="1792" width="9" style="151"/>
    <col min="1793" max="1793" width="6.375" style="151" customWidth="1"/>
    <col min="1794" max="1794" width="36.375" style="151" customWidth="1"/>
    <col min="1795" max="1795" width="7.125" style="151" bestFit="1" customWidth="1"/>
    <col min="1796" max="1801" width="10.5" style="151" customWidth="1"/>
    <col min="1802" max="1803" width="9.25" style="151" customWidth="1"/>
    <col min="1804" max="1804" width="9.5" style="151" customWidth="1"/>
    <col min="1805" max="1807" width="9.25" style="151" customWidth="1"/>
    <col min="1808" max="1808" width="11.125" style="151" customWidth="1"/>
    <col min="1809" max="2048" width="9" style="151"/>
    <col min="2049" max="2049" width="6.375" style="151" customWidth="1"/>
    <col min="2050" max="2050" width="36.375" style="151" customWidth="1"/>
    <col min="2051" max="2051" width="7.125" style="151" bestFit="1" customWidth="1"/>
    <col min="2052" max="2057" width="10.5" style="151" customWidth="1"/>
    <col min="2058" max="2059" width="9.25" style="151" customWidth="1"/>
    <col min="2060" max="2060" width="9.5" style="151" customWidth="1"/>
    <col min="2061" max="2063" width="9.25" style="151" customWidth="1"/>
    <col min="2064" max="2064" width="11.125" style="151" customWidth="1"/>
    <col min="2065" max="2304" width="9" style="151"/>
    <col min="2305" max="2305" width="6.375" style="151" customWidth="1"/>
    <col min="2306" max="2306" width="36.375" style="151" customWidth="1"/>
    <col min="2307" max="2307" width="7.125" style="151" bestFit="1" customWidth="1"/>
    <col min="2308" max="2313" width="10.5" style="151" customWidth="1"/>
    <col min="2314" max="2315" width="9.25" style="151" customWidth="1"/>
    <col min="2316" max="2316" width="9.5" style="151" customWidth="1"/>
    <col min="2317" max="2319" width="9.25" style="151" customWidth="1"/>
    <col min="2320" max="2320" width="11.125" style="151" customWidth="1"/>
    <col min="2321" max="2560" width="9" style="151"/>
    <col min="2561" max="2561" width="6.375" style="151" customWidth="1"/>
    <col min="2562" max="2562" width="36.375" style="151" customWidth="1"/>
    <col min="2563" max="2563" width="7.125" style="151" bestFit="1" customWidth="1"/>
    <col min="2564" max="2569" width="10.5" style="151" customWidth="1"/>
    <col min="2570" max="2571" width="9.25" style="151" customWidth="1"/>
    <col min="2572" max="2572" width="9.5" style="151" customWidth="1"/>
    <col min="2573" max="2575" width="9.25" style="151" customWidth="1"/>
    <col min="2576" max="2576" width="11.125" style="151" customWidth="1"/>
    <col min="2577" max="2816" width="9" style="151"/>
    <col min="2817" max="2817" width="6.375" style="151" customWidth="1"/>
    <col min="2818" max="2818" width="36.375" style="151" customWidth="1"/>
    <col min="2819" max="2819" width="7.125" style="151" bestFit="1" customWidth="1"/>
    <col min="2820" max="2825" width="10.5" style="151" customWidth="1"/>
    <col min="2826" max="2827" width="9.25" style="151" customWidth="1"/>
    <col min="2828" max="2828" width="9.5" style="151" customWidth="1"/>
    <col min="2829" max="2831" width="9.25" style="151" customWidth="1"/>
    <col min="2832" max="2832" width="11.125" style="151" customWidth="1"/>
    <col min="2833" max="3072" width="9" style="151"/>
    <col min="3073" max="3073" width="6.375" style="151" customWidth="1"/>
    <col min="3074" max="3074" width="36.375" style="151" customWidth="1"/>
    <col min="3075" max="3075" width="7.125" style="151" bestFit="1" customWidth="1"/>
    <col min="3076" max="3081" width="10.5" style="151" customWidth="1"/>
    <col min="3082" max="3083" width="9.25" style="151" customWidth="1"/>
    <col min="3084" max="3084" width="9.5" style="151" customWidth="1"/>
    <col min="3085" max="3087" width="9.25" style="151" customWidth="1"/>
    <col min="3088" max="3088" width="11.125" style="151" customWidth="1"/>
    <col min="3089" max="3328" width="9" style="151"/>
    <col min="3329" max="3329" width="6.375" style="151" customWidth="1"/>
    <col min="3330" max="3330" width="36.375" style="151" customWidth="1"/>
    <col min="3331" max="3331" width="7.125" style="151" bestFit="1" customWidth="1"/>
    <col min="3332" max="3337" width="10.5" style="151" customWidth="1"/>
    <col min="3338" max="3339" width="9.25" style="151" customWidth="1"/>
    <col min="3340" max="3340" width="9.5" style="151" customWidth="1"/>
    <col min="3341" max="3343" width="9.25" style="151" customWidth="1"/>
    <col min="3344" max="3344" width="11.125" style="151" customWidth="1"/>
    <col min="3345" max="3584" width="9" style="151"/>
    <col min="3585" max="3585" width="6.375" style="151" customWidth="1"/>
    <col min="3586" max="3586" width="36.375" style="151" customWidth="1"/>
    <col min="3587" max="3587" width="7.125" style="151" bestFit="1" customWidth="1"/>
    <col min="3588" max="3593" width="10.5" style="151" customWidth="1"/>
    <col min="3594" max="3595" width="9.25" style="151" customWidth="1"/>
    <col min="3596" max="3596" width="9.5" style="151" customWidth="1"/>
    <col min="3597" max="3599" width="9.25" style="151" customWidth="1"/>
    <col min="3600" max="3600" width="11.125" style="151" customWidth="1"/>
    <col min="3601" max="3840" width="9" style="151"/>
    <col min="3841" max="3841" width="6.375" style="151" customWidth="1"/>
    <col min="3842" max="3842" width="36.375" style="151" customWidth="1"/>
    <col min="3843" max="3843" width="7.125" style="151" bestFit="1" customWidth="1"/>
    <col min="3844" max="3849" width="10.5" style="151" customWidth="1"/>
    <col min="3850" max="3851" width="9.25" style="151" customWidth="1"/>
    <col min="3852" max="3852" width="9.5" style="151" customWidth="1"/>
    <col min="3853" max="3855" width="9.25" style="151" customWidth="1"/>
    <col min="3856" max="3856" width="11.125" style="151" customWidth="1"/>
    <col min="3857" max="4096" width="9" style="151"/>
    <col min="4097" max="4097" width="6.375" style="151" customWidth="1"/>
    <col min="4098" max="4098" width="36.375" style="151" customWidth="1"/>
    <col min="4099" max="4099" width="7.125" style="151" bestFit="1" customWidth="1"/>
    <col min="4100" max="4105" width="10.5" style="151" customWidth="1"/>
    <col min="4106" max="4107" width="9.25" style="151" customWidth="1"/>
    <col min="4108" max="4108" width="9.5" style="151" customWidth="1"/>
    <col min="4109" max="4111" width="9.25" style="151" customWidth="1"/>
    <col min="4112" max="4112" width="11.125" style="151" customWidth="1"/>
    <col min="4113" max="4352" width="9" style="151"/>
    <col min="4353" max="4353" width="6.375" style="151" customWidth="1"/>
    <col min="4354" max="4354" width="36.375" style="151" customWidth="1"/>
    <col min="4355" max="4355" width="7.125" style="151" bestFit="1" customWidth="1"/>
    <col min="4356" max="4361" width="10.5" style="151" customWidth="1"/>
    <col min="4362" max="4363" width="9.25" style="151" customWidth="1"/>
    <col min="4364" max="4364" width="9.5" style="151" customWidth="1"/>
    <col min="4365" max="4367" width="9.25" style="151" customWidth="1"/>
    <col min="4368" max="4368" width="11.125" style="151" customWidth="1"/>
    <col min="4369" max="4608" width="9" style="151"/>
    <col min="4609" max="4609" width="6.375" style="151" customWidth="1"/>
    <col min="4610" max="4610" width="36.375" style="151" customWidth="1"/>
    <col min="4611" max="4611" width="7.125" style="151" bestFit="1" customWidth="1"/>
    <col min="4612" max="4617" width="10.5" style="151" customWidth="1"/>
    <col min="4618" max="4619" width="9.25" style="151" customWidth="1"/>
    <col min="4620" max="4620" width="9.5" style="151" customWidth="1"/>
    <col min="4621" max="4623" width="9.25" style="151" customWidth="1"/>
    <col min="4624" max="4624" width="11.125" style="151" customWidth="1"/>
    <col min="4625" max="4864" width="9" style="151"/>
    <col min="4865" max="4865" width="6.375" style="151" customWidth="1"/>
    <col min="4866" max="4866" width="36.375" style="151" customWidth="1"/>
    <col min="4867" max="4867" width="7.125" style="151" bestFit="1" customWidth="1"/>
    <col min="4868" max="4873" width="10.5" style="151" customWidth="1"/>
    <col min="4874" max="4875" width="9.25" style="151" customWidth="1"/>
    <col min="4876" max="4876" width="9.5" style="151" customWidth="1"/>
    <col min="4877" max="4879" width="9.25" style="151" customWidth="1"/>
    <col min="4880" max="4880" width="11.125" style="151" customWidth="1"/>
    <col min="4881" max="5120" width="9" style="151"/>
    <col min="5121" max="5121" width="6.375" style="151" customWidth="1"/>
    <col min="5122" max="5122" width="36.375" style="151" customWidth="1"/>
    <col min="5123" max="5123" width="7.125" style="151" bestFit="1" customWidth="1"/>
    <col min="5124" max="5129" width="10.5" style="151" customWidth="1"/>
    <col min="5130" max="5131" width="9.25" style="151" customWidth="1"/>
    <col min="5132" max="5132" width="9.5" style="151" customWidth="1"/>
    <col min="5133" max="5135" width="9.25" style="151" customWidth="1"/>
    <col min="5136" max="5136" width="11.125" style="151" customWidth="1"/>
    <col min="5137" max="5376" width="9" style="151"/>
    <col min="5377" max="5377" width="6.375" style="151" customWidth="1"/>
    <col min="5378" max="5378" width="36.375" style="151" customWidth="1"/>
    <col min="5379" max="5379" width="7.125" style="151" bestFit="1" customWidth="1"/>
    <col min="5380" max="5385" width="10.5" style="151" customWidth="1"/>
    <col min="5386" max="5387" width="9.25" style="151" customWidth="1"/>
    <col min="5388" max="5388" width="9.5" style="151" customWidth="1"/>
    <col min="5389" max="5391" width="9.25" style="151" customWidth="1"/>
    <col min="5392" max="5392" width="11.125" style="151" customWidth="1"/>
    <col min="5393" max="5632" width="9" style="151"/>
    <col min="5633" max="5633" width="6.375" style="151" customWidth="1"/>
    <col min="5634" max="5634" width="36.375" style="151" customWidth="1"/>
    <col min="5635" max="5635" width="7.125" style="151" bestFit="1" customWidth="1"/>
    <col min="5636" max="5641" width="10.5" style="151" customWidth="1"/>
    <col min="5642" max="5643" width="9.25" style="151" customWidth="1"/>
    <col min="5644" max="5644" width="9.5" style="151" customWidth="1"/>
    <col min="5645" max="5647" width="9.25" style="151" customWidth="1"/>
    <col min="5648" max="5648" width="11.125" style="151" customWidth="1"/>
    <col min="5649" max="5888" width="9" style="151"/>
    <col min="5889" max="5889" width="6.375" style="151" customWidth="1"/>
    <col min="5890" max="5890" width="36.375" style="151" customWidth="1"/>
    <col min="5891" max="5891" width="7.125" style="151" bestFit="1" customWidth="1"/>
    <col min="5892" max="5897" width="10.5" style="151" customWidth="1"/>
    <col min="5898" max="5899" width="9.25" style="151" customWidth="1"/>
    <col min="5900" max="5900" width="9.5" style="151" customWidth="1"/>
    <col min="5901" max="5903" width="9.25" style="151" customWidth="1"/>
    <col min="5904" max="5904" width="11.125" style="151" customWidth="1"/>
    <col min="5905" max="6144" width="9" style="151"/>
    <col min="6145" max="6145" width="6.375" style="151" customWidth="1"/>
    <col min="6146" max="6146" width="36.375" style="151" customWidth="1"/>
    <col min="6147" max="6147" width="7.125" style="151" bestFit="1" customWidth="1"/>
    <col min="6148" max="6153" width="10.5" style="151" customWidth="1"/>
    <col min="6154" max="6155" width="9.25" style="151" customWidth="1"/>
    <col min="6156" max="6156" width="9.5" style="151" customWidth="1"/>
    <col min="6157" max="6159" width="9.25" style="151" customWidth="1"/>
    <col min="6160" max="6160" width="11.125" style="151" customWidth="1"/>
    <col min="6161" max="6400" width="9" style="151"/>
    <col min="6401" max="6401" width="6.375" style="151" customWidth="1"/>
    <col min="6402" max="6402" width="36.375" style="151" customWidth="1"/>
    <col min="6403" max="6403" width="7.125" style="151" bestFit="1" customWidth="1"/>
    <col min="6404" max="6409" width="10.5" style="151" customWidth="1"/>
    <col min="6410" max="6411" width="9.25" style="151" customWidth="1"/>
    <col min="6412" max="6412" width="9.5" style="151" customWidth="1"/>
    <col min="6413" max="6415" width="9.25" style="151" customWidth="1"/>
    <col min="6416" max="6416" width="11.125" style="151" customWidth="1"/>
    <col min="6417" max="6656" width="9" style="151"/>
    <col min="6657" max="6657" width="6.375" style="151" customWidth="1"/>
    <col min="6658" max="6658" width="36.375" style="151" customWidth="1"/>
    <col min="6659" max="6659" width="7.125" style="151" bestFit="1" customWidth="1"/>
    <col min="6660" max="6665" width="10.5" style="151" customWidth="1"/>
    <col min="6666" max="6667" width="9.25" style="151" customWidth="1"/>
    <col min="6668" max="6668" width="9.5" style="151" customWidth="1"/>
    <col min="6669" max="6671" width="9.25" style="151" customWidth="1"/>
    <col min="6672" max="6672" width="11.125" style="151" customWidth="1"/>
    <col min="6673" max="6912" width="9" style="151"/>
    <col min="6913" max="6913" width="6.375" style="151" customWidth="1"/>
    <col min="6914" max="6914" width="36.375" style="151" customWidth="1"/>
    <col min="6915" max="6915" width="7.125" style="151" bestFit="1" customWidth="1"/>
    <col min="6916" max="6921" width="10.5" style="151" customWidth="1"/>
    <col min="6922" max="6923" width="9.25" style="151" customWidth="1"/>
    <col min="6924" max="6924" width="9.5" style="151" customWidth="1"/>
    <col min="6925" max="6927" width="9.25" style="151" customWidth="1"/>
    <col min="6928" max="6928" width="11.125" style="151" customWidth="1"/>
    <col min="6929" max="7168" width="9" style="151"/>
    <col min="7169" max="7169" width="6.375" style="151" customWidth="1"/>
    <col min="7170" max="7170" width="36.375" style="151" customWidth="1"/>
    <col min="7171" max="7171" width="7.125" style="151" bestFit="1" customWidth="1"/>
    <col min="7172" max="7177" width="10.5" style="151" customWidth="1"/>
    <col min="7178" max="7179" width="9.25" style="151" customWidth="1"/>
    <col min="7180" max="7180" width="9.5" style="151" customWidth="1"/>
    <col min="7181" max="7183" width="9.25" style="151" customWidth="1"/>
    <col min="7184" max="7184" width="11.125" style="151" customWidth="1"/>
    <col min="7185" max="7424" width="9" style="151"/>
    <col min="7425" max="7425" width="6.375" style="151" customWidth="1"/>
    <col min="7426" max="7426" width="36.375" style="151" customWidth="1"/>
    <col min="7427" max="7427" width="7.125" style="151" bestFit="1" customWidth="1"/>
    <col min="7428" max="7433" width="10.5" style="151" customWidth="1"/>
    <col min="7434" max="7435" width="9.25" style="151" customWidth="1"/>
    <col min="7436" max="7436" width="9.5" style="151" customWidth="1"/>
    <col min="7437" max="7439" width="9.25" style="151" customWidth="1"/>
    <col min="7440" max="7440" width="11.125" style="151" customWidth="1"/>
    <col min="7441" max="7680" width="9" style="151"/>
    <col min="7681" max="7681" width="6.375" style="151" customWidth="1"/>
    <col min="7682" max="7682" width="36.375" style="151" customWidth="1"/>
    <col min="7683" max="7683" width="7.125" style="151" bestFit="1" customWidth="1"/>
    <col min="7684" max="7689" width="10.5" style="151" customWidth="1"/>
    <col min="7690" max="7691" width="9.25" style="151" customWidth="1"/>
    <col min="7692" max="7692" width="9.5" style="151" customWidth="1"/>
    <col min="7693" max="7695" width="9.25" style="151" customWidth="1"/>
    <col min="7696" max="7696" width="11.125" style="151" customWidth="1"/>
    <col min="7697" max="7936" width="9" style="151"/>
    <col min="7937" max="7937" width="6.375" style="151" customWidth="1"/>
    <col min="7938" max="7938" width="36.375" style="151" customWidth="1"/>
    <col min="7939" max="7939" width="7.125" style="151" bestFit="1" customWidth="1"/>
    <col min="7940" max="7945" width="10.5" style="151" customWidth="1"/>
    <col min="7946" max="7947" width="9.25" style="151" customWidth="1"/>
    <col min="7948" max="7948" width="9.5" style="151" customWidth="1"/>
    <col min="7949" max="7951" width="9.25" style="151" customWidth="1"/>
    <col min="7952" max="7952" width="11.125" style="151" customWidth="1"/>
    <col min="7953" max="8192" width="9" style="151"/>
    <col min="8193" max="8193" width="6.375" style="151" customWidth="1"/>
    <col min="8194" max="8194" width="36.375" style="151" customWidth="1"/>
    <col min="8195" max="8195" width="7.125" style="151" bestFit="1" customWidth="1"/>
    <col min="8196" max="8201" width="10.5" style="151" customWidth="1"/>
    <col min="8202" max="8203" width="9.25" style="151" customWidth="1"/>
    <col min="8204" max="8204" width="9.5" style="151" customWidth="1"/>
    <col min="8205" max="8207" width="9.25" style="151" customWidth="1"/>
    <col min="8208" max="8208" width="11.125" style="151" customWidth="1"/>
    <col min="8209" max="8448" width="9" style="151"/>
    <col min="8449" max="8449" width="6.375" style="151" customWidth="1"/>
    <col min="8450" max="8450" width="36.375" style="151" customWidth="1"/>
    <col min="8451" max="8451" width="7.125" style="151" bestFit="1" customWidth="1"/>
    <col min="8452" max="8457" width="10.5" style="151" customWidth="1"/>
    <col min="8458" max="8459" width="9.25" style="151" customWidth="1"/>
    <col min="8460" max="8460" width="9.5" style="151" customWidth="1"/>
    <col min="8461" max="8463" width="9.25" style="151" customWidth="1"/>
    <col min="8464" max="8464" width="11.125" style="151" customWidth="1"/>
    <col min="8465" max="8704" width="9" style="151"/>
    <col min="8705" max="8705" width="6.375" style="151" customWidth="1"/>
    <col min="8706" max="8706" width="36.375" style="151" customWidth="1"/>
    <col min="8707" max="8707" width="7.125" style="151" bestFit="1" customWidth="1"/>
    <col min="8708" max="8713" width="10.5" style="151" customWidth="1"/>
    <col min="8714" max="8715" width="9.25" style="151" customWidth="1"/>
    <col min="8716" max="8716" width="9.5" style="151" customWidth="1"/>
    <col min="8717" max="8719" width="9.25" style="151" customWidth="1"/>
    <col min="8720" max="8720" width="11.125" style="151" customWidth="1"/>
    <col min="8721" max="8960" width="9" style="151"/>
    <col min="8961" max="8961" width="6.375" style="151" customWidth="1"/>
    <col min="8962" max="8962" width="36.375" style="151" customWidth="1"/>
    <col min="8963" max="8963" width="7.125" style="151" bestFit="1" customWidth="1"/>
    <col min="8964" max="8969" width="10.5" style="151" customWidth="1"/>
    <col min="8970" max="8971" width="9.25" style="151" customWidth="1"/>
    <col min="8972" max="8972" width="9.5" style="151" customWidth="1"/>
    <col min="8973" max="8975" width="9.25" style="151" customWidth="1"/>
    <col min="8976" max="8976" width="11.125" style="151" customWidth="1"/>
    <col min="8977" max="9216" width="9" style="151"/>
    <col min="9217" max="9217" width="6.375" style="151" customWidth="1"/>
    <col min="9218" max="9218" width="36.375" style="151" customWidth="1"/>
    <col min="9219" max="9219" width="7.125" style="151" bestFit="1" customWidth="1"/>
    <col min="9220" max="9225" width="10.5" style="151" customWidth="1"/>
    <col min="9226" max="9227" width="9.25" style="151" customWidth="1"/>
    <col min="9228" max="9228" width="9.5" style="151" customWidth="1"/>
    <col min="9229" max="9231" width="9.25" style="151" customWidth="1"/>
    <col min="9232" max="9232" width="11.125" style="151" customWidth="1"/>
    <col min="9233" max="9472" width="9" style="151"/>
    <col min="9473" max="9473" width="6.375" style="151" customWidth="1"/>
    <col min="9474" max="9474" width="36.375" style="151" customWidth="1"/>
    <col min="9475" max="9475" width="7.125" style="151" bestFit="1" customWidth="1"/>
    <col min="9476" max="9481" width="10.5" style="151" customWidth="1"/>
    <col min="9482" max="9483" width="9.25" style="151" customWidth="1"/>
    <col min="9484" max="9484" width="9.5" style="151" customWidth="1"/>
    <col min="9485" max="9487" width="9.25" style="151" customWidth="1"/>
    <col min="9488" max="9488" width="11.125" style="151" customWidth="1"/>
    <col min="9489" max="9728" width="9" style="151"/>
    <col min="9729" max="9729" width="6.375" style="151" customWidth="1"/>
    <col min="9730" max="9730" width="36.375" style="151" customWidth="1"/>
    <col min="9731" max="9731" width="7.125" style="151" bestFit="1" customWidth="1"/>
    <col min="9732" max="9737" width="10.5" style="151" customWidth="1"/>
    <col min="9738" max="9739" width="9.25" style="151" customWidth="1"/>
    <col min="9740" max="9740" width="9.5" style="151" customWidth="1"/>
    <col min="9741" max="9743" width="9.25" style="151" customWidth="1"/>
    <col min="9744" max="9744" width="11.125" style="151" customWidth="1"/>
    <col min="9745" max="9984" width="9" style="151"/>
    <col min="9985" max="9985" width="6.375" style="151" customWidth="1"/>
    <col min="9986" max="9986" width="36.375" style="151" customWidth="1"/>
    <col min="9987" max="9987" width="7.125" style="151" bestFit="1" customWidth="1"/>
    <col min="9988" max="9993" width="10.5" style="151" customWidth="1"/>
    <col min="9994" max="9995" width="9.25" style="151" customWidth="1"/>
    <col min="9996" max="9996" width="9.5" style="151" customWidth="1"/>
    <col min="9997" max="9999" width="9.25" style="151" customWidth="1"/>
    <col min="10000" max="10000" width="11.125" style="151" customWidth="1"/>
    <col min="10001" max="10240" width="9" style="151"/>
    <col min="10241" max="10241" width="6.375" style="151" customWidth="1"/>
    <col min="10242" max="10242" width="36.375" style="151" customWidth="1"/>
    <col min="10243" max="10243" width="7.125" style="151" bestFit="1" customWidth="1"/>
    <col min="10244" max="10249" width="10.5" style="151" customWidth="1"/>
    <col min="10250" max="10251" width="9.25" style="151" customWidth="1"/>
    <col min="10252" max="10252" width="9.5" style="151" customWidth="1"/>
    <col min="10253" max="10255" width="9.25" style="151" customWidth="1"/>
    <col min="10256" max="10256" width="11.125" style="151" customWidth="1"/>
    <col min="10257" max="10496" width="9" style="151"/>
    <col min="10497" max="10497" width="6.375" style="151" customWidth="1"/>
    <col min="10498" max="10498" width="36.375" style="151" customWidth="1"/>
    <col min="10499" max="10499" width="7.125" style="151" bestFit="1" customWidth="1"/>
    <col min="10500" max="10505" width="10.5" style="151" customWidth="1"/>
    <col min="10506" max="10507" width="9.25" style="151" customWidth="1"/>
    <col min="10508" max="10508" width="9.5" style="151" customWidth="1"/>
    <col min="10509" max="10511" width="9.25" style="151" customWidth="1"/>
    <col min="10512" max="10512" width="11.125" style="151" customWidth="1"/>
    <col min="10513" max="10752" width="9" style="151"/>
    <col min="10753" max="10753" width="6.375" style="151" customWidth="1"/>
    <col min="10754" max="10754" width="36.375" style="151" customWidth="1"/>
    <col min="10755" max="10755" width="7.125" style="151" bestFit="1" customWidth="1"/>
    <col min="10756" max="10761" width="10.5" style="151" customWidth="1"/>
    <col min="10762" max="10763" width="9.25" style="151" customWidth="1"/>
    <col min="10764" max="10764" width="9.5" style="151" customWidth="1"/>
    <col min="10765" max="10767" width="9.25" style="151" customWidth="1"/>
    <col min="10768" max="10768" width="11.125" style="151" customWidth="1"/>
    <col min="10769" max="11008" width="9" style="151"/>
    <col min="11009" max="11009" width="6.375" style="151" customWidth="1"/>
    <col min="11010" max="11010" width="36.375" style="151" customWidth="1"/>
    <col min="11011" max="11011" width="7.125" style="151" bestFit="1" customWidth="1"/>
    <col min="11012" max="11017" width="10.5" style="151" customWidth="1"/>
    <col min="11018" max="11019" width="9.25" style="151" customWidth="1"/>
    <col min="11020" max="11020" width="9.5" style="151" customWidth="1"/>
    <col min="11021" max="11023" width="9.25" style="151" customWidth="1"/>
    <col min="11024" max="11024" width="11.125" style="151" customWidth="1"/>
    <col min="11025" max="11264" width="9" style="151"/>
    <col min="11265" max="11265" width="6.375" style="151" customWidth="1"/>
    <col min="11266" max="11266" width="36.375" style="151" customWidth="1"/>
    <col min="11267" max="11267" width="7.125" style="151" bestFit="1" customWidth="1"/>
    <col min="11268" max="11273" width="10.5" style="151" customWidth="1"/>
    <col min="11274" max="11275" width="9.25" style="151" customWidth="1"/>
    <col min="11276" max="11276" width="9.5" style="151" customWidth="1"/>
    <col min="11277" max="11279" width="9.25" style="151" customWidth="1"/>
    <col min="11280" max="11280" width="11.125" style="151" customWidth="1"/>
    <col min="11281" max="11520" width="9" style="151"/>
    <col min="11521" max="11521" width="6.375" style="151" customWidth="1"/>
    <col min="11522" max="11522" width="36.375" style="151" customWidth="1"/>
    <col min="11523" max="11523" width="7.125" style="151" bestFit="1" customWidth="1"/>
    <col min="11524" max="11529" width="10.5" style="151" customWidth="1"/>
    <col min="11530" max="11531" width="9.25" style="151" customWidth="1"/>
    <col min="11532" max="11532" width="9.5" style="151" customWidth="1"/>
    <col min="11533" max="11535" width="9.25" style="151" customWidth="1"/>
    <col min="11536" max="11536" width="11.125" style="151" customWidth="1"/>
    <col min="11537" max="11776" width="9" style="151"/>
    <col min="11777" max="11777" width="6.375" style="151" customWidth="1"/>
    <col min="11778" max="11778" width="36.375" style="151" customWidth="1"/>
    <col min="11779" max="11779" width="7.125" style="151" bestFit="1" customWidth="1"/>
    <col min="11780" max="11785" width="10.5" style="151" customWidth="1"/>
    <col min="11786" max="11787" width="9.25" style="151" customWidth="1"/>
    <col min="11788" max="11788" width="9.5" style="151" customWidth="1"/>
    <col min="11789" max="11791" width="9.25" style="151" customWidth="1"/>
    <col min="11792" max="11792" width="11.125" style="151" customWidth="1"/>
    <col min="11793" max="12032" width="9" style="151"/>
    <col min="12033" max="12033" width="6.375" style="151" customWidth="1"/>
    <col min="12034" max="12034" width="36.375" style="151" customWidth="1"/>
    <col min="12035" max="12035" width="7.125" style="151" bestFit="1" customWidth="1"/>
    <col min="12036" max="12041" width="10.5" style="151" customWidth="1"/>
    <col min="12042" max="12043" width="9.25" style="151" customWidth="1"/>
    <col min="12044" max="12044" width="9.5" style="151" customWidth="1"/>
    <col min="12045" max="12047" width="9.25" style="151" customWidth="1"/>
    <col min="12048" max="12048" width="11.125" style="151" customWidth="1"/>
    <col min="12049" max="12288" width="9" style="151"/>
    <col min="12289" max="12289" width="6.375" style="151" customWidth="1"/>
    <col min="12290" max="12290" width="36.375" style="151" customWidth="1"/>
    <col min="12291" max="12291" width="7.125" style="151" bestFit="1" customWidth="1"/>
    <col min="12292" max="12297" width="10.5" style="151" customWidth="1"/>
    <col min="12298" max="12299" width="9.25" style="151" customWidth="1"/>
    <col min="12300" max="12300" width="9.5" style="151" customWidth="1"/>
    <col min="12301" max="12303" width="9.25" style="151" customWidth="1"/>
    <col min="12304" max="12304" width="11.125" style="151" customWidth="1"/>
    <col min="12305" max="12544" width="9" style="151"/>
    <col min="12545" max="12545" width="6.375" style="151" customWidth="1"/>
    <col min="12546" max="12546" width="36.375" style="151" customWidth="1"/>
    <col min="12547" max="12547" width="7.125" style="151" bestFit="1" customWidth="1"/>
    <col min="12548" max="12553" width="10.5" style="151" customWidth="1"/>
    <col min="12554" max="12555" width="9.25" style="151" customWidth="1"/>
    <col min="12556" max="12556" width="9.5" style="151" customWidth="1"/>
    <col min="12557" max="12559" width="9.25" style="151" customWidth="1"/>
    <col min="12560" max="12560" width="11.125" style="151" customWidth="1"/>
    <col min="12561" max="12800" width="9" style="151"/>
    <col min="12801" max="12801" width="6.375" style="151" customWidth="1"/>
    <col min="12802" max="12802" width="36.375" style="151" customWidth="1"/>
    <col min="12803" max="12803" width="7.125" style="151" bestFit="1" customWidth="1"/>
    <col min="12804" max="12809" width="10.5" style="151" customWidth="1"/>
    <col min="12810" max="12811" width="9.25" style="151" customWidth="1"/>
    <col min="12812" max="12812" width="9.5" style="151" customWidth="1"/>
    <col min="12813" max="12815" width="9.25" style="151" customWidth="1"/>
    <col min="12816" max="12816" width="11.125" style="151" customWidth="1"/>
    <col min="12817" max="13056" width="9" style="151"/>
    <col min="13057" max="13057" width="6.375" style="151" customWidth="1"/>
    <col min="13058" max="13058" width="36.375" style="151" customWidth="1"/>
    <col min="13059" max="13059" width="7.125" style="151" bestFit="1" customWidth="1"/>
    <col min="13060" max="13065" width="10.5" style="151" customWidth="1"/>
    <col min="13066" max="13067" width="9.25" style="151" customWidth="1"/>
    <col min="13068" max="13068" width="9.5" style="151" customWidth="1"/>
    <col min="13069" max="13071" width="9.25" style="151" customWidth="1"/>
    <col min="13072" max="13072" width="11.125" style="151" customWidth="1"/>
    <col min="13073" max="13312" width="9" style="151"/>
    <col min="13313" max="13313" width="6.375" style="151" customWidth="1"/>
    <col min="13314" max="13314" width="36.375" style="151" customWidth="1"/>
    <col min="13315" max="13315" width="7.125" style="151" bestFit="1" customWidth="1"/>
    <col min="13316" max="13321" width="10.5" style="151" customWidth="1"/>
    <col min="13322" max="13323" width="9.25" style="151" customWidth="1"/>
    <col min="13324" max="13324" width="9.5" style="151" customWidth="1"/>
    <col min="13325" max="13327" width="9.25" style="151" customWidth="1"/>
    <col min="13328" max="13328" width="11.125" style="151" customWidth="1"/>
    <col min="13329" max="13568" width="9" style="151"/>
    <col min="13569" max="13569" width="6.375" style="151" customWidth="1"/>
    <col min="13570" max="13570" width="36.375" style="151" customWidth="1"/>
    <col min="13571" max="13571" width="7.125" style="151" bestFit="1" customWidth="1"/>
    <col min="13572" max="13577" width="10.5" style="151" customWidth="1"/>
    <col min="13578" max="13579" width="9.25" style="151" customWidth="1"/>
    <col min="13580" max="13580" width="9.5" style="151" customWidth="1"/>
    <col min="13581" max="13583" width="9.25" style="151" customWidth="1"/>
    <col min="13584" max="13584" width="11.125" style="151" customWidth="1"/>
    <col min="13585" max="13824" width="9" style="151"/>
    <col min="13825" max="13825" width="6.375" style="151" customWidth="1"/>
    <col min="13826" max="13826" width="36.375" style="151" customWidth="1"/>
    <col min="13827" max="13827" width="7.125" style="151" bestFit="1" customWidth="1"/>
    <col min="13828" max="13833" width="10.5" style="151" customWidth="1"/>
    <col min="13834" max="13835" width="9.25" style="151" customWidth="1"/>
    <col min="13836" max="13836" width="9.5" style="151" customWidth="1"/>
    <col min="13837" max="13839" width="9.25" style="151" customWidth="1"/>
    <col min="13840" max="13840" width="11.125" style="151" customWidth="1"/>
    <col min="13841" max="14080" width="9" style="151"/>
    <col min="14081" max="14081" width="6.375" style="151" customWidth="1"/>
    <col min="14082" max="14082" width="36.375" style="151" customWidth="1"/>
    <col min="14083" max="14083" width="7.125" style="151" bestFit="1" customWidth="1"/>
    <col min="14084" max="14089" width="10.5" style="151" customWidth="1"/>
    <col min="14090" max="14091" width="9.25" style="151" customWidth="1"/>
    <col min="14092" max="14092" width="9.5" style="151" customWidth="1"/>
    <col min="14093" max="14095" width="9.25" style="151" customWidth="1"/>
    <col min="14096" max="14096" width="11.125" style="151" customWidth="1"/>
    <col min="14097" max="14336" width="9" style="151"/>
    <col min="14337" max="14337" width="6.375" style="151" customWidth="1"/>
    <col min="14338" max="14338" width="36.375" style="151" customWidth="1"/>
    <col min="14339" max="14339" width="7.125" style="151" bestFit="1" customWidth="1"/>
    <col min="14340" max="14345" width="10.5" style="151" customWidth="1"/>
    <col min="14346" max="14347" width="9.25" style="151" customWidth="1"/>
    <col min="14348" max="14348" width="9.5" style="151" customWidth="1"/>
    <col min="14349" max="14351" width="9.25" style="151" customWidth="1"/>
    <col min="14352" max="14352" width="11.125" style="151" customWidth="1"/>
    <col min="14353" max="14592" width="9" style="151"/>
    <col min="14593" max="14593" width="6.375" style="151" customWidth="1"/>
    <col min="14594" max="14594" width="36.375" style="151" customWidth="1"/>
    <col min="14595" max="14595" width="7.125" style="151" bestFit="1" customWidth="1"/>
    <col min="14596" max="14601" width="10.5" style="151" customWidth="1"/>
    <col min="14602" max="14603" width="9.25" style="151" customWidth="1"/>
    <col min="14604" max="14604" width="9.5" style="151" customWidth="1"/>
    <col min="14605" max="14607" width="9.25" style="151" customWidth="1"/>
    <col min="14608" max="14608" width="11.125" style="151" customWidth="1"/>
    <col min="14609" max="14848" width="9" style="151"/>
    <col min="14849" max="14849" width="6.375" style="151" customWidth="1"/>
    <col min="14850" max="14850" width="36.375" style="151" customWidth="1"/>
    <col min="14851" max="14851" width="7.125" style="151" bestFit="1" customWidth="1"/>
    <col min="14852" max="14857" width="10.5" style="151" customWidth="1"/>
    <col min="14858" max="14859" width="9.25" style="151" customWidth="1"/>
    <col min="14860" max="14860" width="9.5" style="151" customWidth="1"/>
    <col min="14861" max="14863" width="9.25" style="151" customWidth="1"/>
    <col min="14864" max="14864" width="11.125" style="151" customWidth="1"/>
    <col min="14865" max="15104" width="9" style="151"/>
    <col min="15105" max="15105" width="6.375" style="151" customWidth="1"/>
    <col min="15106" max="15106" width="36.375" style="151" customWidth="1"/>
    <col min="15107" max="15107" width="7.125" style="151" bestFit="1" customWidth="1"/>
    <col min="15108" max="15113" width="10.5" style="151" customWidth="1"/>
    <col min="15114" max="15115" width="9.25" style="151" customWidth="1"/>
    <col min="15116" max="15116" width="9.5" style="151" customWidth="1"/>
    <col min="15117" max="15119" width="9.25" style="151" customWidth="1"/>
    <col min="15120" max="15120" width="11.125" style="151" customWidth="1"/>
    <col min="15121" max="15360" width="9" style="151"/>
    <col min="15361" max="15361" width="6.375" style="151" customWidth="1"/>
    <col min="15362" max="15362" width="36.375" style="151" customWidth="1"/>
    <col min="15363" max="15363" width="7.125" style="151" bestFit="1" customWidth="1"/>
    <col min="15364" max="15369" width="10.5" style="151" customWidth="1"/>
    <col min="15370" max="15371" width="9.25" style="151" customWidth="1"/>
    <col min="15372" max="15372" width="9.5" style="151" customWidth="1"/>
    <col min="15373" max="15375" width="9.25" style="151" customWidth="1"/>
    <col min="15376" max="15376" width="11.125" style="151" customWidth="1"/>
    <col min="15377" max="15616" width="9" style="151"/>
    <col min="15617" max="15617" width="6.375" style="151" customWidth="1"/>
    <col min="15618" max="15618" width="36.375" style="151" customWidth="1"/>
    <col min="15619" max="15619" width="7.125" style="151" bestFit="1" customWidth="1"/>
    <col min="15620" max="15625" width="10.5" style="151" customWidth="1"/>
    <col min="15626" max="15627" width="9.25" style="151" customWidth="1"/>
    <col min="15628" max="15628" width="9.5" style="151" customWidth="1"/>
    <col min="15629" max="15631" width="9.25" style="151" customWidth="1"/>
    <col min="15632" max="15632" width="11.125" style="151" customWidth="1"/>
    <col min="15633" max="15872" width="9" style="151"/>
    <col min="15873" max="15873" width="6.375" style="151" customWidth="1"/>
    <col min="15874" max="15874" width="36.375" style="151" customWidth="1"/>
    <col min="15875" max="15875" width="7.125" style="151" bestFit="1" customWidth="1"/>
    <col min="15876" max="15881" width="10.5" style="151" customWidth="1"/>
    <col min="15882" max="15883" width="9.25" style="151" customWidth="1"/>
    <col min="15884" max="15884" width="9.5" style="151" customWidth="1"/>
    <col min="15885" max="15887" width="9.25" style="151" customWidth="1"/>
    <col min="15888" max="15888" width="11.125" style="151" customWidth="1"/>
    <col min="15889" max="16128" width="9" style="151"/>
    <col min="16129" max="16129" width="6.375" style="151" customWidth="1"/>
    <col min="16130" max="16130" width="36.375" style="151" customWidth="1"/>
    <col min="16131" max="16131" width="7.125" style="151" bestFit="1" customWidth="1"/>
    <col min="16132" max="16137" width="10.5" style="151" customWidth="1"/>
    <col min="16138" max="16139" width="9.25" style="151" customWidth="1"/>
    <col min="16140" max="16140" width="9.5" style="151" customWidth="1"/>
    <col min="16141" max="16143" width="9.25" style="151" customWidth="1"/>
    <col min="16144" max="16144" width="11.125" style="151" customWidth="1"/>
    <col min="16145" max="16384" width="9" style="151"/>
  </cols>
  <sheetData>
    <row r="1" spans="1:16" ht="15" customHeight="1" x14ac:dyDescent="0.2">
      <c r="A1" s="480" t="s">
        <v>98</v>
      </c>
      <c r="B1" s="480"/>
      <c r="C1" s="481" t="s">
        <v>99</v>
      </c>
      <c r="D1" s="481"/>
      <c r="E1" s="481"/>
      <c r="F1" s="481"/>
      <c r="G1" s="481"/>
      <c r="H1" s="481"/>
      <c r="I1" s="150"/>
      <c r="J1" s="284"/>
      <c r="K1" s="284"/>
      <c r="L1" s="284"/>
      <c r="M1" s="284"/>
      <c r="N1" s="284"/>
      <c r="O1" s="284"/>
      <c r="P1" s="284"/>
    </row>
    <row r="2" spans="1:16" ht="20.25" customHeight="1" x14ac:dyDescent="0.2">
      <c r="A2" s="480"/>
      <c r="B2" s="480"/>
      <c r="C2" s="481"/>
      <c r="D2" s="481"/>
      <c r="E2" s="481"/>
      <c r="F2" s="481"/>
      <c r="G2" s="481"/>
      <c r="H2" s="481"/>
      <c r="I2" s="150"/>
      <c r="J2" s="284"/>
      <c r="K2" s="284"/>
      <c r="L2" s="284"/>
      <c r="M2" s="284"/>
      <c r="N2" s="284"/>
      <c r="O2" s="284"/>
      <c r="P2" s="284"/>
    </row>
    <row r="3" spans="1:16" ht="15.75" customHeight="1" x14ac:dyDescent="0.2">
      <c r="A3" s="480"/>
      <c r="B3" s="480"/>
      <c r="C3" s="481"/>
      <c r="D3" s="481"/>
      <c r="E3" s="481"/>
      <c r="F3" s="481"/>
      <c r="G3" s="481"/>
      <c r="H3" s="481"/>
      <c r="I3" s="150"/>
      <c r="J3" s="284"/>
      <c r="K3" s="284"/>
      <c r="L3" s="284"/>
      <c r="M3" s="284"/>
      <c r="N3" s="284"/>
      <c r="O3" s="284"/>
      <c r="P3" s="284"/>
    </row>
    <row r="4" spans="1:16" ht="42.75" customHeight="1" x14ac:dyDescent="0.2">
      <c r="A4" s="480"/>
      <c r="B4" s="480"/>
      <c r="C4" s="481"/>
      <c r="D4" s="481"/>
      <c r="E4" s="481"/>
      <c r="F4" s="481"/>
      <c r="G4" s="481"/>
      <c r="H4" s="481"/>
      <c r="I4" s="150"/>
      <c r="J4" s="284"/>
      <c r="K4" s="284"/>
      <c r="L4" s="284"/>
      <c r="M4" s="284"/>
      <c r="N4" s="284"/>
      <c r="O4" s="284"/>
      <c r="P4" s="284"/>
    </row>
    <row r="5" spans="1:16" ht="15.75" customHeight="1" x14ac:dyDescent="0.2">
      <c r="A5" s="562" t="str">
        <f>[9]MEMÓRIA!A4</f>
        <v>MUNICÍPIO/UF:</v>
      </c>
      <c r="B5" s="562"/>
      <c r="C5" s="563" t="str">
        <f>[9]MEMÓRIA!D4</f>
        <v>GESTOR / AÇÃO:</v>
      </c>
      <c r="D5" s="564"/>
      <c r="E5" s="564"/>
      <c r="F5" s="564"/>
      <c r="G5" s="564"/>
      <c r="H5" s="564"/>
      <c r="I5" s="564"/>
      <c r="J5" s="564"/>
      <c r="K5" s="564"/>
      <c r="L5" s="564"/>
      <c r="M5" s="565"/>
      <c r="N5" s="563" t="str">
        <f>[9]MEMÓRIA!E4</f>
        <v>ENDEREÇO:</v>
      </c>
      <c r="O5" s="564"/>
      <c r="P5" s="565"/>
    </row>
    <row r="6" spans="1:16" ht="19.5" customHeight="1" x14ac:dyDescent="0.2">
      <c r="A6" s="556" t="str">
        <f>[9]MEMÓRIA!A5</f>
        <v>SÃO LOUREÇO DA MATA / PE</v>
      </c>
      <c r="B6" s="556"/>
      <c r="C6" s="553" t="str">
        <f>[9]MEMÓRIA!D5</f>
        <v>SECRETARIA DE INFRAESTRUTURA - DIRETORIA DE OBRAS</v>
      </c>
      <c r="D6" s="555"/>
      <c r="E6" s="555"/>
      <c r="F6" s="555"/>
      <c r="G6" s="557"/>
      <c r="H6" s="557"/>
      <c r="I6" s="557"/>
      <c r="J6" s="557"/>
      <c r="K6" s="557"/>
      <c r="L6" s="557"/>
      <c r="M6" s="558"/>
      <c r="N6" s="559" t="str">
        <f>MEM!E5</f>
        <v xml:space="preserve"> SÃO LOURENÇO DA MATA-PE</v>
      </c>
      <c r="O6" s="560"/>
      <c r="P6" s="561"/>
    </row>
    <row r="7" spans="1:16" ht="15" x14ac:dyDescent="0.2">
      <c r="A7" s="152"/>
      <c r="B7" s="152"/>
      <c r="C7" s="153"/>
      <c r="D7" s="153"/>
      <c r="E7" s="153"/>
      <c r="F7" s="153"/>
      <c r="G7" s="284"/>
      <c r="H7" s="284"/>
      <c r="I7" s="284"/>
      <c r="J7" s="284"/>
      <c r="K7" s="284"/>
      <c r="L7" s="284"/>
      <c r="M7" s="284"/>
      <c r="N7" s="152"/>
      <c r="O7" s="152"/>
      <c r="P7" s="152"/>
    </row>
    <row r="8" spans="1:16" x14ac:dyDescent="0.2">
      <c r="A8" s="549" t="str">
        <f>[9]MEMÓRIA!A7</f>
        <v xml:space="preserve">PROPONENTE:                                   </v>
      </c>
      <c r="B8" s="549"/>
      <c r="C8" s="550" t="str">
        <f>[9]MEMÓRIA!D7</f>
        <v xml:space="preserve">OBJETO: </v>
      </c>
      <c r="D8" s="551"/>
      <c r="E8" s="551"/>
      <c r="F8" s="551"/>
      <c r="G8" s="551"/>
      <c r="H8" s="551"/>
      <c r="I8" s="551"/>
      <c r="J8" s="551"/>
      <c r="K8" s="551"/>
      <c r="L8" s="550" t="str">
        <f>[9]MEMÓRIA!E7</f>
        <v xml:space="preserve">EMPREENDIMENTO: </v>
      </c>
      <c r="M8" s="551"/>
      <c r="N8" s="551"/>
      <c r="O8" s="552"/>
      <c r="P8" s="285" t="str">
        <f>[9]MEMÓRIA!M4</f>
        <v>REVISÃO: 00</v>
      </c>
    </row>
    <row r="9" spans="1:16" ht="27" customHeight="1" x14ac:dyDescent="0.2">
      <c r="A9" s="553" t="str">
        <f>[9]MEMÓRIA!A8</f>
        <v>PREFEITURA DE SÃO LOURENÇO DA MATA</v>
      </c>
      <c r="B9" s="554"/>
      <c r="C9" s="553" t="str">
        <f>RESUMO!A10</f>
        <v>CONTRATAÇÃO DE EMPRESA DE ENGENHARIA PARA EXECUÇÃO DE REFORMA DO CENTRO DE ESPECIALIDADES ODONTOLÓGICAS, NO MUNICÍPIO DE SÃO LOURENÇO DA MATA/PE.</v>
      </c>
      <c r="D9" s="555"/>
      <c r="E9" s="555"/>
      <c r="F9" s="555"/>
      <c r="G9" s="555"/>
      <c r="H9" s="555"/>
      <c r="I9" s="555"/>
      <c r="J9" s="555"/>
      <c r="K9" s="555"/>
      <c r="L9" s="553" t="s">
        <v>706</v>
      </c>
      <c r="M9" s="555"/>
      <c r="N9" s="555"/>
      <c r="O9" s="554"/>
      <c r="P9" s="154" t="s">
        <v>475</v>
      </c>
    </row>
    <row r="10" spans="1:16" x14ac:dyDescent="0.2">
      <c r="A10" s="155"/>
      <c r="B10" s="155"/>
      <c r="C10" s="156"/>
      <c r="D10" s="156"/>
      <c r="E10" s="156"/>
      <c r="F10" s="156"/>
      <c r="G10" s="156"/>
      <c r="H10" s="156"/>
      <c r="I10" s="157"/>
      <c r="J10" s="286"/>
      <c r="K10" s="286"/>
      <c r="L10" s="286"/>
      <c r="M10" s="286"/>
      <c r="N10" s="286"/>
      <c r="O10" s="286"/>
      <c r="P10" s="286"/>
    </row>
    <row r="11" spans="1:16" s="158" customFormat="1" ht="15.75" customHeight="1" x14ac:dyDescent="0.2">
      <c r="A11" s="548" t="s">
        <v>54</v>
      </c>
      <c r="B11" s="548" t="s">
        <v>100</v>
      </c>
      <c r="C11" s="545" t="s">
        <v>89</v>
      </c>
      <c r="D11" s="287" t="s">
        <v>101</v>
      </c>
      <c r="E11" s="545" t="s">
        <v>102</v>
      </c>
      <c r="F11" s="545"/>
      <c r="G11" s="545" t="s">
        <v>103</v>
      </c>
      <c r="H11" s="545"/>
      <c r="I11" s="545" t="s">
        <v>474</v>
      </c>
      <c r="J11" s="545"/>
      <c r="K11" s="545"/>
      <c r="L11" s="545"/>
      <c r="M11" s="545"/>
      <c r="N11" s="545"/>
      <c r="O11" s="545"/>
      <c r="P11" s="545"/>
    </row>
    <row r="12" spans="1:16" x14ac:dyDescent="0.2">
      <c r="A12" s="548"/>
      <c r="B12" s="548"/>
      <c r="C12" s="545"/>
      <c r="D12" s="288" t="s">
        <v>104</v>
      </c>
      <c r="E12" s="289" t="s">
        <v>89</v>
      </c>
      <c r="F12" s="289" t="s">
        <v>104</v>
      </c>
      <c r="G12" s="289" t="s">
        <v>89</v>
      </c>
      <c r="H12" s="289" t="s">
        <v>104</v>
      </c>
      <c r="I12" s="289"/>
      <c r="J12" s="289"/>
      <c r="K12" s="289"/>
      <c r="L12" s="289"/>
      <c r="M12" s="289"/>
      <c r="N12" s="289"/>
      <c r="O12" s="289"/>
      <c r="P12" s="289"/>
    </row>
    <row r="13" spans="1:16" ht="24.75" customHeight="1" x14ac:dyDescent="0.2">
      <c r="A13" s="290" t="s">
        <v>32</v>
      </c>
      <c r="B13" s="291" t="str">
        <f>'PLANILHA COMPARATIVA'!D11</f>
        <v>SERVIÇOS PRELIMINARES</v>
      </c>
      <c r="C13" s="292">
        <f t="shared" ref="C13:C23" si="0">ROUND(D13/$D$24,4)</f>
        <v>6.7100000000000007E-2</v>
      </c>
      <c r="D13" s="293">
        <f>'PLANILHA COMPARATIVA'!L11</f>
        <v>12811.62</v>
      </c>
      <c r="E13" s="292">
        <v>1</v>
      </c>
      <c r="F13" s="294">
        <f>+E13*$D$13</f>
        <v>12811.62</v>
      </c>
      <c r="G13" s="292"/>
      <c r="H13" s="294">
        <f>+G13*$D$13</f>
        <v>0</v>
      </c>
      <c r="I13" s="292"/>
      <c r="J13" s="294"/>
      <c r="K13" s="292"/>
      <c r="L13" s="294"/>
      <c r="M13" s="292"/>
      <c r="N13" s="294"/>
      <c r="O13" s="292"/>
      <c r="P13" s="294"/>
    </row>
    <row r="14" spans="1:16" ht="24.75" customHeight="1" x14ac:dyDescent="0.2">
      <c r="A14" s="295" t="s">
        <v>33</v>
      </c>
      <c r="B14" s="296" t="str">
        <f>'PLANILHA COMPARATIVA'!D25</f>
        <v>ADMINISTRAÇÃO LOCAL</v>
      </c>
      <c r="C14" s="297">
        <f t="shared" si="0"/>
        <v>5.8299999999999998E-2</v>
      </c>
      <c r="D14" s="298">
        <f>'PLANILHA COMPARATIVA'!L25</f>
        <v>11144</v>
      </c>
      <c r="E14" s="292">
        <v>0.34</v>
      </c>
      <c r="F14" s="299">
        <f>+E14*$D$14</f>
        <v>3788.9600000000005</v>
      </c>
      <c r="G14" s="297">
        <v>0.33</v>
      </c>
      <c r="H14" s="299">
        <f>+G14*$D$14</f>
        <v>3677.52</v>
      </c>
      <c r="I14" s="297">
        <v>0.33</v>
      </c>
      <c r="J14" s="299">
        <f>+I14*D14</f>
        <v>3677.52</v>
      </c>
      <c r="K14" s="297"/>
      <c r="L14" s="299"/>
      <c r="M14" s="297"/>
      <c r="N14" s="299"/>
      <c r="O14" s="297"/>
      <c r="P14" s="299"/>
    </row>
    <row r="15" spans="1:16" ht="24.75" customHeight="1" x14ac:dyDescent="0.2">
      <c r="A15" s="295" t="s">
        <v>35</v>
      </c>
      <c r="B15" s="296" t="str">
        <f>'PLANILHA COMPARATIVA'!D29</f>
        <v>MOVIMENTO DE TERRA</v>
      </c>
      <c r="C15" s="297">
        <f t="shared" si="0"/>
        <v>4.7000000000000002E-3</v>
      </c>
      <c r="D15" s="298">
        <f>'PLANILHA COMPARATIVA'!L29</f>
        <v>903.94</v>
      </c>
      <c r="E15" s="292">
        <v>1</v>
      </c>
      <c r="F15" s="299">
        <f>+E15*$D$15</f>
        <v>903.94</v>
      </c>
      <c r="G15" s="297"/>
      <c r="H15" s="299">
        <f>+G15*$D$16</f>
        <v>0</v>
      </c>
      <c r="I15" s="297"/>
      <c r="J15" s="299">
        <f t="shared" ref="J15:J23" si="1">+I15*D15</f>
        <v>0</v>
      </c>
      <c r="K15" s="297"/>
      <c r="L15" s="299"/>
      <c r="M15" s="297"/>
      <c r="N15" s="299"/>
      <c r="O15" s="297"/>
      <c r="P15" s="299"/>
    </row>
    <row r="16" spans="1:16" ht="24.75" customHeight="1" x14ac:dyDescent="0.2">
      <c r="A16" s="290" t="s">
        <v>36</v>
      </c>
      <c r="B16" s="296" t="str">
        <f>'PLANILHA COMPARATIVA'!D32</f>
        <v>COBERTURA E DRENAGEM PLUVIAL</v>
      </c>
      <c r="C16" s="297">
        <f t="shared" si="0"/>
        <v>0.31469999999999998</v>
      </c>
      <c r="D16" s="298">
        <f>'PLANILHA COMPARATIVA'!L32</f>
        <v>60102.37000000001</v>
      </c>
      <c r="E16" s="292">
        <v>0.6</v>
      </c>
      <c r="F16" s="299">
        <f>+E16*$D$16</f>
        <v>36061.422000000006</v>
      </c>
      <c r="G16" s="297">
        <v>0.2</v>
      </c>
      <c r="H16" s="299">
        <f>+G16*$D$16</f>
        <v>12020.474000000002</v>
      </c>
      <c r="I16" s="297">
        <v>0.2</v>
      </c>
      <c r="J16" s="299">
        <f t="shared" si="1"/>
        <v>12020.474000000002</v>
      </c>
      <c r="K16" s="297"/>
      <c r="L16" s="299"/>
      <c r="M16" s="297"/>
      <c r="N16" s="299"/>
      <c r="O16" s="297"/>
      <c r="P16" s="299"/>
    </row>
    <row r="17" spans="1:16" ht="24.75" customHeight="1" x14ac:dyDescent="0.2">
      <c r="A17" s="295" t="s">
        <v>37</v>
      </c>
      <c r="B17" s="296" t="str">
        <f>'PLANILHA COMPARATIVA'!D44</f>
        <v>ELEVAÇÕES</v>
      </c>
      <c r="C17" s="297">
        <f t="shared" si="0"/>
        <v>3.2099999999999997E-2</v>
      </c>
      <c r="D17" s="298">
        <f>'PLANILHA COMPARATIVA'!L44</f>
        <v>6130.83</v>
      </c>
      <c r="E17" s="292">
        <v>0.4</v>
      </c>
      <c r="F17" s="299">
        <f>+E17*$D$17</f>
        <v>2452.3319999999999</v>
      </c>
      <c r="G17" s="297">
        <v>0.4</v>
      </c>
      <c r="H17" s="299">
        <f>+G17*$D$17</f>
        <v>2452.3319999999999</v>
      </c>
      <c r="I17" s="297">
        <v>0.2</v>
      </c>
      <c r="J17" s="299">
        <f t="shared" si="1"/>
        <v>1226.1659999999999</v>
      </c>
      <c r="K17" s="297"/>
      <c r="L17" s="299"/>
      <c r="M17" s="297"/>
      <c r="N17" s="299"/>
      <c r="O17" s="297"/>
      <c r="P17" s="299"/>
    </row>
    <row r="18" spans="1:16" ht="24.75" customHeight="1" x14ac:dyDescent="0.2">
      <c r="A18" s="290" t="s">
        <v>38</v>
      </c>
      <c r="B18" s="291" t="str">
        <f>'PLANILHA COMPARATIVA'!D52</f>
        <v>ESQUADRIAS</v>
      </c>
      <c r="C18" s="292">
        <f t="shared" si="0"/>
        <v>2.8199999999999999E-2</v>
      </c>
      <c r="D18" s="298">
        <f>'PLANILHA COMPARATIVA'!L52</f>
        <v>5381.6</v>
      </c>
      <c r="E18" s="292"/>
      <c r="F18" s="294">
        <f>+E18*$D$18</f>
        <v>0</v>
      </c>
      <c r="G18" s="292">
        <v>1</v>
      </c>
      <c r="H18" s="294">
        <f>+G18*D18</f>
        <v>5381.6</v>
      </c>
      <c r="I18" s="292"/>
      <c r="J18" s="299">
        <f t="shared" si="1"/>
        <v>0</v>
      </c>
      <c r="K18" s="292"/>
      <c r="L18" s="294"/>
      <c r="M18" s="292"/>
      <c r="N18" s="294"/>
      <c r="O18" s="292"/>
      <c r="P18" s="294"/>
    </row>
    <row r="19" spans="1:16" ht="24.75" customHeight="1" x14ac:dyDescent="0.2">
      <c r="A19" s="290" t="s">
        <v>382</v>
      </c>
      <c r="B19" s="300" t="str">
        <f>'PLANILHA COMPARATIVA'!D57</f>
        <v>INSTALAÇÕES ELETRICAS E LOGICA</v>
      </c>
      <c r="C19" s="292">
        <f t="shared" si="0"/>
        <v>0.1479</v>
      </c>
      <c r="D19" s="298">
        <f>'PLANILHA COMPARATIVA'!L57</f>
        <v>28259.339999999997</v>
      </c>
      <c r="E19" s="292"/>
      <c r="F19" s="294">
        <f t="shared" ref="F19:F23" si="2">+E19*$D$18</f>
        <v>0</v>
      </c>
      <c r="G19" s="292">
        <v>1</v>
      </c>
      <c r="H19" s="294">
        <f t="shared" ref="H19:H21" si="3">+G19*D19</f>
        <v>28259.339999999997</v>
      </c>
      <c r="I19" s="292"/>
      <c r="J19" s="299">
        <f t="shared" si="1"/>
        <v>0</v>
      </c>
      <c r="K19" s="292"/>
      <c r="L19" s="294"/>
      <c r="M19" s="292"/>
      <c r="N19" s="294"/>
      <c r="O19" s="292"/>
      <c r="P19" s="294"/>
    </row>
    <row r="20" spans="1:16" ht="24.75" customHeight="1" x14ac:dyDescent="0.2">
      <c r="A20" s="295" t="s">
        <v>403</v>
      </c>
      <c r="B20" s="300" t="str">
        <f>'PLANILHA COMPARATIVA'!D81</f>
        <v>INSTALAÇÕES HIDROSSANITARIAS</v>
      </c>
      <c r="C20" s="292">
        <f t="shared" si="0"/>
        <v>7.7499999999999999E-2</v>
      </c>
      <c r="D20" s="298">
        <f>'PLANILHA COMPARATIVA'!L81</f>
        <v>14805.82</v>
      </c>
      <c r="E20" s="292"/>
      <c r="F20" s="294">
        <f t="shared" si="2"/>
        <v>0</v>
      </c>
      <c r="G20" s="292">
        <v>0.8</v>
      </c>
      <c r="H20" s="294">
        <f t="shared" si="3"/>
        <v>11844.656000000001</v>
      </c>
      <c r="I20" s="292">
        <v>0.2</v>
      </c>
      <c r="J20" s="299">
        <f t="shared" si="1"/>
        <v>2961.1640000000002</v>
      </c>
      <c r="K20" s="292"/>
      <c r="L20" s="294"/>
      <c r="M20" s="292"/>
      <c r="N20" s="294"/>
      <c r="O20" s="292"/>
      <c r="P20" s="294"/>
    </row>
    <row r="21" spans="1:16" ht="24.75" customHeight="1" x14ac:dyDescent="0.2">
      <c r="A21" s="295" t="s">
        <v>411</v>
      </c>
      <c r="B21" s="300" t="str">
        <f>'PLANILHA COMPARATIVA'!D96</f>
        <v>PISOS</v>
      </c>
      <c r="C21" s="292">
        <f t="shared" si="0"/>
        <v>7.6700000000000004E-2</v>
      </c>
      <c r="D21" s="298">
        <f>'PLANILHA COMPARATIVA'!L96</f>
        <v>14644.32</v>
      </c>
      <c r="E21" s="292"/>
      <c r="F21" s="294">
        <f t="shared" si="2"/>
        <v>0</v>
      </c>
      <c r="G21" s="292">
        <v>0.5</v>
      </c>
      <c r="H21" s="294">
        <f t="shared" si="3"/>
        <v>7322.16</v>
      </c>
      <c r="I21" s="292">
        <v>0.5</v>
      </c>
      <c r="J21" s="299">
        <f t="shared" si="1"/>
        <v>7322.16</v>
      </c>
      <c r="K21" s="292"/>
      <c r="L21" s="294"/>
      <c r="M21" s="292"/>
      <c r="N21" s="294"/>
      <c r="O21" s="292"/>
      <c r="P21" s="294"/>
    </row>
    <row r="22" spans="1:16" ht="24.75" customHeight="1" x14ac:dyDescent="0.2">
      <c r="A22" s="301" t="s">
        <v>418</v>
      </c>
      <c r="B22" s="300" t="str">
        <f>'PLANILHA COMPARATIVA'!D104</f>
        <v>REVESTIMENTOS E PINTURAS</v>
      </c>
      <c r="C22" s="292">
        <f t="shared" si="0"/>
        <v>0.14269999999999999</v>
      </c>
      <c r="D22" s="298">
        <f>'PLANILHA COMPARATIVA'!L104</f>
        <v>27252.389999999996</v>
      </c>
      <c r="E22" s="292"/>
      <c r="F22" s="294">
        <f t="shared" si="2"/>
        <v>0</v>
      </c>
      <c r="G22" s="292"/>
      <c r="H22" s="294">
        <f t="shared" ref="H22:H23" si="4">+G22*$D$18</f>
        <v>0</v>
      </c>
      <c r="I22" s="292">
        <v>1</v>
      </c>
      <c r="J22" s="299">
        <f t="shared" si="1"/>
        <v>27252.389999999996</v>
      </c>
      <c r="K22" s="292"/>
      <c r="L22" s="294"/>
      <c r="M22" s="292"/>
      <c r="N22" s="294"/>
      <c r="O22" s="292"/>
      <c r="P22" s="294"/>
    </row>
    <row r="23" spans="1:16" ht="24.75" customHeight="1" x14ac:dyDescent="0.2">
      <c r="A23" s="301" t="s">
        <v>430</v>
      </c>
      <c r="B23" s="300" t="str">
        <f>'PLANILHA COMPARATIVA'!D119</f>
        <v>METAIS E ADESIVOS</v>
      </c>
      <c r="C23" s="292">
        <f t="shared" si="0"/>
        <v>5.0099999999999999E-2</v>
      </c>
      <c r="D23" s="298">
        <f>'PLANILHA COMPARATIVA'!L119</f>
        <v>9572.7999999999993</v>
      </c>
      <c r="E23" s="292"/>
      <c r="F23" s="294">
        <f t="shared" si="2"/>
        <v>0</v>
      </c>
      <c r="G23" s="292"/>
      <c r="H23" s="294">
        <f t="shared" si="4"/>
        <v>0</v>
      </c>
      <c r="I23" s="292">
        <v>1</v>
      </c>
      <c r="J23" s="299">
        <f t="shared" si="1"/>
        <v>9572.7999999999993</v>
      </c>
      <c r="K23" s="292"/>
      <c r="L23" s="294"/>
      <c r="M23" s="292"/>
      <c r="N23" s="294"/>
      <c r="O23" s="292"/>
      <c r="P23" s="294"/>
    </row>
    <row r="24" spans="1:16" s="159" customFormat="1" ht="21" customHeight="1" x14ac:dyDescent="0.2">
      <c r="A24" s="302"/>
      <c r="B24" s="303" t="s">
        <v>105</v>
      </c>
      <c r="C24" s="304">
        <f>SUM(C13:C23)+0.0001</f>
        <v>1.0001</v>
      </c>
      <c r="D24" s="305">
        <f>SUM(D13:D23)</f>
        <v>191009.03</v>
      </c>
      <c r="E24" s="304">
        <f>F24/$D$24</f>
        <v>0.29327552734025197</v>
      </c>
      <c r="F24" s="305">
        <f>SUM(F13:F23)</f>
        <v>56018.274000000012</v>
      </c>
      <c r="G24" s="304">
        <f>H24/$D$24</f>
        <v>0.37149071957488083</v>
      </c>
      <c r="H24" s="305">
        <f>SUM(H13:H23)</f>
        <v>70958.081999999995</v>
      </c>
      <c r="I24" s="304">
        <f>J24/$D$24</f>
        <v>0.33523375308486725</v>
      </c>
      <c r="J24" s="305">
        <f>SUM(J13:J23)</f>
        <v>64032.673999999999</v>
      </c>
      <c r="K24" s="304"/>
      <c r="L24" s="305"/>
      <c r="M24" s="304"/>
      <c r="N24" s="305"/>
      <c r="O24" s="304"/>
      <c r="P24" s="305"/>
    </row>
    <row r="25" spans="1:16" s="159" customFormat="1" ht="21" customHeight="1" x14ac:dyDescent="0.2">
      <c r="A25" s="302"/>
      <c r="B25" s="303" t="s">
        <v>106</v>
      </c>
      <c r="C25" s="304">
        <f>+C24</f>
        <v>1.0001</v>
      </c>
      <c r="D25" s="305">
        <f>D24</f>
        <v>191009.03</v>
      </c>
      <c r="E25" s="304">
        <f>F25/D25</f>
        <v>0.29327552734025197</v>
      </c>
      <c r="F25" s="305">
        <f>+F24</f>
        <v>56018.274000000012</v>
      </c>
      <c r="G25" s="304">
        <f t="shared" ref="G25:H25" si="5">+G24+E25</f>
        <v>0.66476624691513275</v>
      </c>
      <c r="H25" s="305">
        <f t="shared" si="5"/>
        <v>126976.356</v>
      </c>
      <c r="I25" s="304">
        <f t="shared" ref="I25" si="6">+I24+G25</f>
        <v>1</v>
      </c>
      <c r="J25" s="305">
        <f t="shared" ref="J25" si="7">+J24+H25</f>
        <v>191009.03</v>
      </c>
      <c r="K25" s="304"/>
      <c r="L25" s="305"/>
      <c r="M25" s="304"/>
      <c r="N25" s="305"/>
      <c r="O25" s="304"/>
      <c r="P25" s="305"/>
    </row>
    <row r="26" spans="1:16" ht="12.75" customHeight="1" x14ac:dyDescent="0.2">
      <c r="A26" s="306"/>
      <c r="B26" s="307"/>
      <c r="C26" s="308"/>
      <c r="D26" s="308"/>
      <c r="E26" s="307"/>
      <c r="F26" s="307"/>
      <c r="G26" s="307"/>
      <c r="H26" s="307"/>
      <c r="I26" s="307"/>
      <c r="J26" s="309"/>
      <c r="K26" s="309"/>
      <c r="L26" s="309"/>
      <c r="M26" s="309"/>
      <c r="N26" s="309"/>
      <c r="O26" s="309"/>
      <c r="P26" s="310"/>
    </row>
    <row r="27" spans="1:16" ht="12.75" customHeight="1" x14ac:dyDescent="0.2">
      <c r="A27" s="311"/>
      <c r="B27" s="312"/>
      <c r="C27" s="313"/>
      <c r="D27" s="313"/>
      <c r="E27" s="312"/>
      <c r="F27" s="312"/>
      <c r="G27" s="312"/>
      <c r="H27" s="312"/>
      <c r="I27" s="312"/>
      <c r="J27" s="284"/>
      <c r="K27" s="284"/>
      <c r="L27" s="284"/>
      <c r="M27" s="284"/>
      <c r="N27" s="284"/>
      <c r="O27" s="284"/>
      <c r="P27" s="314"/>
    </row>
    <row r="28" spans="1:16" ht="12.75" customHeight="1" x14ac:dyDescent="0.2">
      <c r="A28" s="311"/>
      <c r="B28" s="312"/>
      <c r="C28" s="313"/>
      <c r="D28" s="313"/>
      <c r="E28" s="312"/>
      <c r="F28" s="312"/>
      <c r="G28" s="312"/>
      <c r="H28" s="312"/>
      <c r="I28" s="312"/>
      <c r="J28" s="284"/>
      <c r="K28" s="284"/>
      <c r="L28" s="284"/>
      <c r="M28" s="284"/>
      <c r="N28" s="284"/>
      <c r="O28" s="284"/>
      <c r="P28" s="314"/>
    </row>
    <row r="29" spans="1:16" ht="12.75" customHeight="1" x14ac:dyDescent="0.2">
      <c r="A29" s="311"/>
      <c r="B29" s="312"/>
      <c r="C29" s="313"/>
      <c r="D29" s="313"/>
      <c r="E29" s="312"/>
      <c r="F29" s="312"/>
      <c r="G29" s="312"/>
      <c r="H29" s="312"/>
      <c r="I29" s="312"/>
      <c r="J29" s="284"/>
      <c r="K29" s="284"/>
      <c r="L29" s="284"/>
      <c r="M29" s="284"/>
      <c r="N29" s="284"/>
      <c r="O29" s="284"/>
      <c r="P29" s="314"/>
    </row>
    <row r="30" spans="1:16" ht="12.75" customHeight="1" x14ac:dyDescent="0.2">
      <c r="A30" s="311"/>
      <c r="B30" s="312"/>
      <c r="C30" s="313"/>
      <c r="D30" s="313"/>
      <c r="E30" s="312"/>
      <c r="F30" s="312"/>
      <c r="G30" s="312"/>
      <c r="H30" s="312"/>
      <c r="I30" s="312"/>
      <c r="J30" s="284"/>
      <c r="K30" s="284"/>
      <c r="L30" s="284"/>
      <c r="M30" s="284"/>
      <c r="N30" s="284"/>
      <c r="O30" s="284"/>
      <c r="P30" s="314"/>
    </row>
    <row r="31" spans="1:16" ht="12.75" customHeight="1" x14ac:dyDescent="0.2">
      <c r="A31" s="311"/>
      <c r="B31" s="315" t="s">
        <v>107</v>
      </c>
      <c r="C31" s="313"/>
      <c r="D31" s="316"/>
      <c r="E31" s="317"/>
      <c r="F31" s="317"/>
      <c r="G31" s="317"/>
      <c r="H31" s="317"/>
      <c r="I31" s="317"/>
      <c r="J31" s="284"/>
      <c r="K31" s="284"/>
      <c r="L31" s="284"/>
      <c r="M31" s="284"/>
      <c r="N31" s="284"/>
      <c r="O31" s="284"/>
      <c r="P31" s="314"/>
    </row>
    <row r="32" spans="1:16" ht="28.5" customHeight="1" x14ac:dyDescent="0.2">
      <c r="A32" s="475" t="s">
        <v>108</v>
      </c>
      <c r="B32" s="476"/>
      <c r="C32" s="476"/>
      <c r="D32" s="476"/>
      <c r="E32" s="165"/>
      <c r="F32" s="546" t="s">
        <v>109</v>
      </c>
      <c r="G32" s="546"/>
      <c r="H32" s="546"/>
      <c r="I32" s="546"/>
      <c r="J32" s="284"/>
      <c r="K32" s="284"/>
      <c r="L32" s="284"/>
      <c r="M32" s="284"/>
      <c r="N32" s="284"/>
      <c r="O32" s="284"/>
      <c r="P32" s="314"/>
    </row>
    <row r="33" spans="1:16" ht="15" customHeight="1" x14ac:dyDescent="0.2">
      <c r="A33" s="547" t="s">
        <v>110</v>
      </c>
      <c r="B33" s="542"/>
      <c r="C33" s="542"/>
      <c r="D33" s="542"/>
      <c r="E33" s="166"/>
      <c r="F33" s="542" t="s">
        <v>111</v>
      </c>
      <c r="G33" s="542"/>
      <c r="H33" s="542"/>
      <c r="I33" s="542"/>
      <c r="J33" s="284"/>
      <c r="K33" s="284"/>
      <c r="L33" s="284"/>
      <c r="M33" s="284"/>
      <c r="N33" s="284"/>
      <c r="O33" s="284"/>
      <c r="P33" s="314"/>
    </row>
    <row r="34" spans="1:16" x14ac:dyDescent="0.2">
      <c r="A34" s="541" t="s">
        <v>216</v>
      </c>
      <c r="B34" s="468"/>
      <c r="C34" s="468"/>
      <c r="D34" s="468"/>
      <c r="E34" s="166"/>
      <c r="F34" s="542" t="s">
        <v>112</v>
      </c>
      <c r="G34" s="542"/>
      <c r="H34" s="542"/>
      <c r="I34" s="542"/>
      <c r="J34" s="284"/>
      <c r="K34" s="284"/>
      <c r="L34" s="284"/>
      <c r="M34" s="284"/>
      <c r="N34" s="284"/>
      <c r="O34" s="284"/>
      <c r="P34" s="314"/>
    </row>
    <row r="35" spans="1:16" ht="12.75" customHeight="1" x14ac:dyDescent="0.2">
      <c r="A35" s="318"/>
      <c r="B35" s="543"/>
      <c r="C35" s="543"/>
      <c r="D35" s="543"/>
      <c r="E35" s="543"/>
      <c r="F35" s="544"/>
      <c r="G35" s="544"/>
      <c r="H35" s="544"/>
      <c r="I35" s="544"/>
      <c r="J35" s="319"/>
      <c r="K35" s="319"/>
      <c r="L35" s="319"/>
      <c r="M35" s="319"/>
      <c r="N35" s="319"/>
      <c r="O35" s="319"/>
      <c r="P35" s="320"/>
    </row>
    <row r="36" spans="1:16" ht="12.75" customHeight="1" x14ac:dyDescent="0.2">
      <c r="A36" s="168"/>
      <c r="B36" s="468"/>
      <c r="C36" s="468"/>
      <c r="D36" s="468"/>
      <c r="E36" s="468"/>
      <c r="F36" s="468"/>
      <c r="G36" s="468"/>
      <c r="H36" s="468"/>
      <c r="I36" s="468"/>
    </row>
    <row r="37" spans="1:16" ht="12.75" customHeight="1" x14ac:dyDescent="0.2">
      <c r="A37" s="82"/>
      <c r="B37" s="169"/>
      <c r="C37" s="82"/>
      <c r="D37" s="469"/>
      <c r="E37" s="469"/>
      <c r="F37" s="469"/>
      <c r="G37" s="469"/>
      <c r="H37" s="469"/>
      <c r="I37" s="170"/>
    </row>
    <row r="38" spans="1:16" x14ac:dyDescent="0.2">
      <c r="A38" s="82"/>
      <c r="B38" s="82"/>
      <c r="C38" s="82"/>
      <c r="D38" s="171"/>
      <c r="E38" s="171"/>
      <c r="F38" s="171"/>
      <c r="G38" s="171"/>
      <c r="H38" s="171"/>
      <c r="I38" s="171"/>
    </row>
    <row r="39" spans="1:16" x14ac:dyDescent="0.2">
      <c r="A39" s="172"/>
      <c r="B39" s="173"/>
      <c r="C39" s="174"/>
      <c r="D39" s="174"/>
      <c r="E39" s="173"/>
      <c r="F39" s="173"/>
      <c r="G39" s="173"/>
      <c r="H39" s="173"/>
      <c r="I39" s="173"/>
    </row>
    <row r="40" spans="1:16" x14ac:dyDescent="0.2">
      <c r="B40" s="173"/>
      <c r="C40" s="174"/>
      <c r="D40" s="174"/>
      <c r="E40" s="173"/>
      <c r="F40" s="173"/>
      <c r="G40" s="173"/>
      <c r="H40" s="173"/>
      <c r="I40" s="173"/>
    </row>
    <row r="41" spans="1:16" ht="16.5" customHeight="1" x14ac:dyDescent="0.2">
      <c r="B41" s="173"/>
      <c r="C41" s="174"/>
      <c r="D41" s="174"/>
      <c r="E41" s="173"/>
      <c r="F41" s="173"/>
      <c r="G41" s="173"/>
      <c r="H41" s="173"/>
      <c r="I41" s="173"/>
    </row>
    <row r="42" spans="1:16" x14ac:dyDescent="0.2">
      <c r="B42" s="173"/>
      <c r="C42" s="174"/>
      <c r="D42" s="174"/>
      <c r="E42" s="173"/>
      <c r="F42" s="173"/>
      <c r="G42" s="173"/>
      <c r="H42" s="173"/>
      <c r="I42" s="173"/>
    </row>
    <row r="49" spans="1:9" s="32" customFormat="1" ht="15" x14ac:dyDescent="0.25">
      <c r="A49" s="158"/>
      <c r="B49" s="151"/>
      <c r="C49" s="158"/>
      <c r="D49" s="158"/>
      <c r="E49" s="151"/>
      <c r="F49" s="151"/>
      <c r="G49" s="151"/>
      <c r="H49" s="151"/>
      <c r="I49" s="151"/>
    </row>
    <row r="50" spans="1:9" s="32" customFormat="1" ht="15" x14ac:dyDescent="0.25">
      <c r="A50" s="158"/>
      <c r="B50" s="151"/>
      <c r="C50" s="158"/>
      <c r="D50" s="158"/>
      <c r="E50" s="151"/>
      <c r="F50" s="151"/>
      <c r="G50" s="151"/>
      <c r="H50" s="151"/>
      <c r="I50" s="151"/>
    </row>
    <row r="51" spans="1:9" s="32" customFormat="1" ht="15" x14ac:dyDescent="0.25">
      <c r="A51" s="158"/>
      <c r="B51" s="151"/>
      <c r="C51" s="158"/>
      <c r="D51" s="158"/>
      <c r="E51" s="151"/>
      <c r="F51" s="151"/>
      <c r="G51" s="151"/>
      <c r="H51" s="151"/>
      <c r="I51" s="151"/>
    </row>
  </sheetData>
  <mergeCells count="34">
    <mergeCell ref="A6:B6"/>
    <mergeCell ref="C6:M6"/>
    <mergeCell ref="N6:P6"/>
    <mergeCell ref="A1:B4"/>
    <mergeCell ref="C1:H4"/>
    <mergeCell ref="A5:B5"/>
    <mergeCell ref="C5:M5"/>
    <mergeCell ref="N5:P5"/>
    <mergeCell ref="A8:B8"/>
    <mergeCell ref="C8:K8"/>
    <mergeCell ref="L8:O8"/>
    <mergeCell ref="A9:B9"/>
    <mergeCell ref="C9:K9"/>
    <mergeCell ref="L9:O9"/>
    <mergeCell ref="A33:D33"/>
    <mergeCell ref="F33:I33"/>
    <mergeCell ref="A11:A12"/>
    <mergeCell ref="B11:B12"/>
    <mergeCell ref="C11:C12"/>
    <mergeCell ref="E11:F11"/>
    <mergeCell ref="G11:H11"/>
    <mergeCell ref="I11:J11"/>
    <mergeCell ref="K11:L11"/>
    <mergeCell ref="M11:N11"/>
    <mergeCell ref="O11:P11"/>
    <mergeCell ref="A32:D32"/>
    <mergeCell ref="F32:I32"/>
    <mergeCell ref="D37:H37"/>
    <mergeCell ref="A34:D34"/>
    <mergeCell ref="F34:I34"/>
    <mergeCell ref="B35:E35"/>
    <mergeCell ref="F35:I35"/>
    <mergeCell ref="B36:E36"/>
    <mergeCell ref="F36:I36"/>
  </mergeCells>
  <phoneticPr fontId="31" type="noConversion"/>
  <printOptions horizontalCentered="1"/>
  <pageMargins left="0.51181102362204722" right="0.51181102362204722" top="0.59055118110236227" bottom="0.59055118110236227" header="0.31496062992125984" footer="0.31496062992125984"/>
  <pageSetup paperSize="9" scale="68"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63CC9-A7DB-49C9-A22F-E3FA867506EA}">
  <dimension ref="A1:F68"/>
  <sheetViews>
    <sheetView view="pageBreakPreview" zoomScale="80" zoomScaleNormal="100" zoomScaleSheetLayoutView="80" workbookViewId="0">
      <selection activeCell="B28" sqref="B28:E28"/>
    </sheetView>
  </sheetViews>
  <sheetFormatPr defaultColWidth="10.75" defaultRowHeight="14.25" x14ac:dyDescent="0.2"/>
  <cols>
    <col min="1" max="1" width="28" style="189" customWidth="1"/>
    <col min="2" max="2" width="22.375" style="189" customWidth="1"/>
    <col min="3" max="3" width="1.75" style="189" customWidth="1"/>
    <col min="4" max="4" width="81.75" style="189" customWidth="1"/>
    <col min="5" max="5" width="20.875" style="189" customWidth="1"/>
    <col min="6" max="256" width="10.75" style="188"/>
    <col min="257" max="257" width="28" style="188" customWidth="1"/>
    <col min="258" max="258" width="22.375" style="188" customWidth="1"/>
    <col min="259" max="259" width="1.75" style="188" customWidth="1"/>
    <col min="260" max="260" width="81.75" style="188" customWidth="1"/>
    <col min="261" max="261" width="20.875" style="188" customWidth="1"/>
    <col min="262" max="512" width="10.75" style="188"/>
    <col min="513" max="513" width="28" style="188" customWidth="1"/>
    <col min="514" max="514" width="22.375" style="188" customWidth="1"/>
    <col min="515" max="515" width="1.75" style="188" customWidth="1"/>
    <col min="516" max="516" width="81.75" style="188" customWidth="1"/>
    <col min="517" max="517" width="20.875" style="188" customWidth="1"/>
    <col min="518" max="768" width="10.75" style="188"/>
    <col min="769" max="769" width="28" style="188" customWidth="1"/>
    <col min="770" max="770" width="22.375" style="188" customWidth="1"/>
    <col min="771" max="771" width="1.75" style="188" customWidth="1"/>
    <col min="772" max="772" width="81.75" style="188" customWidth="1"/>
    <col min="773" max="773" width="20.875" style="188" customWidth="1"/>
    <col min="774" max="1024" width="10.75" style="188"/>
    <col min="1025" max="1025" width="28" style="188" customWidth="1"/>
    <col min="1026" max="1026" width="22.375" style="188" customWidth="1"/>
    <col min="1027" max="1027" width="1.75" style="188" customWidth="1"/>
    <col min="1028" max="1028" width="81.75" style="188" customWidth="1"/>
    <col min="1029" max="1029" width="20.875" style="188" customWidth="1"/>
    <col min="1030" max="1280" width="10.75" style="188"/>
    <col min="1281" max="1281" width="28" style="188" customWidth="1"/>
    <col min="1282" max="1282" width="22.375" style="188" customWidth="1"/>
    <col min="1283" max="1283" width="1.75" style="188" customWidth="1"/>
    <col min="1284" max="1284" width="81.75" style="188" customWidth="1"/>
    <col min="1285" max="1285" width="20.875" style="188" customWidth="1"/>
    <col min="1286" max="1536" width="10.75" style="188"/>
    <col min="1537" max="1537" width="28" style="188" customWidth="1"/>
    <col min="1538" max="1538" width="22.375" style="188" customWidth="1"/>
    <col min="1539" max="1539" width="1.75" style="188" customWidth="1"/>
    <col min="1540" max="1540" width="81.75" style="188" customWidth="1"/>
    <col min="1541" max="1541" width="20.875" style="188" customWidth="1"/>
    <col min="1542" max="1792" width="10.75" style="188"/>
    <col min="1793" max="1793" width="28" style="188" customWidth="1"/>
    <col min="1794" max="1794" width="22.375" style="188" customWidth="1"/>
    <col min="1795" max="1795" width="1.75" style="188" customWidth="1"/>
    <col min="1796" max="1796" width="81.75" style="188" customWidth="1"/>
    <col min="1797" max="1797" width="20.875" style="188" customWidth="1"/>
    <col min="1798" max="2048" width="10.75" style="188"/>
    <col min="2049" max="2049" width="28" style="188" customWidth="1"/>
    <col min="2050" max="2050" width="22.375" style="188" customWidth="1"/>
    <col min="2051" max="2051" width="1.75" style="188" customWidth="1"/>
    <col min="2052" max="2052" width="81.75" style="188" customWidth="1"/>
    <col min="2053" max="2053" width="20.875" style="188" customWidth="1"/>
    <col min="2054" max="2304" width="10.75" style="188"/>
    <col min="2305" max="2305" width="28" style="188" customWidth="1"/>
    <col min="2306" max="2306" width="22.375" style="188" customWidth="1"/>
    <col min="2307" max="2307" width="1.75" style="188" customWidth="1"/>
    <col min="2308" max="2308" width="81.75" style="188" customWidth="1"/>
    <col min="2309" max="2309" width="20.875" style="188" customWidth="1"/>
    <col min="2310" max="2560" width="10.75" style="188"/>
    <col min="2561" max="2561" width="28" style="188" customWidth="1"/>
    <col min="2562" max="2562" width="22.375" style="188" customWidth="1"/>
    <col min="2563" max="2563" width="1.75" style="188" customWidth="1"/>
    <col min="2564" max="2564" width="81.75" style="188" customWidth="1"/>
    <col min="2565" max="2565" width="20.875" style="188" customWidth="1"/>
    <col min="2566" max="2816" width="10.75" style="188"/>
    <col min="2817" max="2817" width="28" style="188" customWidth="1"/>
    <col min="2818" max="2818" width="22.375" style="188" customWidth="1"/>
    <col min="2819" max="2819" width="1.75" style="188" customWidth="1"/>
    <col min="2820" max="2820" width="81.75" style="188" customWidth="1"/>
    <col min="2821" max="2821" width="20.875" style="188" customWidth="1"/>
    <col min="2822" max="3072" width="10.75" style="188"/>
    <col min="3073" max="3073" width="28" style="188" customWidth="1"/>
    <col min="3074" max="3074" width="22.375" style="188" customWidth="1"/>
    <col min="3075" max="3075" width="1.75" style="188" customWidth="1"/>
    <col min="3076" max="3076" width="81.75" style="188" customWidth="1"/>
    <col min="3077" max="3077" width="20.875" style="188" customWidth="1"/>
    <col min="3078" max="3328" width="10.75" style="188"/>
    <col min="3329" max="3329" width="28" style="188" customWidth="1"/>
    <col min="3330" max="3330" width="22.375" style="188" customWidth="1"/>
    <col min="3331" max="3331" width="1.75" style="188" customWidth="1"/>
    <col min="3332" max="3332" width="81.75" style="188" customWidth="1"/>
    <col min="3333" max="3333" width="20.875" style="188" customWidth="1"/>
    <col min="3334" max="3584" width="10.75" style="188"/>
    <col min="3585" max="3585" width="28" style="188" customWidth="1"/>
    <col min="3586" max="3586" width="22.375" style="188" customWidth="1"/>
    <col min="3587" max="3587" width="1.75" style="188" customWidth="1"/>
    <col min="3588" max="3588" width="81.75" style="188" customWidth="1"/>
    <col min="3589" max="3589" width="20.875" style="188" customWidth="1"/>
    <col min="3590" max="3840" width="10.75" style="188"/>
    <col min="3841" max="3841" width="28" style="188" customWidth="1"/>
    <col min="3842" max="3842" width="22.375" style="188" customWidth="1"/>
    <col min="3843" max="3843" width="1.75" style="188" customWidth="1"/>
    <col min="3844" max="3844" width="81.75" style="188" customWidth="1"/>
    <col min="3845" max="3845" width="20.875" style="188" customWidth="1"/>
    <col min="3846" max="4096" width="10.75" style="188"/>
    <col min="4097" max="4097" width="28" style="188" customWidth="1"/>
    <col min="4098" max="4098" width="22.375" style="188" customWidth="1"/>
    <col min="4099" max="4099" width="1.75" style="188" customWidth="1"/>
    <col min="4100" max="4100" width="81.75" style="188" customWidth="1"/>
    <col min="4101" max="4101" width="20.875" style="188" customWidth="1"/>
    <col min="4102" max="4352" width="10.75" style="188"/>
    <col min="4353" max="4353" width="28" style="188" customWidth="1"/>
    <col min="4354" max="4354" width="22.375" style="188" customWidth="1"/>
    <col min="4355" max="4355" width="1.75" style="188" customWidth="1"/>
    <col min="4356" max="4356" width="81.75" style="188" customWidth="1"/>
    <col min="4357" max="4357" width="20.875" style="188" customWidth="1"/>
    <col min="4358" max="4608" width="10.75" style="188"/>
    <col min="4609" max="4609" width="28" style="188" customWidth="1"/>
    <col min="4610" max="4610" width="22.375" style="188" customWidth="1"/>
    <col min="4611" max="4611" width="1.75" style="188" customWidth="1"/>
    <col min="4612" max="4612" width="81.75" style="188" customWidth="1"/>
    <col min="4613" max="4613" width="20.875" style="188" customWidth="1"/>
    <col min="4614" max="4864" width="10.75" style="188"/>
    <col min="4865" max="4865" width="28" style="188" customWidth="1"/>
    <col min="4866" max="4866" width="22.375" style="188" customWidth="1"/>
    <col min="4867" max="4867" width="1.75" style="188" customWidth="1"/>
    <col min="4868" max="4868" width="81.75" style="188" customWidth="1"/>
    <col min="4869" max="4869" width="20.875" style="188" customWidth="1"/>
    <col min="4870" max="5120" width="10.75" style="188"/>
    <col min="5121" max="5121" width="28" style="188" customWidth="1"/>
    <col min="5122" max="5122" width="22.375" style="188" customWidth="1"/>
    <col min="5123" max="5123" width="1.75" style="188" customWidth="1"/>
    <col min="5124" max="5124" width="81.75" style="188" customWidth="1"/>
    <col min="5125" max="5125" width="20.875" style="188" customWidth="1"/>
    <col min="5126" max="5376" width="10.75" style="188"/>
    <col min="5377" max="5377" width="28" style="188" customWidth="1"/>
    <col min="5378" max="5378" width="22.375" style="188" customWidth="1"/>
    <col min="5379" max="5379" width="1.75" style="188" customWidth="1"/>
    <col min="5380" max="5380" width="81.75" style="188" customWidth="1"/>
    <col min="5381" max="5381" width="20.875" style="188" customWidth="1"/>
    <col min="5382" max="5632" width="10.75" style="188"/>
    <col min="5633" max="5633" width="28" style="188" customWidth="1"/>
    <col min="5634" max="5634" width="22.375" style="188" customWidth="1"/>
    <col min="5635" max="5635" width="1.75" style="188" customWidth="1"/>
    <col min="5636" max="5636" width="81.75" style="188" customWidth="1"/>
    <col min="5637" max="5637" width="20.875" style="188" customWidth="1"/>
    <col min="5638" max="5888" width="10.75" style="188"/>
    <col min="5889" max="5889" width="28" style="188" customWidth="1"/>
    <col min="5890" max="5890" width="22.375" style="188" customWidth="1"/>
    <col min="5891" max="5891" width="1.75" style="188" customWidth="1"/>
    <col min="5892" max="5892" width="81.75" style="188" customWidth="1"/>
    <col min="5893" max="5893" width="20.875" style="188" customWidth="1"/>
    <col min="5894" max="6144" width="10.75" style="188"/>
    <col min="6145" max="6145" width="28" style="188" customWidth="1"/>
    <col min="6146" max="6146" width="22.375" style="188" customWidth="1"/>
    <col min="6147" max="6147" width="1.75" style="188" customWidth="1"/>
    <col min="6148" max="6148" width="81.75" style="188" customWidth="1"/>
    <col min="6149" max="6149" width="20.875" style="188" customWidth="1"/>
    <col min="6150" max="6400" width="10.75" style="188"/>
    <col min="6401" max="6401" width="28" style="188" customWidth="1"/>
    <col min="6402" max="6402" width="22.375" style="188" customWidth="1"/>
    <col min="6403" max="6403" width="1.75" style="188" customWidth="1"/>
    <col min="6404" max="6404" width="81.75" style="188" customWidth="1"/>
    <col min="6405" max="6405" width="20.875" style="188" customWidth="1"/>
    <col min="6406" max="6656" width="10.75" style="188"/>
    <col min="6657" max="6657" width="28" style="188" customWidth="1"/>
    <col min="6658" max="6658" width="22.375" style="188" customWidth="1"/>
    <col min="6659" max="6659" width="1.75" style="188" customWidth="1"/>
    <col min="6660" max="6660" width="81.75" style="188" customWidth="1"/>
    <col min="6661" max="6661" width="20.875" style="188" customWidth="1"/>
    <col min="6662" max="6912" width="10.75" style="188"/>
    <col min="6913" max="6913" width="28" style="188" customWidth="1"/>
    <col min="6914" max="6914" width="22.375" style="188" customWidth="1"/>
    <col min="6915" max="6915" width="1.75" style="188" customWidth="1"/>
    <col min="6916" max="6916" width="81.75" style="188" customWidth="1"/>
    <col min="6917" max="6917" width="20.875" style="188" customWidth="1"/>
    <col min="6918" max="7168" width="10.75" style="188"/>
    <col min="7169" max="7169" width="28" style="188" customWidth="1"/>
    <col min="7170" max="7170" width="22.375" style="188" customWidth="1"/>
    <col min="7171" max="7171" width="1.75" style="188" customWidth="1"/>
    <col min="7172" max="7172" width="81.75" style="188" customWidth="1"/>
    <col min="7173" max="7173" width="20.875" style="188" customWidth="1"/>
    <col min="7174" max="7424" width="10.75" style="188"/>
    <col min="7425" max="7425" width="28" style="188" customWidth="1"/>
    <col min="7426" max="7426" width="22.375" style="188" customWidth="1"/>
    <col min="7427" max="7427" width="1.75" style="188" customWidth="1"/>
    <col min="7428" max="7428" width="81.75" style="188" customWidth="1"/>
    <col min="7429" max="7429" width="20.875" style="188" customWidth="1"/>
    <col min="7430" max="7680" width="10.75" style="188"/>
    <col min="7681" max="7681" width="28" style="188" customWidth="1"/>
    <col min="7682" max="7682" width="22.375" style="188" customWidth="1"/>
    <col min="7683" max="7683" width="1.75" style="188" customWidth="1"/>
    <col min="7684" max="7684" width="81.75" style="188" customWidth="1"/>
    <col min="7685" max="7685" width="20.875" style="188" customWidth="1"/>
    <col min="7686" max="7936" width="10.75" style="188"/>
    <col min="7937" max="7937" width="28" style="188" customWidth="1"/>
    <col min="7938" max="7938" width="22.375" style="188" customWidth="1"/>
    <col min="7939" max="7939" width="1.75" style="188" customWidth="1"/>
    <col min="7940" max="7940" width="81.75" style="188" customWidth="1"/>
    <col min="7941" max="7941" width="20.875" style="188" customWidth="1"/>
    <col min="7942" max="8192" width="10.75" style="188"/>
    <col min="8193" max="8193" width="28" style="188" customWidth="1"/>
    <col min="8194" max="8194" width="22.375" style="188" customWidth="1"/>
    <col min="8195" max="8195" width="1.75" style="188" customWidth="1"/>
    <col min="8196" max="8196" width="81.75" style="188" customWidth="1"/>
    <col min="8197" max="8197" width="20.875" style="188" customWidth="1"/>
    <col min="8198" max="8448" width="10.75" style="188"/>
    <col min="8449" max="8449" width="28" style="188" customWidth="1"/>
    <col min="8450" max="8450" width="22.375" style="188" customWidth="1"/>
    <col min="8451" max="8451" width="1.75" style="188" customWidth="1"/>
    <col min="8452" max="8452" width="81.75" style="188" customWidth="1"/>
    <col min="8453" max="8453" width="20.875" style="188" customWidth="1"/>
    <col min="8454" max="8704" width="10.75" style="188"/>
    <col min="8705" max="8705" width="28" style="188" customWidth="1"/>
    <col min="8706" max="8706" width="22.375" style="188" customWidth="1"/>
    <col min="8707" max="8707" width="1.75" style="188" customWidth="1"/>
    <col min="8708" max="8708" width="81.75" style="188" customWidth="1"/>
    <col min="8709" max="8709" width="20.875" style="188" customWidth="1"/>
    <col min="8710" max="8960" width="10.75" style="188"/>
    <col min="8961" max="8961" width="28" style="188" customWidth="1"/>
    <col min="8962" max="8962" width="22.375" style="188" customWidth="1"/>
    <col min="8963" max="8963" width="1.75" style="188" customWidth="1"/>
    <col min="8964" max="8964" width="81.75" style="188" customWidth="1"/>
    <col min="8965" max="8965" width="20.875" style="188" customWidth="1"/>
    <col min="8966" max="9216" width="10.75" style="188"/>
    <col min="9217" max="9217" width="28" style="188" customWidth="1"/>
    <col min="9218" max="9218" width="22.375" style="188" customWidth="1"/>
    <col min="9219" max="9219" width="1.75" style="188" customWidth="1"/>
    <col min="9220" max="9220" width="81.75" style="188" customWidth="1"/>
    <col min="9221" max="9221" width="20.875" style="188" customWidth="1"/>
    <col min="9222" max="9472" width="10.75" style="188"/>
    <col min="9473" max="9473" width="28" style="188" customWidth="1"/>
    <col min="9474" max="9474" width="22.375" style="188" customWidth="1"/>
    <col min="9475" max="9475" width="1.75" style="188" customWidth="1"/>
    <col min="9476" max="9476" width="81.75" style="188" customWidth="1"/>
    <col min="9477" max="9477" width="20.875" style="188" customWidth="1"/>
    <col min="9478" max="9728" width="10.75" style="188"/>
    <col min="9729" max="9729" width="28" style="188" customWidth="1"/>
    <col min="9730" max="9730" width="22.375" style="188" customWidth="1"/>
    <col min="9731" max="9731" width="1.75" style="188" customWidth="1"/>
    <col min="9732" max="9732" width="81.75" style="188" customWidth="1"/>
    <col min="9733" max="9733" width="20.875" style="188" customWidth="1"/>
    <col min="9734" max="9984" width="10.75" style="188"/>
    <col min="9985" max="9985" width="28" style="188" customWidth="1"/>
    <col min="9986" max="9986" width="22.375" style="188" customWidth="1"/>
    <col min="9987" max="9987" width="1.75" style="188" customWidth="1"/>
    <col min="9988" max="9988" width="81.75" style="188" customWidth="1"/>
    <col min="9989" max="9989" width="20.875" style="188" customWidth="1"/>
    <col min="9990" max="10240" width="10.75" style="188"/>
    <col min="10241" max="10241" width="28" style="188" customWidth="1"/>
    <col min="10242" max="10242" width="22.375" style="188" customWidth="1"/>
    <col min="10243" max="10243" width="1.75" style="188" customWidth="1"/>
    <col min="10244" max="10244" width="81.75" style="188" customWidth="1"/>
    <col min="10245" max="10245" width="20.875" style="188" customWidth="1"/>
    <col min="10246" max="10496" width="10.75" style="188"/>
    <col min="10497" max="10497" width="28" style="188" customWidth="1"/>
    <col min="10498" max="10498" width="22.375" style="188" customWidth="1"/>
    <col min="10499" max="10499" width="1.75" style="188" customWidth="1"/>
    <col min="10500" max="10500" width="81.75" style="188" customWidth="1"/>
    <col min="10501" max="10501" width="20.875" style="188" customWidth="1"/>
    <col min="10502" max="10752" width="10.75" style="188"/>
    <col min="10753" max="10753" width="28" style="188" customWidth="1"/>
    <col min="10754" max="10754" width="22.375" style="188" customWidth="1"/>
    <col min="10755" max="10755" width="1.75" style="188" customWidth="1"/>
    <col min="10756" max="10756" width="81.75" style="188" customWidth="1"/>
    <col min="10757" max="10757" width="20.875" style="188" customWidth="1"/>
    <col min="10758" max="11008" width="10.75" style="188"/>
    <col min="11009" max="11009" width="28" style="188" customWidth="1"/>
    <col min="11010" max="11010" width="22.375" style="188" customWidth="1"/>
    <col min="11011" max="11011" width="1.75" style="188" customWidth="1"/>
    <col min="11012" max="11012" width="81.75" style="188" customWidth="1"/>
    <col min="11013" max="11013" width="20.875" style="188" customWidth="1"/>
    <col min="11014" max="11264" width="10.75" style="188"/>
    <col min="11265" max="11265" width="28" style="188" customWidth="1"/>
    <col min="11266" max="11266" width="22.375" style="188" customWidth="1"/>
    <col min="11267" max="11267" width="1.75" style="188" customWidth="1"/>
    <col min="11268" max="11268" width="81.75" style="188" customWidth="1"/>
    <col min="11269" max="11269" width="20.875" style="188" customWidth="1"/>
    <col min="11270" max="11520" width="10.75" style="188"/>
    <col min="11521" max="11521" width="28" style="188" customWidth="1"/>
    <col min="11522" max="11522" width="22.375" style="188" customWidth="1"/>
    <col min="11523" max="11523" width="1.75" style="188" customWidth="1"/>
    <col min="11524" max="11524" width="81.75" style="188" customWidth="1"/>
    <col min="11525" max="11525" width="20.875" style="188" customWidth="1"/>
    <col min="11526" max="11776" width="10.75" style="188"/>
    <col min="11777" max="11777" width="28" style="188" customWidth="1"/>
    <col min="11778" max="11778" width="22.375" style="188" customWidth="1"/>
    <col min="11779" max="11779" width="1.75" style="188" customWidth="1"/>
    <col min="11780" max="11780" width="81.75" style="188" customWidth="1"/>
    <col min="11781" max="11781" width="20.875" style="188" customWidth="1"/>
    <col min="11782" max="12032" width="10.75" style="188"/>
    <col min="12033" max="12033" width="28" style="188" customWidth="1"/>
    <col min="12034" max="12034" width="22.375" style="188" customWidth="1"/>
    <col min="12035" max="12035" width="1.75" style="188" customWidth="1"/>
    <col min="12036" max="12036" width="81.75" style="188" customWidth="1"/>
    <col min="12037" max="12037" width="20.875" style="188" customWidth="1"/>
    <col min="12038" max="12288" width="10.75" style="188"/>
    <col min="12289" max="12289" width="28" style="188" customWidth="1"/>
    <col min="12290" max="12290" width="22.375" style="188" customWidth="1"/>
    <col min="12291" max="12291" width="1.75" style="188" customWidth="1"/>
    <col min="12292" max="12292" width="81.75" style="188" customWidth="1"/>
    <col min="12293" max="12293" width="20.875" style="188" customWidth="1"/>
    <col min="12294" max="12544" width="10.75" style="188"/>
    <col min="12545" max="12545" width="28" style="188" customWidth="1"/>
    <col min="12546" max="12546" width="22.375" style="188" customWidth="1"/>
    <col min="12547" max="12547" width="1.75" style="188" customWidth="1"/>
    <col min="12548" max="12548" width="81.75" style="188" customWidth="1"/>
    <col min="12549" max="12549" width="20.875" style="188" customWidth="1"/>
    <col min="12550" max="12800" width="10.75" style="188"/>
    <col min="12801" max="12801" width="28" style="188" customWidth="1"/>
    <col min="12802" max="12802" width="22.375" style="188" customWidth="1"/>
    <col min="12803" max="12803" width="1.75" style="188" customWidth="1"/>
    <col min="12804" max="12804" width="81.75" style="188" customWidth="1"/>
    <col min="12805" max="12805" width="20.875" style="188" customWidth="1"/>
    <col min="12806" max="13056" width="10.75" style="188"/>
    <col min="13057" max="13057" width="28" style="188" customWidth="1"/>
    <col min="13058" max="13058" width="22.375" style="188" customWidth="1"/>
    <col min="13059" max="13059" width="1.75" style="188" customWidth="1"/>
    <col min="13060" max="13060" width="81.75" style="188" customWidth="1"/>
    <col min="13061" max="13061" width="20.875" style="188" customWidth="1"/>
    <col min="13062" max="13312" width="10.75" style="188"/>
    <col min="13313" max="13313" width="28" style="188" customWidth="1"/>
    <col min="13314" max="13314" width="22.375" style="188" customWidth="1"/>
    <col min="13315" max="13315" width="1.75" style="188" customWidth="1"/>
    <col min="13316" max="13316" width="81.75" style="188" customWidth="1"/>
    <col min="13317" max="13317" width="20.875" style="188" customWidth="1"/>
    <col min="13318" max="13568" width="10.75" style="188"/>
    <col min="13569" max="13569" width="28" style="188" customWidth="1"/>
    <col min="13570" max="13570" width="22.375" style="188" customWidth="1"/>
    <col min="13571" max="13571" width="1.75" style="188" customWidth="1"/>
    <col min="13572" max="13572" width="81.75" style="188" customWidth="1"/>
    <col min="13573" max="13573" width="20.875" style="188" customWidth="1"/>
    <col min="13574" max="13824" width="10.75" style="188"/>
    <col min="13825" max="13825" width="28" style="188" customWidth="1"/>
    <col min="13826" max="13826" width="22.375" style="188" customWidth="1"/>
    <col min="13827" max="13827" width="1.75" style="188" customWidth="1"/>
    <col min="13828" max="13828" width="81.75" style="188" customWidth="1"/>
    <col min="13829" max="13829" width="20.875" style="188" customWidth="1"/>
    <col min="13830" max="14080" width="10.75" style="188"/>
    <col min="14081" max="14081" width="28" style="188" customWidth="1"/>
    <col min="14082" max="14082" width="22.375" style="188" customWidth="1"/>
    <col min="14083" max="14083" width="1.75" style="188" customWidth="1"/>
    <col min="14084" max="14084" width="81.75" style="188" customWidth="1"/>
    <col min="14085" max="14085" width="20.875" style="188" customWidth="1"/>
    <col min="14086" max="14336" width="10.75" style="188"/>
    <col min="14337" max="14337" width="28" style="188" customWidth="1"/>
    <col min="14338" max="14338" width="22.375" style="188" customWidth="1"/>
    <col min="14339" max="14339" width="1.75" style="188" customWidth="1"/>
    <col min="14340" max="14340" width="81.75" style="188" customWidth="1"/>
    <col min="14341" max="14341" width="20.875" style="188" customWidth="1"/>
    <col min="14342" max="14592" width="10.75" style="188"/>
    <col min="14593" max="14593" width="28" style="188" customWidth="1"/>
    <col min="14594" max="14594" width="22.375" style="188" customWidth="1"/>
    <col min="14595" max="14595" width="1.75" style="188" customWidth="1"/>
    <col min="14596" max="14596" width="81.75" style="188" customWidth="1"/>
    <col min="14597" max="14597" width="20.875" style="188" customWidth="1"/>
    <col min="14598" max="14848" width="10.75" style="188"/>
    <col min="14849" max="14849" width="28" style="188" customWidth="1"/>
    <col min="14850" max="14850" width="22.375" style="188" customWidth="1"/>
    <col min="14851" max="14851" width="1.75" style="188" customWidth="1"/>
    <col min="14852" max="14852" width="81.75" style="188" customWidth="1"/>
    <col min="14853" max="14853" width="20.875" style="188" customWidth="1"/>
    <col min="14854" max="15104" width="10.75" style="188"/>
    <col min="15105" max="15105" width="28" style="188" customWidth="1"/>
    <col min="15106" max="15106" width="22.375" style="188" customWidth="1"/>
    <col min="15107" max="15107" width="1.75" style="188" customWidth="1"/>
    <col min="15108" max="15108" width="81.75" style="188" customWidth="1"/>
    <col min="15109" max="15109" width="20.875" style="188" customWidth="1"/>
    <col min="15110" max="15360" width="10.75" style="188"/>
    <col min="15361" max="15361" width="28" style="188" customWidth="1"/>
    <col min="15362" max="15362" width="22.375" style="188" customWidth="1"/>
    <col min="15363" max="15363" width="1.75" style="188" customWidth="1"/>
    <col min="15364" max="15364" width="81.75" style="188" customWidth="1"/>
    <col min="15365" max="15365" width="20.875" style="188" customWidth="1"/>
    <col min="15366" max="15616" width="10.75" style="188"/>
    <col min="15617" max="15617" width="28" style="188" customWidth="1"/>
    <col min="15618" max="15618" width="22.375" style="188" customWidth="1"/>
    <col min="15619" max="15619" width="1.75" style="188" customWidth="1"/>
    <col min="15620" max="15620" width="81.75" style="188" customWidth="1"/>
    <col min="15621" max="15621" width="20.875" style="188" customWidth="1"/>
    <col min="15622" max="15872" width="10.75" style="188"/>
    <col min="15873" max="15873" width="28" style="188" customWidth="1"/>
    <col min="15874" max="15874" width="22.375" style="188" customWidth="1"/>
    <col min="15875" max="15875" width="1.75" style="188" customWidth="1"/>
    <col min="15876" max="15876" width="81.75" style="188" customWidth="1"/>
    <col min="15877" max="15877" width="20.875" style="188" customWidth="1"/>
    <col min="15878" max="16128" width="10.75" style="188"/>
    <col min="16129" max="16129" width="28" style="188" customWidth="1"/>
    <col min="16130" max="16130" width="22.375" style="188" customWidth="1"/>
    <col min="16131" max="16131" width="1.75" style="188" customWidth="1"/>
    <col min="16132" max="16132" width="81.75" style="188" customWidth="1"/>
    <col min="16133" max="16133" width="20.875" style="188" customWidth="1"/>
    <col min="16134" max="16384" width="10.75" style="188"/>
  </cols>
  <sheetData>
    <row r="1" spans="1:5" ht="26.25" x14ac:dyDescent="0.2">
      <c r="A1" s="608" t="s">
        <v>116</v>
      </c>
      <c r="B1" s="609"/>
      <c r="C1" s="609"/>
      <c r="D1" s="609"/>
      <c r="E1" s="610"/>
    </row>
    <row r="2" spans="1:5" ht="21" x14ac:dyDescent="0.2">
      <c r="A2" s="611" t="s">
        <v>117</v>
      </c>
      <c r="B2" s="612"/>
      <c r="C2" s="612"/>
      <c r="D2" s="612"/>
      <c r="E2" s="613"/>
    </row>
    <row r="3" spans="1:5" ht="21" x14ac:dyDescent="0.2">
      <c r="A3" s="611" t="s">
        <v>118</v>
      </c>
      <c r="B3" s="612"/>
      <c r="C3" s="612"/>
      <c r="D3" s="612"/>
      <c r="E3" s="613"/>
    </row>
    <row r="4" spans="1:5" ht="15.75" thickBot="1" x14ac:dyDescent="0.3">
      <c r="A4" s="614"/>
      <c r="B4" s="615"/>
      <c r="C4" s="615"/>
      <c r="D4" s="615"/>
      <c r="E4" s="616"/>
    </row>
    <row r="5" spans="1:5" ht="33" customHeight="1" x14ac:dyDescent="0.2">
      <c r="A5" s="321" t="s">
        <v>119</v>
      </c>
      <c r="B5" s="617" t="str">
        <f>RESUMO!A10</f>
        <v>CONTRATAÇÃO DE EMPRESA DE ENGENHARIA PARA EXECUÇÃO DE REFORMA DO CENTRO DE ESPECIALIDADES ODONTOLÓGICAS, NO MUNICÍPIO DE SÃO LOURENÇO DA MATA/PE.</v>
      </c>
      <c r="C5" s="618"/>
      <c r="D5" s="618"/>
      <c r="E5" s="619"/>
    </row>
    <row r="6" spans="1:5" ht="15.75" x14ac:dyDescent="0.2">
      <c r="A6" s="322" t="s">
        <v>120</v>
      </c>
      <c r="B6" s="605" t="s">
        <v>709</v>
      </c>
      <c r="C6" s="606"/>
      <c r="D6" s="606"/>
      <c r="E6" s="607"/>
    </row>
    <row r="7" spans="1:5" ht="15.75" x14ac:dyDescent="0.25">
      <c r="A7" s="323" t="s">
        <v>121</v>
      </c>
      <c r="B7" s="324" t="s">
        <v>703</v>
      </c>
      <c r="C7" s="325"/>
      <c r="D7" s="325"/>
      <c r="E7" s="326"/>
    </row>
    <row r="8" spans="1:5" ht="15" x14ac:dyDescent="0.25">
      <c r="A8" s="591"/>
      <c r="B8" s="592"/>
      <c r="C8" s="327"/>
      <c r="D8" s="328"/>
      <c r="E8" s="329"/>
    </row>
    <row r="9" spans="1:5" ht="36" x14ac:dyDescent="0.2">
      <c r="A9" s="593" t="s">
        <v>122</v>
      </c>
      <c r="B9" s="594"/>
      <c r="C9" s="594"/>
      <c r="D9" s="594"/>
      <c r="E9" s="595"/>
    </row>
    <row r="10" spans="1:5" ht="15.75" x14ac:dyDescent="0.2">
      <c r="A10" s="330"/>
      <c r="B10" s="328"/>
      <c r="C10" s="328"/>
      <c r="D10" s="328"/>
      <c r="E10" s="329"/>
    </row>
    <row r="11" spans="1:5" ht="15.2" customHeight="1" x14ac:dyDescent="0.2">
      <c r="A11" s="331" t="s">
        <v>123</v>
      </c>
      <c r="B11" s="596" t="s">
        <v>124</v>
      </c>
      <c r="C11" s="597"/>
      <c r="D11" s="597"/>
      <c r="E11" s="598"/>
    </row>
    <row r="12" spans="1:5" ht="45.75" customHeight="1" x14ac:dyDescent="0.2">
      <c r="A12" s="332"/>
      <c r="B12" s="599" t="s">
        <v>710</v>
      </c>
      <c r="C12" s="600"/>
      <c r="D12" s="600"/>
      <c r="E12" s="601"/>
    </row>
    <row r="13" spans="1:5" ht="15.75" x14ac:dyDescent="0.2">
      <c r="A13" s="330"/>
      <c r="B13" s="328"/>
      <c r="C13" s="328"/>
      <c r="D13" s="328"/>
      <c r="E13" s="329"/>
    </row>
    <row r="14" spans="1:5" ht="15.2" customHeight="1" x14ac:dyDescent="0.2">
      <c r="A14" s="333" t="s">
        <v>125</v>
      </c>
      <c r="B14" s="575" t="s">
        <v>126</v>
      </c>
      <c r="C14" s="575"/>
      <c r="D14" s="575"/>
      <c r="E14" s="576"/>
    </row>
    <row r="15" spans="1:5" ht="41.25" customHeight="1" x14ac:dyDescent="0.2">
      <c r="A15" s="334"/>
      <c r="B15" s="602" t="s">
        <v>127</v>
      </c>
      <c r="C15" s="603"/>
      <c r="D15" s="603"/>
      <c r="E15" s="604"/>
    </row>
    <row r="16" spans="1:5" ht="15.75" x14ac:dyDescent="0.2">
      <c r="A16" s="330"/>
      <c r="B16" s="328"/>
      <c r="C16" s="328"/>
      <c r="D16" s="328"/>
      <c r="E16" s="329"/>
    </row>
    <row r="17" spans="1:6" ht="15.2" customHeight="1" x14ac:dyDescent="0.2">
      <c r="A17" s="333" t="s">
        <v>128</v>
      </c>
      <c r="B17" s="575" t="s">
        <v>129</v>
      </c>
      <c r="C17" s="575"/>
      <c r="D17" s="575"/>
      <c r="E17" s="576"/>
    </row>
    <row r="18" spans="1:6" ht="17.25" customHeight="1" x14ac:dyDescent="0.2">
      <c r="A18" s="335"/>
      <c r="B18" s="587" t="s">
        <v>130</v>
      </c>
      <c r="C18" s="587"/>
      <c r="D18" s="587"/>
      <c r="E18" s="588"/>
    </row>
    <row r="19" spans="1:6" ht="15.75" x14ac:dyDescent="0.2">
      <c r="A19" s="336"/>
      <c r="B19" s="328"/>
      <c r="C19" s="328"/>
      <c r="D19" s="328"/>
      <c r="E19" s="329"/>
    </row>
    <row r="20" spans="1:6" ht="15.2" customHeight="1" x14ac:dyDescent="0.2">
      <c r="A20" s="333" t="s">
        <v>131</v>
      </c>
      <c r="B20" s="575" t="s">
        <v>132</v>
      </c>
      <c r="C20" s="575"/>
      <c r="D20" s="575"/>
      <c r="E20" s="576"/>
    </row>
    <row r="21" spans="1:6" ht="19.5" customHeight="1" x14ac:dyDescent="0.2">
      <c r="A21" s="334"/>
      <c r="B21" s="589" t="s">
        <v>711</v>
      </c>
      <c r="C21" s="589"/>
      <c r="D21" s="589"/>
      <c r="E21" s="590"/>
    </row>
    <row r="22" spans="1:6" ht="15.75" x14ac:dyDescent="0.2">
      <c r="A22" s="330"/>
      <c r="B22" s="328"/>
      <c r="C22" s="328"/>
      <c r="D22" s="328"/>
      <c r="E22" s="329"/>
    </row>
    <row r="23" spans="1:6" ht="15.75" x14ac:dyDescent="0.2">
      <c r="A23" s="333" t="s">
        <v>133</v>
      </c>
      <c r="B23" s="575" t="s">
        <v>134</v>
      </c>
      <c r="C23" s="575"/>
      <c r="D23" s="575"/>
      <c r="E23" s="576"/>
    </row>
    <row r="24" spans="1:6" ht="15.75" x14ac:dyDescent="0.2">
      <c r="A24" s="334"/>
      <c r="B24" s="589" t="s">
        <v>704</v>
      </c>
      <c r="C24" s="589"/>
      <c r="D24" s="589"/>
      <c r="E24" s="590"/>
    </row>
    <row r="25" spans="1:6" ht="15.75" x14ac:dyDescent="0.2">
      <c r="A25" s="337"/>
      <c r="B25" s="328"/>
      <c r="C25" s="328"/>
      <c r="D25" s="328"/>
      <c r="E25" s="329"/>
    </row>
    <row r="26" spans="1:6" ht="18.75" customHeight="1" x14ac:dyDescent="0.2">
      <c r="A26" s="333" t="s">
        <v>135</v>
      </c>
      <c r="B26" s="575" t="s">
        <v>136</v>
      </c>
      <c r="C26" s="575"/>
      <c r="D26" s="575"/>
      <c r="E26" s="576"/>
    </row>
    <row r="27" spans="1:6" ht="25.5" customHeight="1" x14ac:dyDescent="0.2">
      <c r="A27" s="582"/>
      <c r="B27" s="583" t="s">
        <v>137</v>
      </c>
      <c r="C27" s="583"/>
      <c r="D27" s="583"/>
      <c r="E27" s="338">
        <f>'PLANILHA COMPARATIVA'!L126</f>
        <v>191009.03</v>
      </c>
      <c r="F27" s="190"/>
    </row>
    <row r="28" spans="1:6" ht="32.25" customHeight="1" x14ac:dyDescent="0.2">
      <c r="A28" s="582"/>
      <c r="B28" s="584" t="s">
        <v>705</v>
      </c>
      <c r="C28" s="585"/>
      <c r="D28" s="585"/>
      <c r="E28" s="586"/>
    </row>
    <row r="29" spans="1:6" ht="15.75" x14ac:dyDescent="0.2">
      <c r="A29" s="330"/>
      <c r="B29" s="328"/>
      <c r="C29" s="328"/>
      <c r="D29" s="328"/>
      <c r="E29" s="329"/>
    </row>
    <row r="30" spans="1:6" ht="15.2" customHeight="1" x14ac:dyDescent="0.2">
      <c r="A30" s="333" t="s">
        <v>138</v>
      </c>
      <c r="B30" s="575" t="s">
        <v>139</v>
      </c>
      <c r="C30" s="575"/>
      <c r="D30" s="575"/>
      <c r="E30" s="576"/>
    </row>
    <row r="31" spans="1:6" ht="30" customHeight="1" x14ac:dyDescent="0.2">
      <c r="A31" s="582"/>
      <c r="B31" s="587" t="s">
        <v>140</v>
      </c>
      <c r="C31" s="587"/>
      <c r="D31" s="587"/>
      <c r="E31" s="588"/>
    </row>
    <row r="32" spans="1:6" ht="15.2" customHeight="1" x14ac:dyDescent="0.2">
      <c r="A32" s="582"/>
      <c r="B32" s="339"/>
      <c r="C32" s="340" t="s">
        <v>141</v>
      </c>
      <c r="D32" s="589" t="s">
        <v>142</v>
      </c>
      <c r="E32" s="590"/>
      <c r="F32" s="191"/>
    </row>
    <row r="33" spans="1:6" ht="15.2" customHeight="1" x14ac:dyDescent="0.2">
      <c r="A33" s="582"/>
      <c r="B33" s="339"/>
      <c r="C33" s="340" t="s">
        <v>141</v>
      </c>
      <c r="D33" s="589" t="s">
        <v>142</v>
      </c>
      <c r="E33" s="590"/>
      <c r="F33" s="191"/>
    </row>
    <row r="34" spans="1:6" ht="15.2" customHeight="1" x14ac:dyDescent="0.2">
      <c r="A34" s="582"/>
      <c r="B34" s="339"/>
      <c r="C34" s="340" t="s">
        <v>141</v>
      </c>
      <c r="D34" s="589" t="s">
        <v>143</v>
      </c>
      <c r="E34" s="590"/>
      <c r="F34" s="192"/>
    </row>
    <row r="35" spans="1:6" ht="15.2" customHeight="1" x14ac:dyDescent="0.2">
      <c r="A35" s="582"/>
      <c r="B35" s="339"/>
      <c r="C35" s="340" t="s">
        <v>141</v>
      </c>
      <c r="D35" s="589" t="s">
        <v>144</v>
      </c>
      <c r="E35" s="590"/>
      <c r="F35" s="192"/>
    </row>
    <row r="36" spans="1:6" ht="15.2" customHeight="1" x14ac:dyDescent="0.2">
      <c r="A36" s="582"/>
      <c r="B36" s="339"/>
      <c r="C36" s="340" t="s">
        <v>141</v>
      </c>
      <c r="D36" s="589" t="s">
        <v>145</v>
      </c>
      <c r="E36" s="590"/>
      <c r="F36" s="192"/>
    </row>
    <row r="37" spans="1:6" ht="15.2" customHeight="1" x14ac:dyDescent="0.2">
      <c r="A37" s="582"/>
      <c r="B37" s="339"/>
      <c r="C37" s="340" t="s">
        <v>141</v>
      </c>
      <c r="D37" s="589" t="s">
        <v>146</v>
      </c>
      <c r="E37" s="590"/>
      <c r="F37" s="192"/>
    </row>
    <row r="38" spans="1:6" ht="15.2" customHeight="1" x14ac:dyDescent="0.2">
      <c r="A38" s="582"/>
      <c r="B38" s="339"/>
      <c r="C38" s="340" t="s">
        <v>141</v>
      </c>
      <c r="D38" s="589" t="s">
        <v>147</v>
      </c>
      <c r="E38" s="590"/>
      <c r="F38" s="192"/>
    </row>
    <row r="39" spans="1:6" ht="15.2" customHeight="1" x14ac:dyDescent="0.2">
      <c r="A39" s="582"/>
      <c r="B39" s="339"/>
      <c r="C39" s="340" t="s">
        <v>141</v>
      </c>
      <c r="D39" s="589" t="s">
        <v>148</v>
      </c>
      <c r="E39" s="590"/>
      <c r="F39" s="192"/>
    </row>
    <row r="40" spans="1:6" ht="15.75" customHeight="1" x14ac:dyDescent="0.2">
      <c r="A40" s="341"/>
      <c r="B40" s="342"/>
      <c r="C40" s="342"/>
      <c r="D40" s="342"/>
      <c r="E40" s="343"/>
    </row>
    <row r="41" spans="1:6" ht="15.2" customHeight="1" x14ac:dyDescent="0.2">
      <c r="A41" s="333" t="s">
        <v>149</v>
      </c>
      <c r="B41" s="575" t="s">
        <v>150</v>
      </c>
      <c r="C41" s="575"/>
      <c r="D41" s="575"/>
      <c r="E41" s="576"/>
    </row>
    <row r="42" spans="1:6" ht="27" customHeight="1" x14ac:dyDescent="0.2">
      <c r="A42" s="334"/>
      <c r="B42" s="572" t="str">
        <f>+B6</f>
        <v>BAIRRO DO CENTRO, NO MUNICÍPIO DE SÃO LOURENÇO DA MATA/PE</v>
      </c>
      <c r="C42" s="573"/>
      <c r="D42" s="573"/>
      <c r="E42" s="574"/>
    </row>
    <row r="43" spans="1:6" ht="15.75" x14ac:dyDescent="0.2">
      <c r="A43" s="330"/>
      <c r="B43" s="328"/>
      <c r="C43" s="328"/>
      <c r="D43" s="328"/>
      <c r="E43" s="329"/>
    </row>
    <row r="44" spans="1:6" ht="15.75" x14ac:dyDescent="0.2">
      <c r="A44" s="333" t="s">
        <v>151</v>
      </c>
      <c r="B44" s="575" t="s">
        <v>152</v>
      </c>
      <c r="C44" s="575"/>
      <c r="D44" s="575"/>
      <c r="E44" s="576"/>
    </row>
    <row r="45" spans="1:6" ht="15.75" x14ac:dyDescent="0.2">
      <c r="A45" s="334"/>
      <c r="B45" s="572" t="s">
        <v>153</v>
      </c>
      <c r="C45" s="573"/>
      <c r="D45" s="573"/>
      <c r="E45" s="574"/>
    </row>
    <row r="46" spans="1:6" ht="14.1" customHeight="1" x14ac:dyDescent="0.2">
      <c r="A46" s="330"/>
      <c r="B46" s="328"/>
      <c r="C46" s="328"/>
      <c r="D46" s="328"/>
      <c r="E46" s="329"/>
    </row>
    <row r="47" spans="1:6" ht="15.2" customHeight="1" x14ac:dyDescent="0.2">
      <c r="A47" s="333" t="s">
        <v>154</v>
      </c>
      <c r="B47" s="575" t="s">
        <v>155</v>
      </c>
      <c r="C47" s="575"/>
      <c r="D47" s="575"/>
      <c r="E47" s="576"/>
    </row>
    <row r="48" spans="1:6" ht="25.5" customHeight="1" x14ac:dyDescent="0.2">
      <c r="A48" s="334"/>
      <c r="B48" s="577" t="s">
        <v>215</v>
      </c>
      <c r="C48" s="577"/>
      <c r="D48" s="577"/>
      <c r="E48" s="578"/>
    </row>
    <row r="49" spans="1:5" ht="15.75" x14ac:dyDescent="0.2">
      <c r="A49" s="330"/>
      <c r="B49" s="328"/>
      <c r="C49" s="328"/>
      <c r="D49" s="328"/>
      <c r="E49" s="329"/>
    </row>
    <row r="50" spans="1:5" ht="15.75" x14ac:dyDescent="0.2">
      <c r="A50" s="330"/>
      <c r="B50" s="328"/>
      <c r="C50" s="328"/>
      <c r="D50" s="328"/>
      <c r="E50" s="329"/>
    </row>
    <row r="51" spans="1:5" ht="15.75" x14ac:dyDescent="0.2">
      <c r="A51" s="330"/>
      <c r="B51" s="328"/>
      <c r="C51" s="328"/>
      <c r="D51" s="328"/>
      <c r="E51" s="329"/>
    </row>
    <row r="52" spans="1:5" ht="15.75" x14ac:dyDescent="0.2">
      <c r="A52" s="330"/>
      <c r="B52" s="328"/>
      <c r="C52" s="328"/>
      <c r="D52" s="328"/>
      <c r="E52" s="329"/>
    </row>
    <row r="53" spans="1:5" ht="15.75" x14ac:dyDescent="0.2">
      <c r="A53" s="330"/>
      <c r="B53" s="328"/>
      <c r="C53" s="328"/>
      <c r="D53" s="328"/>
      <c r="E53" s="329"/>
    </row>
    <row r="54" spans="1:5" ht="15.75" x14ac:dyDescent="0.2">
      <c r="A54" s="330"/>
      <c r="B54" s="328"/>
      <c r="C54" s="328"/>
      <c r="D54" s="328"/>
      <c r="E54" s="329"/>
    </row>
    <row r="55" spans="1:5" ht="15.75" x14ac:dyDescent="0.2">
      <c r="A55" s="330"/>
      <c r="B55" s="328"/>
      <c r="C55" s="328"/>
      <c r="D55" s="328"/>
      <c r="E55" s="329"/>
    </row>
    <row r="56" spans="1:5" ht="15.75" x14ac:dyDescent="0.2">
      <c r="A56" s="330"/>
      <c r="B56" s="328"/>
      <c r="C56" s="328"/>
      <c r="D56" s="328"/>
      <c r="E56" s="329"/>
    </row>
    <row r="57" spans="1:5" ht="15.75" x14ac:dyDescent="0.2">
      <c r="A57" s="330"/>
      <c r="B57" s="328"/>
      <c r="C57" s="328"/>
      <c r="D57" s="328"/>
      <c r="E57" s="329"/>
    </row>
    <row r="58" spans="1:5" ht="15.75" x14ac:dyDescent="0.2">
      <c r="A58" s="330"/>
      <c r="B58" s="328"/>
      <c r="C58" s="328"/>
      <c r="D58" s="328"/>
      <c r="E58" s="329"/>
    </row>
    <row r="59" spans="1:5" ht="15.75" x14ac:dyDescent="0.2">
      <c r="A59" s="330"/>
      <c r="B59" s="328"/>
      <c r="C59" s="328"/>
      <c r="D59" s="328"/>
      <c r="E59" s="329"/>
    </row>
    <row r="60" spans="1:5" ht="15.75" x14ac:dyDescent="0.2">
      <c r="A60" s="330"/>
      <c r="B60" s="328"/>
      <c r="C60" s="328"/>
      <c r="D60" s="328"/>
      <c r="E60" s="329"/>
    </row>
    <row r="61" spans="1:5" ht="15.75" x14ac:dyDescent="0.2">
      <c r="A61" s="330"/>
      <c r="B61" s="328"/>
      <c r="C61" s="328"/>
      <c r="D61" s="328"/>
      <c r="E61" s="329"/>
    </row>
    <row r="62" spans="1:5" ht="15.75" x14ac:dyDescent="0.2">
      <c r="A62" s="330"/>
      <c r="B62" s="328"/>
      <c r="C62" s="328"/>
      <c r="D62" s="328"/>
      <c r="E62" s="329"/>
    </row>
    <row r="63" spans="1:5" ht="15.75" x14ac:dyDescent="0.2">
      <c r="A63" s="330"/>
      <c r="B63" s="328"/>
      <c r="C63" s="328"/>
      <c r="D63" s="328"/>
      <c r="E63" s="329"/>
    </row>
    <row r="64" spans="1:5" ht="15.75" x14ac:dyDescent="0.2">
      <c r="A64" s="579" t="s">
        <v>156</v>
      </c>
      <c r="B64" s="580"/>
      <c r="C64" s="580"/>
      <c r="D64" s="580"/>
      <c r="E64" s="581"/>
    </row>
    <row r="65" spans="1:5" ht="15.75" x14ac:dyDescent="0.2">
      <c r="A65" s="566" t="s">
        <v>157</v>
      </c>
      <c r="B65" s="567"/>
      <c r="C65" s="567"/>
      <c r="D65" s="567"/>
      <c r="E65" s="568"/>
    </row>
    <row r="66" spans="1:5" ht="15.75" x14ac:dyDescent="0.2">
      <c r="A66" s="566" t="s">
        <v>158</v>
      </c>
      <c r="B66" s="567"/>
      <c r="C66" s="567"/>
      <c r="D66" s="567"/>
      <c r="E66" s="568"/>
    </row>
    <row r="67" spans="1:5" ht="15.75" x14ac:dyDescent="0.2">
      <c r="A67" s="569" t="s">
        <v>712</v>
      </c>
      <c r="B67" s="570"/>
      <c r="C67" s="570"/>
      <c r="D67" s="570"/>
      <c r="E67" s="571"/>
    </row>
    <row r="68" spans="1:5" ht="15" thickBot="1" x14ac:dyDescent="0.25">
      <c r="A68" s="344"/>
      <c r="B68" s="345"/>
      <c r="C68" s="345"/>
      <c r="D68" s="345"/>
      <c r="E68" s="346"/>
    </row>
  </sheetData>
  <mergeCells count="43">
    <mergeCell ref="B6:E6"/>
    <mergeCell ref="A1:E1"/>
    <mergeCell ref="A2:E2"/>
    <mergeCell ref="A3:E3"/>
    <mergeCell ref="A4:E4"/>
    <mergeCell ref="B5:E5"/>
    <mergeCell ref="B24:E24"/>
    <mergeCell ref="A8:B8"/>
    <mergeCell ref="A9:E9"/>
    <mergeCell ref="B11:E11"/>
    <mergeCell ref="B12:E12"/>
    <mergeCell ref="B14:E14"/>
    <mergeCell ref="B15:E15"/>
    <mergeCell ref="B17:E17"/>
    <mergeCell ref="B18:E18"/>
    <mergeCell ref="B20:E20"/>
    <mergeCell ref="B21:E21"/>
    <mergeCell ref="B23:E23"/>
    <mergeCell ref="B41:E41"/>
    <mergeCell ref="B26:E26"/>
    <mergeCell ref="A27:A28"/>
    <mergeCell ref="B27:D27"/>
    <mergeCell ref="B28:E28"/>
    <mergeCell ref="B30:E30"/>
    <mergeCell ref="A31:A39"/>
    <mergeCell ref="B31:E31"/>
    <mergeCell ref="D32:E32"/>
    <mergeCell ref="D33:E33"/>
    <mergeCell ref="D34:E34"/>
    <mergeCell ref="D35:E35"/>
    <mergeCell ref="D36:E36"/>
    <mergeCell ref="D37:E37"/>
    <mergeCell ref="D38:E38"/>
    <mergeCell ref="D39:E39"/>
    <mergeCell ref="A65:E65"/>
    <mergeCell ref="A66:E66"/>
    <mergeCell ref="A67:E67"/>
    <mergeCell ref="B42:E42"/>
    <mergeCell ref="B44:E44"/>
    <mergeCell ref="B45:E45"/>
    <mergeCell ref="B47:E47"/>
    <mergeCell ref="B48:E48"/>
    <mergeCell ref="A64:E64"/>
  </mergeCells>
  <printOptions horizontalCentered="1"/>
  <pageMargins left="0.51181102362204722" right="0.51181102362204722" top="0.98425196850393704" bottom="0.98425196850393704" header="0.31496062992125984" footer="0.31496062992125984"/>
  <pageSetup paperSize="9" scale="5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F637C-A7AE-4A23-81B5-DFF7840E0E70}">
  <sheetPr>
    <pageSetUpPr fitToPage="1"/>
  </sheetPr>
  <dimension ref="A1:I89"/>
  <sheetViews>
    <sheetView view="pageBreakPreview" topLeftCell="A65" zoomScaleNormal="100" zoomScaleSheetLayoutView="100" workbookViewId="0">
      <selection activeCell="K69" sqref="K69"/>
    </sheetView>
  </sheetViews>
  <sheetFormatPr defaultRowHeight="15" x14ac:dyDescent="0.25"/>
  <cols>
    <col min="1" max="1" width="14" style="32" customWidth="1"/>
    <col min="2" max="2" width="2.5" style="32" customWidth="1"/>
    <col min="3" max="3" width="4.125" style="32" hidden="1" customWidth="1"/>
    <col min="4" max="4" width="40.375" style="32" customWidth="1"/>
    <col min="5" max="5" width="14" style="32" customWidth="1"/>
    <col min="6" max="6" width="15.5" style="32" customWidth="1"/>
    <col min="7" max="7" width="5.5" style="32" customWidth="1"/>
    <col min="8" max="8" width="11.5" style="32" customWidth="1"/>
    <col min="9" max="9" width="9.75" style="32" customWidth="1"/>
    <col min="10" max="256" width="9" style="32"/>
    <col min="257" max="257" width="14" style="32" customWidth="1"/>
    <col min="258" max="258" width="2.5" style="32" customWidth="1"/>
    <col min="259" max="259" width="0" style="32" hidden="1" customWidth="1"/>
    <col min="260" max="260" width="40.375" style="32" customWidth="1"/>
    <col min="261" max="261" width="14" style="32" customWidth="1"/>
    <col min="262" max="262" width="15.5" style="32" customWidth="1"/>
    <col min="263" max="263" width="5.5" style="32" customWidth="1"/>
    <col min="264" max="264" width="11.5" style="32" customWidth="1"/>
    <col min="265" max="265" width="9.75" style="32" customWidth="1"/>
    <col min="266" max="512" width="9" style="32"/>
    <col min="513" max="513" width="14" style="32" customWidth="1"/>
    <col min="514" max="514" width="2.5" style="32" customWidth="1"/>
    <col min="515" max="515" width="0" style="32" hidden="1" customWidth="1"/>
    <col min="516" max="516" width="40.375" style="32" customWidth="1"/>
    <col min="517" max="517" width="14" style="32" customWidth="1"/>
    <col min="518" max="518" width="15.5" style="32" customWidth="1"/>
    <col min="519" max="519" width="5.5" style="32" customWidth="1"/>
    <col min="520" max="520" width="11.5" style="32" customWidth="1"/>
    <col min="521" max="521" width="9.75" style="32" customWidth="1"/>
    <col min="522" max="768" width="9" style="32"/>
    <col min="769" max="769" width="14" style="32" customWidth="1"/>
    <col min="770" max="770" width="2.5" style="32" customWidth="1"/>
    <col min="771" max="771" width="0" style="32" hidden="1" customWidth="1"/>
    <col min="772" max="772" width="40.375" style="32" customWidth="1"/>
    <col min="773" max="773" width="14" style="32" customWidth="1"/>
    <col min="774" max="774" width="15.5" style="32" customWidth="1"/>
    <col min="775" max="775" width="5.5" style="32" customWidth="1"/>
    <col min="776" max="776" width="11.5" style="32" customWidth="1"/>
    <col min="777" max="777" width="9.75" style="32" customWidth="1"/>
    <col min="778" max="1024" width="9" style="32"/>
    <col min="1025" max="1025" width="14" style="32" customWidth="1"/>
    <col min="1026" max="1026" width="2.5" style="32" customWidth="1"/>
    <col min="1027" max="1027" width="0" style="32" hidden="1" customWidth="1"/>
    <col min="1028" max="1028" width="40.375" style="32" customWidth="1"/>
    <col min="1029" max="1029" width="14" style="32" customWidth="1"/>
    <col min="1030" max="1030" width="15.5" style="32" customWidth="1"/>
    <col min="1031" max="1031" width="5.5" style="32" customWidth="1"/>
    <col min="1032" max="1032" width="11.5" style="32" customWidth="1"/>
    <col min="1033" max="1033" width="9.75" style="32" customWidth="1"/>
    <col min="1034" max="1280" width="9" style="32"/>
    <col min="1281" max="1281" width="14" style="32" customWidth="1"/>
    <col min="1282" max="1282" width="2.5" style="32" customWidth="1"/>
    <col min="1283" max="1283" width="0" style="32" hidden="1" customWidth="1"/>
    <col min="1284" max="1284" width="40.375" style="32" customWidth="1"/>
    <col min="1285" max="1285" width="14" style="32" customWidth="1"/>
    <col min="1286" max="1286" width="15.5" style="32" customWidth="1"/>
    <col min="1287" max="1287" width="5.5" style="32" customWidth="1"/>
    <col min="1288" max="1288" width="11.5" style="32" customWidth="1"/>
    <col min="1289" max="1289" width="9.75" style="32" customWidth="1"/>
    <col min="1290" max="1536" width="9" style="32"/>
    <col min="1537" max="1537" width="14" style="32" customWidth="1"/>
    <col min="1538" max="1538" width="2.5" style="32" customWidth="1"/>
    <col min="1539" max="1539" width="0" style="32" hidden="1" customWidth="1"/>
    <col min="1540" max="1540" width="40.375" style="32" customWidth="1"/>
    <col min="1541" max="1541" width="14" style="32" customWidth="1"/>
    <col min="1542" max="1542" width="15.5" style="32" customWidth="1"/>
    <col min="1543" max="1543" width="5.5" style="32" customWidth="1"/>
    <col min="1544" max="1544" width="11.5" style="32" customWidth="1"/>
    <col min="1545" max="1545" width="9.75" style="32" customWidth="1"/>
    <col min="1546" max="1792" width="9" style="32"/>
    <col min="1793" max="1793" width="14" style="32" customWidth="1"/>
    <col min="1794" max="1794" width="2.5" style="32" customWidth="1"/>
    <col min="1795" max="1795" width="0" style="32" hidden="1" customWidth="1"/>
    <col min="1796" max="1796" width="40.375" style="32" customWidth="1"/>
    <col min="1797" max="1797" width="14" style="32" customWidth="1"/>
    <col min="1798" max="1798" width="15.5" style="32" customWidth="1"/>
    <col min="1799" max="1799" width="5.5" style="32" customWidth="1"/>
    <col min="1800" max="1800" width="11.5" style="32" customWidth="1"/>
    <col min="1801" max="1801" width="9.75" style="32" customWidth="1"/>
    <col min="1802" max="2048" width="9" style="32"/>
    <col min="2049" max="2049" width="14" style="32" customWidth="1"/>
    <col min="2050" max="2050" width="2.5" style="32" customWidth="1"/>
    <col min="2051" max="2051" width="0" style="32" hidden="1" customWidth="1"/>
    <col min="2052" max="2052" width="40.375" style="32" customWidth="1"/>
    <col min="2053" max="2053" width="14" style="32" customWidth="1"/>
    <col min="2054" max="2054" width="15.5" style="32" customWidth="1"/>
    <col min="2055" max="2055" width="5.5" style="32" customWidth="1"/>
    <col min="2056" max="2056" width="11.5" style="32" customWidth="1"/>
    <col min="2057" max="2057" width="9.75" style="32" customWidth="1"/>
    <col min="2058" max="2304" width="9" style="32"/>
    <col min="2305" max="2305" width="14" style="32" customWidth="1"/>
    <col min="2306" max="2306" width="2.5" style="32" customWidth="1"/>
    <col min="2307" max="2307" width="0" style="32" hidden="1" customWidth="1"/>
    <col min="2308" max="2308" width="40.375" style="32" customWidth="1"/>
    <col min="2309" max="2309" width="14" style="32" customWidth="1"/>
    <col min="2310" max="2310" width="15.5" style="32" customWidth="1"/>
    <col min="2311" max="2311" width="5.5" style="32" customWidth="1"/>
    <col min="2312" max="2312" width="11.5" style="32" customWidth="1"/>
    <col min="2313" max="2313" width="9.75" style="32" customWidth="1"/>
    <col min="2314" max="2560" width="9" style="32"/>
    <col min="2561" max="2561" width="14" style="32" customWidth="1"/>
    <col min="2562" max="2562" width="2.5" style="32" customWidth="1"/>
    <col min="2563" max="2563" width="0" style="32" hidden="1" customWidth="1"/>
    <col min="2564" max="2564" width="40.375" style="32" customWidth="1"/>
    <col min="2565" max="2565" width="14" style="32" customWidth="1"/>
    <col min="2566" max="2566" width="15.5" style="32" customWidth="1"/>
    <col min="2567" max="2567" width="5.5" style="32" customWidth="1"/>
    <col min="2568" max="2568" width="11.5" style="32" customWidth="1"/>
    <col min="2569" max="2569" width="9.75" style="32" customWidth="1"/>
    <col min="2570" max="2816" width="9" style="32"/>
    <col min="2817" max="2817" width="14" style="32" customWidth="1"/>
    <col min="2818" max="2818" width="2.5" style="32" customWidth="1"/>
    <col min="2819" max="2819" width="0" style="32" hidden="1" customWidth="1"/>
    <col min="2820" max="2820" width="40.375" style="32" customWidth="1"/>
    <col min="2821" max="2821" width="14" style="32" customWidth="1"/>
    <col min="2822" max="2822" width="15.5" style="32" customWidth="1"/>
    <col min="2823" max="2823" width="5.5" style="32" customWidth="1"/>
    <col min="2824" max="2824" width="11.5" style="32" customWidth="1"/>
    <col min="2825" max="2825" width="9.75" style="32" customWidth="1"/>
    <col min="2826" max="3072" width="9" style="32"/>
    <col min="3073" max="3073" width="14" style="32" customWidth="1"/>
    <col min="3074" max="3074" width="2.5" style="32" customWidth="1"/>
    <col min="3075" max="3075" width="0" style="32" hidden="1" customWidth="1"/>
    <col min="3076" max="3076" width="40.375" style="32" customWidth="1"/>
    <col min="3077" max="3077" width="14" style="32" customWidth="1"/>
    <col min="3078" max="3078" width="15.5" style="32" customWidth="1"/>
    <col min="3079" max="3079" width="5.5" style="32" customWidth="1"/>
    <col min="3080" max="3080" width="11.5" style="32" customWidth="1"/>
    <col min="3081" max="3081" width="9.75" style="32" customWidth="1"/>
    <col min="3082" max="3328" width="9" style="32"/>
    <col min="3329" max="3329" width="14" style="32" customWidth="1"/>
    <col min="3330" max="3330" width="2.5" style="32" customWidth="1"/>
    <col min="3331" max="3331" width="0" style="32" hidden="1" customWidth="1"/>
    <col min="3332" max="3332" width="40.375" style="32" customWidth="1"/>
    <col min="3333" max="3333" width="14" style="32" customWidth="1"/>
    <col min="3334" max="3334" width="15.5" style="32" customWidth="1"/>
    <col min="3335" max="3335" width="5.5" style="32" customWidth="1"/>
    <col min="3336" max="3336" width="11.5" style="32" customWidth="1"/>
    <col min="3337" max="3337" width="9.75" style="32" customWidth="1"/>
    <col min="3338" max="3584" width="9" style="32"/>
    <col min="3585" max="3585" width="14" style="32" customWidth="1"/>
    <col min="3586" max="3586" width="2.5" style="32" customWidth="1"/>
    <col min="3587" max="3587" width="0" style="32" hidden="1" customWidth="1"/>
    <col min="3588" max="3588" width="40.375" style="32" customWidth="1"/>
    <col min="3589" max="3589" width="14" style="32" customWidth="1"/>
    <col min="3590" max="3590" width="15.5" style="32" customWidth="1"/>
    <col min="3591" max="3591" width="5.5" style="32" customWidth="1"/>
    <col min="3592" max="3592" width="11.5" style="32" customWidth="1"/>
    <col min="3593" max="3593" width="9.75" style="32" customWidth="1"/>
    <col min="3594" max="3840" width="9" style="32"/>
    <col min="3841" max="3841" width="14" style="32" customWidth="1"/>
    <col min="3842" max="3842" width="2.5" style="32" customWidth="1"/>
    <col min="3843" max="3843" width="0" style="32" hidden="1" customWidth="1"/>
    <col min="3844" max="3844" width="40.375" style="32" customWidth="1"/>
    <col min="3845" max="3845" width="14" style="32" customWidth="1"/>
    <col min="3846" max="3846" width="15.5" style="32" customWidth="1"/>
    <col min="3847" max="3847" width="5.5" style="32" customWidth="1"/>
    <col min="3848" max="3848" width="11.5" style="32" customWidth="1"/>
    <col min="3849" max="3849" width="9.75" style="32" customWidth="1"/>
    <col min="3850" max="4096" width="9" style="32"/>
    <col min="4097" max="4097" width="14" style="32" customWidth="1"/>
    <col min="4098" max="4098" width="2.5" style="32" customWidth="1"/>
    <col min="4099" max="4099" width="0" style="32" hidden="1" customWidth="1"/>
    <col min="4100" max="4100" width="40.375" style="32" customWidth="1"/>
    <col min="4101" max="4101" width="14" style="32" customWidth="1"/>
    <col min="4102" max="4102" width="15.5" style="32" customWidth="1"/>
    <col min="4103" max="4103" width="5.5" style="32" customWidth="1"/>
    <col min="4104" max="4104" width="11.5" style="32" customWidth="1"/>
    <col min="4105" max="4105" width="9.75" style="32" customWidth="1"/>
    <col min="4106" max="4352" width="9" style="32"/>
    <col min="4353" max="4353" width="14" style="32" customWidth="1"/>
    <col min="4354" max="4354" width="2.5" style="32" customWidth="1"/>
    <col min="4355" max="4355" width="0" style="32" hidden="1" customWidth="1"/>
    <col min="4356" max="4356" width="40.375" style="32" customWidth="1"/>
    <col min="4357" max="4357" width="14" style="32" customWidth="1"/>
    <col min="4358" max="4358" width="15.5" style="32" customWidth="1"/>
    <col min="4359" max="4359" width="5.5" style="32" customWidth="1"/>
    <col min="4360" max="4360" width="11.5" style="32" customWidth="1"/>
    <col min="4361" max="4361" width="9.75" style="32" customWidth="1"/>
    <col min="4362" max="4608" width="9" style="32"/>
    <col min="4609" max="4609" width="14" style="32" customWidth="1"/>
    <col min="4610" max="4610" width="2.5" style="32" customWidth="1"/>
    <col min="4611" max="4611" width="0" style="32" hidden="1" customWidth="1"/>
    <col min="4612" max="4612" width="40.375" style="32" customWidth="1"/>
    <col min="4613" max="4613" width="14" style="32" customWidth="1"/>
    <col min="4614" max="4614" width="15.5" style="32" customWidth="1"/>
    <col min="4615" max="4615" width="5.5" style="32" customWidth="1"/>
    <col min="4616" max="4616" width="11.5" style="32" customWidth="1"/>
    <col min="4617" max="4617" width="9.75" style="32" customWidth="1"/>
    <col min="4618" max="4864" width="9" style="32"/>
    <col min="4865" max="4865" width="14" style="32" customWidth="1"/>
    <col min="4866" max="4866" width="2.5" style="32" customWidth="1"/>
    <col min="4867" max="4867" width="0" style="32" hidden="1" customWidth="1"/>
    <col min="4868" max="4868" width="40.375" style="32" customWidth="1"/>
    <col min="4869" max="4869" width="14" style="32" customWidth="1"/>
    <col min="4870" max="4870" width="15.5" style="32" customWidth="1"/>
    <col min="4871" max="4871" width="5.5" style="32" customWidth="1"/>
    <col min="4872" max="4872" width="11.5" style="32" customWidth="1"/>
    <col min="4873" max="4873" width="9.75" style="32" customWidth="1"/>
    <col min="4874" max="5120" width="9" style="32"/>
    <col min="5121" max="5121" width="14" style="32" customWidth="1"/>
    <col min="5122" max="5122" width="2.5" style="32" customWidth="1"/>
    <col min="5123" max="5123" width="0" style="32" hidden="1" customWidth="1"/>
    <col min="5124" max="5124" width="40.375" style="32" customWidth="1"/>
    <col min="5125" max="5125" width="14" style="32" customWidth="1"/>
    <col min="5126" max="5126" width="15.5" style="32" customWidth="1"/>
    <col min="5127" max="5127" width="5.5" style="32" customWidth="1"/>
    <col min="5128" max="5128" width="11.5" style="32" customWidth="1"/>
    <col min="5129" max="5129" width="9.75" style="32" customWidth="1"/>
    <col min="5130" max="5376" width="9" style="32"/>
    <col min="5377" max="5377" width="14" style="32" customWidth="1"/>
    <col min="5378" max="5378" width="2.5" style="32" customWidth="1"/>
    <col min="5379" max="5379" width="0" style="32" hidden="1" customWidth="1"/>
    <col min="5380" max="5380" width="40.375" style="32" customWidth="1"/>
    <col min="5381" max="5381" width="14" style="32" customWidth="1"/>
    <col min="5382" max="5382" width="15.5" style="32" customWidth="1"/>
    <col min="5383" max="5383" width="5.5" style="32" customWidth="1"/>
    <col min="5384" max="5384" width="11.5" style="32" customWidth="1"/>
    <col min="5385" max="5385" width="9.75" style="32" customWidth="1"/>
    <col min="5386" max="5632" width="9" style="32"/>
    <col min="5633" max="5633" width="14" style="32" customWidth="1"/>
    <col min="5634" max="5634" width="2.5" style="32" customWidth="1"/>
    <col min="5635" max="5635" width="0" style="32" hidden="1" customWidth="1"/>
    <col min="5636" max="5636" width="40.375" style="32" customWidth="1"/>
    <col min="5637" max="5637" width="14" style="32" customWidth="1"/>
    <col min="5638" max="5638" width="15.5" style="32" customWidth="1"/>
    <col min="5639" max="5639" width="5.5" style="32" customWidth="1"/>
    <col min="5640" max="5640" width="11.5" style="32" customWidth="1"/>
    <col min="5641" max="5641" width="9.75" style="32" customWidth="1"/>
    <col min="5642" max="5888" width="9" style="32"/>
    <col min="5889" max="5889" width="14" style="32" customWidth="1"/>
    <col min="5890" max="5890" width="2.5" style="32" customWidth="1"/>
    <col min="5891" max="5891" width="0" style="32" hidden="1" customWidth="1"/>
    <col min="5892" max="5892" width="40.375" style="32" customWidth="1"/>
    <col min="5893" max="5893" width="14" style="32" customWidth="1"/>
    <col min="5894" max="5894" width="15.5" style="32" customWidth="1"/>
    <col min="5895" max="5895" width="5.5" style="32" customWidth="1"/>
    <col min="5896" max="5896" width="11.5" style="32" customWidth="1"/>
    <col min="5897" max="5897" width="9.75" style="32" customWidth="1"/>
    <col min="5898" max="6144" width="9" style="32"/>
    <col min="6145" max="6145" width="14" style="32" customWidth="1"/>
    <col min="6146" max="6146" width="2.5" style="32" customWidth="1"/>
    <col min="6147" max="6147" width="0" style="32" hidden="1" customWidth="1"/>
    <col min="6148" max="6148" width="40.375" style="32" customWidth="1"/>
    <col min="6149" max="6149" width="14" style="32" customWidth="1"/>
    <col min="6150" max="6150" width="15.5" style="32" customWidth="1"/>
    <col min="6151" max="6151" width="5.5" style="32" customWidth="1"/>
    <col min="6152" max="6152" width="11.5" style="32" customWidth="1"/>
    <col min="6153" max="6153" width="9.75" style="32" customWidth="1"/>
    <col min="6154" max="6400" width="9" style="32"/>
    <col min="6401" max="6401" width="14" style="32" customWidth="1"/>
    <col min="6402" max="6402" width="2.5" style="32" customWidth="1"/>
    <col min="6403" max="6403" width="0" style="32" hidden="1" customWidth="1"/>
    <col min="6404" max="6404" width="40.375" style="32" customWidth="1"/>
    <col min="6405" max="6405" width="14" style="32" customWidth="1"/>
    <col min="6406" max="6406" width="15.5" style="32" customWidth="1"/>
    <col min="6407" max="6407" width="5.5" style="32" customWidth="1"/>
    <col min="6408" max="6408" width="11.5" style="32" customWidth="1"/>
    <col min="6409" max="6409" width="9.75" style="32" customWidth="1"/>
    <col min="6410" max="6656" width="9" style="32"/>
    <col min="6657" max="6657" width="14" style="32" customWidth="1"/>
    <col min="6658" max="6658" width="2.5" style="32" customWidth="1"/>
    <col min="6659" max="6659" width="0" style="32" hidden="1" customWidth="1"/>
    <col min="6660" max="6660" width="40.375" style="32" customWidth="1"/>
    <col min="6661" max="6661" width="14" style="32" customWidth="1"/>
    <col min="6662" max="6662" width="15.5" style="32" customWidth="1"/>
    <col min="6663" max="6663" width="5.5" style="32" customWidth="1"/>
    <col min="6664" max="6664" width="11.5" style="32" customWidth="1"/>
    <col min="6665" max="6665" width="9.75" style="32" customWidth="1"/>
    <col min="6666" max="6912" width="9" style="32"/>
    <col min="6913" max="6913" width="14" style="32" customWidth="1"/>
    <col min="6914" max="6914" width="2.5" style="32" customWidth="1"/>
    <col min="6915" max="6915" width="0" style="32" hidden="1" customWidth="1"/>
    <col min="6916" max="6916" width="40.375" style="32" customWidth="1"/>
    <col min="6917" max="6917" width="14" style="32" customWidth="1"/>
    <col min="6918" max="6918" width="15.5" style="32" customWidth="1"/>
    <col min="6919" max="6919" width="5.5" style="32" customWidth="1"/>
    <col min="6920" max="6920" width="11.5" style="32" customWidth="1"/>
    <col min="6921" max="6921" width="9.75" style="32" customWidth="1"/>
    <col min="6922" max="7168" width="9" style="32"/>
    <col min="7169" max="7169" width="14" style="32" customWidth="1"/>
    <col min="7170" max="7170" width="2.5" style="32" customWidth="1"/>
    <col min="7171" max="7171" width="0" style="32" hidden="1" customWidth="1"/>
    <col min="7172" max="7172" width="40.375" style="32" customWidth="1"/>
    <col min="7173" max="7173" width="14" style="32" customWidth="1"/>
    <col min="7174" max="7174" width="15.5" style="32" customWidth="1"/>
    <col min="7175" max="7175" width="5.5" style="32" customWidth="1"/>
    <col min="7176" max="7176" width="11.5" style="32" customWidth="1"/>
    <col min="7177" max="7177" width="9.75" style="32" customWidth="1"/>
    <col min="7178" max="7424" width="9" style="32"/>
    <col min="7425" max="7425" width="14" style="32" customWidth="1"/>
    <col min="7426" max="7426" width="2.5" style="32" customWidth="1"/>
    <col min="7427" max="7427" width="0" style="32" hidden="1" customWidth="1"/>
    <col min="7428" max="7428" width="40.375" style="32" customWidth="1"/>
    <col min="7429" max="7429" width="14" style="32" customWidth="1"/>
    <col min="7430" max="7430" width="15.5" style="32" customWidth="1"/>
    <col min="7431" max="7431" width="5.5" style="32" customWidth="1"/>
    <col min="7432" max="7432" width="11.5" style="32" customWidth="1"/>
    <col min="7433" max="7433" width="9.75" style="32" customWidth="1"/>
    <col min="7434" max="7680" width="9" style="32"/>
    <col min="7681" max="7681" width="14" style="32" customWidth="1"/>
    <col min="7682" max="7682" width="2.5" style="32" customWidth="1"/>
    <col min="7683" max="7683" width="0" style="32" hidden="1" customWidth="1"/>
    <col min="7684" max="7684" width="40.375" style="32" customWidth="1"/>
    <col min="7685" max="7685" width="14" style="32" customWidth="1"/>
    <col min="7686" max="7686" width="15.5" style="32" customWidth="1"/>
    <col min="7687" max="7687" width="5.5" style="32" customWidth="1"/>
    <col min="7688" max="7688" width="11.5" style="32" customWidth="1"/>
    <col min="7689" max="7689" width="9.75" style="32" customWidth="1"/>
    <col min="7690" max="7936" width="9" style="32"/>
    <col min="7937" max="7937" width="14" style="32" customWidth="1"/>
    <col min="7938" max="7938" width="2.5" style="32" customWidth="1"/>
    <col min="7939" max="7939" width="0" style="32" hidden="1" customWidth="1"/>
    <col min="7940" max="7940" width="40.375" style="32" customWidth="1"/>
    <col min="7941" max="7941" width="14" style="32" customWidth="1"/>
    <col min="7942" max="7942" width="15.5" style="32" customWidth="1"/>
    <col min="7943" max="7943" width="5.5" style="32" customWidth="1"/>
    <col min="7944" max="7944" width="11.5" style="32" customWidth="1"/>
    <col min="7945" max="7945" width="9.75" style="32" customWidth="1"/>
    <col min="7946" max="8192" width="9" style="32"/>
    <col min="8193" max="8193" width="14" style="32" customWidth="1"/>
    <col min="8194" max="8194" width="2.5" style="32" customWidth="1"/>
    <col min="8195" max="8195" width="0" style="32" hidden="1" customWidth="1"/>
    <col min="8196" max="8196" width="40.375" style="32" customWidth="1"/>
    <col min="8197" max="8197" width="14" style="32" customWidth="1"/>
    <col min="8198" max="8198" width="15.5" style="32" customWidth="1"/>
    <col min="8199" max="8199" width="5.5" style="32" customWidth="1"/>
    <col min="8200" max="8200" width="11.5" style="32" customWidth="1"/>
    <col min="8201" max="8201" width="9.75" style="32" customWidth="1"/>
    <col min="8202" max="8448" width="9" style="32"/>
    <col min="8449" max="8449" width="14" style="32" customWidth="1"/>
    <col min="8450" max="8450" width="2.5" style="32" customWidth="1"/>
    <col min="8451" max="8451" width="0" style="32" hidden="1" customWidth="1"/>
    <col min="8452" max="8452" width="40.375" style="32" customWidth="1"/>
    <col min="8453" max="8453" width="14" style="32" customWidth="1"/>
    <col min="8454" max="8454" width="15.5" style="32" customWidth="1"/>
    <col min="8455" max="8455" width="5.5" style="32" customWidth="1"/>
    <col min="8456" max="8456" width="11.5" style="32" customWidth="1"/>
    <col min="8457" max="8457" width="9.75" style="32" customWidth="1"/>
    <col min="8458" max="8704" width="9" style="32"/>
    <col min="8705" max="8705" width="14" style="32" customWidth="1"/>
    <col min="8706" max="8706" width="2.5" style="32" customWidth="1"/>
    <col min="8707" max="8707" width="0" style="32" hidden="1" customWidth="1"/>
    <col min="8708" max="8708" width="40.375" style="32" customWidth="1"/>
    <col min="8709" max="8709" width="14" style="32" customWidth="1"/>
    <col min="8710" max="8710" width="15.5" style="32" customWidth="1"/>
    <col min="8711" max="8711" width="5.5" style="32" customWidth="1"/>
    <col min="8712" max="8712" width="11.5" style="32" customWidth="1"/>
    <col min="8713" max="8713" width="9.75" style="32" customWidth="1"/>
    <col min="8714" max="8960" width="9" style="32"/>
    <col min="8961" max="8961" width="14" style="32" customWidth="1"/>
    <col min="8962" max="8962" width="2.5" style="32" customWidth="1"/>
    <col min="8963" max="8963" width="0" style="32" hidden="1" customWidth="1"/>
    <col min="8964" max="8964" width="40.375" style="32" customWidth="1"/>
    <col min="8965" max="8965" width="14" style="32" customWidth="1"/>
    <col min="8966" max="8966" width="15.5" style="32" customWidth="1"/>
    <col min="8967" max="8967" width="5.5" style="32" customWidth="1"/>
    <col min="8968" max="8968" width="11.5" style="32" customWidth="1"/>
    <col min="8969" max="8969" width="9.75" style="32" customWidth="1"/>
    <col min="8970" max="9216" width="9" style="32"/>
    <col min="9217" max="9217" width="14" style="32" customWidth="1"/>
    <col min="9218" max="9218" width="2.5" style="32" customWidth="1"/>
    <col min="9219" max="9219" width="0" style="32" hidden="1" customWidth="1"/>
    <col min="9220" max="9220" width="40.375" style="32" customWidth="1"/>
    <col min="9221" max="9221" width="14" style="32" customWidth="1"/>
    <col min="9222" max="9222" width="15.5" style="32" customWidth="1"/>
    <col min="9223" max="9223" width="5.5" style="32" customWidth="1"/>
    <col min="9224" max="9224" width="11.5" style="32" customWidth="1"/>
    <col min="9225" max="9225" width="9.75" style="32" customWidth="1"/>
    <col min="9226" max="9472" width="9" style="32"/>
    <col min="9473" max="9473" width="14" style="32" customWidth="1"/>
    <col min="9474" max="9474" width="2.5" style="32" customWidth="1"/>
    <col min="9475" max="9475" width="0" style="32" hidden="1" customWidth="1"/>
    <col min="9476" max="9476" width="40.375" style="32" customWidth="1"/>
    <col min="9477" max="9477" width="14" style="32" customWidth="1"/>
    <col min="9478" max="9478" width="15.5" style="32" customWidth="1"/>
    <col min="9479" max="9479" width="5.5" style="32" customWidth="1"/>
    <col min="9480" max="9480" width="11.5" style="32" customWidth="1"/>
    <col min="9481" max="9481" width="9.75" style="32" customWidth="1"/>
    <col min="9482" max="9728" width="9" style="32"/>
    <col min="9729" max="9729" width="14" style="32" customWidth="1"/>
    <col min="9730" max="9730" width="2.5" style="32" customWidth="1"/>
    <col min="9731" max="9731" width="0" style="32" hidden="1" customWidth="1"/>
    <col min="9732" max="9732" width="40.375" style="32" customWidth="1"/>
    <col min="9733" max="9733" width="14" style="32" customWidth="1"/>
    <col min="9734" max="9734" width="15.5" style="32" customWidth="1"/>
    <col min="9735" max="9735" width="5.5" style="32" customWidth="1"/>
    <col min="9736" max="9736" width="11.5" style="32" customWidth="1"/>
    <col min="9737" max="9737" width="9.75" style="32" customWidth="1"/>
    <col min="9738" max="9984" width="9" style="32"/>
    <col min="9985" max="9985" width="14" style="32" customWidth="1"/>
    <col min="9986" max="9986" width="2.5" style="32" customWidth="1"/>
    <col min="9987" max="9987" width="0" style="32" hidden="1" customWidth="1"/>
    <col min="9988" max="9988" width="40.375" style="32" customWidth="1"/>
    <col min="9989" max="9989" width="14" style="32" customWidth="1"/>
    <col min="9990" max="9990" width="15.5" style="32" customWidth="1"/>
    <col min="9991" max="9991" width="5.5" style="32" customWidth="1"/>
    <col min="9992" max="9992" width="11.5" style="32" customWidth="1"/>
    <col min="9993" max="9993" width="9.75" style="32" customWidth="1"/>
    <col min="9994" max="10240" width="9" style="32"/>
    <col min="10241" max="10241" width="14" style="32" customWidth="1"/>
    <col min="10242" max="10242" width="2.5" style="32" customWidth="1"/>
    <col min="10243" max="10243" width="0" style="32" hidden="1" customWidth="1"/>
    <col min="10244" max="10244" width="40.375" style="32" customWidth="1"/>
    <col min="10245" max="10245" width="14" style="32" customWidth="1"/>
    <col min="10246" max="10246" width="15.5" style="32" customWidth="1"/>
    <col min="10247" max="10247" width="5.5" style="32" customWidth="1"/>
    <col min="10248" max="10248" width="11.5" style="32" customWidth="1"/>
    <col min="10249" max="10249" width="9.75" style="32" customWidth="1"/>
    <col min="10250" max="10496" width="9" style="32"/>
    <col min="10497" max="10497" width="14" style="32" customWidth="1"/>
    <col min="10498" max="10498" width="2.5" style="32" customWidth="1"/>
    <col min="10499" max="10499" width="0" style="32" hidden="1" customWidth="1"/>
    <col min="10500" max="10500" width="40.375" style="32" customWidth="1"/>
    <col min="10501" max="10501" width="14" style="32" customWidth="1"/>
    <col min="10502" max="10502" width="15.5" style="32" customWidth="1"/>
    <col min="10503" max="10503" width="5.5" style="32" customWidth="1"/>
    <col min="10504" max="10504" width="11.5" style="32" customWidth="1"/>
    <col min="10505" max="10505" width="9.75" style="32" customWidth="1"/>
    <col min="10506" max="10752" width="9" style="32"/>
    <col min="10753" max="10753" width="14" style="32" customWidth="1"/>
    <col min="10754" max="10754" width="2.5" style="32" customWidth="1"/>
    <col min="10755" max="10755" width="0" style="32" hidden="1" customWidth="1"/>
    <col min="10756" max="10756" width="40.375" style="32" customWidth="1"/>
    <col min="10757" max="10757" width="14" style="32" customWidth="1"/>
    <col min="10758" max="10758" width="15.5" style="32" customWidth="1"/>
    <col min="10759" max="10759" width="5.5" style="32" customWidth="1"/>
    <col min="10760" max="10760" width="11.5" style="32" customWidth="1"/>
    <col min="10761" max="10761" width="9.75" style="32" customWidth="1"/>
    <col min="10762" max="11008" width="9" style="32"/>
    <col min="11009" max="11009" width="14" style="32" customWidth="1"/>
    <col min="11010" max="11010" width="2.5" style="32" customWidth="1"/>
    <col min="11011" max="11011" width="0" style="32" hidden="1" customWidth="1"/>
    <col min="11012" max="11012" width="40.375" style="32" customWidth="1"/>
    <col min="11013" max="11013" width="14" style="32" customWidth="1"/>
    <col min="11014" max="11014" width="15.5" style="32" customWidth="1"/>
    <col min="11015" max="11015" width="5.5" style="32" customWidth="1"/>
    <col min="11016" max="11016" width="11.5" style="32" customWidth="1"/>
    <col min="11017" max="11017" width="9.75" style="32" customWidth="1"/>
    <col min="11018" max="11264" width="9" style="32"/>
    <col min="11265" max="11265" width="14" style="32" customWidth="1"/>
    <col min="11266" max="11266" width="2.5" style="32" customWidth="1"/>
    <col min="11267" max="11267" width="0" style="32" hidden="1" customWidth="1"/>
    <col min="11268" max="11268" width="40.375" style="32" customWidth="1"/>
    <col min="11269" max="11269" width="14" style="32" customWidth="1"/>
    <col min="11270" max="11270" width="15.5" style="32" customWidth="1"/>
    <col min="11271" max="11271" width="5.5" style="32" customWidth="1"/>
    <col min="11272" max="11272" width="11.5" style="32" customWidth="1"/>
    <col min="11273" max="11273" width="9.75" style="32" customWidth="1"/>
    <col min="11274" max="11520" width="9" style="32"/>
    <col min="11521" max="11521" width="14" style="32" customWidth="1"/>
    <col min="11522" max="11522" width="2.5" style="32" customWidth="1"/>
    <col min="11523" max="11523" width="0" style="32" hidden="1" customWidth="1"/>
    <col min="11524" max="11524" width="40.375" style="32" customWidth="1"/>
    <col min="11525" max="11525" width="14" style="32" customWidth="1"/>
    <col min="11526" max="11526" width="15.5" style="32" customWidth="1"/>
    <col min="11527" max="11527" width="5.5" style="32" customWidth="1"/>
    <col min="11528" max="11528" width="11.5" style="32" customWidth="1"/>
    <col min="11529" max="11529" width="9.75" style="32" customWidth="1"/>
    <col min="11530" max="11776" width="9" style="32"/>
    <col min="11777" max="11777" width="14" style="32" customWidth="1"/>
    <col min="11778" max="11778" width="2.5" style="32" customWidth="1"/>
    <col min="11779" max="11779" width="0" style="32" hidden="1" customWidth="1"/>
    <col min="11780" max="11780" width="40.375" style="32" customWidth="1"/>
    <col min="11781" max="11781" width="14" style="32" customWidth="1"/>
    <col min="11782" max="11782" width="15.5" style="32" customWidth="1"/>
    <col min="11783" max="11783" width="5.5" style="32" customWidth="1"/>
    <col min="11784" max="11784" width="11.5" style="32" customWidth="1"/>
    <col min="11785" max="11785" width="9.75" style="32" customWidth="1"/>
    <col min="11786" max="12032" width="9" style="32"/>
    <col min="12033" max="12033" width="14" style="32" customWidth="1"/>
    <col min="12034" max="12034" width="2.5" style="32" customWidth="1"/>
    <col min="12035" max="12035" width="0" style="32" hidden="1" customWidth="1"/>
    <col min="12036" max="12036" width="40.375" style="32" customWidth="1"/>
    <col min="12037" max="12037" width="14" style="32" customWidth="1"/>
    <col min="12038" max="12038" width="15.5" style="32" customWidth="1"/>
    <col min="12039" max="12039" width="5.5" style="32" customWidth="1"/>
    <col min="12040" max="12040" width="11.5" style="32" customWidth="1"/>
    <col min="12041" max="12041" width="9.75" style="32" customWidth="1"/>
    <col min="12042" max="12288" width="9" style="32"/>
    <col min="12289" max="12289" width="14" style="32" customWidth="1"/>
    <col min="12290" max="12290" width="2.5" style="32" customWidth="1"/>
    <col min="12291" max="12291" width="0" style="32" hidden="1" customWidth="1"/>
    <col min="12292" max="12292" width="40.375" style="32" customWidth="1"/>
    <col min="12293" max="12293" width="14" style="32" customWidth="1"/>
    <col min="12294" max="12294" width="15.5" style="32" customWidth="1"/>
    <col min="12295" max="12295" width="5.5" style="32" customWidth="1"/>
    <col min="12296" max="12296" width="11.5" style="32" customWidth="1"/>
    <col min="12297" max="12297" width="9.75" style="32" customWidth="1"/>
    <col min="12298" max="12544" width="9" style="32"/>
    <col min="12545" max="12545" width="14" style="32" customWidth="1"/>
    <col min="12546" max="12546" width="2.5" style="32" customWidth="1"/>
    <col min="12547" max="12547" width="0" style="32" hidden="1" customWidth="1"/>
    <col min="12548" max="12548" width="40.375" style="32" customWidth="1"/>
    <col min="12549" max="12549" width="14" style="32" customWidth="1"/>
    <col min="12550" max="12550" width="15.5" style="32" customWidth="1"/>
    <col min="12551" max="12551" width="5.5" style="32" customWidth="1"/>
    <col min="12552" max="12552" width="11.5" style="32" customWidth="1"/>
    <col min="12553" max="12553" width="9.75" style="32" customWidth="1"/>
    <col min="12554" max="12800" width="9" style="32"/>
    <col min="12801" max="12801" width="14" style="32" customWidth="1"/>
    <col min="12802" max="12802" width="2.5" style="32" customWidth="1"/>
    <col min="12803" max="12803" width="0" style="32" hidden="1" customWidth="1"/>
    <col min="12804" max="12804" width="40.375" style="32" customWidth="1"/>
    <col min="12805" max="12805" width="14" style="32" customWidth="1"/>
    <col min="12806" max="12806" width="15.5" style="32" customWidth="1"/>
    <col min="12807" max="12807" width="5.5" style="32" customWidth="1"/>
    <col min="12808" max="12808" width="11.5" style="32" customWidth="1"/>
    <col min="12809" max="12809" width="9.75" style="32" customWidth="1"/>
    <col min="12810" max="13056" width="9" style="32"/>
    <col min="13057" max="13057" width="14" style="32" customWidth="1"/>
    <col min="13058" max="13058" width="2.5" style="32" customWidth="1"/>
    <col min="13059" max="13059" width="0" style="32" hidden="1" customWidth="1"/>
    <col min="13060" max="13060" width="40.375" style="32" customWidth="1"/>
    <col min="13061" max="13061" width="14" style="32" customWidth="1"/>
    <col min="13062" max="13062" width="15.5" style="32" customWidth="1"/>
    <col min="13063" max="13063" width="5.5" style="32" customWidth="1"/>
    <col min="13064" max="13064" width="11.5" style="32" customWidth="1"/>
    <col min="13065" max="13065" width="9.75" style="32" customWidth="1"/>
    <col min="13066" max="13312" width="9" style="32"/>
    <col min="13313" max="13313" width="14" style="32" customWidth="1"/>
    <col min="13314" max="13314" width="2.5" style="32" customWidth="1"/>
    <col min="13315" max="13315" width="0" style="32" hidden="1" customWidth="1"/>
    <col min="13316" max="13316" width="40.375" style="32" customWidth="1"/>
    <col min="13317" max="13317" width="14" style="32" customWidth="1"/>
    <col min="13318" max="13318" width="15.5" style="32" customWidth="1"/>
    <col min="13319" max="13319" width="5.5" style="32" customWidth="1"/>
    <col min="13320" max="13320" width="11.5" style="32" customWidth="1"/>
    <col min="13321" max="13321" width="9.75" style="32" customWidth="1"/>
    <col min="13322" max="13568" width="9" style="32"/>
    <col min="13569" max="13569" width="14" style="32" customWidth="1"/>
    <col min="13570" max="13570" width="2.5" style="32" customWidth="1"/>
    <col min="13571" max="13571" width="0" style="32" hidden="1" customWidth="1"/>
    <col min="13572" max="13572" width="40.375" style="32" customWidth="1"/>
    <col min="13573" max="13573" width="14" style="32" customWidth="1"/>
    <col min="13574" max="13574" width="15.5" style="32" customWidth="1"/>
    <col min="13575" max="13575" width="5.5" style="32" customWidth="1"/>
    <col min="13576" max="13576" width="11.5" style="32" customWidth="1"/>
    <col min="13577" max="13577" width="9.75" style="32" customWidth="1"/>
    <col min="13578" max="13824" width="9" style="32"/>
    <col min="13825" max="13825" width="14" style="32" customWidth="1"/>
    <col min="13826" max="13826" width="2.5" style="32" customWidth="1"/>
    <col min="13827" max="13827" width="0" style="32" hidden="1" customWidth="1"/>
    <col min="13828" max="13828" width="40.375" style="32" customWidth="1"/>
    <col min="13829" max="13829" width="14" style="32" customWidth="1"/>
    <col min="13830" max="13830" width="15.5" style="32" customWidth="1"/>
    <col min="13831" max="13831" width="5.5" style="32" customWidth="1"/>
    <col min="13832" max="13832" width="11.5" style="32" customWidth="1"/>
    <col min="13833" max="13833" width="9.75" style="32" customWidth="1"/>
    <col min="13834" max="14080" width="9" style="32"/>
    <col min="14081" max="14081" width="14" style="32" customWidth="1"/>
    <col min="14082" max="14082" width="2.5" style="32" customWidth="1"/>
    <col min="14083" max="14083" width="0" style="32" hidden="1" customWidth="1"/>
    <col min="14084" max="14084" width="40.375" style="32" customWidth="1"/>
    <col min="14085" max="14085" width="14" style="32" customWidth="1"/>
    <col min="14086" max="14086" width="15.5" style="32" customWidth="1"/>
    <col min="14087" max="14087" width="5.5" style="32" customWidth="1"/>
    <col min="14088" max="14088" width="11.5" style="32" customWidth="1"/>
    <col min="14089" max="14089" width="9.75" style="32" customWidth="1"/>
    <col min="14090" max="14336" width="9" style="32"/>
    <col min="14337" max="14337" width="14" style="32" customWidth="1"/>
    <col min="14338" max="14338" width="2.5" style="32" customWidth="1"/>
    <col min="14339" max="14339" width="0" style="32" hidden="1" customWidth="1"/>
    <col min="14340" max="14340" width="40.375" style="32" customWidth="1"/>
    <col min="14341" max="14341" width="14" style="32" customWidth="1"/>
    <col min="14342" max="14342" width="15.5" style="32" customWidth="1"/>
    <col min="14343" max="14343" width="5.5" style="32" customWidth="1"/>
    <col min="14344" max="14344" width="11.5" style="32" customWidth="1"/>
    <col min="14345" max="14345" width="9.75" style="32" customWidth="1"/>
    <col min="14346" max="14592" width="9" style="32"/>
    <col min="14593" max="14593" width="14" style="32" customWidth="1"/>
    <col min="14594" max="14594" width="2.5" style="32" customWidth="1"/>
    <col min="14595" max="14595" width="0" style="32" hidden="1" customWidth="1"/>
    <col min="14596" max="14596" width="40.375" style="32" customWidth="1"/>
    <col min="14597" max="14597" width="14" style="32" customWidth="1"/>
    <col min="14598" max="14598" width="15.5" style="32" customWidth="1"/>
    <col min="14599" max="14599" width="5.5" style="32" customWidth="1"/>
    <col min="14600" max="14600" width="11.5" style="32" customWidth="1"/>
    <col min="14601" max="14601" width="9.75" style="32" customWidth="1"/>
    <col min="14602" max="14848" width="9" style="32"/>
    <col min="14849" max="14849" width="14" style="32" customWidth="1"/>
    <col min="14850" max="14850" width="2.5" style="32" customWidth="1"/>
    <col min="14851" max="14851" width="0" style="32" hidden="1" customWidth="1"/>
    <col min="14852" max="14852" width="40.375" style="32" customWidth="1"/>
    <col min="14853" max="14853" width="14" style="32" customWidth="1"/>
    <col min="14854" max="14854" width="15.5" style="32" customWidth="1"/>
    <col min="14855" max="14855" width="5.5" style="32" customWidth="1"/>
    <col min="14856" max="14856" width="11.5" style="32" customWidth="1"/>
    <col min="14857" max="14857" width="9.75" style="32" customWidth="1"/>
    <col min="14858" max="15104" width="9" style="32"/>
    <col min="15105" max="15105" width="14" style="32" customWidth="1"/>
    <col min="15106" max="15106" width="2.5" style="32" customWidth="1"/>
    <col min="15107" max="15107" width="0" style="32" hidden="1" customWidth="1"/>
    <col min="15108" max="15108" width="40.375" style="32" customWidth="1"/>
    <col min="15109" max="15109" width="14" style="32" customWidth="1"/>
    <col min="15110" max="15110" width="15.5" style="32" customWidth="1"/>
    <col min="15111" max="15111" width="5.5" style="32" customWidth="1"/>
    <col min="15112" max="15112" width="11.5" style="32" customWidth="1"/>
    <col min="15113" max="15113" width="9.75" style="32" customWidth="1"/>
    <col min="15114" max="15360" width="9" style="32"/>
    <col min="15361" max="15361" width="14" style="32" customWidth="1"/>
    <col min="15362" max="15362" width="2.5" style="32" customWidth="1"/>
    <col min="15363" max="15363" width="0" style="32" hidden="1" customWidth="1"/>
    <col min="15364" max="15364" width="40.375" style="32" customWidth="1"/>
    <col min="15365" max="15365" width="14" style="32" customWidth="1"/>
    <col min="15366" max="15366" width="15.5" style="32" customWidth="1"/>
    <col min="15367" max="15367" width="5.5" style="32" customWidth="1"/>
    <col min="15368" max="15368" width="11.5" style="32" customWidth="1"/>
    <col min="15369" max="15369" width="9.75" style="32" customWidth="1"/>
    <col min="15370" max="15616" width="9" style="32"/>
    <col min="15617" max="15617" width="14" style="32" customWidth="1"/>
    <col min="15618" max="15618" width="2.5" style="32" customWidth="1"/>
    <col min="15619" max="15619" width="0" style="32" hidden="1" customWidth="1"/>
    <col min="15620" max="15620" width="40.375" style="32" customWidth="1"/>
    <col min="15621" max="15621" width="14" style="32" customWidth="1"/>
    <col min="15622" max="15622" width="15.5" style="32" customWidth="1"/>
    <col min="15623" max="15623" width="5.5" style="32" customWidth="1"/>
    <col min="15624" max="15624" width="11.5" style="32" customWidth="1"/>
    <col min="15625" max="15625" width="9.75" style="32" customWidth="1"/>
    <col min="15626" max="15872" width="9" style="32"/>
    <col min="15873" max="15873" width="14" style="32" customWidth="1"/>
    <col min="15874" max="15874" width="2.5" style="32" customWidth="1"/>
    <col min="15875" max="15875" width="0" style="32" hidden="1" customWidth="1"/>
    <col min="15876" max="15876" width="40.375" style="32" customWidth="1"/>
    <col min="15877" max="15877" width="14" style="32" customWidth="1"/>
    <col min="15878" max="15878" width="15.5" style="32" customWidth="1"/>
    <col min="15879" max="15879" width="5.5" style="32" customWidth="1"/>
    <col min="15880" max="15880" width="11.5" style="32" customWidth="1"/>
    <col min="15881" max="15881" width="9.75" style="32" customWidth="1"/>
    <col min="15882" max="16128" width="9" style="32"/>
    <col min="16129" max="16129" width="14" style="32" customWidth="1"/>
    <col min="16130" max="16130" width="2.5" style="32" customWidth="1"/>
    <col min="16131" max="16131" width="0" style="32" hidden="1" customWidth="1"/>
    <col min="16132" max="16132" width="40.375" style="32" customWidth="1"/>
    <col min="16133" max="16133" width="14" style="32" customWidth="1"/>
    <col min="16134" max="16134" width="15.5" style="32" customWidth="1"/>
    <col min="16135" max="16135" width="5.5" style="32" customWidth="1"/>
    <col min="16136" max="16136" width="11.5" style="32" customWidth="1"/>
    <col min="16137" max="16137" width="9.75" style="32" customWidth="1"/>
    <col min="16138" max="16384" width="9" style="32"/>
  </cols>
  <sheetData>
    <row r="1" spans="1:9" ht="18.75" x14ac:dyDescent="0.3">
      <c r="A1" s="347"/>
      <c r="B1" s="348"/>
      <c r="C1" s="348"/>
      <c r="D1" s="643" t="s">
        <v>159</v>
      </c>
      <c r="E1" s="643"/>
      <c r="F1" s="643"/>
      <c r="G1" s="643"/>
      <c r="H1" s="643"/>
      <c r="I1" s="644"/>
    </row>
    <row r="2" spans="1:9" ht="18.75" x14ac:dyDescent="0.3">
      <c r="A2" s="349"/>
      <c r="B2" s="283"/>
      <c r="C2" s="283"/>
      <c r="D2" s="645"/>
      <c r="E2" s="645"/>
      <c r="F2" s="645"/>
      <c r="G2" s="645"/>
      <c r="H2" s="645"/>
      <c r="I2" s="646"/>
    </row>
    <row r="3" spans="1:9" ht="35.25" customHeight="1" x14ac:dyDescent="0.3">
      <c r="A3" s="349"/>
      <c r="B3" s="283"/>
      <c r="C3" s="283"/>
      <c r="D3" s="645"/>
      <c r="E3" s="645"/>
      <c r="F3" s="645"/>
      <c r="G3" s="645"/>
      <c r="H3" s="645"/>
      <c r="I3" s="646"/>
    </row>
    <row r="4" spans="1:9" ht="21" customHeight="1" x14ac:dyDescent="0.25">
      <c r="A4" s="647" t="str">
        <f>[9]MEMÓRIA!A4</f>
        <v>MUNICÍPIO/UF:</v>
      </c>
      <c r="B4" s="648"/>
      <c r="C4" s="648"/>
      <c r="D4" s="193" t="str">
        <f>[9]MEMÓRIA!D4</f>
        <v>GESTOR / AÇÃO:</v>
      </c>
      <c r="E4" s="194" t="str">
        <f>[9]MEMÓRIA!E4</f>
        <v>ENDEREÇO:</v>
      </c>
      <c r="F4" s="195"/>
      <c r="G4" s="195"/>
      <c r="H4" s="196" t="s">
        <v>160</v>
      </c>
      <c r="I4" s="197" t="s">
        <v>714</v>
      </c>
    </row>
    <row r="5" spans="1:9" ht="21.75" customHeight="1" x14ac:dyDescent="0.25">
      <c r="A5" s="649" t="str">
        <f>[9]MEMÓRIA!A5</f>
        <v>SÃO LOUREÇO DA MATA / PE</v>
      </c>
      <c r="B5" s="504"/>
      <c r="C5" s="504"/>
      <c r="D5" s="198" t="str">
        <f>[9]MEMÓRIA!D5</f>
        <v>SECRETARIA DE INFRAESTRUTURA - DIRETORIA DE OBRAS</v>
      </c>
      <c r="E5" s="503" t="str">
        <f>MEM!E5</f>
        <v xml:space="preserve"> SÃO LOURENÇO DA MATA-PE</v>
      </c>
      <c r="F5" s="504"/>
      <c r="G5" s="504"/>
      <c r="H5" s="58" t="s">
        <v>713</v>
      </c>
      <c r="I5" s="199" t="s">
        <v>707</v>
      </c>
    </row>
    <row r="6" spans="1:9" x14ac:dyDescent="0.25">
      <c r="A6" s="650"/>
      <c r="B6" s="650"/>
      <c r="C6" s="650"/>
      <c r="D6" s="650"/>
      <c r="E6" s="650"/>
      <c r="F6" s="650"/>
      <c r="G6" s="650"/>
      <c r="H6" s="650"/>
      <c r="I6" s="650"/>
    </row>
    <row r="7" spans="1:9" ht="11.25" customHeight="1" x14ac:dyDescent="0.25">
      <c r="A7" s="641" t="str">
        <f>[9]MEMÓRIA!A7</f>
        <v xml:space="preserve">PROPONENTE:                                   </v>
      </c>
      <c r="B7" s="495"/>
      <c r="C7" s="495"/>
      <c r="D7" s="200" t="str">
        <f>[9]MEMÓRIA!D7</f>
        <v xml:space="preserve">OBJETO: </v>
      </c>
      <c r="E7" s="495" t="str">
        <f>[9]MEMÓRIA!E7</f>
        <v xml:space="preserve">EMPREENDIMENTO: </v>
      </c>
      <c r="F7" s="495"/>
      <c r="G7" s="495"/>
      <c r="H7" s="495"/>
      <c r="I7" s="642"/>
    </row>
    <row r="8" spans="1:9" ht="36.75" customHeight="1" thickBot="1" x14ac:dyDescent="0.3">
      <c r="A8" s="638" t="str">
        <f>[9]MEMÓRIA!A8</f>
        <v>PREFEITURA DE SÃO LOURENÇO DA MATA</v>
      </c>
      <c r="B8" s="639"/>
      <c r="C8" s="639"/>
      <c r="D8" s="201" t="str">
        <f>MEM!D8</f>
        <v>CONTRATAÇÃO DE EMPRESA DE ENGENHARIA PARA EXECUÇÃO DE REFORMA DO CENTRO DE ESPECIALIDADES ODONTOLÓGICAS, NO MUNICÍPIO DE SÃO LOURENÇO DA MATA/PE.</v>
      </c>
      <c r="E8" s="639" t="s">
        <v>706</v>
      </c>
      <c r="F8" s="639"/>
      <c r="G8" s="639"/>
      <c r="H8" s="639"/>
      <c r="I8" s="640"/>
    </row>
    <row r="9" spans="1:9" ht="15.75" thickBot="1" x14ac:dyDescent="0.3">
      <c r="A9" s="626" t="s">
        <v>161</v>
      </c>
      <c r="B9" s="627"/>
      <c r="C9" s="627"/>
      <c r="D9" s="627"/>
      <c r="E9" s="626" t="s">
        <v>162</v>
      </c>
      <c r="F9" s="627"/>
      <c r="G9" s="627"/>
      <c r="H9" s="627"/>
      <c r="I9" s="628"/>
    </row>
    <row r="10" spans="1:9" x14ac:dyDescent="0.25">
      <c r="A10" s="629" t="s">
        <v>163</v>
      </c>
      <c r="B10" s="630"/>
      <c r="C10" s="630"/>
      <c r="D10" s="631"/>
      <c r="E10" s="635" t="s">
        <v>163</v>
      </c>
      <c r="F10" s="636"/>
      <c r="G10" s="636"/>
      <c r="H10" s="636"/>
      <c r="I10" s="637"/>
    </row>
    <row r="11" spans="1:9" x14ac:dyDescent="0.25">
      <c r="A11" s="629"/>
      <c r="B11" s="630"/>
      <c r="C11" s="630"/>
      <c r="D11" s="631"/>
      <c r="E11" s="629"/>
      <c r="F11" s="630"/>
      <c r="G11" s="630"/>
      <c r="H11" s="630"/>
      <c r="I11" s="631"/>
    </row>
    <row r="12" spans="1:9" x14ac:dyDescent="0.25">
      <c r="A12" s="629"/>
      <c r="B12" s="630"/>
      <c r="C12" s="630"/>
      <c r="D12" s="631"/>
      <c r="E12" s="629"/>
      <c r="F12" s="630"/>
      <c r="G12" s="630"/>
      <c r="H12" s="630"/>
      <c r="I12" s="631"/>
    </row>
    <row r="13" spans="1:9" x14ac:dyDescent="0.25">
      <c r="A13" s="629"/>
      <c r="B13" s="630"/>
      <c r="C13" s="630"/>
      <c r="D13" s="631"/>
      <c r="E13" s="629"/>
      <c r="F13" s="630"/>
      <c r="G13" s="630"/>
      <c r="H13" s="630"/>
      <c r="I13" s="631"/>
    </row>
    <row r="14" spans="1:9" x14ac:dyDescent="0.25">
      <c r="A14" s="629"/>
      <c r="B14" s="630"/>
      <c r="C14" s="630"/>
      <c r="D14" s="631"/>
      <c r="E14" s="629"/>
      <c r="F14" s="630"/>
      <c r="G14" s="630"/>
      <c r="H14" s="630"/>
      <c r="I14" s="631"/>
    </row>
    <row r="15" spans="1:9" x14ac:dyDescent="0.25">
      <c r="A15" s="629"/>
      <c r="B15" s="630"/>
      <c r="C15" s="630"/>
      <c r="D15" s="631"/>
      <c r="E15" s="629"/>
      <c r="F15" s="630"/>
      <c r="G15" s="630"/>
      <c r="H15" s="630"/>
      <c r="I15" s="631"/>
    </row>
    <row r="16" spans="1:9" x14ac:dyDescent="0.25">
      <c r="A16" s="629"/>
      <c r="B16" s="630"/>
      <c r="C16" s="630"/>
      <c r="D16" s="631"/>
      <c r="E16" s="629"/>
      <c r="F16" s="630"/>
      <c r="G16" s="630"/>
      <c r="H16" s="630"/>
      <c r="I16" s="631"/>
    </row>
    <row r="17" spans="1:9" x14ac:dyDescent="0.25">
      <c r="A17" s="629"/>
      <c r="B17" s="630"/>
      <c r="C17" s="630"/>
      <c r="D17" s="631"/>
      <c r="E17" s="629"/>
      <c r="F17" s="630"/>
      <c r="G17" s="630"/>
      <c r="H17" s="630"/>
      <c r="I17" s="631"/>
    </row>
    <row r="18" spans="1:9" x14ac:dyDescent="0.25">
      <c r="A18" s="629"/>
      <c r="B18" s="630"/>
      <c r="C18" s="630"/>
      <c r="D18" s="631"/>
      <c r="E18" s="629"/>
      <c r="F18" s="630"/>
      <c r="G18" s="630"/>
      <c r="H18" s="630"/>
      <c r="I18" s="631"/>
    </row>
    <row r="19" spans="1:9" x14ac:dyDescent="0.25">
      <c r="A19" s="629"/>
      <c r="B19" s="630"/>
      <c r="C19" s="630"/>
      <c r="D19" s="631"/>
      <c r="E19" s="629"/>
      <c r="F19" s="630"/>
      <c r="G19" s="630"/>
      <c r="H19" s="630"/>
      <c r="I19" s="631"/>
    </row>
    <row r="20" spans="1:9" x14ac:dyDescent="0.25">
      <c r="A20" s="629"/>
      <c r="B20" s="630"/>
      <c r="C20" s="630"/>
      <c r="D20" s="631"/>
      <c r="E20" s="629"/>
      <c r="F20" s="630"/>
      <c r="G20" s="630"/>
      <c r="H20" s="630"/>
      <c r="I20" s="631"/>
    </row>
    <row r="21" spans="1:9" x14ac:dyDescent="0.25">
      <c r="A21" s="629"/>
      <c r="B21" s="630"/>
      <c r="C21" s="630"/>
      <c r="D21" s="631"/>
      <c r="E21" s="629"/>
      <c r="F21" s="630"/>
      <c r="G21" s="630"/>
      <c r="H21" s="630"/>
      <c r="I21" s="631"/>
    </row>
    <row r="22" spans="1:9" x14ac:dyDescent="0.25">
      <c r="A22" s="629"/>
      <c r="B22" s="630"/>
      <c r="C22" s="630"/>
      <c r="D22" s="631"/>
      <c r="E22" s="629"/>
      <c r="F22" s="630"/>
      <c r="G22" s="630"/>
      <c r="H22" s="630"/>
      <c r="I22" s="631"/>
    </row>
    <row r="23" spans="1:9" x14ac:dyDescent="0.25">
      <c r="A23" s="629"/>
      <c r="B23" s="630"/>
      <c r="C23" s="630"/>
      <c r="D23" s="631"/>
      <c r="E23" s="629"/>
      <c r="F23" s="630"/>
      <c r="G23" s="630"/>
      <c r="H23" s="630"/>
      <c r="I23" s="631"/>
    </row>
    <row r="24" spans="1:9" x14ac:dyDescent="0.25">
      <c r="A24" s="629"/>
      <c r="B24" s="630"/>
      <c r="C24" s="630"/>
      <c r="D24" s="631"/>
      <c r="E24" s="629"/>
      <c r="F24" s="630"/>
      <c r="G24" s="630"/>
      <c r="H24" s="630"/>
      <c r="I24" s="631"/>
    </row>
    <row r="25" spans="1:9" x14ac:dyDescent="0.25">
      <c r="A25" s="629"/>
      <c r="B25" s="630"/>
      <c r="C25" s="630"/>
      <c r="D25" s="631"/>
      <c r="E25" s="629"/>
      <c r="F25" s="630"/>
      <c r="G25" s="630"/>
      <c r="H25" s="630"/>
      <c r="I25" s="631"/>
    </row>
    <row r="26" spans="1:9" ht="15.75" thickBot="1" x14ac:dyDescent="0.3">
      <c r="A26" s="632"/>
      <c r="B26" s="633"/>
      <c r="C26" s="633"/>
      <c r="D26" s="634"/>
      <c r="E26" s="632"/>
      <c r="F26" s="633"/>
      <c r="G26" s="633"/>
      <c r="H26" s="633"/>
      <c r="I26" s="634"/>
    </row>
    <row r="27" spans="1:9" x14ac:dyDescent="0.25">
      <c r="A27" s="620" t="s">
        <v>470</v>
      </c>
      <c r="B27" s="621"/>
      <c r="C27" s="621"/>
      <c r="D27" s="622"/>
      <c r="E27" s="620" t="s">
        <v>470</v>
      </c>
      <c r="F27" s="621"/>
      <c r="G27" s="621"/>
      <c r="H27" s="621"/>
      <c r="I27" s="622"/>
    </row>
    <row r="28" spans="1:9" ht="15.75" thickBot="1" x14ac:dyDescent="0.3">
      <c r="A28" s="623"/>
      <c r="B28" s="624"/>
      <c r="C28" s="624"/>
      <c r="D28" s="625"/>
      <c r="E28" s="623"/>
      <c r="F28" s="624"/>
      <c r="G28" s="624"/>
      <c r="H28" s="624"/>
      <c r="I28" s="625"/>
    </row>
    <row r="29" spans="1:9" ht="15.75" thickBot="1" x14ac:dyDescent="0.3">
      <c r="A29" s="626" t="s">
        <v>164</v>
      </c>
      <c r="B29" s="627"/>
      <c r="C29" s="627"/>
      <c r="D29" s="627"/>
      <c r="E29" s="626" t="s">
        <v>165</v>
      </c>
      <c r="F29" s="627"/>
      <c r="G29" s="627"/>
      <c r="H29" s="627"/>
      <c r="I29" s="628"/>
    </row>
    <row r="30" spans="1:9" x14ac:dyDescent="0.25">
      <c r="A30" s="629" t="s">
        <v>163</v>
      </c>
      <c r="B30" s="630"/>
      <c r="C30" s="630"/>
      <c r="D30" s="631"/>
      <c r="E30" s="635" t="s">
        <v>163</v>
      </c>
      <c r="F30" s="636"/>
      <c r="G30" s="636"/>
      <c r="H30" s="636"/>
      <c r="I30" s="637"/>
    </row>
    <row r="31" spans="1:9" x14ac:dyDescent="0.25">
      <c r="A31" s="629"/>
      <c r="B31" s="630"/>
      <c r="C31" s="630"/>
      <c r="D31" s="631"/>
      <c r="E31" s="629"/>
      <c r="F31" s="630"/>
      <c r="G31" s="630"/>
      <c r="H31" s="630"/>
      <c r="I31" s="631"/>
    </row>
    <row r="32" spans="1:9" x14ac:dyDescent="0.25">
      <c r="A32" s="629"/>
      <c r="B32" s="630"/>
      <c r="C32" s="630"/>
      <c r="D32" s="631"/>
      <c r="E32" s="629"/>
      <c r="F32" s="630"/>
      <c r="G32" s="630"/>
      <c r="H32" s="630"/>
      <c r="I32" s="631"/>
    </row>
    <row r="33" spans="1:9" x14ac:dyDescent="0.25">
      <c r="A33" s="629"/>
      <c r="B33" s="630"/>
      <c r="C33" s="630"/>
      <c r="D33" s="631"/>
      <c r="E33" s="629"/>
      <c r="F33" s="630"/>
      <c r="G33" s="630"/>
      <c r="H33" s="630"/>
      <c r="I33" s="631"/>
    </row>
    <row r="34" spans="1:9" x14ac:dyDescent="0.25">
      <c r="A34" s="629"/>
      <c r="B34" s="630"/>
      <c r="C34" s="630"/>
      <c r="D34" s="631"/>
      <c r="E34" s="629"/>
      <c r="F34" s="630"/>
      <c r="G34" s="630"/>
      <c r="H34" s="630"/>
      <c r="I34" s="631"/>
    </row>
    <row r="35" spans="1:9" x14ac:dyDescent="0.25">
      <c r="A35" s="629"/>
      <c r="B35" s="630"/>
      <c r="C35" s="630"/>
      <c r="D35" s="631"/>
      <c r="E35" s="629"/>
      <c r="F35" s="630"/>
      <c r="G35" s="630"/>
      <c r="H35" s="630"/>
      <c r="I35" s="631"/>
    </row>
    <row r="36" spans="1:9" x14ac:dyDescent="0.25">
      <c r="A36" s="629"/>
      <c r="B36" s="630"/>
      <c r="C36" s="630"/>
      <c r="D36" s="631"/>
      <c r="E36" s="629"/>
      <c r="F36" s="630"/>
      <c r="G36" s="630"/>
      <c r="H36" s="630"/>
      <c r="I36" s="631"/>
    </row>
    <row r="37" spans="1:9" x14ac:dyDescent="0.25">
      <c r="A37" s="629"/>
      <c r="B37" s="630"/>
      <c r="C37" s="630"/>
      <c r="D37" s="631"/>
      <c r="E37" s="629"/>
      <c r="F37" s="630"/>
      <c r="G37" s="630"/>
      <c r="H37" s="630"/>
      <c r="I37" s="631"/>
    </row>
    <row r="38" spans="1:9" x14ac:dyDescent="0.25">
      <c r="A38" s="629"/>
      <c r="B38" s="630"/>
      <c r="C38" s="630"/>
      <c r="D38" s="631"/>
      <c r="E38" s="629"/>
      <c r="F38" s="630"/>
      <c r="G38" s="630"/>
      <c r="H38" s="630"/>
      <c r="I38" s="631"/>
    </row>
    <row r="39" spans="1:9" x14ac:dyDescent="0.25">
      <c r="A39" s="629"/>
      <c r="B39" s="630"/>
      <c r="C39" s="630"/>
      <c r="D39" s="631"/>
      <c r="E39" s="629"/>
      <c r="F39" s="630"/>
      <c r="G39" s="630"/>
      <c r="H39" s="630"/>
      <c r="I39" s="631"/>
    </row>
    <row r="40" spans="1:9" x14ac:dyDescent="0.25">
      <c r="A40" s="629"/>
      <c r="B40" s="630"/>
      <c r="C40" s="630"/>
      <c r="D40" s="631"/>
      <c r="E40" s="629"/>
      <c r="F40" s="630"/>
      <c r="G40" s="630"/>
      <c r="H40" s="630"/>
      <c r="I40" s="631"/>
    </row>
    <row r="41" spans="1:9" x14ac:dyDescent="0.25">
      <c r="A41" s="629"/>
      <c r="B41" s="630"/>
      <c r="C41" s="630"/>
      <c r="D41" s="631"/>
      <c r="E41" s="629"/>
      <c r="F41" s="630"/>
      <c r="G41" s="630"/>
      <c r="H41" s="630"/>
      <c r="I41" s="631"/>
    </row>
    <row r="42" spans="1:9" x14ac:dyDescent="0.25">
      <c r="A42" s="629"/>
      <c r="B42" s="630"/>
      <c r="C42" s="630"/>
      <c r="D42" s="631"/>
      <c r="E42" s="629"/>
      <c r="F42" s="630"/>
      <c r="G42" s="630"/>
      <c r="H42" s="630"/>
      <c r="I42" s="631"/>
    </row>
    <row r="43" spans="1:9" x14ac:dyDescent="0.25">
      <c r="A43" s="629"/>
      <c r="B43" s="630"/>
      <c r="C43" s="630"/>
      <c r="D43" s="631"/>
      <c r="E43" s="629"/>
      <c r="F43" s="630"/>
      <c r="G43" s="630"/>
      <c r="H43" s="630"/>
      <c r="I43" s="631"/>
    </row>
    <row r="44" spans="1:9" x14ac:dyDescent="0.25">
      <c r="A44" s="629"/>
      <c r="B44" s="630"/>
      <c r="C44" s="630"/>
      <c r="D44" s="631"/>
      <c r="E44" s="629"/>
      <c r="F44" s="630"/>
      <c r="G44" s="630"/>
      <c r="H44" s="630"/>
      <c r="I44" s="631"/>
    </row>
    <row r="45" spans="1:9" x14ac:dyDescent="0.25">
      <c r="A45" s="629"/>
      <c r="B45" s="630"/>
      <c r="C45" s="630"/>
      <c r="D45" s="631"/>
      <c r="E45" s="629"/>
      <c r="F45" s="630"/>
      <c r="G45" s="630"/>
      <c r="H45" s="630"/>
      <c r="I45" s="631"/>
    </row>
    <row r="46" spans="1:9" ht="15.75" thickBot="1" x14ac:dyDescent="0.3">
      <c r="A46" s="632"/>
      <c r="B46" s="633"/>
      <c r="C46" s="633"/>
      <c r="D46" s="634"/>
      <c r="E46" s="632"/>
      <c r="F46" s="633"/>
      <c r="G46" s="633"/>
      <c r="H46" s="633"/>
      <c r="I46" s="634"/>
    </row>
    <row r="47" spans="1:9" ht="15" customHeight="1" x14ac:dyDescent="0.25">
      <c r="A47" s="620" t="s">
        <v>470</v>
      </c>
      <c r="B47" s="621"/>
      <c r="C47" s="621"/>
      <c r="D47" s="622"/>
      <c r="E47" s="620" t="s">
        <v>470</v>
      </c>
      <c r="F47" s="621"/>
      <c r="G47" s="621"/>
      <c r="H47" s="621"/>
      <c r="I47" s="622"/>
    </row>
    <row r="48" spans="1:9" ht="15" customHeight="1" thickBot="1" x14ac:dyDescent="0.3">
      <c r="A48" s="623"/>
      <c r="B48" s="624"/>
      <c r="C48" s="624"/>
      <c r="D48" s="625"/>
      <c r="E48" s="623"/>
      <c r="F48" s="624"/>
      <c r="G48" s="624"/>
      <c r="H48" s="624"/>
      <c r="I48" s="625"/>
    </row>
    <row r="49" spans="1:9" ht="15.75" thickBot="1" x14ac:dyDescent="0.3">
      <c r="A49" s="626" t="s">
        <v>166</v>
      </c>
      <c r="B49" s="627"/>
      <c r="C49" s="627"/>
      <c r="D49" s="627"/>
      <c r="E49" s="626" t="s">
        <v>167</v>
      </c>
      <c r="F49" s="627"/>
      <c r="G49" s="627"/>
      <c r="H49" s="627"/>
      <c r="I49" s="628"/>
    </row>
    <row r="50" spans="1:9" x14ac:dyDescent="0.25">
      <c r="A50" s="629" t="s">
        <v>163</v>
      </c>
      <c r="B50" s="630"/>
      <c r="C50" s="630"/>
      <c r="D50" s="631"/>
      <c r="E50" s="635" t="s">
        <v>163</v>
      </c>
      <c r="F50" s="636"/>
      <c r="G50" s="636"/>
      <c r="H50" s="636"/>
      <c r="I50" s="637"/>
    </row>
    <row r="51" spans="1:9" x14ac:dyDescent="0.25">
      <c r="A51" s="629"/>
      <c r="B51" s="630"/>
      <c r="C51" s="630"/>
      <c r="D51" s="631"/>
      <c r="E51" s="629"/>
      <c r="F51" s="630"/>
      <c r="G51" s="630"/>
      <c r="H51" s="630"/>
      <c r="I51" s="631"/>
    </row>
    <row r="52" spans="1:9" x14ac:dyDescent="0.25">
      <c r="A52" s="629"/>
      <c r="B52" s="630"/>
      <c r="C52" s="630"/>
      <c r="D52" s="631"/>
      <c r="E52" s="629"/>
      <c r="F52" s="630"/>
      <c r="G52" s="630"/>
      <c r="H52" s="630"/>
      <c r="I52" s="631"/>
    </row>
    <row r="53" spans="1:9" x14ac:dyDescent="0.25">
      <c r="A53" s="629"/>
      <c r="B53" s="630"/>
      <c r="C53" s="630"/>
      <c r="D53" s="631"/>
      <c r="E53" s="629"/>
      <c r="F53" s="630"/>
      <c r="G53" s="630"/>
      <c r="H53" s="630"/>
      <c r="I53" s="631"/>
    </row>
    <row r="54" spans="1:9" x14ac:dyDescent="0.25">
      <c r="A54" s="629"/>
      <c r="B54" s="630"/>
      <c r="C54" s="630"/>
      <c r="D54" s="631"/>
      <c r="E54" s="629"/>
      <c r="F54" s="630"/>
      <c r="G54" s="630"/>
      <c r="H54" s="630"/>
      <c r="I54" s="631"/>
    </row>
    <row r="55" spans="1:9" x14ac:dyDescent="0.25">
      <c r="A55" s="629"/>
      <c r="B55" s="630"/>
      <c r="C55" s="630"/>
      <c r="D55" s="631"/>
      <c r="E55" s="629"/>
      <c r="F55" s="630"/>
      <c r="G55" s="630"/>
      <c r="H55" s="630"/>
      <c r="I55" s="631"/>
    </row>
    <row r="56" spans="1:9" x14ac:dyDescent="0.25">
      <c r="A56" s="629"/>
      <c r="B56" s="630"/>
      <c r="C56" s="630"/>
      <c r="D56" s="631"/>
      <c r="E56" s="629"/>
      <c r="F56" s="630"/>
      <c r="G56" s="630"/>
      <c r="H56" s="630"/>
      <c r="I56" s="631"/>
    </row>
    <row r="57" spans="1:9" x14ac:dyDescent="0.25">
      <c r="A57" s="629"/>
      <c r="B57" s="630"/>
      <c r="C57" s="630"/>
      <c r="D57" s="631"/>
      <c r="E57" s="629"/>
      <c r="F57" s="630"/>
      <c r="G57" s="630"/>
      <c r="H57" s="630"/>
      <c r="I57" s="631"/>
    </row>
    <row r="58" spans="1:9" x14ac:dyDescent="0.25">
      <c r="A58" s="629"/>
      <c r="B58" s="630"/>
      <c r="C58" s="630"/>
      <c r="D58" s="631"/>
      <c r="E58" s="629"/>
      <c r="F58" s="630"/>
      <c r="G58" s="630"/>
      <c r="H58" s="630"/>
      <c r="I58" s="631"/>
    </row>
    <row r="59" spans="1:9" x14ac:dyDescent="0.25">
      <c r="A59" s="629"/>
      <c r="B59" s="630"/>
      <c r="C59" s="630"/>
      <c r="D59" s="631"/>
      <c r="E59" s="629"/>
      <c r="F59" s="630"/>
      <c r="G59" s="630"/>
      <c r="H59" s="630"/>
      <c r="I59" s="631"/>
    </row>
    <row r="60" spans="1:9" x14ac:dyDescent="0.25">
      <c r="A60" s="629"/>
      <c r="B60" s="630"/>
      <c r="C60" s="630"/>
      <c r="D60" s="631"/>
      <c r="E60" s="629"/>
      <c r="F60" s="630"/>
      <c r="G60" s="630"/>
      <c r="H60" s="630"/>
      <c r="I60" s="631"/>
    </row>
    <row r="61" spans="1:9" x14ac:dyDescent="0.25">
      <c r="A61" s="629"/>
      <c r="B61" s="630"/>
      <c r="C61" s="630"/>
      <c r="D61" s="631"/>
      <c r="E61" s="629"/>
      <c r="F61" s="630"/>
      <c r="G61" s="630"/>
      <c r="H61" s="630"/>
      <c r="I61" s="631"/>
    </row>
    <row r="62" spans="1:9" x14ac:dyDescent="0.25">
      <c r="A62" s="629"/>
      <c r="B62" s="630"/>
      <c r="C62" s="630"/>
      <c r="D62" s="631"/>
      <c r="E62" s="629"/>
      <c r="F62" s="630"/>
      <c r="G62" s="630"/>
      <c r="H62" s="630"/>
      <c r="I62" s="631"/>
    </row>
    <row r="63" spans="1:9" x14ac:dyDescent="0.25">
      <c r="A63" s="629"/>
      <c r="B63" s="630"/>
      <c r="C63" s="630"/>
      <c r="D63" s="631"/>
      <c r="E63" s="629"/>
      <c r="F63" s="630"/>
      <c r="G63" s="630"/>
      <c r="H63" s="630"/>
      <c r="I63" s="631"/>
    </row>
    <row r="64" spans="1:9" x14ac:dyDescent="0.25">
      <c r="A64" s="629"/>
      <c r="B64" s="630"/>
      <c r="C64" s="630"/>
      <c r="D64" s="631"/>
      <c r="E64" s="629"/>
      <c r="F64" s="630"/>
      <c r="G64" s="630"/>
      <c r="H64" s="630"/>
      <c r="I64" s="631"/>
    </row>
    <row r="65" spans="1:9" x14ac:dyDescent="0.25">
      <c r="A65" s="629"/>
      <c r="B65" s="630"/>
      <c r="C65" s="630"/>
      <c r="D65" s="631"/>
      <c r="E65" s="629"/>
      <c r="F65" s="630"/>
      <c r="G65" s="630"/>
      <c r="H65" s="630"/>
      <c r="I65" s="631"/>
    </row>
    <row r="66" spans="1:9" ht="15.75" thickBot="1" x14ac:dyDescent="0.3">
      <c r="A66" s="632"/>
      <c r="B66" s="633"/>
      <c r="C66" s="633"/>
      <c r="D66" s="634"/>
      <c r="E66" s="632"/>
      <c r="F66" s="633"/>
      <c r="G66" s="633"/>
      <c r="H66" s="633"/>
      <c r="I66" s="634"/>
    </row>
    <row r="67" spans="1:9" ht="15" customHeight="1" x14ac:dyDescent="0.25">
      <c r="A67" s="620" t="s">
        <v>470</v>
      </c>
      <c r="B67" s="621"/>
      <c r="C67" s="621"/>
      <c r="D67" s="622"/>
      <c r="E67" s="620" t="s">
        <v>470</v>
      </c>
      <c r="F67" s="621"/>
      <c r="G67" s="621"/>
      <c r="H67" s="621"/>
      <c r="I67" s="622"/>
    </row>
    <row r="68" spans="1:9" ht="15.75" customHeight="1" thickBot="1" x14ac:dyDescent="0.3">
      <c r="A68" s="623"/>
      <c r="B68" s="624"/>
      <c r="C68" s="624"/>
      <c r="D68" s="625"/>
      <c r="E68" s="623"/>
      <c r="F68" s="624"/>
      <c r="G68" s="624"/>
      <c r="H68" s="624"/>
      <c r="I68" s="625"/>
    </row>
    <row r="69" spans="1:9" ht="15.75" thickBot="1" x14ac:dyDescent="0.3">
      <c r="A69" s="626" t="s">
        <v>471</v>
      </c>
      <c r="B69" s="627"/>
      <c r="C69" s="627"/>
      <c r="D69" s="627"/>
      <c r="E69" s="626" t="s">
        <v>472</v>
      </c>
      <c r="F69" s="627"/>
      <c r="G69" s="627"/>
      <c r="H69" s="627"/>
      <c r="I69" s="628"/>
    </row>
    <row r="70" spans="1:9" x14ac:dyDescent="0.25">
      <c r="A70" s="629" t="s">
        <v>163</v>
      </c>
      <c r="B70" s="630"/>
      <c r="C70" s="630"/>
      <c r="D70" s="631"/>
      <c r="E70" s="635" t="s">
        <v>163</v>
      </c>
      <c r="F70" s="636"/>
      <c r="G70" s="636"/>
      <c r="H70" s="636"/>
      <c r="I70" s="637"/>
    </row>
    <row r="71" spans="1:9" x14ac:dyDescent="0.25">
      <c r="A71" s="629"/>
      <c r="B71" s="630"/>
      <c r="C71" s="630"/>
      <c r="D71" s="631"/>
      <c r="E71" s="629"/>
      <c r="F71" s="630"/>
      <c r="G71" s="630"/>
      <c r="H71" s="630"/>
      <c r="I71" s="631"/>
    </row>
    <row r="72" spans="1:9" x14ac:dyDescent="0.25">
      <c r="A72" s="629"/>
      <c r="B72" s="630"/>
      <c r="C72" s="630"/>
      <c r="D72" s="631"/>
      <c r="E72" s="629"/>
      <c r="F72" s="630"/>
      <c r="G72" s="630"/>
      <c r="H72" s="630"/>
      <c r="I72" s="631"/>
    </row>
    <row r="73" spans="1:9" x14ac:dyDescent="0.25">
      <c r="A73" s="629"/>
      <c r="B73" s="630"/>
      <c r="C73" s="630"/>
      <c r="D73" s="631"/>
      <c r="E73" s="629"/>
      <c r="F73" s="630"/>
      <c r="G73" s="630"/>
      <c r="H73" s="630"/>
      <c r="I73" s="631"/>
    </row>
    <row r="74" spans="1:9" x14ac:dyDescent="0.25">
      <c r="A74" s="629"/>
      <c r="B74" s="630"/>
      <c r="C74" s="630"/>
      <c r="D74" s="631"/>
      <c r="E74" s="629"/>
      <c r="F74" s="630"/>
      <c r="G74" s="630"/>
      <c r="H74" s="630"/>
      <c r="I74" s="631"/>
    </row>
    <row r="75" spans="1:9" x14ac:dyDescent="0.25">
      <c r="A75" s="629"/>
      <c r="B75" s="630"/>
      <c r="C75" s="630"/>
      <c r="D75" s="631"/>
      <c r="E75" s="629"/>
      <c r="F75" s="630"/>
      <c r="G75" s="630"/>
      <c r="H75" s="630"/>
      <c r="I75" s="631"/>
    </row>
    <row r="76" spans="1:9" x14ac:dyDescent="0.25">
      <c r="A76" s="629"/>
      <c r="B76" s="630"/>
      <c r="C76" s="630"/>
      <c r="D76" s="631"/>
      <c r="E76" s="629"/>
      <c r="F76" s="630"/>
      <c r="G76" s="630"/>
      <c r="H76" s="630"/>
      <c r="I76" s="631"/>
    </row>
    <row r="77" spans="1:9" x14ac:dyDescent="0.25">
      <c r="A77" s="629"/>
      <c r="B77" s="630"/>
      <c r="C77" s="630"/>
      <c r="D77" s="631"/>
      <c r="E77" s="629"/>
      <c r="F77" s="630"/>
      <c r="G77" s="630"/>
      <c r="H77" s="630"/>
      <c r="I77" s="631"/>
    </row>
    <row r="78" spans="1:9" x14ac:dyDescent="0.25">
      <c r="A78" s="629"/>
      <c r="B78" s="630"/>
      <c r="C78" s="630"/>
      <c r="D78" s="631"/>
      <c r="E78" s="629"/>
      <c r="F78" s="630"/>
      <c r="G78" s="630"/>
      <c r="H78" s="630"/>
      <c r="I78" s="631"/>
    </row>
    <row r="79" spans="1:9" x14ac:dyDescent="0.25">
      <c r="A79" s="629"/>
      <c r="B79" s="630"/>
      <c r="C79" s="630"/>
      <c r="D79" s="631"/>
      <c r="E79" s="629"/>
      <c r="F79" s="630"/>
      <c r="G79" s="630"/>
      <c r="H79" s="630"/>
      <c r="I79" s="631"/>
    </row>
    <row r="80" spans="1:9" x14ac:dyDescent="0.25">
      <c r="A80" s="629"/>
      <c r="B80" s="630"/>
      <c r="C80" s="630"/>
      <c r="D80" s="631"/>
      <c r="E80" s="629"/>
      <c r="F80" s="630"/>
      <c r="G80" s="630"/>
      <c r="H80" s="630"/>
      <c r="I80" s="631"/>
    </row>
    <row r="81" spans="1:9" x14ac:dyDescent="0.25">
      <c r="A81" s="629"/>
      <c r="B81" s="630"/>
      <c r="C81" s="630"/>
      <c r="D81" s="631"/>
      <c r="E81" s="629"/>
      <c r="F81" s="630"/>
      <c r="G81" s="630"/>
      <c r="H81" s="630"/>
      <c r="I81" s="631"/>
    </row>
    <row r="82" spans="1:9" x14ac:dyDescent="0.25">
      <c r="A82" s="629"/>
      <c r="B82" s="630"/>
      <c r="C82" s="630"/>
      <c r="D82" s="631"/>
      <c r="E82" s="629"/>
      <c r="F82" s="630"/>
      <c r="G82" s="630"/>
      <c r="H82" s="630"/>
      <c r="I82" s="631"/>
    </row>
    <row r="83" spans="1:9" x14ac:dyDescent="0.25">
      <c r="A83" s="629"/>
      <c r="B83" s="630"/>
      <c r="C83" s="630"/>
      <c r="D83" s="631"/>
      <c r="E83" s="629"/>
      <c r="F83" s="630"/>
      <c r="G83" s="630"/>
      <c r="H83" s="630"/>
      <c r="I83" s="631"/>
    </row>
    <row r="84" spans="1:9" x14ac:dyDescent="0.25">
      <c r="A84" s="629"/>
      <c r="B84" s="630"/>
      <c r="C84" s="630"/>
      <c r="D84" s="631"/>
      <c r="E84" s="629"/>
      <c r="F84" s="630"/>
      <c r="G84" s="630"/>
      <c r="H84" s="630"/>
      <c r="I84" s="631"/>
    </row>
    <row r="85" spans="1:9" x14ac:dyDescent="0.25">
      <c r="A85" s="629"/>
      <c r="B85" s="630"/>
      <c r="C85" s="630"/>
      <c r="D85" s="631"/>
      <c r="E85" s="629"/>
      <c r="F85" s="630"/>
      <c r="G85" s="630"/>
      <c r="H85" s="630"/>
      <c r="I85" s="631"/>
    </row>
    <row r="86" spans="1:9" ht="15.75" thickBot="1" x14ac:dyDescent="0.3">
      <c r="A86" s="632"/>
      <c r="B86" s="633"/>
      <c r="C86" s="633"/>
      <c r="D86" s="634"/>
      <c r="E86" s="632"/>
      <c r="F86" s="633"/>
      <c r="G86" s="633"/>
      <c r="H86" s="633"/>
      <c r="I86" s="634"/>
    </row>
    <row r="87" spans="1:9" ht="15" customHeight="1" x14ac:dyDescent="0.25">
      <c r="A87" s="620" t="s">
        <v>470</v>
      </c>
      <c r="B87" s="621"/>
      <c r="C87" s="621"/>
      <c r="D87" s="622"/>
      <c r="E87" s="620" t="s">
        <v>470</v>
      </c>
      <c r="F87" s="621"/>
      <c r="G87" s="621"/>
      <c r="H87" s="621"/>
      <c r="I87" s="622"/>
    </row>
    <row r="88" spans="1:9" ht="15.75" customHeight="1" thickBot="1" x14ac:dyDescent="0.3">
      <c r="A88" s="623"/>
      <c r="B88" s="624"/>
      <c r="C88" s="624"/>
      <c r="D88" s="625"/>
      <c r="E88" s="623"/>
      <c r="F88" s="624"/>
      <c r="G88" s="624"/>
      <c r="H88" s="624"/>
      <c r="I88" s="625"/>
    </row>
    <row r="89" spans="1:9" x14ac:dyDescent="0.25">
      <c r="A89" s="350"/>
      <c r="B89" s="350"/>
      <c r="C89" s="350"/>
      <c r="D89" s="350"/>
      <c r="E89" s="350"/>
      <c r="F89" s="350"/>
      <c r="G89" s="350"/>
      <c r="H89" s="350"/>
      <c r="I89" s="350"/>
    </row>
  </sheetData>
  <mergeCells count="33">
    <mergeCell ref="A70:D86"/>
    <mergeCell ref="E70:I86"/>
    <mergeCell ref="A87:D88"/>
    <mergeCell ref="E87:I88"/>
    <mergeCell ref="A69:D69"/>
    <mergeCell ref="E69:I69"/>
    <mergeCell ref="A7:C7"/>
    <mergeCell ref="E7:I7"/>
    <mergeCell ref="D1:I3"/>
    <mergeCell ref="A4:C4"/>
    <mergeCell ref="A5:C5"/>
    <mergeCell ref="E5:G5"/>
    <mergeCell ref="A6:I6"/>
    <mergeCell ref="A8:C8"/>
    <mergeCell ref="E8:I8"/>
    <mergeCell ref="A9:D9"/>
    <mergeCell ref="E9:I9"/>
    <mergeCell ref="A10:D26"/>
    <mergeCell ref="E10:I26"/>
    <mergeCell ref="A27:D28"/>
    <mergeCell ref="E27:I28"/>
    <mergeCell ref="A29:D29"/>
    <mergeCell ref="E29:I29"/>
    <mergeCell ref="A30:D46"/>
    <mergeCell ref="E30:I46"/>
    <mergeCell ref="A67:D68"/>
    <mergeCell ref="E67:I68"/>
    <mergeCell ref="A47:D48"/>
    <mergeCell ref="E47:I48"/>
    <mergeCell ref="A49:D49"/>
    <mergeCell ref="E49:I49"/>
    <mergeCell ref="A50:D66"/>
    <mergeCell ref="E50:I66"/>
  </mergeCells>
  <printOptions horizontalCentered="1"/>
  <pageMargins left="0.51181102362204722" right="0.51181102362204722" top="0.78740157480314965" bottom="0.78740157480314965" header="0.31496062992125984" footer="0.31496062992125984"/>
  <pageSetup paperSize="9" scale="74"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13</vt:i4>
      </vt:variant>
    </vt:vector>
  </HeadingPairs>
  <TitlesOfParts>
    <vt:vector size="23" baseType="lpstr">
      <vt:lpstr>MEM</vt:lpstr>
      <vt:lpstr>RESUMO</vt:lpstr>
      <vt:lpstr>PLANILHA COMPARATIVA</vt:lpstr>
      <vt:lpstr>PLANILHA MAIS VANTAJOSA</vt:lpstr>
      <vt:lpstr>CPUs</vt:lpstr>
      <vt:lpstr>COMPOSIÇÃO BDI </vt:lpstr>
      <vt:lpstr>CRONOGRAMA</vt:lpstr>
      <vt:lpstr>PROJETO BASICO</vt:lpstr>
      <vt:lpstr>RELATÓRIO FOTOGRÁFICO</vt:lpstr>
      <vt:lpstr>ENCARGOS SOCIAIS</vt:lpstr>
      <vt:lpstr>'COMPOSIÇÃO BDI '!Area_de_impressao</vt:lpstr>
      <vt:lpstr>CPUs!Area_de_impressao</vt:lpstr>
      <vt:lpstr>CRONOGRAMA!Area_de_impressao</vt:lpstr>
      <vt:lpstr>'ENCARGOS SOCIAIS'!Area_de_impressao</vt:lpstr>
      <vt:lpstr>MEM!Area_de_impressao</vt:lpstr>
      <vt:lpstr>'PLANILHA COMPARATIVA'!Area_de_impressao</vt:lpstr>
      <vt:lpstr>'PLANILHA MAIS VANTAJOSA'!Area_de_impressao</vt:lpstr>
      <vt:lpstr>'PROJETO BASICO'!Area_de_impressao</vt:lpstr>
      <vt:lpstr>'RELATÓRIO FOTOGRÁFICO'!Area_de_impressao</vt:lpstr>
      <vt:lpstr>RESUMO!Area_de_impressao</vt:lpstr>
      <vt:lpstr>'PLANILHA COMPARATIVA'!Titulos_de_impressao</vt:lpstr>
      <vt:lpstr>'PLANILHA MAIS VANTAJOSA'!Titulos_de_impressao</vt:lpstr>
      <vt:lpstr>'RELATÓRIO FOTOGRÁFICO'!Titulos_de_impressao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axlsx</dc:creator>
  <cp:lastModifiedBy>Diego Alves</cp:lastModifiedBy>
  <cp:revision>0</cp:revision>
  <cp:lastPrinted>2023-07-10T12:13:03Z</cp:lastPrinted>
  <dcterms:created xsi:type="dcterms:W3CDTF">2023-03-21T11:32:38Z</dcterms:created>
  <dcterms:modified xsi:type="dcterms:W3CDTF">2023-07-28T10:07:33Z</dcterms:modified>
</cp:coreProperties>
</file>